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95B0DF4F-2D7C-40C0-8EDD-88BA9A035110}" xr6:coauthVersionLast="47" xr6:coauthVersionMax="47" xr10:uidLastSave="{00000000-0000-0000-0000-000000000000}"/>
  <bookViews>
    <workbookView xWindow="-120" yWindow="-120" windowWidth="29040" windowHeight="15720" xr2:uid="{00000000-000D-0000-FFFF-FFFF00000000}"/>
  </bookViews>
  <sheets>
    <sheet name="Table of Contents" sheetId="5" r:id="rId1"/>
    <sheet name="Issuance Net" sheetId="1" r:id="rId2"/>
    <sheet name="Issuance Gross" sheetId="8" r:id="rId3"/>
    <sheet name="Trading Volume" sheetId="9" r:id="rId4"/>
    <sheet name="Outstanding" sheetId="4" r:id="rId5"/>
    <sheet name="Holders" sheetId="10" r:id="rId6"/>
    <sheet name="Yield Curve Rates" sheetId="6" r:id="rId7"/>
  </sheets>
  <definedNames>
    <definedName name="_xlnm.Print_Area" localSheetId="1">'Issuance Net'!$B$1:$Q$80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 i="6" l="1"/>
  <c r="D36" i="6"/>
  <c r="D37" i="6"/>
  <c r="D38" i="6"/>
  <c r="D39" i="6"/>
  <c r="D40" i="6"/>
  <c r="D41" i="6"/>
  <c r="D42" i="6"/>
  <c r="D43" i="6"/>
  <c r="D44" i="6"/>
  <c r="D45" i="6"/>
  <c r="D46" i="6"/>
  <c r="D47" i="6"/>
  <c r="AA11" i="8" l="1"/>
  <c r="AB11" i="8"/>
  <c r="AC11" i="8"/>
  <c r="AD11" i="8"/>
  <c r="AA12" i="8"/>
  <c r="AB12" i="8"/>
  <c r="AC12" i="8"/>
  <c r="AD12" i="8"/>
  <c r="AA13" i="8"/>
  <c r="AB13" i="8"/>
  <c r="AC13" i="8"/>
  <c r="AD13" i="8"/>
  <c r="AA14" i="8"/>
  <c r="AB14" i="8"/>
  <c r="AC14" i="8"/>
  <c r="AD14" i="8"/>
  <c r="AA15" i="8"/>
  <c r="AB15" i="8"/>
  <c r="AC15" i="8"/>
  <c r="AD15" i="8"/>
  <c r="AA16" i="8"/>
  <c r="AB16" i="8"/>
  <c r="AC16" i="8"/>
  <c r="AD16" i="8"/>
  <c r="AA17" i="8"/>
  <c r="AB17" i="8"/>
  <c r="AC17" i="8"/>
  <c r="AD17" i="8"/>
  <c r="AA18" i="8"/>
  <c r="AB18" i="8"/>
  <c r="AC18" i="8"/>
  <c r="AD18" i="8"/>
  <c r="AA19" i="8"/>
  <c r="AB19" i="8"/>
  <c r="AC19" i="8"/>
  <c r="AD19" i="8"/>
  <c r="AA20" i="8"/>
  <c r="AB20" i="8"/>
  <c r="AC20" i="8"/>
  <c r="AD20" i="8"/>
  <c r="AA23" i="8"/>
  <c r="AB23" i="8"/>
  <c r="AC23" i="8"/>
  <c r="AD23" i="8"/>
  <c r="AF26" i="8"/>
  <c r="AG26" i="8"/>
  <c r="AH26" i="8"/>
  <c r="AI26" i="8"/>
  <c r="AF27" i="8"/>
  <c r="AG27" i="8"/>
  <c r="AH27" i="8"/>
  <c r="AI27" i="8"/>
  <c r="AF28" i="8"/>
  <c r="AG28" i="8"/>
  <c r="AH28" i="8"/>
  <c r="AI28" i="8"/>
  <c r="AA29" i="8"/>
  <c r="AB29" i="8"/>
  <c r="AC29" i="8"/>
  <c r="AD29" i="8"/>
  <c r="AF29" i="8"/>
  <c r="AG29" i="8"/>
  <c r="AH29" i="8"/>
  <c r="AI29" i="8"/>
  <c r="AA30" i="8"/>
  <c r="AB30" i="8"/>
  <c r="AC30" i="8"/>
  <c r="AD30" i="8"/>
  <c r="AF30" i="8"/>
  <c r="AG30" i="8"/>
  <c r="AH30" i="8"/>
  <c r="AI30" i="8"/>
  <c r="AA31" i="8"/>
  <c r="AB31" i="8"/>
  <c r="AC31" i="8"/>
  <c r="AD31" i="8"/>
  <c r="AF31" i="8"/>
  <c r="AG31" i="8"/>
  <c r="AH31" i="8"/>
  <c r="AI31" i="8"/>
  <c r="AA32" i="8"/>
  <c r="AB32" i="8"/>
  <c r="AC32" i="8"/>
  <c r="AD32" i="8"/>
  <c r="AF32" i="8"/>
  <c r="AG32" i="8"/>
  <c r="AH32" i="8"/>
  <c r="AI32" i="8"/>
  <c r="AA33" i="8"/>
  <c r="AB33" i="8"/>
  <c r="AC33" i="8"/>
  <c r="AD33" i="8"/>
  <c r="AF33" i="8"/>
  <c r="AG33" i="8"/>
  <c r="AH33" i="8"/>
  <c r="AI33" i="8"/>
  <c r="AF36" i="8"/>
  <c r="AG36" i="8"/>
  <c r="AH36" i="8"/>
  <c r="AI36" i="8"/>
  <c r="AF37" i="8"/>
  <c r="AG37" i="8"/>
  <c r="AH37" i="8"/>
  <c r="AI37" i="8"/>
  <c r="AF38" i="8"/>
  <c r="AG38" i="8"/>
  <c r="AH38" i="8"/>
  <c r="AI38" i="8"/>
  <c r="AF39" i="8"/>
  <c r="AG39" i="8"/>
  <c r="AH39" i="8"/>
  <c r="AI39" i="8"/>
  <c r="AF40" i="8"/>
  <c r="AG40" i="8"/>
  <c r="AH40" i="8"/>
  <c r="AI40" i="8"/>
  <c r="AF41" i="8"/>
  <c r="AG41" i="8"/>
  <c r="AH41" i="8"/>
  <c r="AI41" i="8"/>
  <c r="AF42" i="8"/>
  <c r="AG42" i="8"/>
  <c r="AH42" i="8"/>
  <c r="AI42" i="8"/>
  <c r="AF43" i="8"/>
  <c r="AG43" i="8"/>
  <c r="AH43" i="8"/>
  <c r="AI43" i="8"/>
  <c r="AF44" i="8"/>
  <c r="AG44" i="8"/>
  <c r="AH44" i="8"/>
  <c r="AI44" i="8"/>
  <c r="AF45" i="8"/>
  <c r="AG45" i="8"/>
  <c r="AH45" i="8"/>
  <c r="AI45" i="8"/>
  <c r="AF46" i="8"/>
  <c r="AG46" i="8"/>
  <c r="AH46" i="8"/>
  <c r="AI46" i="8"/>
  <c r="AA47" i="8"/>
  <c r="AB47" i="8"/>
  <c r="AC47" i="8"/>
  <c r="AD47" i="8"/>
  <c r="AF47" i="8"/>
  <c r="AG47" i="8"/>
  <c r="AH47" i="8"/>
  <c r="AI47" i="8"/>
  <c r="V47" i="9"/>
  <c r="W47" i="9"/>
  <c r="X47" i="9"/>
  <c r="Y47" i="9"/>
  <c r="U47" i="9"/>
  <c r="AA47" i="9"/>
  <c r="AB47" i="9"/>
  <c r="AC47" i="9"/>
  <c r="AD47" i="9"/>
  <c r="AE47" i="9"/>
  <c r="F47" i="6"/>
  <c r="G47" i="6"/>
  <c r="I47" i="6"/>
  <c r="J47" i="6"/>
  <c r="F33" i="6"/>
  <c r="G33" i="6"/>
  <c r="I33" i="6"/>
  <c r="J33" i="6"/>
  <c r="R47" i="1"/>
  <c r="S47" i="1"/>
  <c r="U47" i="1"/>
  <c r="V47" i="1"/>
  <c r="I29" i="4"/>
  <c r="J29" i="4"/>
  <c r="K29" i="4"/>
  <c r="L29" i="4"/>
  <c r="M29" i="4"/>
  <c r="N29" i="4"/>
  <c r="P29" i="4"/>
  <c r="Q29" i="4"/>
  <c r="R29" i="4"/>
  <c r="S29" i="4"/>
  <c r="T29" i="4"/>
  <c r="U29" i="4"/>
  <c r="I43" i="4"/>
  <c r="J43" i="4"/>
  <c r="K43" i="4"/>
  <c r="L43" i="4"/>
  <c r="M43" i="4"/>
  <c r="N43" i="4"/>
  <c r="P43" i="4"/>
  <c r="Q43" i="4"/>
  <c r="R43" i="4"/>
  <c r="S43" i="4"/>
  <c r="T43" i="4"/>
  <c r="U43" i="4"/>
  <c r="I46" i="6"/>
  <c r="J46" i="6"/>
  <c r="AA46" i="9"/>
  <c r="AB46" i="9"/>
  <c r="AC46" i="9"/>
  <c r="AD46" i="9"/>
  <c r="AE46" i="9"/>
  <c r="U33" i="9"/>
  <c r="V33" i="9"/>
  <c r="W33" i="9"/>
  <c r="X33" i="9"/>
  <c r="Y33" i="9"/>
  <c r="AA33" i="9"/>
  <c r="AB33" i="9"/>
  <c r="AC33" i="9"/>
  <c r="AD33" i="9"/>
  <c r="AE33" i="9"/>
  <c r="R33" i="1"/>
  <c r="S33" i="1"/>
  <c r="U33" i="1"/>
  <c r="V33" i="1"/>
  <c r="U46" i="1"/>
  <c r="V46" i="1"/>
  <c r="I28" i="4"/>
  <c r="J28" i="4"/>
  <c r="K28" i="4"/>
  <c r="L28" i="4"/>
  <c r="M28" i="4"/>
  <c r="N28" i="4"/>
  <c r="P28" i="4"/>
  <c r="Q28" i="4"/>
  <c r="R28" i="4"/>
  <c r="S28" i="4"/>
  <c r="T28" i="4"/>
  <c r="U28" i="4"/>
  <c r="P42" i="4"/>
  <c r="Q42" i="4"/>
  <c r="R42" i="4"/>
  <c r="S42" i="4"/>
  <c r="T42" i="4"/>
  <c r="U42" i="4"/>
  <c r="O29" i="10"/>
  <c r="P29" i="10"/>
  <c r="Q29" i="10"/>
  <c r="R29" i="10"/>
  <c r="S29" i="10"/>
  <c r="T29" i="10"/>
  <c r="U29" i="10"/>
  <c r="V29" i="10"/>
  <c r="W29" i="10"/>
  <c r="X29" i="10"/>
  <c r="Z29" i="10"/>
  <c r="AA29" i="10"/>
  <c r="AB29" i="10"/>
  <c r="AC29" i="10"/>
  <c r="AD29" i="10"/>
  <c r="AE29" i="10"/>
  <c r="AF29" i="10"/>
  <c r="AG29" i="10"/>
  <c r="AH29" i="10"/>
  <c r="AI29" i="10"/>
  <c r="F32" i="6"/>
  <c r="G32" i="6"/>
  <c r="I32" i="6"/>
  <c r="J32" i="6"/>
  <c r="AA45" i="9"/>
  <c r="AB45" i="9"/>
  <c r="AE45" i="9"/>
  <c r="AD45" i="9"/>
  <c r="I45" i="6"/>
  <c r="J45" i="6"/>
  <c r="AC45" i="9"/>
  <c r="U45" i="1"/>
  <c r="V45" i="1"/>
  <c r="AA44" i="9"/>
  <c r="AB44" i="9"/>
  <c r="AC44" i="9"/>
  <c r="AD44" i="9"/>
  <c r="AE44" i="9"/>
  <c r="P41" i="4"/>
  <c r="Q41" i="4"/>
  <c r="R41" i="4"/>
  <c r="S41" i="4"/>
  <c r="T41" i="4"/>
  <c r="U41" i="4"/>
  <c r="I44" i="6"/>
  <c r="J44" i="6"/>
  <c r="U44" i="1"/>
  <c r="V44" i="1"/>
  <c r="I43" i="6"/>
  <c r="J43" i="6"/>
  <c r="P40" i="4"/>
  <c r="Q40" i="4"/>
  <c r="R40" i="4"/>
  <c r="S40" i="4"/>
  <c r="T40" i="4"/>
  <c r="U40" i="4"/>
  <c r="U32" i="9"/>
  <c r="V32" i="9"/>
  <c r="W32" i="9"/>
  <c r="X32" i="9"/>
  <c r="Y32" i="9"/>
  <c r="AA32" i="9"/>
  <c r="AB32" i="9"/>
  <c r="AC32" i="9"/>
  <c r="AD32" i="9"/>
  <c r="AE32" i="9"/>
  <c r="AA43" i="9"/>
  <c r="AB43" i="9"/>
  <c r="AC43" i="9"/>
  <c r="AD43" i="9"/>
  <c r="AE43" i="9"/>
  <c r="R32" i="1"/>
  <c r="S32" i="1"/>
  <c r="U32" i="1"/>
  <c r="V32" i="1"/>
  <c r="U43" i="1"/>
  <c r="V43" i="1"/>
  <c r="AI28" i="10"/>
  <c r="AH28" i="10"/>
  <c r="AG28" i="10"/>
  <c r="AF28" i="10"/>
  <c r="AE28" i="10"/>
  <c r="AD28" i="10"/>
  <c r="AC28" i="10"/>
  <c r="AB28" i="10"/>
  <c r="AA28" i="10"/>
  <c r="Z28" i="10"/>
  <c r="X28" i="10"/>
  <c r="W28" i="10"/>
  <c r="V28" i="10"/>
  <c r="U28" i="10"/>
  <c r="T28" i="10"/>
  <c r="S28" i="10"/>
  <c r="R28" i="10"/>
  <c r="Q28" i="10"/>
  <c r="P28" i="10"/>
  <c r="O28" i="10"/>
  <c r="O19" i="10"/>
  <c r="P19" i="10"/>
  <c r="Q19" i="10"/>
  <c r="R19" i="10"/>
  <c r="S19" i="10"/>
  <c r="T19" i="10"/>
  <c r="U19" i="10"/>
  <c r="V19" i="10"/>
  <c r="W19" i="10"/>
  <c r="X19" i="10"/>
  <c r="P39" i="4"/>
  <c r="Q39" i="4"/>
  <c r="R39" i="4"/>
  <c r="S39" i="4"/>
  <c r="T39" i="4"/>
  <c r="U39" i="4"/>
  <c r="AA42" i="9"/>
  <c r="AB42" i="9"/>
  <c r="AC42" i="9"/>
  <c r="AD42" i="9"/>
  <c r="AE42" i="9"/>
  <c r="I42" i="6"/>
  <c r="J42" i="6"/>
  <c r="U42" i="1"/>
  <c r="V42" i="1"/>
  <c r="AA41" i="9"/>
  <c r="AB41" i="9"/>
  <c r="AC41" i="9"/>
  <c r="AD41" i="9"/>
  <c r="AE41" i="9"/>
  <c r="AA40" i="9"/>
  <c r="AB40" i="9"/>
  <c r="AC40" i="9"/>
  <c r="AD40" i="9"/>
  <c r="AE40" i="9"/>
  <c r="U31" i="9"/>
  <c r="V31" i="9"/>
  <c r="W31" i="9"/>
  <c r="X31" i="9"/>
  <c r="Y31" i="9"/>
  <c r="AA31" i="9"/>
  <c r="AB31" i="9"/>
  <c r="AC31" i="9"/>
  <c r="AD31" i="9"/>
  <c r="AE31" i="9"/>
  <c r="U20" i="9"/>
  <c r="V20" i="9"/>
  <c r="W20" i="9"/>
  <c r="X20" i="9"/>
  <c r="Y20" i="9"/>
  <c r="R31" i="1"/>
  <c r="S31" i="1"/>
  <c r="U31" i="1"/>
  <c r="V31" i="1"/>
  <c r="R20" i="1"/>
  <c r="S20" i="1"/>
  <c r="F31" i="6"/>
  <c r="G31" i="6"/>
  <c r="I31" i="6"/>
  <c r="J31" i="6"/>
  <c r="F20" i="6"/>
  <c r="G20" i="6"/>
  <c r="O27" i="10"/>
  <c r="P27" i="10"/>
  <c r="Q27" i="10"/>
  <c r="R27" i="10"/>
  <c r="S27" i="10"/>
  <c r="T27" i="10"/>
  <c r="U27" i="10"/>
  <c r="V27" i="10"/>
  <c r="W27" i="10"/>
  <c r="X27" i="10"/>
  <c r="Z27" i="10"/>
  <c r="AA27" i="10"/>
  <c r="AB27" i="10"/>
  <c r="AC27" i="10"/>
  <c r="AD27" i="10"/>
  <c r="AE27" i="10"/>
  <c r="AF27" i="10"/>
  <c r="AG27" i="10"/>
  <c r="AH27" i="10"/>
  <c r="AI27" i="10"/>
  <c r="I27" i="4"/>
  <c r="J27" i="4"/>
  <c r="K27" i="4"/>
  <c r="L27" i="4"/>
  <c r="M27" i="4"/>
  <c r="N27" i="4"/>
  <c r="P27" i="4"/>
  <c r="Q27" i="4"/>
  <c r="R27" i="4"/>
  <c r="S27" i="4"/>
  <c r="T27" i="4"/>
  <c r="U27" i="4"/>
  <c r="I19" i="4"/>
  <c r="J19" i="4"/>
  <c r="K19" i="4"/>
  <c r="L19" i="4"/>
  <c r="M19" i="4"/>
  <c r="N19" i="4"/>
  <c r="AA39" i="9"/>
  <c r="AB39" i="9"/>
  <c r="AC39" i="9"/>
  <c r="AD39" i="9"/>
  <c r="AE39" i="9"/>
  <c r="AA38" i="9"/>
  <c r="AB38" i="9"/>
  <c r="AC38" i="9"/>
  <c r="AD38" i="9"/>
  <c r="AE38" i="9"/>
  <c r="AA37" i="9"/>
  <c r="AB37" i="9"/>
  <c r="AC37" i="9"/>
  <c r="AD37" i="9"/>
  <c r="AE37" i="9"/>
  <c r="U30" i="9"/>
  <c r="V30" i="9"/>
  <c r="W30" i="9"/>
  <c r="X30" i="9"/>
  <c r="Y30" i="9"/>
  <c r="AA30" i="9"/>
  <c r="AB30" i="9"/>
  <c r="AC30" i="9"/>
  <c r="AD30" i="9"/>
  <c r="AE30" i="9"/>
  <c r="I26" i="4"/>
  <c r="J26" i="4"/>
  <c r="K26" i="4"/>
  <c r="L26" i="4"/>
  <c r="M26" i="4"/>
  <c r="N26" i="4"/>
  <c r="P26" i="4"/>
  <c r="Q26" i="4"/>
  <c r="R26" i="4"/>
  <c r="S26" i="4"/>
  <c r="T26" i="4"/>
  <c r="U26" i="4"/>
  <c r="R30" i="1"/>
  <c r="S30" i="1"/>
  <c r="U30" i="1"/>
  <c r="V30" i="1"/>
  <c r="F30" i="6"/>
  <c r="G30" i="6"/>
  <c r="I30" i="6"/>
  <c r="J30" i="6"/>
  <c r="O26" i="10"/>
  <c r="P26" i="10"/>
  <c r="Q26" i="10"/>
  <c r="R26" i="10"/>
  <c r="S26" i="10"/>
  <c r="T26" i="10"/>
  <c r="U26" i="10"/>
  <c r="V26" i="10"/>
  <c r="W26" i="10"/>
  <c r="X26" i="10"/>
  <c r="Z26" i="10"/>
  <c r="AA26" i="10"/>
  <c r="AB26" i="10"/>
  <c r="AC26" i="10"/>
  <c r="AD26" i="10"/>
  <c r="AE26" i="10"/>
  <c r="AF26" i="10"/>
  <c r="AG26" i="10"/>
  <c r="AH26" i="10"/>
  <c r="AI26" i="10"/>
  <c r="AA36" i="9"/>
  <c r="AB36" i="9"/>
  <c r="AC36" i="9"/>
  <c r="AD36" i="9"/>
  <c r="AE36" i="9"/>
  <c r="U29" i="9"/>
  <c r="V29" i="9"/>
  <c r="W29" i="9"/>
  <c r="X29" i="9"/>
  <c r="Y29" i="9"/>
  <c r="AA29" i="9"/>
  <c r="AB29" i="9"/>
  <c r="AC29" i="9"/>
  <c r="AD29" i="9"/>
  <c r="AE29" i="9"/>
  <c r="I25" i="4"/>
  <c r="J25" i="4"/>
  <c r="K25" i="4"/>
  <c r="L25" i="4"/>
  <c r="M25" i="4"/>
  <c r="N25" i="4"/>
  <c r="P25" i="4"/>
  <c r="Q25" i="4"/>
  <c r="R25" i="4"/>
  <c r="S25" i="4"/>
  <c r="T25" i="4"/>
  <c r="U25" i="4"/>
  <c r="F29" i="6"/>
  <c r="G29" i="6"/>
  <c r="I29" i="6"/>
  <c r="J29" i="6"/>
  <c r="R29" i="1"/>
  <c r="S29" i="1"/>
  <c r="U29" i="1"/>
  <c r="V29" i="1"/>
  <c r="R23" i="1"/>
  <c r="S23" i="1"/>
  <c r="U26" i="1"/>
  <c r="V26" i="1"/>
  <c r="U27" i="1"/>
  <c r="V27" i="1"/>
  <c r="U28" i="1"/>
  <c r="V28" i="1"/>
  <c r="U36" i="1"/>
  <c r="V36" i="1"/>
  <c r="U37" i="1"/>
  <c r="V37" i="1"/>
  <c r="U38" i="1"/>
  <c r="V38" i="1"/>
  <c r="U39" i="1"/>
  <c r="V39" i="1"/>
  <c r="U40" i="1"/>
  <c r="V40" i="1"/>
  <c r="U41" i="1"/>
  <c r="V41" i="1"/>
  <c r="E11" i="5"/>
  <c r="E7" i="5"/>
  <c r="E8" i="5" s="1"/>
  <c r="P24" i="4"/>
  <c r="Q24" i="4"/>
  <c r="R24" i="4"/>
  <c r="S24" i="4"/>
  <c r="T24" i="4"/>
  <c r="U24" i="4"/>
  <c r="AA28" i="9"/>
  <c r="AB28" i="9"/>
  <c r="AC28" i="9"/>
  <c r="AE28" i="9"/>
  <c r="I28" i="6"/>
  <c r="J28" i="6"/>
  <c r="AD28" i="9"/>
  <c r="O18" i="10"/>
  <c r="P18" i="10"/>
  <c r="Q18" i="10"/>
  <c r="R18" i="10"/>
  <c r="S18" i="10"/>
  <c r="T18" i="10"/>
  <c r="U18" i="10"/>
  <c r="V18" i="10"/>
  <c r="W18" i="10"/>
  <c r="X18" i="10"/>
  <c r="U19" i="9"/>
  <c r="V19" i="9"/>
  <c r="W19" i="9"/>
  <c r="X19" i="9"/>
  <c r="Y19" i="9"/>
  <c r="I18" i="4"/>
  <c r="J18" i="4"/>
  <c r="K18" i="4"/>
  <c r="L18" i="4"/>
  <c r="M18" i="4"/>
  <c r="N18" i="4"/>
  <c r="R19" i="1"/>
  <c r="S19" i="1"/>
  <c r="F19" i="6"/>
  <c r="G19" i="6"/>
  <c r="O25" i="10"/>
  <c r="P25" i="10"/>
  <c r="Q25" i="10"/>
  <c r="R25" i="10"/>
  <c r="S25" i="10"/>
  <c r="T25" i="10"/>
  <c r="U25" i="10"/>
  <c r="V25" i="10"/>
  <c r="W25" i="10"/>
  <c r="X25" i="10"/>
  <c r="Z25" i="10"/>
  <c r="AA25" i="10"/>
  <c r="AB25" i="10"/>
  <c r="AC25" i="10"/>
  <c r="AD25" i="10"/>
  <c r="AE25" i="10"/>
  <c r="AF25" i="10"/>
  <c r="AG25" i="10"/>
  <c r="AH25" i="10"/>
  <c r="AI25" i="10"/>
  <c r="Y23" i="9"/>
  <c r="X23" i="9"/>
  <c r="W23" i="9"/>
  <c r="V23" i="9"/>
  <c r="U23" i="9"/>
  <c r="G23" i="6"/>
  <c r="F23" i="6"/>
  <c r="M12" i="4"/>
  <c r="O17" i="10"/>
  <c r="P17" i="10"/>
  <c r="Q17" i="10"/>
  <c r="R17" i="10"/>
  <c r="S17" i="10"/>
  <c r="T17" i="10"/>
  <c r="U17" i="10"/>
  <c r="V17" i="10"/>
  <c r="W17" i="10"/>
  <c r="X17" i="10"/>
  <c r="Z24" i="10"/>
  <c r="AA24" i="10"/>
  <c r="AB24" i="10"/>
  <c r="AC24" i="10"/>
  <c r="AD24" i="10"/>
  <c r="AE24" i="10"/>
  <c r="AF24" i="10"/>
  <c r="AG24" i="10"/>
  <c r="AH24" i="10"/>
  <c r="AI24" i="10"/>
  <c r="I26" i="6"/>
  <c r="J26" i="6"/>
  <c r="I27" i="6"/>
  <c r="J27" i="6"/>
  <c r="Z22" i="10"/>
  <c r="AA22" i="10"/>
  <c r="AB22" i="10"/>
  <c r="AC22" i="10"/>
  <c r="AD22" i="10"/>
  <c r="AE22" i="10"/>
  <c r="AF22" i="10"/>
  <c r="AG22" i="10"/>
  <c r="AH22" i="10"/>
  <c r="AI22" i="10"/>
  <c r="Z23" i="10"/>
  <c r="AA23" i="10"/>
  <c r="AB23" i="10"/>
  <c r="AC23" i="10"/>
  <c r="AD23" i="10"/>
  <c r="AE23" i="10"/>
  <c r="AF23" i="10"/>
  <c r="AG23" i="10"/>
  <c r="AH23" i="10"/>
  <c r="AI23" i="10"/>
  <c r="AA26" i="9"/>
  <c r="AB26" i="9"/>
  <c r="AC26" i="9"/>
  <c r="AE26" i="9"/>
  <c r="AA27" i="9"/>
  <c r="AB27" i="9"/>
  <c r="AC27" i="9"/>
  <c r="AE27" i="9"/>
  <c r="P38" i="4"/>
  <c r="Q38" i="4"/>
  <c r="R38" i="4"/>
  <c r="S38" i="4"/>
  <c r="T38" i="4"/>
  <c r="U11" i="9"/>
  <c r="V11" i="9"/>
  <c r="Y11" i="9"/>
  <c r="U12" i="9"/>
  <c r="V12" i="9"/>
  <c r="Y12" i="9"/>
  <c r="U13" i="9"/>
  <c r="V13" i="9"/>
  <c r="Y13" i="9"/>
  <c r="U14" i="9"/>
  <c r="V14" i="9"/>
  <c r="W14" i="9"/>
  <c r="Y14" i="9"/>
  <c r="U15" i="9"/>
  <c r="V15" i="9"/>
  <c r="W15" i="9"/>
  <c r="Y15" i="9"/>
  <c r="U16" i="9"/>
  <c r="V16" i="9"/>
  <c r="W16" i="9"/>
  <c r="Y16" i="9"/>
  <c r="U17" i="9"/>
  <c r="V17" i="9"/>
  <c r="W17" i="9"/>
  <c r="Y17" i="9"/>
  <c r="V18" i="9"/>
  <c r="W18" i="9"/>
  <c r="Y18" i="9"/>
  <c r="U18" i="9"/>
  <c r="AD26" i="9"/>
  <c r="AD27" i="9"/>
  <c r="X18" i="9"/>
  <c r="X17" i="9"/>
  <c r="X13" i="9"/>
  <c r="X16" i="9"/>
  <c r="X15" i="9"/>
  <c r="X11" i="9"/>
  <c r="X12" i="9"/>
  <c r="X14" i="9"/>
  <c r="O10" i="10"/>
  <c r="P10" i="10"/>
  <c r="Q10" i="10"/>
  <c r="R10" i="10"/>
  <c r="S10" i="10"/>
  <c r="T10" i="10"/>
  <c r="U10" i="10"/>
  <c r="V10" i="10"/>
  <c r="W10" i="10"/>
  <c r="X10" i="10"/>
  <c r="O11" i="10"/>
  <c r="P11" i="10"/>
  <c r="Q11" i="10"/>
  <c r="R11" i="10"/>
  <c r="S11" i="10"/>
  <c r="T11" i="10"/>
  <c r="U11" i="10"/>
  <c r="V11" i="10"/>
  <c r="W11" i="10"/>
  <c r="X11" i="10"/>
  <c r="O12" i="10"/>
  <c r="P12" i="10"/>
  <c r="Q12" i="10"/>
  <c r="R12" i="10"/>
  <c r="S12" i="10"/>
  <c r="T12" i="10"/>
  <c r="U12" i="10"/>
  <c r="V12" i="10"/>
  <c r="W12" i="10"/>
  <c r="X12" i="10"/>
  <c r="O13" i="10"/>
  <c r="P13" i="10"/>
  <c r="Q13" i="10"/>
  <c r="R13" i="10"/>
  <c r="S13" i="10"/>
  <c r="T13" i="10"/>
  <c r="U13" i="10"/>
  <c r="V13" i="10"/>
  <c r="W13" i="10"/>
  <c r="X13" i="10"/>
  <c r="O14" i="10"/>
  <c r="P14" i="10"/>
  <c r="Q14" i="10"/>
  <c r="R14" i="10"/>
  <c r="S14" i="10"/>
  <c r="T14" i="10"/>
  <c r="U14" i="10"/>
  <c r="V14" i="10"/>
  <c r="W14" i="10"/>
  <c r="X14" i="10"/>
  <c r="O15" i="10"/>
  <c r="P15" i="10"/>
  <c r="Q15" i="10"/>
  <c r="R15" i="10"/>
  <c r="S15" i="10"/>
  <c r="T15" i="10"/>
  <c r="U15" i="10"/>
  <c r="V15" i="10"/>
  <c r="W15" i="10"/>
  <c r="X15" i="10"/>
  <c r="O16" i="10"/>
  <c r="P16" i="10"/>
  <c r="Q16" i="10"/>
  <c r="R16" i="10"/>
  <c r="S16" i="10"/>
  <c r="T16" i="10"/>
  <c r="U16" i="10"/>
  <c r="V16" i="10"/>
  <c r="W16" i="10"/>
  <c r="X16" i="10"/>
  <c r="I41" i="6"/>
  <c r="J41" i="6"/>
  <c r="I36" i="6"/>
  <c r="J36" i="6"/>
  <c r="I37" i="6"/>
  <c r="J37" i="6"/>
  <c r="I38" i="6"/>
  <c r="J38" i="6"/>
  <c r="I39" i="6"/>
  <c r="J39" i="6"/>
  <c r="I40" i="6"/>
  <c r="J40" i="6"/>
  <c r="F11" i="6"/>
  <c r="G11" i="6"/>
  <c r="F12" i="6"/>
  <c r="G12" i="6"/>
  <c r="F13" i="6"/>
  <c r="G13" i="6"/>
  <c r="F14" i="6"/>
  <c r="G14" i="6"/>
  <c r="F15" i="6"/>
  <c r="G15" i="6"/>
  <c r="F16" i="6"/>
  <c r="G16" i="6"/>
  <c r="F17" i="6"/>
  <c r="G17" i="6"/>
  <c r="F18" i="6"/>
  <c r="G18" i="6"/>
  <c r="P32" i="4"/>
  <c r="Q32" i="4"/>
  <c r="R32" i="4"/>
  <c r="S32" i="4"/>
  <c r="T32" i="4"/>
  <c r="P33" i="4"/>
  <c r="Q33" i="4"/>
  <c r="R33" i="4"/>
  <c r="S33" i="4"/>
  <c r="T33" i="4"/>
  <c r="P34" i="4"/>
  <c r="Q34" i="4"/>
  <c r="R34" i="4"/>
  <c r="S34" i="4"/>
  <c r="T34" i="4"/>
  <c r="P35" i="4"/>
  <c r="Q35" i="4"/>
  <c r="R35" i="4"/>
  <c r="S35" i="4"/>
  <c r="T35" i="4"/>
  <c r="P36" i="4"/>
  <c r="Q36" i="4"/>
  <c r="R36" i="4"/>
  <c r="S36" i="4"/>
  <c r="T36" i="4"/>
  <c r="P37" i="4"/>
  <c r="Q37" i="4"/>
  <c r="R37" i="4"/>
  <c r="S37" i="4"/>
  <c r="T37" i="4"/>
  <c r="I10" i="4"/>
  <c r="J10" i="4"/>
  <c r="K10" i="4"/>
  <c r="L10" i="4"/>
  <c r="N10" i="4"/>
  <c r="I11" i="4"/>
  <c r="J11" i="4"/>
  <c r="K11" i="4"/>
  <c r="L11" i="4"/>
  <c r="N11" i="4"/>
  <c r="I12" i="4"/>
  <c r="J12" i="4"/>
  <c r="K12" i="4"/>
  <c r="L12" i="4"/>
  <c r="N12" i="4"/>
  <c r="I13" i="4"/>
  <c r="J13" i="4"/>
  <c r="K13" i="4"/>
  <c r="L13" i="4"/>
  <c r="M13" i="4"/>
  <c r="N13" i="4"/>
  <c r="I14" i="4"/>
  <c r="J14" i="4"/>
  <c r="K14" i="4"/>
  <c r="L14" i="4"/>
  <c r="M14" i="4"/>
  <c r="N14" i="4"/>
  <c r="I15" i="4"/>
  <c r="J15" i="4"/>
  <c r="K15" i="4"/>
  <c r="L15" i="4"/>
  <c r="M15" i="4"/>
  <c r="N15" i="4"/>
  <c r="I16" i="4"/>
  <c r="J16" i="4"/>
  <c r="K16" i="4"/>
  <c r="L16" i="4"/>
  <c r="M16" i="4"/>
  <c r="I17" i="4"/>
  <c r="J17" i="4"/>
  <c r="K17" i="4"/>
  <c r="L17" i="4"/>
  <c r="M17" i="4"/>
  <c r="Q22" i="4"/>
  <c r="T22" i="4"/>
  <c r="T23" i="4"/>
  <c r="R11" i="1"/>
  <c r="S11" i="1"/>
  <c r="R12" i="1"/>
  <c r="S12" i="1"/>
  <c r="R13" i="1"/>
  <c r="S13" i="1"/>
  <c r="R14" i="1"/>
  <c r="S14" i="1"/>
  <c r="R15" i="1"/>
  <c r="S15" i="1"/>
  <c r="R16" i="1"/>
  <c r="S16" i="1"/>
  <c r="R17" i="1"/>
  <c r="S17" i="1"/>
  <c r="P22" i="4"/>
  <c r="R23" i="4"/>
  <c r="R22" i="4"/>
  <c r="S22" i="4"/>
  <c r="P23" i="4"/>
  <c r="Q23" i="4"/>
  <c r="S23" i="4"/>
  <c r="N16" i="4"/>
  <c r="U38" i="4"/>
  <c r="S18" i="1"/>
  <c r="R18" i="1"/>
  <c r="U35" i="4"/>
  <c r="U37" i="4"/>
  <c r="U33" i="4"/>
  <c r="U32" i="4"/>
  <c r="U34" i="4"/>
  <c r="U36" i="4"/>
  <c r="N17" i="4"/>
  <c r="U23" i="4"/>
  <c r="U22" i="4"/>
</calcChain>
</file>

<file path=xl/sharedStrings.xml><?xml version="1.0" encoding="utf-8"?>
<sst xmlns="http://schemas.openxmlformats.org/spreadsheetml/2006/main" count="1113" uniqueCount="124">
  <si>
    <t>Net</t>
  </si>
  <si>
    <t>Gross Issues</t>
  </si>
  <si>
    <t>Gross Retirement</t>
  </si>
  <si>
    <t>Net Cash Raised</t>
  </si>
  <si>
    <t>Bills</t>
  </si>
  <si>
    <t>Notes</t>
  </si>
  <si>
    <t>Bonds</t>
  </si>
  <si>
    <t>Total</t>
  </si>
  <si>
    <t>TIPS Notes</t>
  </si>
  <si>
    <t>TIPS Bonds</t>
  </si>
  <si>
    <t xml:space="preserve"> </t>
  </si>
  <si>
    <t>Description</t>
  </si>
  <si>
    <t>Contact</t>
  </si>
  <si>
    <t>Includes marketable securities only.</t>
  </si>
  <si>
    <t>TIPS</t>
  </si>
  <si>
    <t>FRN</t>
  </si>
  <si>
    <t>TOTAL</t>
  </si>
  <si>
    <t>CMBs</t>
  </si>
  <si>
    <t>4-Week</t>
  </si>
  <si>
    <t>13-Week</t>
  </si>
  <si>
    <t>26-Week</t>
  </si>
  <si>
    <t>52-Week</t>
  </si>
  <si>
    <t>2-Year</t>
  </si>
  <si>
    <t>3-Year</t>
  </si>
  <si>
    <t>5-Year</t>
  </si>
  <si>
    <t>7-Year</t>
  </si>
  <si>
    <t>10-Year</t>
  </si>
  <si>
    <t>FRNs</t>
  </si>
  <si>
    <t>30-Year</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</si>
  <si>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</si>
  <si>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8-Week</t>
  </si>
  <si>
    <t>SIFMA Research</t>
  </si>
  <si>
    <t>research@sifma.org</t>
  </si>
  <si>
    <t>20-Year</t>
  </si>
  <si>
    <t>Tab</t>
  </si>
  <si>
    <t>Frequency</t>
  </si>
  <si>
    <t>Last Period</t>
  </si>
  <si>
    <t>If using this data in a published report, please cite SIFMA as the source</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</si>
  <si>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</si>
  <si>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Last Updated:</t>
  </si>
  <si>
    <t>Security:</t>
  </si>
  <si>
    <t>Series:</t>
  </si>
  <si>
    <t>Units:</t>
  </si>
  <si>
    <t>Source:</t>
  </si>
  <si>
    <t>Note:</t>
  </si>
  <si>
    <t>US Treasury Securities</t>
  </si>
  <si>
    <t>Issuance - Net</t>
  </si>
  <si>
    <t>US Department of the Treasury, Bureau of the Fiscal Service</t>
  </si>
  <si>
    <t>$ Billion</t>
  </si>
  <si>
    <t>n/a</t>
  </si>
  <si>
    <t>Y/Y Change</t>
  </si>
  <si>
    <t>TreasuryDirect</t>
  </si>
  <si>
    <t>Issuance - Gross</t>
  </si>
  <si>
    <t>US Treasury Securities: Issuance - Net</t>
  </si>
  <si>
    <t>US Treasury Securities: Issuance - Gross</t>
  </si>
  <si>
    <t>US Treasury Securities: Trading Volume</t>
  </si>
  <si>
    <t>US Treasury Securities: Outstanding</t>
  </si>
  <si>
    <t>US Treasury Securities: Yield Curve Rates</t>
  </si>
  <si>
    <t>US Treasury Securities: Holders</t>
  </si>
  <si>
    <t>A, Q, M</t>
  </si>
  <si>
    <t>A, Q</t>
  </si>
  <si>
    <t>US Treasury Securities: Issuance, Trading Volume, Outstanding, Holders, Yield Curve Rates</t>
  </si>
  <si>
    <t>Outstanding</t>
  </si>
  <si>
    <t>Spread</t>
  </si>
  <si>
    <t>10-Year Notes</t>
  </si>
  <si>
    <t>3-Month Bills</t>
  </si>
  <si>
    <t>Percentage</t>
  </si>
  <si>
    <t>Averages for the period.</t>
  </si>
  <si>
    <t>Yield Curve Rates</t>
  </si>
  <si>
    <t>US Department of the Treasury</t>
  </si>
  <si>
    <t xml:space="preserve"> State &amp; Local Governments</t>
  </si>
  <si>
    <t xml:space="preserve">  Foreign and International</t>
  </si>
  <si>
    <t xml:space="preserve">Total </t>
  </si>
  <si>
    <t>Holders</t>
  </si>
  <si>
    <t>The Federal Reseve</t>
  </si>
  <si>
    <t xml:space="preserve"> Individuals</t>
  </si>
  <si>
    <t>Mutual Funds</t>
  </si>
  <si>
    <t>Banking Institutions</t>
  </si>
  <si>
    <t xml:space="preserve">   Insurance Companies</t>
  </si>
  <si>
    <t>Monetary Authority</t>
  </si>
  <si>
    <t>Pension Funds</t>
  </si>
  <si>
    <t>Other</t>
  </si>
  <si>
    <t>Discrepancy</t>
  </si>
  <si>
    <t>Trading Volume</t>
  </si>
  <si>
    <t>Treasury Bills</t>
  </si>
  <si>
    <t>Treasury Inflation Index Securities (TIPS)</t>
  </si>
  <si>
    <t>Floating Rate Notes (FRNs)</t>
  </si>
  <si>
    <t>Coupon Securities Due =&lt; 2Y</t>
  </si>
  <si>
    <t>Coupon Securities Due &gt; 2Y but =&lt; 3Y</t>
  </si>
  <si>
    <t>Coupon Securities</t>
  </si>
  <si>
    <t>Total Gross Issues</t>
  </si>
  <si>
    <t>Total Gross Retirement</t>
  </si>
  <si>
    <t>US Treasury</t>
  </si>
  <si>
    <t>M/M or Q/Q Change</t>
  </si>
  <si>
    <t>Q/Q Change</t>
  </si>
  <si>
    <t>3Q22</t>
  </si>
  <si>
    <t>4Q22</t>
  </si>
  <si>
    <t>17-Week</t>
  </si>
  <si>
    <t>Includes marketable securities only. Small discrepancies beween Net and Gross tabs are due to rounding error.</t>
  </si>
  <si>
    <t>1Q23</t>
  </si>
  <si>
    <t>FINRA TRACE, Federal Reserve Bank of New York</t>
  </si>
  <si>
    <t>Coupon Securities Due &gt; 3Y but =&lt;5Y</t>
  </si>
  <si>
    <t>Coupon Securities Due &gt; 5Y but =&lt; 7Y</t>
  </si>
  <si>
    <t>Coupon Securities Due &gt; 7Y but =&lt; 10Y</t>
  </si>
  <si>
    <t>Coupon Securities Due &gt; 10Y</t>
  </si>
  <si>
    <t>Coupon Securities Due &gt; 10Y but =&lt; 20Y</t>
  </si>
  <si>
    <t>Coupon Securities Due &gt; 20Y</t>
  </si>
  <si>
    <t>TIPS Due =&lt; 5Y</t>
  </si>
  <si>
    <t>TIPS Due in &gt; 5Y but =&lt; 10Y</t>
  </si>
  <si>
    <t>TIPS Due &gt; 10Y</t>
  </si>
  <si>
    <t>2Q23</t>
  </si>
  <si>
    <t>3Q23</t>
  </si>
  <si>
    <t>4Q23</t>
  </si>
  <si>
    <t>YTD 2024</t>
  </si>
  <si>
    <r>
      <rPr>
        <sz val="8"/>
        <color rgb="FFC00000"/>
        <rFont val="Arial"/>
        <family val="2"/>
      </rPr>
      <t>Change as of 4Q23: Includes marketable Treasury securities (net of premiums and discounts) issued by the federal government.</t>
    </r>
    <r>
      <rPr>
        <sz val="8"/>
        <rFont val="Arial"/>
        <family val="2"/>
      </rPr>
      <t xml:space="preserve"> Individuals = households and nonprofit organizations; Mutual Funds = mutual funds, money market funds, close-end funds and exchange-traded funds. Banking Institutions = commercial banks, savings institutions, credit unions, broker dealers and holding companies; Insurance Companies = property-casualty and life insurance companies; Monetary Authority = of Federal Reserve Banks and Treasury monetary accounts that supply or absorb bank reserves; excludes the accounts of the Federal Reserve Board; Foreign and International = all entities (individuals, firms, institutions, and governments) not residing in the United States; Pension Funds = private pension funds, state and local govt. and federal govt. retirement funds; Other = nonfinancial corporate institutions, nonfinancial noncorporate institutions, government-sponsored enterprises, abs issuers; Discrepancy = accumulated valuation difference between issuance and holdings.</t>
    </r>
  </si>
  <si>
    <t>1Q24</t>
  </si>
  <si>
    <t>2Q24</t>
  </si>
  <si>
    <t>Average daily trading volumes. Data prior to 2019 is sourced from the primary dealer statistics from the New York Fed, data for 2019 on is sourced from FINRA TRACE.</t>
  </si>
  <si>
    <t>3Q24</t>
  </si>
  <si>
    <t>3Q 2024</t>
  </si>
  <si>
    <t>This workbook is subject to the Terms of Use applicable to SIFMA’s website, available at http://www.sifma.org/legal. Copyright © 2025</t>
  </si>
  <si>
    <t>4Q24</t>
  </si>
  <si>
    <t>January 2025</t>
  </si>
  <si>
    <t>YTD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</si>
</sst>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409]mmm\-yy;@"/>
    <numFmt numFmtId="167" formatCode="0.0%"/>
    <numFmt numFmtId="168" formatCode="m/d/yy;@"/>
    <numFmt numFmtId="169" formatCode="#,##0.00000"/>
  </numFmts>
  <fonts count="70">
    <font>
      <sz val="10"/>
      <name val="Arial"/>
    </font>
    <font>
      <sz val="11"/>
      <color theme="1"/>
      <name val="Arial"/>
      <family val="2"/>
      <scheme val="minor"/>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Arial"/>
      <family val="2"/>
    </font>
    <font>
      <sz val="10"/>
      <name val="Geneva"/>
    </font>
    <font>
      <sz val="10"/>
      <name val="Arial"/>
      <family val="2"/>
    </font>
    <font>
      <sz val="10"/>
      <name val="N Helvetica Narrow"/>
    </font>
    <font>
      <sz val="8"/>
      <name val="Arial"/>
      <family val="2"/>
    </font>
    <font>
      <u/>
      <sz val="10"/>
      <color theme="10"/>
      <name val="Arial"/>
      <family val="2"/>
    </font>
    <font>
      <u/>
      <sz val="11"/>
      <color theme="10"/>
      <name val="Calibri"/>
      <family val="2"/>
    </font>
    <font>
      <sz val="11"/>
      <color theme="1"/>
      <name val="Arial"/>
      <family val="2"/>
      <scheme val="minor"/>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sz val="9"/>
      <name val="Arial"/>
      <family val="2"/>
    </font>
    <font>
      <b/>
      <u/>
      <sz val="9"/>
      <name val="Arial"/>
      <family val="2"/>
    </font>
    <font>
      <u/>
      <sz val="9"/>
      <name val="Arial"/>
      <family val="2"/>
    </font>
    <font>
      <sz val="9"/>
      <color theme="1"/>
      <name val="Arial"/>
      <family val="2"/>
    </font>
    <font>
      <b/>
      <sz val="9"/>
      <name val="Arial"/>
      <family val="2"/>
    </font>
    <font>
      <b/>
      <sz val="10"/>
      <name val="Arial"/>
      <family val="2"/>
    </font>
    <font>
      <sz val="9"/>
      <color theme="5"/>
      <name val="Arial"/>
      <family val="2"/>
    </font>
    <font>
      <sz val="9"/>
      <color theme="4"/>
      <name val="Arial"/>
      <family val="2"/>
    </font>
    <font>
      <b/>
      <sz val="9"/>
      <color theme="4"/>
      <name val="Arial"/>
      <family val="2"/>
    </font>
    <font>
      <b/>
      <sz val="9"/>
      <color indexed="8"/>
      <name val="Arial"/>
      <family val="2"/>
    </font>
    <font>
      <sz val="9"/>
      <color indexed="8"/>
      <name val="Arial"/>
      <family val="2"/>
    </font>
    <font>
      <b/>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8"/>
      <name val="Arial"/>
      <family val="2"/>
    </font>
    <font>
      <sz val="8"/>
      <color rgb="FFC00000"/>
      <name val="Arial"/>
      <family val="2"/>
    </font>
    <font>
      <sz val="8"/>
      <name val="Arial"/>
      <family val="2"/>
    </font>
    <font>
      <sz val="10"/>
      <color theme="4"/>
      <name val="Arial"/>
      <family val="2"/>
    </font>
    <font>
      <sz val="8"/>
      <color theme="4"/>
      <name val="Arial"/>
      <family val="2"/>
    </font>
    <font>
      <b/>
      <sz val="10"/>
      <color theme="4"/>
      <name val="Arial"/>
      <family val="2"/>
    </font>
  </fonts>
  <fills count="51">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tint="-0.24994659260841701"/>
      </bottom>
      <diagonal/>
    </border>
  </borders>
  <cellStyleXfs count="196">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7" fillId="15" borderId="1" applyNumberFormat="0" applyAlignment="0" applyProtection="0"/>
    <xf numFmtId="0" fontId="7" fillId="15" borderId="1" applyNumberFormat="0" applyAlignment="0" applyProtection="0"/>
    <xf numFmtId="0" fontId="8" fillId="16" borderId="2" applyNumberFormat="0" applyAlignment="0" applyProtection="0"/>
    <xf numFmtId="0" fontId="8" fillId="16" borderId="2" applyNumberFormat="0" applyAlignment="0" applyProtection="0"/>
    <xf numFmtId="4" fontId="25"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17" borderId="0" applyNumberFormat="0" applyBorder="0" applyAlignment="0" applyProtection="0"/>
    <xf numFmtId="0" fontId="10" fillId="17" borderId="0" applyNumberFormat="0" applyBorder="0" applyAlignment="0" applyProtection="0"/>
    <xf numFmtId="0" fontId="3" fillId="0" borderId="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7" borderId="0" applyNumberFormat="0" applyBorder="0" applyAlignment="0" applyProtection="0"/>
    <xf numFmtId="0" fontId="16" fillId="7" borderId="0" applyNumberFormat="0" applyBorder="0" applyAlignment="0" applyProtection="0"/>
    <xf numFmtId="0" fontId="21" fillId="0" borderId="0"/>
    <xf numFmtId="0" fontId="21" fillId="0" borderId="0"/>
    <xf numFmtId="0" fontId="31" fillId="0" borderId="0"/>
    <xf numFmtId="0" fontId="25" fillId="0" borderId="0"/>
    <xf numFmtId="0" fontId="2" fillId="0" borderId="0"/>
    <xf numFmtId="0" fontId="2" fillId="0" borderId="0"/>
    <xf numFmtId="0" fontId="31"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7" fillId="0" borderId="0"/>
    <xf numFmtId="0" fontId="21" fillId="0" borderId="0"/>
    <xf numFmtId="0" fontId="21" fillId="0" borderId="0"/>
    <xf numFmtId="0" fontId="2" fillId="4" borderId="7" applyNumberFormat="0" applyFont="0" applyAlignment="0" applyProtection="0"/>
    <xf numFmtId="0" fontId="21" fillId="4" borderId="7" applyNumberFormat="0" applyFont="0" applyAlignment="0" applyProtection="0"/>
    <xf numFmtId="0" fontId="17" fillId="15" borderId="8" applyNumberFormat="0" applyAlignment="0" applyProtection="0"/>
    <xf numFmtId="0" fontId="17" fillId="15" borderId="8" applyNumberFormat="0" applyAlignment="0" applyProtection="0"/>
    <xf numFmtId="9" fontId="26" fillId="0" borderId="0" applyFont="0" applyFill="0" applyBorder="0" applyAlignment="0" applyProtection="0"/>
    <xf numFmtId="9" fontId="25"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4" borderId="7"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1" fillId="0" borderId="0"/>
    <xf numFmtId="0" fontId="48" fillId="0" borderId="0" applyNumberFormat="0" applyFill="0" applyBorder="0" applyAlignment="0" applyProtection="0"/>
    <xf numFmtId="0" fontId="49" fillId="0" borderId="13" applyNumberFormat="0" applyFill="0" applyAlignment="0" applyProtection="0"/>
    <xf numFmtId="0" fontId="50" fillId="0" borderId="14" applyNumberFormat="0" applyFill="0" applyAlignment="0" applyProtection="0"/>
    <xf numFmtId="0" fontId="51" fillId="0" borderId="15" applyNumberFormat="0" applyFill="0" applyAlignment="0" applyProtection="0"/>
    <xf numFmtId="0" fontId="51" fillId="0" borderId="0" applyNumberFormat="0" applyFill="0" applyBorder="0" applyAlignment="0" applyProtection="0"/>
    <xf numFmtId="0" fontId="52" fillId="19" borderId="0" applyNumberFormat="0" applyBorder="0" applyAlignment="0" applyProtection="0"/>
    <xf numFmtId="0" fontId="53" fillId="20" borderId="0" applyNumberFormat="0" applyBorder="0" applyAlignment="0" applyProtection="0"/>
    <xf numFmtId="0" fontId="54" fillId="21" borderId="0" applyNumberFormat="0" applyBorder="0" applyAlignment="0" applyProtection="0"/>
    <xf numFmtId="0" fontId="55" fillId="22" borderId="16" applyNumberFormat="0" applyAlignment="0" applyProtection="0"/>
    <xf numFmtId="0" fontId="56" fillId="23" borderId="17" applyNumberFormat="0" applyAlignment="0" applyProtection="0"/>
    <xf numFmtId="0" fontId="57" fillId="23" borderId="16" applyNumberFormat="0" applyAlignment="0" applyProtection="0"/>
    <xf numFmtId="0" fontId="58" fillId="0" borderId="18" applyNumberFormat="0" applyFill="0" applyAlignment="0" applyProtection="0"/>
    <xf numFmtId="0" fontId="59" fillId="24" borderId="19" applyNumberFormat="0" applyAlignment="0" applyProtection="0"/>
    <xf numFmtId="0" fontId="60" fillId="0" borderId="0" applyNumberFormat="0" applyFill="0" applyBorder="0" applyAlignment="0" applyProtection="0"/>
    <xf numFmtId="0" fontId="1" fillId="25" borderId="20" applyNumberFormat="0" applyFont="0" applyAlignment="0" applyProtection="0"/>
    <xf numFmtId="0" fontId="61" fillId="0" borderId="0" applyNumberFormat="0" applyFill="0" applyBorder="0" applyAlignment="0" applyProtection="0"/>
    <xf numFmtId="0" fontId="62" fillId="0" borderId="21" applyNumberFormat="0" applyFill="0" applyAlignment="0" applyProtection="0"/>
    <xf numFmtId="0" fontId="6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63" fillId="29" borderId="0" applyNumberFormat="0" applyBorder="0" applyAlignment="0" applyProtection="0"/>
    <xf numFmtId="0" fontId="6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63" fillId="33" borderId="0" applyNumberFormat="0" applyBorder="0" applyAlignment="0" applyProtection="0"/>
    <xf numFmtId="0" fontId="63"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63" fillId="37" borderId="0" applyNumberFormat="0" applyBorder="0" applyAlignment="0" applyProtection="0"/>
    <xf numFmtId="0" fontId="63"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63" fillId="41" borderId="0" applyNumberFormat="0" applyBorder="0" applyAlignment="0" applyProtection="0"/>
    <xf numFmtId="0" fontId="63"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3" fillId="45" borderId="0" applyNumberFormat="0" applyBorder="0" applyAlignment="0" applyProtection="0"/>
    <xf numFmtId="0" fontId="63"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3" fillId="49" borderId="0" applyNumberFormat="0" applyBorder="0" applyAlignment="0" applyProtection="0"/>
  </cellStyleXfs>
  <cellXfs count="126">
    <xf numFmtId="0" fontId="0" fillId="0" borderId="0" xfId="0"/>
    <xf numFmtId="0" fontId="29" fillId="18" borderId="0" xfId="76" applyFill="1" applyAlignment="1" applyProtection="1"/>
    <xf numFmtId="0" fontId="32" fillId="18" borderId="0" xfId="87" applyFont="1" applyFill="1"/>
    <xf numFmtId="0" fontId="33" fillId="18" borderId="0" xfId="87" applyFont="1" applyFill="1"/>
    <xf numFmtId="49" fontId="33" fillId="18" borderId="0" xfId="87" applyNumberFormat="1" applyFont="1" applyFill="1" applyAlignment="1">
      <alignment horizontal="left"/>
    </xf>
    <xf numFmtId="49" fontId="32" fillId="18" borderId="0" xfId="87" applyNumberFormat="1" applyFont="1" applyFill="1" applyAlignment="1">
      <alignment horizontal="left"/>
    </xf>
    <xf numFmtId="0" fontId="34" fillId="18" borderId="0" xfId="87" applyFont="1" applyFill="1"/>
    <xf numFmtId="0" fontId="29" fillId="18" borderId="0" xfId="77" applyFont="1" applyFill="1" applyAlignment="1" applyProtection="1"/>
    <xf numFmtId="14" fontId="32" fillId="18" borderId="0" xfId="87" applyNumberFormat="1" applyFont="1" applyFill="1" applyAlignment="1">
      <alignment horizontal="left"/>
    </xf>
    <xf numFmtId="0" fontId="35" fillId="18" borderId="0" xfId="87" applyFont="1" applyFill="1"/>
    <xf numFmtId="0" fontId="36" fillId="18" borderId="0" xfId="120" applyFont="1" applyFill="1" applyAlignment="1">
      <alignment horizontal="left" wrapText="1"/>
    </xf>
    <xf numFmtId="0" fontId="28" fillId="18" borderId="0" xfId="120" applyFont="1" applyFill="1" applyAlignment="1">
      <alignment horizontal="left" vertical="top" wrapText="1"/>
    </xf>
    <xf numFmtId="0" fontId="28" fillId="18" borderId="0" xfId="120" applyFont="1" applyFill="1" applyAlignment="1">
      <alignment horizontal="left"/>
    </xf>
    <xf numFmtId="168" fontId="32" fillId="18" borderId="0" xfId="87" applyNumberFormat="1" applyFont="1" applyFill="1" applyAlignment="1">
      <alignment horizontal="left"/>
    </xf>
    <xf numFmtId="0" fontId="32" fillId="18" borderId="0" xfId="87" applyFont="1" applyFill="1" applyAlignment="1">
      <alignment horizontal="left"/>
    </xf>
    <xf numFmtId="49" fontId="32" fillId="18" borderId="0" xfId="87" quotePrefix="1" applyNumberFormat="1" applyFont="1" applyFill="1" applyAlignment="1">
      <alignment horizontal="left"/>
    </xf>
    <xf numFmtId="0" fontId="33" fillId="18" borderId="0" xfId="0" applyFont="1" applyFill="1"/>
    <xf numFmtId="0" fontId="33" fillId="18" borderId="0" xfId="0" applyFont="1" applyFill="1" applyAlignment="1">
      <alignment horizontal="left"/>
    </xf>
    <xf numFmtId="0" fontId="35" fillId="18" borderId="0" xfId="0" applyFont="1" applyFill="1" applyAlignment="1">
      <alignment horizontal="left"/>
    </xf>
    <xf numFmtId="0" fontId="35" fillId="18" borderId="0" xfId="0" applyFont="1" applyFill="1" applyAlignment="1">
      <alignment horizontal="left" vertical="center"/>
    </xf>
    <xf numFmtId="0" fontId="37" fillId="18" borderId="0" xfId="0" applyFont="1" applyFill="1" applyAlignment="1">
      <alignment horizontal="center"/>
    </xf>
    <xf numFmtId="1" fontId="38" fillId="18" borderId="0" xfId="0" applyNumberFormat="1" applyFont="1" applyFill="1" applyAlignment="1">
      <alignment horizontal="left"/>
    </xf>
    <xf numFmtId="0" fontId="37" fillId="18" borderId="11" xfId="88" applyFont="1" applyFill="1" applyBorder="1" applyAlignment="1">
      <alignment horizontal="center" wrapText="1"/>
    </xf>
    <xf numFmtId="0" fontId="37" fillId="18" borderId="0" xfId="120" applyFont="1" applyFill="1" applyAlignment="1">
      <alignment horizontal="left"/>
    </xf>
    <xf numFmtId="0" fontId="39" fillId="18" borderId="0" xfId="88" applyFont="1" applyFill="1" applyAlignment="1">
      <alignment horizontal="center"/>
    </xf>
    <xf numFmtId="166" fontId="40" fillId="18" borderId="0" xfId="0" quotePrefix="1" applyNumberFormat="1" applyFont="1" applyFill="1" applyAlignment="1">
      <alignment horizontal="left"/>
    </xf>
    <xf numFmtId="0" fontId="37" fillId="18" borderId="0" xfId="88" applyFont="1" applyFill="1" applyAlignment="1">
      <alignment horizontal="center"/>
    </xf>
    <xf numFmtId="0" fontId="40" fillId="18" borderId="0" xfId="0" applyFont="1" applyFill="1" applyAlignment="1">
      <alignment horizontal="left" vertical="center"/>
    </xf>
    <xf numFmtId="165" fontId="37" fillId="18" borderId="0" xfId="0" applyNumberFormat="1" applyFont="1" applyFill="1" applyAlignment="1">
      <alignment horizontal="center"/>
    </xf>
    <xf numFmtId="0" fontId="37" fillId="18" borderId="0" xfId="0" applyFont="1" applyFill="1" applyAlignment="1">
      <alignment horizontal="left" vertical="center"/>
    </xf>
    <xf numFmtId="0" fontId="41" fillId="18" borderId="0" xfId="0" applyFont="1" applyFill="1" applyAlignment="1">
      <alignment horizontal="center"/>
    </xf>
    <xf numFmtId="0" fontId="41" fillId="18" borderId="0" xfId="0" applyFont="1" applyFill="1"/>
    <xf numFmtId="164" fontId="37" fillId="18" borderId="0" xfId="0" applyNumberFormat="1" applyFont="1" applyFill="1" applyAlignment="1">
      <alignment horizontal="center"/>
    </xf>
    <xf numFmtId="164" fontId="37" fillId="18" borderId="0" xfId="84" applyNumberFormat="1" applyFont="1" applyFill="1" applyAlignment="1">
      <alignment horizontal="center"/>
    </xf>
    <xf numFmtId="164" fontId="37" fillId="18" borderId="0" xfId="86" applyNumberFormat="1" applyFont="1" applyFill="1" applyAlignment="1">
      <alignment horizontal="center"/>
    </xf>
    <xf numFmtId="1" fontId="42" fillId="18" borderId="0" xfId="0" applyNumberFormat="1" applyFont="1" applyFill="1" applyAlignment="1">
      <alignment horizontal="left"/>
    </xf>
    <xf numFmtId="0" fontId="32" fillId="18" borderId="0" xfId="0" applyFont="1" applyFill="1"/>
    <xf numFmtId="0" fontId="42" fillId="18" borderId="0" xfId="0" applyFont="1" applyFill="1" applyAlignment="1">
      <alignment horizontal="center"/>
    </xf>
    <xf numFmtId="165" fontId="42" fillId="18" borderId="0" xfId="0" applyNumberFormat="1" applyFont="1" applyFill="1" applyAlignment="1">
      <alignment horizontal="center"/>
    </xf>
    <xf numFmtId="1" fontId="28" fillId="18" borderId="0" xfId="0" applyNumberFormat="1" applyFont="1" applyFill="1" applyAlignment="1">
      <alignment horizontal="left"/>
    </xf>
    <xf numFmtId="0" fontId="28" fillId="18" borderId="0" xfId="0" applyFont="1" applyFill="1" applyAlignment="1">
      <alignment horizontal="center"/>
    </xf>
    <xf numFmtId="165" fontId="28" fillId="18" borderId="0" xfId="0" applyNumberFormat="1" applyFont="1" applyFill="1" applyAlignment="1">
      <alignment horizontal="center"/>
    </xf>
    <xf numFmtId="0" fontId="41" fillId="18" borderId="11" xfId="0" applyFont="1" applyFill="1" applyBorder="1" applyAlignment="1">
      <alignment horizontal="center" wrapText="1"/>
    </xf>
    <xf numFmtId="164" fontId="37" fillId="18" borderId="0" xfId="88" applyNumberFormat="1" applyFont="1" applyFill="1" applyAlignment="1">
      <alignment horizontal="center"/>
    </xf>
    <xf numFmtId="0" fontId="2" fillId="18" borderId="0" xfId="0" applyFont="1" applyFill="1"/>
    <xf numFmtId="0" fontId="28" fillId="18" borderId="0" xfId="0" applyFont="1" applyFill="1"/>
    <xf numFmtId="0" fontId="35" fillId="18" borderId="0" xfId="0" applyFont="1" applyFill="1"/>
    <xf numFmtId="0" fontId="37" fillId="18" borderId="0" xfId="0" applyFont="1" applyFill="1"/>
    <xf numFmtId="0" fontId="40" fillId="18" borderId="0" xfId="0" applyFont="1" applyFill="1"/>
    <xf numFmtId="0" fontId="37" fillId="18" borderId="0" xfId="0" applyFont="1" applyFill="1" applyAlignment="1">
      <alignment horizontal="left"/>
    </xf>
    <xf numFmtId="164" fontId="43" fillId="18" borderId="0" xfId="98" applyNumberFormat="1" applyFont="1" applyFill="1" applyAlignment="1">
      <alignment horizontal="center"/>
    </xf>
    <xf numFmtId="167" fontId="43" fillId="18" borderId="0" xfId="105" applyNumberFormat="1" applyFont="1" applyFill="1" applyAlignment="1">
      <alignment horizontal="center" vertical="center"/>
    </xf>
    <xf numFmtId="0" fontId="43" fillId="18" borderId="0" xfId="0" applyFont="1" applyFill="1" applyAlignment="1">
      <alignment horizontal="left" vertical="center"/>
    </xf>
    <xf numFmtId="0" fontId="40" fillId="18" borderId="0" xfId="0" applyFont="1" applyFill="1" applyAlignment="1">
      <alignment horizontal="center"/>
    </xf>
    <xf numFmtId="0" fontId="41" fillId="18" borderId="10" xfId="0" applyFont="1" applyFill="1" applyBorder="1" applyAlignment="1">
      <alignment horizontal="center"/>
    </xf>
    <xf numFmtId="0" fontId="41" fillId="18" borderId="0" xfId="0" applyFont="1" applyFill="1" applyAlignment="1">
      <alignment horizontal="center" wrapText="1"/>
    </xf>
    <xf numFmtId="4" fontId="37" fillId="18" borderId="0" xfId="0" applyNumberFormat="1" applyFont="1" applyFill="1" applyAlignment="1">
      <alignment horizontal="center"/>
    </xf>
    <xf numFmtId="4" fontId="37" fillId="18" borderId="0" xfId="84" applyNumberFormat="1" applyFont="1" applyFill="1" applyAlignment="1">
      <alignment horizontal="center"/>
    </xf>
    <xf numFmtId="2" fontId="37" fillId="18" borderId="0" xfId="84" applyNumberFormat="1" applyFont="1" applyFill="1" applyAlignment="1">
      <alignment horizontal="center"/>
    </xf>
    <xf numFmtId="2" fontId="37" fillId="18" borderId="0" xfId="0" applyNumberFormat="1" applyFont="1" applyFill="1" applyAlignment="1">
      <alignment horizontal="center"/>
    </xf>
    <xf numFmtId="1" fontId="37" fillId="18" borderId="0" xfId="0" applyNumberFormat="1" applyFont="1" applyFill="1" applyAlignment="1">
      <alignment horizontal="center"/>
    </xf>
    <xf numFmtId="0" fontId="37" fillId="18" borderId="11" xfId="0" applyFont="1" applyFill="1" applyBorder="1" applyAlignment="1">
      <alignment horizontal="center" wrapText="1"/>
    </xf>
    <xf numFmtId="0" fontId="41" fillId="18" borderId="11" xfId="0" applyFont="1" applyFill="1" applyBorder="1" applyAlignment="1">
      <alignment horizontal="center"/>
    </xf>
    <xf numFmtId="0" fontId="37" fillId="18" borderId="11" xfId="0" applyFont="1" applyFill="1" applyBorder="1" applyAlignment="1">
      <alignment horizontal="center"/>
    </xf>
    <xf numFmtId="0" fontId="44" fillId="18" borderId="0" xfId="0" applyFont="1" applyFill="1" applyAlignment="1">
      <alignment horizontal="center"/>
    </xf>
    <xf numFmtId="0" fontId="45" fillId="18" borderId="0" xfId="0" applyFont="1" applyFill="1" applyAlignment="1">
      <alignment horizontal="center"/>
    </xf>
    <xf numFmtId="0" fontId="45" fillId="18" borderId="11" xfId="0" applyFont="1" applyFill="1" applyBorder="1" applyAlignment="1">
      <alignment horizontal="center"/>
    </xf>
    <xf numFmtId="167" fontId="44" fillId="18" borderId="0" xfId="105" applyNumberFormat="1" applyFont="1" applyFill="1" applyAlignment="1">
      <alignment horizontal="center"/>
    </xf>
    <xf numFmtId="0" fontId="42" fillId="18" borderId="0" xfId="0" applyFont="1" applyFill="1" applyAlignment="1">
      <alignment horizontal="left"/>
    </xf>
    <xf numFmtId="0" fontId="41" fillId="18" borderId="11" xfId="88" applyFont="1" applyFill="1" applyBorder="1" applyAlignment="1">
      <alignment horizontal="center" wrapText="1"/>
    </xf>
    <xf numFmtId="2" fontId="40" fillId="18" borderId="0" xfId="0" applyNumberFormat="1" applyFont="1" applyFill="1" applyAlignment="1">
      <alignment horizontal="center" vertical="center"/>
    </xf>
    <xf numFmtId="2" fontId="37" fillId="18" borderId="0" xfId="98" applyNumberFormat="1" applyFont="1" applyFill="1" applyAlignment="1">
      <alignment horizontal="center"/>
    </xf>
    <xf numFmtId="2" fontId="47" fillId="18" borderId="0" xfId="98" applyNumberFormat="1" applyFont="1" applyFill="1" applyAlignment="1">
      <alignment horizontal="center"/>
    </xf>
    <xf numFmtId="0" fontId="40" fillId="18" borderId="0" xfId="0" applyFont="1" applyFill="1" applyAlignment="1">
      <alignment horizontal="center" vertical="center"/>
    </xf>
    <xf numFmtId="0" fontId="37" fillId="18" borderId="0" xfId="98" applyFont="1" applyFill="1" applyAlignment="1">
      <alignment horizontal="center"/>
    </xf>
    <xf numFmtId="0" fontId="28" fillId="18" borderId="0" xfId="0" applyFont="1" applyFill="1" applyAlignment="1">
      <alignment horizontal="left"/>
    </xf>
    <xf numFmtId="0" fontId="46" fillId="18" borderId="11" xfId="0" applyFont="1" applyFill="1" applyBorder="1" applyAlignment="1">
      <alignment horizontal="center" wrapText="1"/>
    </xf>
    <xf numFmtId="0" fontId="44" fillId="18" borderId="0" xfId="0" applyFont="1" applyFill="1"/>
    <xf numFmtId="0" fontId="45" fillId="18" borderId="11" xfId="0" applyFont="1" applyFill="1" applyBorder="1" applyAlignment="1">
      <alignment horizontal="center" wrapText="1"/>
    </xf>
    <xf numFmtId="0" fontId="42" fillId="18" borderId="0" xfId="0" applyFont="1" applyFill="1"/>
    <xf numFmtId="165" fontId="2" fillId="18" borderId="0" xfId="0" applyNumberFormat="1" applyFont="1" applyFill="1" applyAlignment="1">
      <alignment horizontal="center"/>
    </xf>
    <xf numFmtId="0" fontId="2" fillId="18" borderId="0" xfId="0" applyFont="1" applyFill="1" applyAlignment="1">
      <alignment horizontal="center"/>
    </xf>
    <xf numFmtId="1" fontId="2" fillId="18" borderId="0" xfId="0" applyNumberFormat="1" applyFont="1" applyFill="1"/>
    <xf numFmtId="167" fontId="44" fillId="18" borderId="0" xfId="121" applyNumberFormat="1" applyFont="1" applyFill="1" applyAlignment="1">
      <alignment horizontal="center"/>
    </xf>
    <xf numFmtId="15" fontId="37" fillId="18" borderId="0" xfId="0" applyNumberFormat="1" applyFont="1" applyFill="1"/>
    <xf numFmtId="10" fontId="37" fillId="18" borderId="0" xfId="0" applyNumberFormat="1" applyFont="1" applyFill="1"/>
    <xf numFmtId="0" fontId="41" fillId="18" borderId="12" xfId="0" applyFont="1" applyFill="1" applyBorder="1" applyAlignment="1">
      <alignment horizontal="center" wrapText="1"/>
    </xf>
    <xf numFmtId="0" fontId="37" fillId="18" borderId="0" xfId="88" applyFont="1" applyFill="1" applyAlignment="1">
      <alignment horizontal="left"/>
    </xf>
    <xf numFmtId="0" fontId="37" fillId="18" borderId="22" xfId="120" applyFont="1" applyFill="1" applyBorder="1" applyAlignment="1">
      <alignment horizontal="left"/>
    </xf>
    <xf numFmtId="164" fontId="37" fillId="18" borderId="22" xfId="0" applyNumberFormat="1" applyFont="1" applyFill="1" applyBorder="1" applyAlignment="1">
      <alignment horizontal="center"/>
    </xf>
    <xf numFmtId="0" fontId="37" fillId="18" borderId="22" xfId="0" applyFont="1" applyFill="1" applyBorder="1"/>
    <xf numFmtId="167" fontId="44" fillId="18" borderId="22" xfId="105" applyNumberFormat="1" applyFont="1" applyFill="1" applyBorder="1" applyAlignment="1">
      <alignment horizontal="center"/>
    </xf>
    <xf numFmtId="0" fontId="44" fillId="18" borderId="22" xfId="0" applyFont="1" applyFill="1" applyBorder="1" applyAlignment="1">
      <alignment horizontal="center"/>
    </xf>
    <xf numFmtId="0" fontId="67" fillId="18" borderId="0" xfId="0" applyFont="1" applyFill="1" applyAlignment="1">
      <alignment horizontal="center"/>
    </xf>
    <xf numFmtId="0" fontId="68" fillId="18" borderId="0" xfId="0" applyFont="1" applyFill="1" applyAlignment="1">
      <alignment horizontal="center"/>
    </xf>
    <xf numFmtId="0" fontId="44" fillId="18" borderId="0" xfId="0" applyFont="1" applyFill="1" applyAlignment="1">
      <alignment horizontal="center" vertical="center"/>
    </xf>
    <xf numFmtId="0" fontId="45" fillId="18" borderId="12" xfId="0" applyFont="1" applyFill="1" applyBorder="1" applyAlignment="1">
      <alignment horizontal="center" wrapText="1"/>
    </xf>
    <xf numFmtId="0" fontId="44" fillId="18" borderId="0" xfId="0" applyFont="1" applyFill="1" applyAlignment="1">
      <alignment horizontal="center" wrapText="1"/>
    </xf>
    <xf numFmtId="164" fontId="44" fillId="18" borderId="0" xfId="98" applyNumberFormat="1" applyFont="1" applyFill="1" applyAlignment="1">
      <alignment horizontal="center"/>
    </xf>
    <xf numFmtId="167" fontId="44" fillId="18" borderId="0" xfId="105" applyNumberFormat="1" applyFont="1" applyFill="1" applyAlignment="1">
      <alignment horizontal="center" vertical="center"/>
    </xf>
    <xf numFmtId="169" fontId="44" fillId="18" borderId="0" xfId="0" applyNumberFormat="1" applyFont="1" applyFill="1" applyAlignment="1">
      <alignment horizontal="left" vertical="center"/>
    </xf>
    <xf numFmtId="0" fontId="37" fillId="50" borderId="0" xfId="120" applyFont="1" applyFill="1" applyAlignment="1">
      <alignment horizontal="left"/>
    </xf>
    <xf numFmtId="164" fontId="37" fillId="50" borderId="0" xfId="0" applyNumberFormat="1" applyFont="1" applyFill="1" applyAlignment="1">
      <alignment horizontal="center"/>
    </xf>
    <xf numFmtId="0" fontId="37" fillId="50" borderId="0" xfId="0" applyFont="1" applyFill="1"/>
    <xf numFmtId="167" fontId="44" fillId="50" borderId="0" xfId="105" applyNumberFormat="1" applyFont="1" applyFill="1" applyAlignment="1">
      <alignment horizontal="center" vertical="center"/>
    </xf>
    <xf numFmtId="169" fontId="44" fillId="50" borderId="0" xfId="0" applyNumberFormat="1" applyFont="1" applyFill="1" applyAlignment="1">
      <alignment horizontal="left" vertical="center"/>
    </xf>
    <xf numFmtId="164" fontId="44" fillId="50" borderId="0" xfId="98" applyNumberFormat="1" applyFont="1" applyFill="1" applyAlignment="1">
      <alignment horizontal="center"/>
    </xf>
    <xf numFmtId="164" fontId="37" fillId="50" borderId="0" xfId="84" applyNumberFormat="1" applyFont="1" applyFill="1" applyAlignment="1">
      <alignment horizontal="center"/>
    </xf>
    <xf numFmtId="0" fontId="37" fillId="50" borderId="0" xfId="0" applyFont="1" applyFill="1" applyAlignment="1">
      <alignment horizontal="center"/>
    </xf>
    <xf numFmtId="167" fontId="44" fillId="50" borderId="0" xfId="105" applyNumberFormat="1" applyFont="1" applyFill="1" applyAlignment="1">
      <alignment horizontal="center"/>
    </xf>
    <xf numFmtId="0" fontId="44" fillId="50" borderId="0" xfId="0" applyFont="1" applyFill="1" applyAlignment="1">
      <alignment horizontal="center"/>
    </xf>
    <xf numFmtId="0" fontId="67" fillId="18" borderId="0" xfId="0" applyFont="1" applyFill="1"/>
    <xf numFmtId="0" fontId="68" fillId="18" borderId="0" xfId="0" applyFont="1" applyFill="1"/>
    <xf numFmtId="0" fontId="44" fillId="18" borderId="22" xfId="0" applyFont="1" applyFill="1" applyBorder="1"/>
    <xf numFmtId="0" fontId="44" fillId="50" borderId="0" xfId="0" applyFont="1" applyFill="1"/>
    <xf numFmtId="0" fontId="69" fillId="18" borderId="0" xfId="0" applyFont="1" applyFill="1" applyAlignment="1">
      <alignment horizontal="left"/>
    </xf>
    <xf numFmtId="0" fontId="69" fillId="18" borderId="0" xfId="0" applyFont="1" applyFill="1" applyAlignment="1">
      <alignment horizontal="center"/>
    </xf>
    <xf numFmtId="2" fontId="44" fillId="18" borderId="0" xfId="0" applyNumberFormat="1" applyFont="1" applyFill="1"/>
    <xf numFmtId="2" fontId="40" fillId="50" borderId="0" xfId="0" applyNumberFormat="1" applyFont="1" applyFill="1" applyAlignment="1">
      <alignment horizontal="center" vertical="center"/>
    </xf>
    <xf numFmtId="0" fontId="28" fillId="18" borderId="0" xfId="120" applyFont="1" applyFill="1" applyAlignment="1">
      <alignment horizontal="left" vertical="top" wrapText="1"/>
    </xf>
    <xf numFmtId="0" fontId="33" fillId="18" borderId="0" xfId="87" applyFont="1" applyFill="1"/>
    <xf numFmtId="0" fontId="36" fillId="18" borderId="0" xfId="120" applyFont="1" applyFill="1" applyAlignment="1">
      <alignment horizontal="left" vertical="top" wrapText="1"/>
    </xf>
    <xf numFmtId="0" fontId="45" fillId="18" borderId="10" xfId="0" applyFont="1" applyFill="1" applyBorder="1" applyAlignment="1">
      <alignment horizontal="center" vertical="center"/>
    </xf>
    <xf numFmtId="0" fontId="41" fillId="18" borderId="10" xfId="0" applyFont="1" applyFill="1" applyBorder="1" applyAlignment="1">
      <alignment horizontal="center"/>
    </xf>
    <xf numFmtId="0" fontId="45" fillId="18" borderId="10" xfId="0" applyFont="1" applyFill="1" applyBorder="1" applyAlignment="1">
      <alignment horizontal="center"/>
    </xf>
    <xf numFmtId="0" fontId="41" fillId="18" borderId="10" xfId="0" applyFont="1" applyFill="1" applyBorder="1" applyAlignment="1">
      <alignment horizontal="center" wrapText="1"/>
    </xf>
  </cellXfs>
  <cellStyles count="196">
    <cellStyle name="20% - Accent1" xfId="1" builtinId="30" customBuiltin="1"/>
    <cellStyle name="20% - Accent1 2" xfId="2" xr:uid="{00000000-0005-0000-0000-000001000000}"/>
    <cellStyle name="20% - Accent1 3" xfId="173" xr:uid="{56F6C45B-C0A9-4A24-B53F-3891161ADFBF}"/>
    <cellStyle name="20% - Accent2" xfId="3" builtinId="34" customBuiltin="1"/>
    <cellStyle name="20% - Accent2 2" xfId="4" xr:uid="{00000000-0005-0000-0000-000003000000}"/>
    <cellStyle name="20% - Accent2 3" xfId="177" xr:uid="{B0712313-B4E0-4D95-B891-6C950BB491A8}"/>
    <cellStyle name="20% - Accent3" xfId="5" builtinId="38" customBuiltin="1"/>
    <cellStyle name="20% - Accent3 2" xfId="6" xr:uid="{00000000-0005-0000-0000-000005000000}"/>
    <cellStyle name="20% - Accent3 3" xfId="181" xr:uid="{ED17F4E3-4F86-4C3A-8668-7F0DC41B83C5}"/>
    <cellStyle name="20% - Accent4" xfId="7" builtinId="42" customBuiltin="1"/>
    <cellStyle name="20% - Accent4 2" xfId="8" xr:uid="{00000000-0005-0000-0000-000007000000}"/>
    <cellStyle name="20% - Accent4 3" xfId="185" xr:uid="{1DFD187C-CD1F-4DE9-9DF1-74C332CE85D0}"/>
    <cellStyle name="20% - Accent5" xfId="9" builtinId="46" customBuiltin="1"/>
    <cellStyle name="20% - Accent5 2" xfId="10" xr:uid="{00000000-0005-0000-0000-000009000000}"/>
    <cellStyle name="20% - Accent5 3" xfId="189" xr:uid="{6C0EE1A3-D2A7-4E96-8CCD-208B307A1D31}"/>
    <cellStyle name="20% - Accent6" xfId="11" builtinId="50" customBuiltin="1"/>
    <cellStyle name="20% - Accent6 2" xfId="12" xr:uid="{00000000-0005-0000-0000-00000B000000}"/>
    <cellStyle name="20% - Accent6 3" xfId="193" xr:uid="{002C52F3-339B-4AB5-A4B2-AB86DBC5A4B3}"/>
    <cellStyle name="40% - Accent1" xfId="13" builtinId="31" customBuiltin="1"/>
    <cellStyle name="40% - Accent1 2" xfId="14" xr:uid="{00000000-0005-0000-0000-00000D000000}"/>
    <cellStyle name="40% - Accent1 3" xfId="174" xr:uid="{C796A635-66E4-4F5A-B32C-389681905516}"/>
    <cellStyle name="40% - Accent2" xfId="15" builtinId="35" customBuiltin="1"/>
    <cellStyle name="40% - Accent2 2" xfId="16" xr:uid="{00000000-0005-0000-0000-00000F000000}"/>
    <cellStyle name="40% - Accent2 3" xfId="178" xr:uid="{AC10B892-28B0-41A9-BF00-37E64E8B4257}"/>
    <cellStyle name="40% - Accent3" xfId="17" builtinId="39" customBuiltin="1"/>
    <cellStyle name="40% - Accent3 2" xfId="18" xr:uid="{00000000-0005-0000-0000-000011000000}"/>
    <cellStyle name="40% - Accent3 3" xfId="182" xr:uid="{B5764F7E-08B0-45C2-B12C-17E83AFF9B38}"/>
    <cellStyle name="40% - Accent4" xfId="19" builtinId="43" customBuiltin="1"/>
    <cellStyle name="40% - Accent4 2" xfId="20" xr:uid="{00000000-0005-0000-0000-000013000000}"/>
    <cellStyle name="40% - Accent4 3" xfId="186" xr:uid="{C93CF735-775C-4158-95FB-DE774E3AC13F}"/>
    <cellStyle name="40% - Accent5" xfId="21" builtinId="47" customBuiltin="1"/>
    <cellStyle name="40% - Accent5 2" xfId="22" xr:uid="{00000000-0005-0000-0000-000015000000}"/>
    <cellStyle name="40% - Accent5 3" xfId="190" xr:uid="{86638CB1-E339-4F0E-BEEF-26E0EEFE95E0}"/>
    <cellStyle name="40% - Accent6" xfId="23" builtinId="51" customBuiltin="1"/>
    <cellStyle name="40% - Accent6 2" xfId="24" xr:uid="{00000000-0005-0000-0000-000017000000}"/>
    <cellStyle name="40% - Accent6 3" xfId="194" xr:uid="{23ED0036-4E3F-48A0-B708-BDD3ACDE85B9}"/>
    <cellStyle name="60% - Accent1" xfId="25" builtinId="32" customBuiltin="1"/>
    <cellStyle name="60% - Accent1 2" xfId="26" xr:uid="{00000000-0005-0000-0000-000019000000}"/>
    <cellStyle name="60% - Accent1 3" xfId="175" xr:uid="{F54E92B8-EE5B-4772-9779-C9AE966AD87D}"/>
    <cellStyle name="60% - Accent2" xfId="27" builtinId="36" customBuiltin="1"/>
    <cellStyle name="60% - Accent2 2" xfId="28" xr:uid="{00000000-0005-0000-0000-00001B000000}"/>
    <cellStyle name="60% - Accent2 3" xfId="179" xr:uid="{134BDA30-F2C3-4038-8B2C-A2FB9C7B8F02}"/>
    <cellStyle name="60% - Accent3" xfId="29" builtinId="40" customBuiltin="1"/>
    <cellStyle name="60% - Accent3 2" xfId="30" xr:uid="{00000000-0005-0000-0000-00001D000000}"/>
    <cellStyle name="60% - Accent3 3" xfId="183" xr:uid="{8A9278E4-551C-4EBA-8C5C-40D74CB86A9F}"/>
    <cellStyle name="60% - Accent4" xfId="31" builtinId="44" customBuiltin="1"/>
    <cellStyle name="60% - Accent4 2" xfId="32" xr:uid="{00000000-0005-0000-0000-00001F000000}"/>
    <cellStyle name="60% - Accent4 3" xfId="187" xr:uid="{66D223F9-5182-4658-A769-C099A5D31EAA}"/>
    <cellStyle name="60% - Accent5" xfId="33" builtinId="48" customBuiltin="1"/>
    <cellStyle name="60% - Accent5 2" xfId="34" xr:uid="{00000000-0005-0000-0000-000021000000}"/>
    <cellStyle name="60% - Accent5 3" xfId="191" xr:uid="{1B36C608-527F-4F5A-8873-CB59208E05DC}"/>
    <cellStyle name="60% - Accent6" xfId="35" builtinId="52" customBuiltin="1"/>
    <cellStyle name="60% - Accent6 2" xfId="36" xr:uid="{00000000-0005-0000-0000-000023000000}"/>
    <cellStyle name="60% - Accent6 3" xfId="195" xr:uid="{BCDCC3C3-E415-4504-BA43-3DCE1AEAB039}"/>
    <cellStyle name="Accent1" xfId="37" builtinId="29" customBuiltin="1"/>
    <cellStyle name="Accent1 2" xfId="38" xr:uid="{00000000-0005-0000-0000-000025000000}"/>
    <cellStyle name="Accent1 3" xfId="172" xr:uid="{09208CA5-C8CD-4AA9-B68E-96CD234A5C4B}"/>
    <cellStyle name="Accent2" xfId="39" builtinId="33" customBuiltin="1"/>
    <cellStyle name="Accent2 2" xfId="40" xr:uid="{00000000-0005-0000-0000-000027000000}"/>
    <cellStyle name="Accent2 3" xfId="176" xr:uid="{2659B20C-D4BC-45EC-A01D-E13501BF4ED5}"/>
    <cellStyle name="Accent3" xfId="41" builtinId="37" customBuiltin="1"/>
    <cellStyle name="Accent3 2" xfId="42" xr:uid="{00000000-0005-0000-0000-000029000000}"/>
    <cellStyle name="Accent3 3" xfId="180" xr:uid="{F9E3DEB7-C012-4BBD-86F9-4437E86BC795}"/>
    <cellStyle name="Accent4" xfId="43" builtinId="41" customBuiltin="1"/>
    <cellStyle name="Accent4 2" xfId="44" xr:uid="{00000000-0005-0000-0000-00002B000000}"/>
    <cellStyle name="Accent4 3" xfId="184" xr:uid="{61575085-743F-4493-B90F-F9523251CA9B}"/>
    <cellStyle name="Accent5" xfId="45" builtinId="45" customBuiltin="1"/>
    <cellStyle name="Accent5 2" xfId="46" xr:uid="{00000000-0005-0000-0000-00002D000000}"/>
    <cellStyle name="Accent5 3" xfId="188" xr:uid="{8E2C79C9-01F6-4F02-A8F9-66299B58DCAF}"/>
    <cellStyle name="Accent6" xfId="47" builtinId="49" customBuiltin="1"/>
    <cellStyle name="Accent6 2" xfId="48" xr:uid="{00000000-0005-0000-0000-00002F000000}"/>
    <cellStyle name="Accent6 3" xfId="192" xr:uid="{6DB51C45-2184-4E3E-8207-76CD46CCE103}"/>
    <cellStyle name="Bad" xfId="49" builtinId="27" customBuiltin="1"/>
    <cellStyle name="Bad 2" xfId="50" xr:uid="{00000000-0005-0000-0000-000031000000}"/>
    <cellStyle name="Bad 3" xfId="161" xr:uid="{CD48FB93-C1E1-4D48-844F-04F9E9C4277C}"/>
    <cellStyle name="Calculation" xfId="51" builtinId="22" customBuiltin="1"/>
    <cellStyle name="Calculation 2" xfId="52" xr:uid="{00000000-0005-0000-0000-000033000000}"/>
    <cellStyle name="Calculation 3" xfId="165" xr:uid="{6F18F259-0266-4C05-BFEC-2A45C483B911}"/>
    <cellStyle name="Check Cell" xfId="53" builtinId="23" customBuiltin="1"/>
    <cellStyle name="Check Cell 2" xfId="54" xr:uid="{00000000-0005-0000-0000-000035000000}"/>
    <cellStyle name="Check Cell 3" xfId="167" xr:uid="{06410A3D-0409-4902-AE65-8A3CFD95F50D}"/>
    <cellStyle name="Comma 2" xfId="153" xr:uid="{6DF8D890-1869-49C3-8933-9830055EDBA9}"/>
    <cellStyle name="Comma 2 2" xfId="55" xr:uid="{00000000-0005-0000-0000-000036000000}"/>
    <cellStyle name="Comma 28" xfId="56" xr:uid="{00000000-0005-0000-0000-000037000000}"/>
    <cellStyle name="Comma 28 2" xfId="122" xr:uid="{B8CB0864-2F60-472D-82EE-306E965440AA}"/>
    <cellStyle name="Comma 29" xfId="57" xr:uid="{00000000-0005-0000-0000-000038000000}"/>
    <cellStyle name="Comma 29 2" xfId="123" xr:uid="{EA0EE26C-7C87-4659-B677-966F6FFAD4D5}"/>
    <cellStyle name="Comma 30" xfId="58" xr:uid="{00000000-0005-0000-0000-000039000000}"/>
    <cellStyle name="Comma 30 2" xfId="124" xr:uid="{666A2986-5CB2-4D51-8F62-C6CE464DEEDE}"/>
    <cellStyle name="Comma 6" xfId="59" xr:uid="{00000000-0005-0000-0000-00003A000000}"/>
    <cellStyle name="Comma 6 2" xfId="125" xr:uid="{AAED9CF0-44E3-47A3-B886-89D219BC6C06}"/>
    <cellStyle name="Comma 7" xfId="60" xr:uid="{00000000-0005-0000-0000-00003B000000}"/>
    <cellStyle name="Comma 7 2" xfId="126" xr:uid="{6AEEE7E3-9B51-4176-A3FD-1E65FD24679C}"/>
    <cellStyle name="Comma 8" xfId="61" xr:uid="{00000000-0005-0000-0000-00003C000000}"/>
    <cellStyle name="Comma 8 2" xfId="127" xr:uid="{3CE3E617-AC96-4836-A832-45E8D6A57916}"/>
    <cellStyle name="Comma 9" xfId="62" xr:uid="{00000000-0005-0000-0000-00003D000000}"/>
    <cellStyle name="Comma 9 2" xfId="128" xr:uid="{EB61C89A-36A0-44F3-9725-503BBB81268A}"/>
    <cellStyle name="Currency 2" xfId="152" xr:uid="{BEA28428-BD1F-4B8C-9163-502F2DC1382C}"/>
    <cellStyle name="Currency 3" xfId="151" xr:uid="{EEF9A3DC-38B5-4204-AF17-EA849F625F67}"/>
    <cellStyle name="Currency 4" xfId="150" xr:uid="{EEA94A9B-5441-40C8-B22F-74CA8B3DFA3C}"/>
    <cellStyle name="Explanatory Text" xfId="63" builtinId="53" customBuiltin="1"/>
    <cellStyle name="Explanatory Text 2" xfId="64" xr:uid="{00000000-0005-0000-0000-00003F000000}"/>
    <cellStyle name="Explanatory Text 3" xfId="170" xr:uid="{72D016E7-96FF-408F-84B9-75DBE3A17B65}"/>
    <cellStyle name="Good" xfId="65" builtinId="26" customBuiltin="1"/>
    <cellStyle name="Good 2" xfId="66" xr:uid="{00000000-0005-0000-0000-000041000000}"/>
    <cellStyle name="Good 3" xfId="160" xr:uid="{83918CB3-BB78-47AC-AD16-502B163F3B6E}"/>
    <cellStyle name="head" xfId="67" xr:uid="{00000000-0005-0000-0000-000042000000}"/>
    <cellStyle name="Heading 1" xfId="68" builtinId="16" customBuiltin="1"/>
    <cellStyle name="Heading 1 2" xfId="69" xr:uid="{00000000-0005-0000-0000-000044000000}"/>
    <cellStyle name="Heading 1 3" xfId="156" xr:uid="{B55C4044-2EB1-4E2D-925E-779D56CE1D50}"/>
    <cellStyle name="Heading 2" xfId="70" builtinId="17" customBuiltin="1"/>
    <cellStyle name="Heading 2 2" xfId="71" xr:uid="{00000000-0005-0000-0000-000046000000}"/>
    <cellStyle name="Heading 2 3" xfId="157" xr:uid="{08939219-D417-480E-A098-4A1EF2CF7E5D}"/>
    <cellStyle name="Heading 3" xfId="72" builtinId="18" customBuiltin="1"/>
    <cellStyle name="Heading 3 2" xfId="73" xr:uid="{00000000-0005-0000-0000-000048000000}"/>
    <cellStyle name="Heading 3 3" xfId="158" xr:uid="{24F19F6B-298A-47BE-8084-07C9EBED2829}"/>
    <cellStyle name="Heading 4" xfId="74" builtinId="19" customBuiltin="1"/>
    <cellStyle name="Heading 4 2" xfId="75" xr:uid="{00000000-0005-0000-0000-00004A000000}"/>
    <cellStyle name="Heading 4 3" xfId="159" xr:uid="{24EDF0FA-9763-43F6-8778-0E1F0322A8E2}"/>
    <cellStyle name="Hyperlink" xfId="76" builtinId="8"/>
    <cellStyle name="Hyperlink 2" xfId="77" xr:uid="{00000000-0005-0000-0000-00004C000000}"/>
    <cellStyle name="Input" xfId="78" builtinId="20" customBuiltin="1"/>
    <cellStyle name="Input 2" xfId="79" xr:uid="{00000000-0005-0000-0000-00004E000000}"/>
    <cellStyle name="Input 3" xfId="163" xr:uid="{A3BD2AF6-D0B0-4E1B-ADFC-48C476A517CC}"/>
    <cellStyle name="Linked Cell" xfId="80" builtinId="24" customBuiltin="1"/>
    <cellStyle name="Linked Cell 2" xfId="81" xr:uid="{00000000-0005-0000-0000-000050000000}"/>
    <cellStyle name="Linked Cell 3" xfId="166" xr:uid="{023C901E-4D11-42B1-99BD-43B2FDEACDB5}"/>
    <cellStyle name="Neutral" xfId="82" builtinId="28" customBuiltin="1"/>
    <cellStyle name="Neutral 2" xfId="83" xr:uid="{00000000-0005-0000-0000-000052000000}"/>
    <cellStyle name="Neutral 3" xfId="162" xr:uid="{9994177D-F800-4066-8946-1143A942C322}"/>
    <cellStyle name="Normal" xfId="0" builtinId="0"/>
    <cellStyle name="Normal 10" xfId="84" xr:uid="{00000000-0005-0000-0000-000054000000}"/>
    <cellStyle name="Normal 10 2" xfId="129" xr:uid="{482A694C-7C8C-42A2-B28E-42C95BB74FF4}"/>
    <cellStyle name="Normal 12" xfId="85" xr:uid="{00000000-0005-0000-0000-000055000000}"/>
    <cellStyle name="Normal 12 2" xfId="130" xr:uid="{6C6685B9-D599-452D-AC25-23C907372EAE}"/>
    <cellStyle name="Normal 2" xfId="86" xr:uid="{00000000-0005-0000-0000-000056000000}"/>
    <cellStyle name="Normal 2 2" xfId="87" xr:uid="{00000000-0005-0000-0000-000057000000}"/>
    <cellStyle name="Normal 2 2 2" xfId="88" xr:uid="{00000000-0005-0000-0000-000058000000}"/>
    <cellStyle name="Normal 2 2 4" xfId="120" xr:uid="{00000000-0005-0000-0000-000059000000}"/>
    <cellStyle name="Normal 2 3" xfId="89" xr:uid="{00000000-0005-0000-0000-00005A000000}"/>
    <cellStyle name="Normal 2 3 2" xfId="90" xr:uid="{00000000-0005-0000-0000-00005B000000}"/>
    <cellStyle name="Normal 2 4" xfId="148" xr:uid="{78EE6DD8-C1C6-4AF4-A9B2-34BACA327427}"/>
    <cellStyle name="Normal 28" xfId="91" xr:uid="{00000000-0005-0000-0000-00005C000000}"/>
    <cellStyle name="Normal 28 2" xfId="131" xr:uid="{2356FC59-6AAC-488A-8220-01D98A3E1C31}"/>
    <cellStyle name="Normal 29" xfId="92" xr:uid="{00000000-0005-0000-0000-00005D000000}"/>
    <cellStyle name="Normal 29 2" xfId="132" xr:uid="{38FE3727-93E3-4B6A-8150-9E79B37922A6}"/>
    <cellStyle name="Normal 3" xfId="154" xr:uid="{26638C49-0136-4F76-A51D-5D915A89EEF8}"/>
    <cellStyle name="Normal 3 2" xfId="93" xr:uid="{00000000-0005-0000-0000-00005E000000}"/>
    <cellStyle name="Normal 3 2 2" xfId="133" xr:uid="{545A20EB-BE31-4FFC-9593-534DF47FD937}"/>
    <cellStyle name="Normal 30" xfId="94" xr:uid="{00000000-0005-0000-0000-00005F000000}"/>
    <cellStyle name="Normal 30 2" xfId="134" xr:uid="{4AF9E810-C2AA-41FD-BE87-A3B5AFEF11AE}"/>
    <cellStyle name="Normal 31" xfId="95" xr:uid="{00000000-0005-0000-0000-000060000000}"/>
    <cellStyle name="Normal 31 2" xfId="135" xr:uid="{C324B769-AE43-4C82-802B-7523DD6CF8E0}"/>
    <cellStyle name="Normal 32" xfId="96" xr:uid="{00000000-0005-0000-0000-000061000000}"/>
    <cellStyle name="Normal 32 2" xfId="136" xr:uid="{E3066ACD-9DC9-4A9A-918A-17D5E24B0D24}"/>
    <cellStyle name="Normal 4 2" xfId="97" xr:uid="{00000000-0005-0000-0000-000062000000}"/>
    <cellStyle name="Normal 4 2 2" xfId="137" xr:uid="{64FAE885-B457-40A0-B2DE-1619A253E156}"/>
    <cellStyle name="Normal 57" xfId="98" xr:uid="{00000000-0005-0000-0000-000063000000}"/>
    <cellStyle name="Normal 6" xfId="99" xr:uid="{00000000-0005-0000-0000-000064000000}"/>
    <cellStyle name="Normal 6 2" xfId="138" xr:uid="{C08E9C72-7257-493F-AABF-187304C139DE}"/>
    <cellStyle name="Normal 7" xfId="100" xr:uid="{00000000-0005-0000-0000-000065000000}"/>
    <cellStyle name="Normal 7 2" xfId="139" xr:uid="{BDDBE36E-EBD3-4E41-9A4A-5E36F0A937C0}"/>
    <cellStyle name="Note" xfId="101" builtinId="10" customBuiltin="1"/>
    <cellStyle name="Note 2" xfId="102" xr:uid="{00000000-0005-0000-0000-000067000000}"/>
    <cellStyle name="Note 2 2" xfId="140" xr:uid="{D222D95B-4F06-42AE-B44F-572EDC70A829}"/>
    <cellStyle name="Note 3" xfId="169" xr:uid="{E5F68340-3641-45FE-856B-348733553CDE}"/>
    <cellStyle name="Output" xfId="103" builtinId="21" customBuiltin="1"/>
    <cellStyle name="Output 2" xfId="104" xr:uid="{00000000-0005-0000-0000-000069000000}"/>
    <cellStyle name="Output 3" xfId="164" xr:uid="{4DFE566C-5948-4A14-9287-873CEF49573A}"/>
    <cellStyle name="Percent" xfId="105" builtinId="5"/>
    <cellStyle name="Percent 13" xfId="121" xr:uid="{7C691A7E-94A9-48E9-8DFE-BE6F34BFDB56}"/>
    <cellStyle name="Percent 2" xfId="149" xr:uid="{A27311B7-086F-41B2-98F4-1150CAFB7461}"/>
    <cellStyle name="Percent 2 2" xfId="106" xr:uid="{00000000-0005-0000-0000-00006B000000}"/>
    <cellStyle name="Percent 28" xfId="107" xr:uid="{00000000-0005-0000-0000-00006C000000}"/>
    <cellStyle name="Percent 28 2" xfId="141" xr:uid="{BD111FAA-6542-4603-9AC6-A3169EC18BB1}"/>
    <cellStyle name="Percent 29" xfId="108" xr:uid="{00000000-0005-0000-0000-00006D000000}"/>
    <cellStyle name="Percent 29 2" xfId="142" xr:uid="{EEA7A42A-05F1-4E56-B5CD-0868F0F4A9E2}"/>
    <cellStyle name="Percent 30" xfId="109" xr:uid="{00000000-0005-0000-0000-00006E000000}"/>
    <cellStyle name="Percent 30 2" xfId="143" xr:uid="{12CBBE28-51ED-4B47-9D27-25AC9E51390C}"/>
    <cellStyle name="Percent 6" xfId="110" xr:uid="{00000000-0005-0000-0000-00006F000000}"/>
    <cellStyle name="Percent 6 2" xfId="144" xr:uid="{B99C3C6E-B99C-4CCD-9F92-C7A8C68B4D3B}"/>
    <cellStyle name="Percent 7" xfId="111" xr:uid="{00000000-0005-0000-0000-000070000000}"/>
    <cellStyle name="Percent 7 2" xfId="145" xr:uid="{E95F983C-D922-4C65-82AC-0E85FDD97BA3}"/>
    <cellStyle name="Percent 8" xfId="112" xr:uid="{00000000-0005-0000-0000-000071000000}"/>
    <cellStyle name="Percent 8 2" xfId="146" xr:uid="{1D7E75BC-E72B-4F5B-A2AD-CAB51B9EEA93}"/>
    <cellStyle name="Percent 9" xfId="113" xr:uid="{00000000-0005-0000-0000-000072000000}"/>
    <cellStyle name="Percent 9 2" xfId="147" xr:uid="{049DE1CA-003F-4C6B-88EA-F067C3258D1F}"/>
    <cellStyle name="Title" xfId="114" builtinId="15" customBuiltin="1"/>
    <cellStyle name="Title 2" xfId="115" xr:uid="{00000000-0005-0000-0000-000074000000}"/>
    <cellStyle name="Title 3" xfId="155" xr:uid="{B84FED2E-BFB1-4E2A-9E1A-42FF92AE0C22}"/>
    <cellStyle name="Total" xfId="116" builtinId="25" customBuiltin="1"/>
    <cellStyle name="Total 2" xfId="117" xr:uid="{00000000-0005-0000-0000-000076000000}"/>
    <cellStyle name="Total 3" xfId="171" xr:uid="{FBF95346-0E33-411E-A9E3-A3796FC70B33}"/>
    <cellStyle name="Warning Text" xfId="118" builtinId="11" customBuiltin="1"/>
    <cellStyle name="Warning Text 2" xfId="119" xr:uid="{00000000-0005-0000-0000-000078000000}"/>
    <cellStyle name="Warning Text 3" xfId="168" xr:uid="{3C3487A7-2F2A-4C17-81A0-2AC902F4338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123825</xdr:colOff>
      <xdr:row>14</xdr:row>
      <xdr:rowOff>70485</xdr:rowOff>
    </xdr:from>
    <xdr:to>
      <xdr:col>5</xdr:col>
      <xdr:colOff>0</xdr:colOff>
      <xdr:row>19</xdr:row>
      <xdr:rowOff>0</xdr:rowOff>
    </xdr:to>
    <xdr:pic>
      <xdr:nvPicPr>
        <xdr:cNvPr id="2" name="Picture 1">
          <a:extLst>
            <a:ext uri="{FF2B5EF4-FFF2-40B4-BE49-F238E27FC236}">
              <a16:creationId xmlns:a16="http://schemas.microsoft.com/office/drawing/2014/main" id="{6C9DF5B7-5FA8-4024-9BEB-0CA8D8AA42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05375" y="2337435"/>
          <a:ext cx="1704975" cy="739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6"/>
  <sheetViews>
    <sheetView tabSelected="1" workbookViewId="0"/>
  </sheetViews>
  <sheetFormatPr defaultColWidth="10.42578125" defaultRowHeight="12.75"/>
  <cols>
    <col min="1" max="1" width="5.7109375" style="2" customWidth="1"/>
    <col min="2" max="2" width="15.28515625" style="2" customWidth="1"/>
    <col min="3" max="3" width="50.7109375" style="2" customWidth="1"/>
    <col min="4" max="4" width="12.7109375" style="2" customWidth="1"/>
    <col min="5" max="5" width="14.7109375" style="5" bestFit="1" customWidth="1"/>
    <col min="6" max="16384" width="10.42578125" style="2"/>
  </cols>
  <sheetData>
    <row r="1" spans="2:5">
      <c r="B1" s="120" t="s">
        <v>61</v>
      </c>
      <c r="C1" s="120"/>
      <c r="D1" s="120"/>
      <c r="E1" s="120"/>
    </row>
    <row r="2" spans="2:5">
      <c r="B2" s="2" t="s">
        <v>39</v>
      </c>
      <c r="C2" s="13">
        <v>45691</v>
      </c>
      <c r="D2" s="3"/>
      <c r="E2" s="3"/>
    </row>
    <row r="5" spans="2:5">
      <c r="B5" s="3" t="s">
        <v>34</v>
      </c>
      <c r="C5" s="3" t="s">
        <v>11</v>
      </c>
      <c r="D5" s="3" t="s">
        <v>35</v>
      </c>
      <c r="E5" s="4" t="s">
        <v>36</v>
      </c>
    </row>
    <row r="6" spans="2:5">
      <c r="B6" s="14">
        <v>1</v>
      </c>
      <c r="C6" s="1" t="s">
        <v>53</v>
      </c>
      <c r="D6" s="2" t="s">
        <v>59</v>
      </c>
      <c r="E6" s="15" t="s">
        <v>122</v>
      </c>
    </row>
    <row r="7" spans="2:5">
      <c r="B7" s="14">
        <v>2</v>
      </c>
      <c r="C7" s="1" t="s">
        <v>54</v>
      </c>
      <c r="D7" s="2" t="s">
        <v>59</v>
      </c>
      <c r="E7" s="15" t="str">
        <f>E6</f>
        <v>January 2025</v>
      </c>
    </row>
    <row r="8" spans="2:5">
      <c r="B8" s="14">
        <v>3</v>
      </c>
      <c r="C8" s="1" t="s">
        <v>55</v>
      </c>
      <c r="D8" s="2" t="s">
        <v>59</v>
      </c>
      <c r="E8" s="15" t="str">
        <f>E7</f>
        <v>January 2025</v>
      </c>
    </row>
    <row r="9" spans="2:5">
      <c r="B9" s="14">
        <v>4</v>
      </c>
      <c r="C9" s="1" t="s">
        <v>56</v>
      </c>
      <c r="D9" s="2" t="s">
        <v>59</v>
      </c>
      <c r="E9" s="15" t="s">
        <v>122</v>
      </c>
    </row>
    <row r="10" spans="2:5">
      <c r="B10" s="14">
        <v>5</v>
      </c>
      <c r="C10" s="1" t="s">
        <v>58</v>
      </c>
      <c r="D10" s="2" t="s">
        <v>60</v>
      </c>
      <c r="E10" s="5" t="s">
        <v>119</v>
      </c>
    </row>
    <row r="11" spans="2:5">
      <c r="B11" s="14">
        <v>6</v>
      </c>
      <c r="C11" s="1" t="s">
        <v>57</v>
      </c>
      <c r="D11" s="2" t="s">
        <v>59</v>
      </c>
      <c r="E11" s="15" t="str">
        <f>E6</f>
        <v>January 2025</v>
      </c>
    </row>
    <row r="14" spans="2:5">
      <c r="B14" s="6" t="s">
        <v>37</v>
      </c>
    </row>
    <row r="16" spans="2:5">
      <c r="C16" s="7"/>
    </row>
    <row r="17" spans="2:10">
      <c r="B17" s="3" t="s">
        <v>12</v>
      </c>
      <c r="E17" s="8"/>
    </row>
    <row r="18" spans="2:10">
      <c r="B18" s="2" t="s">
        <v>31</v>
      </c>
      <c r="C18" s="1" t="s">
        <v>32</v>
      </c>
    </row>
    <row r="22" spans="2:10" s="9" customFormat="1" ht="33.75" customHeight="1">
      <c r="B22" s="121" t="s">
        <v>38</v>
      </c>
      <c r="C22" s="121"/>
      <c r="D22" s="121"/>
      <c r="E22" s="121"/>
      <c r="F22" s="10"/>
      <c r="G22" s="10"/>
      <c r="H22" s="10"/>
      <c r="I22" s="10"/>
      <c r="J22" s="10"/>
    </row>
    <row r="23" spans="2:10" s="9" customFormat="1" ht="11.25" customHeight="1">
      <c r="B23" s="11"/>
      <c r="C23" s="11"/>
      <c r="D23" s="11"/>
      <c r="E23" s="11"/>
      <c r="F23" s="12"/>
      <c r="G23" s="12"/>
      <c r="H23" s="12"/>
      <c r="I23" s="12"/>
      <c r="J23" s="12"/>
    </row>
    <row r="24" spans="2:10" s="9" customFormat="1" ht="67.5" customHeight="1">
      <c r="B24" s="119" t="s">
        <v>29</v>
      </c>
      <c r="C24" s="119"/>
      <c r="D24" s="119"/>
      <c r="E24" s="119"/>
      <c r="F24" s="12"/>
      <c r="G24" s="12"/>
      <c r="H24" s="12"/>
      <c r="I24" s="12"/>
      <c r="J24" s="12"/>
    </row>
    <row r="25" spans="2:10" s="9" customFormat="1" ht="11.25" customHeight="1">
      <c r="B25" s="11"/>
      <c r="C25" s="11"/>
      <c r="D25" s="11"/>
      <c r="E25" s="11"/>
      <c r="F25" s="12"/>
      <c r="G25" s="12"/>
      <c r="H25" s="12"/>
      <c r="I25" s="12"/>
      <c r="J25" s="12"/>
    </row>
    <row r="26" spans="2:10" s="9" customFormat="1" ht="11.25">
      <c r="B26" s="119" t="s">
        <v>120</v>
      </c>
      <c r="C26" s="119"/>
      <c r="D26" s="119"/>
      <c r="E26" s="119"/>
    </row>
  </sheetData>
  <mergeCells count="4">
    <mergeCell ref="B26:E26"/>
    <mergeCell ref="B1:E1"/>
    <mergeCell ref="B22:E22"/>
    <mergeCell ref="B24:E24"/>
  </mergeCells>
  <phoneticPr fontId="28" type="noConversion"/>
  <hyperlinks>
    <hyperlink ref="C6" location="'Issuance Net'!A1" display="US Treasury Securities: Issuance - Net" xr:uid="{00000000-0004-0000-0000-000000000000}"/>
    <hyperlink ref="C18" r:id="rId1" xr:uid="{00000000-0004-0000-0000-000005000000}"/>
    <hyperlink ref="C7" location="'Issuance Gross'!A1" display="US Treasury Securities: Issuance - Gross" xr:uid="{1CAD5C87-131C-4342-90C5-FA23C33A7333}"/>
    <hyperlink ref="C8" location="'Trading Volume'!A1" display="US Treasury Securities: Trading Volume" xr:uid="{0323C59F-0E46-4D54-9631-62202C83C16E}"/>
    <hyperlink ref="C9" location="Outstanding!A1" display="US Treasury Securities: Outstanding" xr:uid="{823A9362-7112-4CD2-8A7A-D921A7508CFC}"/>
    <hyperlink ref="C10" location="Holders!A1" display="US Treasury Securities: Holders" xr:uid="{8A9A9DC2-F192-4FFF-B431-867831E1C677}"/>
    <hyperlink ref="C11" location="'Yield Curve Rates'!A1" display="US Treasury Securities: Yield Curve Rates" xr:uid="{E4A7F234-929E-4B32-807F-915ECE0119AD}"/>
  </hyperlinks>
  <pageMargins left="0.7" right="0.7" top="0.75" bottom="0.75" header="0.3" footer="0.3"/>
  <pageSetup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29"/>
  <sheetViews>
    <sheetView zoomScaleNormal="100" zoomScaleSheetLayoutView="100" workbookViewId="0">
      <pane xSplit="1" ySplit="9" topLeftCell="B18" activePane="bottomRight" state="frozen"/>
      <selection pane="topRight" activeCell="B1" sqref="B1"/>
      <selection pane="bottomLeft" activeCell="A10" sqref="A10"/>
      <selection pane="bottomRight" activeCell="A48" sqref="A48"/>
    </sheetView>
  </sheetViews>
  <sheetFormatPr defaultColWidth="9.28515625" defaultRowHeight="12"/>
  <cols>
    <col min="1" max="1" width="8.7109375" style="26" customWidth="1"/>
    <col min="2" max="4" width="9.7109375" style="20" customWidth="1"/>
    <col min="5" max="5" width="1.28515625" style="20" customWidth="1"/>
    <col min="6" max="8" width="9.7109375" style="20" customWidth="1"/>
    <col min="9" max="9" width="1.28515625" style="20" customWidth="1"/>
    <col min="10" max="12" width="9.7109375" style="20" customWidth="1"/>
    <col min="13" max="13" width="1.28515625" style="20" customWidth="1"/>
    <col min="14" max="16" width="9.7109375" style="20" customWidth="1"/>
    <col min="17" max="17" width="2.7109375" style="47" customWidth="1"/>
    <col min="18" max="19" width="9.7109375" style="95" customWidth="1"/>
    <col min="20" max="20" width="1.7109375" style="95" customWidth="1"/>
    <col min="21" max="22" width="9.7109375" style="95" customWidth="1"/>
    <col min="23" max="23" width="2.7109375" style="29" customWidth="1"/>
    <col min="24" max="16384" width="9.28515625" style="20"/>
  </cols>
  <sheetData>
    <row r="1" spans="1:23" s="37" customFormat="1" ht="12.75">
      <c r="A1" s="16" t="s">
        <v>40</v>
      </c>
      <c r="B1" s="35" t="s">
        <v>45</v>
      </c>
      <c r="C1" s="38"/>
      <c r="Q1" s="44"/>
      <c r="R1" s="93"/>
      <c r="S1" s="93"/>
      <c r="T1" s="93"/>
      <c r="U1" s="93"/>
      <c r="V1" s="93"/>
      <c r="W1" s="36"/>
    </row>
    <row r="2" spans="1:23" s="37" customFormat="1" ht="12.75">
      <c r="A2" s="16" t="s">
        <v>41</v>
      </c>
      <c r="B2" s="35" t="s">
        <v>46</v>
      </c>
      <c r="C2" s="38"/>
      <c r="Q2" s="44"/>
      <c r="R2" s="93"/>
      <c r="S2" s="93"/>
      <c r="T2" s="93"/>
      <c r="U2" s="93"/>
      <c r="V2" s="93"/>
      <c r="W2" s="36"/>
    </row>
    <row r="3" spans="1:23" s="37" customFormat="1" ht="12.75">
      <c r="A3" s="17" t="s">
        <v>42</v>
      </c>
      <c r="B3" s="35" t="s">
        <v>48</v>
      </c>
      <c r="C3" s="38"/>
      <c r="Q3" s="44"/>
      <c r="R3" s="93"/>
      <c r="S3" s="93"/>
      <c r="T3" s="93"/>
      <c r="U3" s="93"/>
      <c r="V3" s="93"/>
      <c r="W3" s="36"/>
    </row>
    <row r="4" spans="1:23" s="40" customFormat="1" ht="12.75" customHeight="1">
      <c r="A4" s="18" t="s">
        <v>43</v>
      </c>
      <c r="B4" s="39" t="s">
        <v>47</v>
      </c>
      <c r="C4" s="41"/>
      <c r="Q4" s="45"/>
      <c r="R4" s="94"/>
      <c r="S4" s="94"/>
      <c r="T4" s="94"/>
      <c r="U4" s="94"/>
      <c r="V4" s="94"/>
      <c r="W4" s="46"/>
    </row>
    <row r="5" spans="1:23" s="40" customFormat="1" ht="12.75" customHeight="1">
      <c r="A5" s="19" t="s">
        <v>44</v>
      </c>
      <c r="B5" s="39" t="s">
        <v>98</v>
      </c>
      <c r="C5" s="41"/>
      <c r="Q5" s="45"/>
      <c r="R5" s="94"/>
      <c r="S5" s="94"/>
      <c r="T5" s="94"/>
      <c r="U5" s="94"/>
      <c r="V5" s="94"/>
      <c r="W5" s="46"/>
    </row>
    <row r="6" spans="1:23">
      <c r="A6" s="27"/>
      <c r="C6" s="28"/>
      <c r="R6" s="64"/>
      <c r="S6" s="64"/>
      <c r="T6" s="64"/>
      <c r="U6" s="64"/>
      <c r="V6" s="64"/>
      <c r="W6" s="48"/>
    </row>
    <row r="7" spans="1:23">
      <c r="A7" s="20"/>
      <c r="C7" s="28"/>
      <c r="R7" s="64"/>
      <c r="S7" s="64"/>
      <c r="T7" s="64"/>
      <c r="U7" s="64"/>
      <c r="V7" s="64"/>
      <c r="W7" s="48"/>
    </row>
    <row r="8" spans="1:23">
      <c r="A8" s="20"/>
      <c r="B8" s="123" t="s">
        <v>4</v>
      </c>
      <c r="C8" s="123"/>
      <c r="D8" s="123"/>
      <c r="E8" s="31"/>
      <c r="F8" s="123" t="s">
        <v>5</v>
      </c>
      <c r="G8" s="123"/>
      <c r="H8" s="123"/>
      <c r="I8" s="30"/>
      <c r="J8" s="123" t="s">
        <v>6</v>
      </c>
      <c r="K8" s="123"/>
      <c r="L8" s="123"/>
      <c r="M8" s="30"/>
      <c r="N8" s="123" t="s">
        <v>16</v>
      </c>
      <c r="O8" s="123"/>
      <c r="P8" s="123"/>
      <c r="R8" s="122" t="s">
        <v>50</v>
      </c>
      <c r="S8" s="122"/>
      <c r="U8" s="122" t="s">
        <v>93</v>
      </c>
      <c r="V8" s="122"/>
    </row>
    <row r="9" spans="1:23" ht="37.5" customHeight="1" thickBot="1">
      <c r="A9" s="22"/>
      <c r="B9" s="42" t="s">
        <v>1</v>
      </c>
      <c r="C9" s="42" t="s">
        <v>2</v>
      </c>
      <c r="D9" s="42" t="s">
        <v>0</v>
      </c>
      <c r="E9" s="42"/>
      <c r="F9" s="42" t="s">
        <v>1</v>
      </c>
      <c r="G9" s="42" t="s">
        <v>2</v>
      </c>
      <c r="H9" s="42" t="s">
        <v>0</v>
      </c>
      <c r="I9" s="42"/>
      <c r="J9" s="42" t="s">
        <v>1</v>
      </c>
      <c r="K9" s="42" t="s">
        <v>2</v>
      </c>
      <c r="L9" s="42" t="s">
        <v>0</v>
      </c>
      <c r="M9" s="42"/>
      <c r="N9" s="42" t="s">
        <v>1</v>
      </c>
      <c r="O9" s="42" t="s">
        <v>2</v>
      </c>
      <c r="P9" s="42" t="s">
        <v>3</v>
      </c>
      <c r="R9" s="96" t="s">
        <v>90</v>
      </c>
      <c r="S9" s="96" t="s">
        <v>91</v>
      </c>
      <c r="T9" s="97"/>
      <c r="U9" s="96" t="s">
        <v>90</v>
      </c>
      <c r="V9" s="96" t="s">
        <v>91</v>
      </c>
      <c r="W9" s="49"/>
    </row>
    <row r="10" spans="1:23" ht="12.75" thickTop="1">
      <c r="A10" s="23">
        <v>2014</v>
      </c>
      <c r="B10" s="32">
        <v>4814.915</v>
      </c>
      <c r="C10" s="32">
        <v>4948.9819999999991</v>
      </c>
      <c r="D10" s="32">
        <v>-134.06700000000006</v>
      </c>
      <c r="E10" s="32"/>
      <c r="F10" s="32">
        <v>2024.3500000000001</v>
      </c>
      <c r="G10" s="32">
        <v>1448.2809999999999</v>
      </c>
      <c r="H10" s="32">
        <v>576.06899999999996</v>
      </c>
      <c r="I10" s="32"/>
      <c r="J10" s="32">
        <v>191.03000000000003</v>
      </c>
      <c r="K10" s="32">
        <v>0</v>
      </c>
      <c r="L10" s="32">
        <v>191.03000000000003</v>
      </c>
      <c r="M10" s="32"/>
      <c r="N10" s="32">
        <v>7030.2949999999992</v>
      </c>
      <c r="O10" s="32">
        <v>6397.2629999999999</v>
      </c>
      <c r="P10" s="32">
        <v>633.03199999999993</v>
      </c>
      <c r="R10" s="98" t="s">
        <v>49</v>
      </c>
      <c r="S10" s="98" t="s">
        <v>49</v>
      </c>
      <c r="U10" s="98" t="s">
        <v>49</v>
      </c>
      <c r="V10" s="98" t="s">
        <v>49</v>
      </c>
    </row>
    <row r="11" spans="1:23">
      <c r="A11" s="23">
        <v>2015</v>
      </c>
      <c r="B11" s="32">
        <v>4893.982</v>
      </c>
      <c r="C11" s="32">
        <v>4837.9080000000004</v>
      </c>
      <c r="D11" s="32">
        <v>56.073999999999927</v>
      </c>
      <c r="E11" s="32"/>
      <c r="F11" s="32">
        <v>1930.702</v>
      </c>
      <c r="G11" s="32">
        <v>1474.1930000000002</v>
      </c>
      <c r="H11" s="32">
        <v>456.50900000000001</v>
      </c>
      <c r="I11" s="32"/>
      <c r="J11" s="32">
        <v>191.76499999999999</v>
      </c>
      <c r="K11" s="32">
        <v>20.126999999999999</v>
      </c>
      <c r="L11" s="32">
        <v>171.63799999999998</v>
      </c>
      <c r="M11" s="32"/>
      <c r="N11" s="32">
        <v>7016.4490000000005</v>
      </c>
      <c r="O11" s="32">
        <v>6332.228000000001</v>
      </c>
      <c r="P11" s="32">
        <v>684.22099999999989</v>
      </c>
      <c r="R11" s="99">
        <f t="shared" ref="R11:R18" si="0">N11/N10-1</f>
        <v>-1.9694763875482968E-3</v>
      </c>
      <c r="S11" s="99">
        <f t="shared" ref="S11:S18" si="1">O11/O10-1</f>
        <v>-1.0166066331804502E-2</v>
      </c>
      <c r="U11" s="98" t="s">
        <v>49</v>
      </c>
      <c r="V11" s="98" t="s">
        <v>49</v>
      </c>
    </row>
    <row r="12" spans="1:23">
      <c r="A12" s="23">
        <v>2016</v>
      </c>
      <c r="B12" s="32">
        <v>6130.8720000000003</v>
      </c>
      <c r="C12" s="32">
        <v>5826.8679999999995</v>
      </c>
      <c r="D12" s="32">
        <v>304.00400000000002</v>
      </c>
      <c r="E12" s="32"/>
      <c r="F12" s="32">
        <v>1981.78</v>
      </c>
      <c r="G12" s="32">
        <v>1733.6470000000002</v>
      </c>
      <c r="H12" s="32">
        <v>248.13299999999998</v>
      </c>
      <c r="I12" s="32"/>
      <c r="J12" s="32">
        <v>187.61701779999999</v>
      </c>
      <c r="K12" s="32">
        <v>43.042000000000002</v>
      </c>
      <c r="L12" s="32">
        <v>144.57501780000001</v>
      </c>
      <c r="M12" s="32"/>
      <c r="N12" s="32">
        <v>8300.2690177999993</v>
      </c>
      <c r="O12" s="32">
        <v>7603.5570000000007</v>
      </c>
      <c r="P12" s="32">
        <v>696.71201780000001</v>
      </c>
      <c r="R12" s="99">
        <f t="shared" si="0"/>
        <v>0.18297289951084927</v>
      </c>
      <c r="S12" s="99">
        <f t="shared" si="1"/>
        <v>0.20077119775219709</v>
      </c>
      <c r="U12" s="98" t="s">
        <v>49</v>
      </c>
      <c r="V12" s="98" t="s">
        <v>49</v>
      </c>
    </row>
    <row r="13" spans="1:23">
      <c r="A13" s="23">
        <v>2017</v>
      </c>
      <c r="B13" s="32">
        <v>6562.8470000000007</v>
      </c>
      <c r="C13" s="32">
        <v>6424.8790000000008</v>
      </c>
      <c r="D13" s="32">
        <v>137.96799999999996</v>
      </c>
      <c r="E13" s="32"/>
      <c r="F13" s="32">
        <v>2035.527</v>
      </c>
      <c r="G13" s="32">
        <v>1801.7329999999999</v>
      </c>
      <c r="H13" s="32">
        <v>233.79399999999995</v>
      </c>
      <c r="I13" s="32"/>
      <c r="J13" s="32">
        <v>188.75700000000001</v>
      </c>
      <c r="K13" s="32">
        <v>26.530999999999999</v>
      </c>
      <c r="L13" s="32">
        <v>162.226</v>
      </c>
      <c r="M13" s="32"/>
      <c r="N13" s="32">
        <v>8787.1309999999994</v>
      </c>
      <c r="O13" s="32">
        <v>8253.1429999999982</v>
      </c>
      <c r="P13" s="32">
        <v>533.98799999999983</v>
      </c>
      <c r="R13" s="99">
        <f t="shared" si="0"/>
        <v>5.8656168993549418E-2</v>
      </c>
      <c r="S13" s="99">
        <f t="shared" si="1"/>
        <v>8.5431857747630069E-2</v>
      </c>
      <c r="U13" s="98" t="s">
        <v>49</v>
      </c>
      <c r="V13" s="98" t="s">
        <v>49</v>
      </c>
    </row>
    <row r="14" spans="1:23">
      <c r="A14" s="23">
        <v>2018</v>
      </c>
      <c r="B14" s="32">
        <v>7805.9989999999998</v>
      </c>
      <c r="C14" s="32">
        <v>7421.9400000000005</v>
      </c>
      <c r="D14" s="32">
        <v>384.05899999999974</v>
      </c>
      <c r="E14" s="32"/>
      <c r="F14" s="32">
        <v>2469.9950000000003</v>
      </c>
      <c r="G14" s="32">
        <v>1949.8820000000003</v>
      </c>
      <c r="H14" s="32">
        <v>520.11299999999994</v>
      </c>
      <c r="I14" s="32"/>
      <c r="J14" s="32">
        <v>214.59699999999998</v>
      </c>
      <c r="K14" s="32">
        <v>13.891999999999999</v>
      </c>
      <c r="L14" s="32">
        <v>200.70499999999998</v>
      </c>
      <c r="M14" s="32"/>
      <c r="N14" s="32">
        <v>10490.591</v>
      </c>
      <c r="O14" s="32">
        <v>9385.7139999999999</v>
      </c>
      <c r="P14" s="32">
        <v>1104.8769999999995</v>
      </c>
      <c r="R14" s="99">
        <f t="shared" si="0"/>
        <v>0.19385849602105631</v>
      </c>
      <c r="S14" s="99">
        <f t="shared" si="1"/>
        <v>0.137229053222512</v>
      </c>
      <c r="U14" s="98" t="s">
        <v>49</v>
      </c>
      <c r="V14" s="98" t="s">
        <v>49</v>
      </c>
    </row>
    <row r="15" spans="1:23">
      <c r="A15" s="23">
        <v>2019</v>
      </c>
      <c r="B15" s="32">
        <v>9135.4740000000002</v>
      </c>
      <c r="C15" s="32">
        <v>9058.603000000001</v>
      </c>
      <c r="D15" s="32">
        <v>76.871000000000208</v>
      </c>
      <c r="E15" s="32"/>
      <c r="F15" s="32">
        <v>2683.4549999999999</v>
      </c>
      <c r="G15" s="32">
        <v>1940.2839999999997</v>
      </c>
      <c r="H15" s="32">
        <v>743.17100000000005</v>
      </c>
      <c r="I15" s="32"/>
      <c r="J15" s="32">
        <v>251.95499999999998</v>
      </c>
      <c r="K15" s="32">
        <v>32.031999999999996</v>
      </c>
      <c r="L15" s="32">
        <v>219.92299999999997</v>
      </c>
      <c r="M15" s="32"/>
      <c r="N15" s="32">
        <v>12070.883999999998</v>
      </c>
      <c r="O15" s="32">
        <v>11030.919</v>
      </c>
      <c r="P15" s="32">
        <v>1039.9650000000004</v>
      </c>
      <c r="R15" s="99">
        <f t="shared" si="0"/>
        <v>0.15063908220232758</v>
      </c>
      <c r="S15" s="99">
        <f t="shared" si="1"/>
        <v>0.1752882092934005</v>
      </c>
      <c r="U15" s="98" t="s">
        <v>49</v>
      </c>
      <c r="V15" s="98" t="s">
        <v>49</v>
      </c>
    </row>
    <row r="16" spans="1:23">
      <c r="A16" s="23">
        <v>2020</v>
      </c>
      <c r="B16" s="32">
        <v>17055.531999999999</v>
      </c>
      <c r="C16" s="32">
        <v>14508.166000000001</v>
      </c>
      <c r="D16" s="32">
        <v>2547.366</v>
      </c>
      <c r="E16" s="32"/>
      <c r="F16" s="32">
        <v>3385.8199999999993</v>
      </c>
      <c r="G16" s="32">
        <v>2127.509</v>
      </c>
      <c r="H16" s="32">
        <v>1258.3110000000001</v>
      </c>
      <c r="I16" s="32"/>
      <c r="J16" s="32">
        <v>509.96199999999993</v>
      </c>
      <c r="K16" s="32">
        <v>34.118000000000002</v>
      </c>
      <c r="L16" s="32">
        <v>475.84399999999999</v>
      </c>
      <c r="M16" s="32"/>
      <c r="N16" s="32">
        <v>20951.313999999998</v>
      </c>
      <c r="O16" s="32">
        <v>16669.792999999998</v>
      </c>
      <c r="P16" s="32">
        <v>4281.5210000000006</v>
      </c>
      <c r="R16" s="99">
        <f t="shared" si="0"/>
        <v>0.73569011184267885</v>
      </c>
      <c r="S16" s="99">
        <f t="shared" si="1"/>
        <v>0.51118805241884191</v>
      </c>
      <c r="U16" s="98" t="s">
        <v>49</v>
      </c>
      <c r="V16" s="98" t="s">
        <v>49</v>
      </c>
    </row>
    <row r="17" spans="1:23">
      <c r="A17" s="23">
        <v>2021</v>
      </c>
      <c r="B17" s="32">
        <v>14372.465000000004</v>
      </c>
      <c r="C17" s="32">
        <v>15566.539999999997</v>
      </c>
      <c r="D17" s="32">
        <v>-1194.0749999999996</v>
      </c>
      <c r="E17" s="32"/>
      <c r="F17" s="32">
        <v>4418.5899999999992</v>
      </c>
      <c r="G17" s="32">
        <v>2372.8119999999999</v>
      </c>
      <c r="H17" s="32">
        <v>2045.778</v>
      </c>
      <c r="I17" s="32"/>
      <c r="J17" s="32">
        <v>720.5</v>
      </c>
      <c r="K17" s="32">
        <v>60.281000000000006</v>
      </c>
      <c r="L17" s="32">
        <v>660.21899999999994</v>
      </c>
      <c r="M17" s="32"/>
      <c r="N17" s="32">
        <v>19511.555</v>
      </c>
      <c r="O17" s="32">
        <v>17999.632999999998</v>
      </c>
      <c r="P17" s="32">
        <v>1511.9220000000003</v>
      </c>
      <c r="R17" s="99">
        <f t="shared" si="0"/>
        <v>-6.8719269827181129E-2</v>
      </c>
      <c r="S17" s="99">
        <f t="shared" si="1"/>
        <v>7.9775435723766996E-2</v>
      </c>
      <c r="T17" s="100"/>
      <c r="U17" s="98" t="s">
        <v>49</v>
      </c>
      <c r="V17" s="98" t="s">
        <v>49</v>
      </c>
    </row>
    <row r="18" spans="1:23">
      <c r="A18" s="23">
        <v>2022</v>
      </c>
      <c r="B18" s="32">
        <v>12903.538</v>
      </c>
      <c r="C18" s="32">
        <v>12976.217000000001</v>
      </c>
      <c r="D18" s="32">
        <v>-72.679000000000315</v>
      </c>
      <c r="E18" s="32"/>
      <c r="F18" s="32">
        <v>3311.049</v>
      </c>
      <c r="G18" s="32">
        <v>2520.6819999999998</v>
      </c>
      <c r="H18" s="32">
        <v>790.36700000000008</v>
      </c>
      <c r="I18" s="32"/>
      <c r="J18" s="32">
        <v>515.51600000000008</v>
      </c>
      <c r="K18" s="32">
        <v>17.577000000000002</v>
      </c>
      <c r="L18" s="32">
        <v>497.93899999999996</v>
      </c>
      <c r="M18" s="32"/>
      <c r="N18" s="32">
        <v>16730.102999999999</v>
      </c>
      <c r="O18" s="32">
        <v>15514.475999999999</v>
      </c>
      <c r="P18" s="32">
        <v>1215.6269999999997</v>
      </c>
      <c r="R18" s="99">
        <f t="shared" si="0"/>
        <v>-0.14255409166516975</v>
      </c>
      <c r="S18" s="99">
        <f t="shared" si="1"/>
        <v>-0.13806709281239227</v>
      </c>
      <c r="T18" s="100"/>
      <c r="U18" s="98" t="s">
        <v>49</v>
      </c>
      <c r="V18" s="98" t="s">
        <v>49</v>
      </c>
    </row>
    <row r="19" spans="1:23">
      <c r="A19" s="23">
        <v>2023</v>
      </c>
      <c r="B19" s="32">
        <v>19179.807000000001</v>
      </c>
      <c r="C19" s="32">
        <v>17201.412</v>
      </c>
      <c r="D19" s="32">
        <v>1978.3950000000002</v>
      </c>
      <c r="E19" s="32"/>
      <c r="F19" s="32">
        <v>3063.8530000000005</v>
      </c>
      <c r="G19" s="32">
        <v>3087.7249999999999</v>
      </c>
      <c r="H19" s="32">
        <v>-23.8719999999999</v>
      </c>
      <c r="I19" s="32"/>
      <c r="J19" s="32">
        <v>452.988</v>
      </c>
      <c r="K19" s="32">
        <v>38.442</v>
      </c>
      <c r="L19" s="32">
        <v>414.54599999999999</v>
      </c>
      <c r="M19" s="32"/>
      <c r="N19" s="32">
        <v>22696.648000000001</v>
      </c>
      <c r="O19" s="32">
        <v>20327.578999999998</v>
      </c>
      <c r="P19" s="32">
        <v>2369.0690000000004</v>
      </c>
      <c r="R19" s="99">
        <f t="shared" ref="R19:R20" si="2">N19/N18-1</f>
        <v>0.3566352819226517</v>
      </c>
      <c r="S19" s="99">
        <f t="shared" ref="S19:S20" si="3">O19/O18-1</f>
        <v>0.31023303655244305</v>
      </c>
      <c r="U19" s="98" t="s">
        <v>49</v>
      </c>
      <c r="V19" s="98" t="s">
        <v>49</v>
      </c>
    </row>
    <row r="20" spans="1:23">
      <c r="A20" s="23">
        <v>2024</v>
      </c>
      <c r="B20" s="32">
        <v>24660.996000000003</v>
      </c>
      <c r="C20" s="32">
        <v>24149.894</v>
      </c>
      <c r="D20" s="32">
        <v>511.10199999999963</v>
      </c>
      <c r="E20" s="32"/>
      <c r="F20" s="32">
        <v>4170.4340000000002</v>
      </c>
      <c r="G20" s="32">
        <v>3296.9839999999995</v>
      </c>
      <c r="H20" s="32">
        <v>873.45</v>
      </c>
      <c r="I20" s="32"/>
      <c r="J20" s="32">
        <v>500.28800000000001</v>
      </c>
      <c r="K20" s="32">
        <v>27.369</v>
      </c>
      <c r="L20" s="32">
        <v>472.91899999999993</v>
      </c>
      <c r="M20" s="32"/>
      <c r="N20" s="32">
        <v>29331.718000000001</v>
      </c>
      <c r="O20" s="32">
        <v>27474.247000000003</v>
      </c>
      <c r="P20" s="32">
        <v>1857.4709999999995</v>
      </c>
      <c r="R20" s="99">
        <f t="shared" si="2"/>
        <v>0.2923370006002648</v>
      </c>
      <c r="S20" s="99">
        <f t="shared" si="3"/>
        <v>0.35157497112666514</v>
      </c>
      <c r="T20" s="100"/>
      <c r="U20" s="98" t="s">
        <v>49</v>
      </c>
      <c r="V20" s="98" t="s">
        <v>49</v>
      </c>
    </row>
    <row r="21" spans="1:23">
      <c r="A21" s="23"/>
      <c r="B21" s="32"/>
      <c r="C21" s="32"/>
      <c r="D21" s="32"/>
      <c r="E21" s="32"/>
      <c r="F21" s="32"/>
      <c r="G21" s="32"/>
      <c r="H21" s="32"/>
      <c r="I21" s="32"/>
      <c r="J21" s="32"/>
      <c r="K21" s="32"/>
      <c r="L21" s="32"/>
      <c r="M21" s="32"/>
      <c r="N21" s="32"/>
      <c r="O21" s="32"/>
      <c r="P21" s="32"/>
      <c r="R21" s="99"/>
      <c r="S21" s="99"/>
      <c r="T21" s="100"/>
      <c r="U21" s="98"/>
      <c r="V21" s="98"/>
    </row>
    <row r="22" spans="1:23">
      <c r="A22" s="101" t="s">
        <v>113</v>
      </c>
      <c r="B22" s="102">
        <v>2064.335</v>
      </c>
      <c r="C22" s="102">
        <v>1959.8720000000001</v>
      </c>
      <c r="D22" s="102">
        <v>104.46299999999997</v>
      </c>
      <c r="E22" s="102">
        <v>0</v>
      </c>
      <c r="F22" s="102">
        <v>451.98500000000001</v>
      </c>
      <c r="G22" s="102">
        <v>460.88200000000001</v>
      </c>
      <c r="H22" s="102">
        <v>-8.8969999999999914</v>
      </c>
      <c r="I22" s="102">
        <v>0</v>
      </c>
      <c r="J22" s="102">
        <v>46.994999999999997</v>
      </c>
      <c r="K22" s="102">
        <v>0</v>
      </c>
      <c r="L22" s="102">
        <v>46.994999999999997</v>
      </c>
      <c r="M22" s="102">
        <v>0</v>
      </c>
      <c r="N22" s="102">
        <v>2563.3150000000001</v>
      </c>
      <c r="O22" s="102">
        <v>2420.7539999999999</v>
      </c>
      <c r="P22" s="102">
        <v>142.56099999999998</v>
      </c>
      <c r="Q22" s="103"/>
      <c r="R22" s="104"/>
      <c r="S22" s="104"/>
      <c r="T22" s="105"/>
      <c r="U22" s="106"/>
      <c r="V22" s="106"/>
    </row>
    <row r="23" spans="1:23">
      <c r="A23" s="101" t="s">
        <v>123</v>
      </c>
      <c r="B23" s="102">
        <v>2339.9790000000003</v>
      </c>
      <c r="C23" s="102">
        <v>2146.9360000000001</v>
      </c>
      <c r="D23" s="102">
        <v>193.04300000000012</v>
      </c>
      <c r="E23" s="102">
        <v>0</v>
      </c>
      <c r="F23" s="102">
        <v>364.238</v>
      </c>
      <c r="G23" s="102">
        <v>309.041</v>
      </c>
      <c r="H23" s="102">
        <v>55.197000000000003</v>
      </c>
      <c r="I23" s="102">
        <v>0</v>
      </c>
      <c r="J23" s="102">
        <v>40.540999999999997</v>
      </c>
      <c r="K23" s="102">
        <v>49.610999999999997</v>
      </c>
      <c r="L23" s="102">
        <v>-9.07</v>
      </c>
      <c r="M23" s="102">
        <v>0</v>
      </c>
      <c r="N23" s="102">
        <v>2744.7580000000003</v>
      </c>
      <c r="O23" s="102">
        <v>2505.5880000000002</v>
      </c>
      <c r="P23" s="102">
        <v>239.17000000000013</v>
      </c>
      <c r="Q23" s="103"/>
      <c r="R23" s="104">
        <f t="shared" ref="R23" si="4">N23/N22-1</f>
        <v>7.0784511462695932E-2</v>
      </c>
      <c r="S23" s="104">
        <f t="shared" ref="S23" si="5">O23/O22-1</f>
        <v>3.5044453091888084E-2</v>
      </c>
      <c r="T23" s="105"/>
      <c r="U23" s="106" t="s">
        <v>49</v>
      </c>
      <c r="V23" s="106" t="s">
        <v>49</v>
      </c>
    </row>
    <row r="24" spans="1:23">
      <c r="A24" s="23"/>
      <c r="B24" s="32"/>
      <c r="C24" s="32"/>
      <c r="D24" s="32"/>
      <c r="E24" s="32"/>
      <c r="F24" s="32"/>
      <c r="G24" s="32"/>
      <c r="H24" s="32"/>
      <c r="I24" s="32"/>
      <c r="J24" s="32"/>
      <c r="K24" s="32"/>
      <c r="L24" s="32"/>
      <c r="M24" s="32"/>
      <c r="N24" s="32"/>
      <c r="O24" s="32"/>
      <c r="P24" s="32"/>
      <c r="R24" s="64"/>
      <c r="S24" s="64"/>
      <c r="T24" s="64"/>
      <c r="U24" s="64"/>
      <c r="V24" s="64"/>
      <c r="W24" s="50"/>
    </row>
    <row r="25" spans="1:23">
      <c r="A25" s="23" t="s">
        <v>96</v>
      </c>
      <c r="B25" s="32">
        <v>3485.7179999999998</v>
      </c>
      <c r="C25" s="32">
        <v>3432.9520000000002</v>
      </c>
      <c r="D25" s="32">
        <v>52.766000000000076</v>
      </c>
      <c r="E25" s="32"/>
      <c r="F25" s="32">
        <v>622.87299999999993</v>
      </c>
      <c r="G25" s="32">
        <v>526.93000000000006</v>
      </c>
      <c r="H25" s="32">
        <v>95.942999999999998</v>
      </c>
      <c r="I25" s="32"/>
      <c r="J25" s="32">
        <v>92.944999999999993</v>
      </c>
      <c r="K25" s="32">
        <v>7.4240000000000004</v>
      </c>
      <c r="L25" s="32">
        <v>85.521000000000015</v>
      </c>
      <c r="M25" s="32"/>
      <c r="N25" s="32">
        <v>4201.5360000000001</v>
      </c>
      <c r="O25" s="32">
        <v>3967.306</v>
      </c>
      <c r="P25" s="32">
        <v>234.23000000000008</v>
      </c>
      <c r="R25" s="98" t="s">
        <v>49</v>
      </c>
      <c r="S25" s="98" t="s">
        <v>49</v>
      </c>
      <c r="T25" s="100"/>
      <c r="U25" s="98" t="s">
        <v>49</v>
      </c>
      <c r="V25" s="98" t="s">
        <v>49</v>
      </c>
      <c r="W25" s="51"/>
    </row>
    <row r="26" spans="1:23">
      <c r="A26" s="23" t="s">
        <v>99</v>
      </c>
      <c r="B26" s="32">
        <v>3937.779</v>
      </c>
      <c r="C26" s="32">
        <v>3566.3320000000003</v>
      </c>
      <c r="D26" s="32">
        <v>371.44700000000012</v>
      </c>
      <c r="E26" s="32"/>
      <c r="F26" s="32">
        <v>855.4910000000001</v>
      </c>
      <c r="G26" s="32">
        <v>906.26599999999996</v>
      </c>
      <c r="H26" s="32">
        <v>-50.774999999999977</v>
      </c>
      <c r="I26" s="32"/>
      <c r="J26" s="32">
        <v>130.64499999999998</v>
      </c>
      <c r="K26" s="32">
        <v>15.782</v>
      </c>
      <c r="L26" s="32">
        <v>114.863</v>
      </c>
      <c r="M26" s="32"/>
      <c r="N26" s="32">
        <v>4923.915</v>
      </c>
      <c r="O26" s="32">
        <v>4488.3799999999992</v>
      </c>
      <c r="P26" s="32">
        <v>435.53500000000014</v>
      </c>
      <c r="R26" s="98" t="s">
        <v>49</v>
      </c>
      <c r="S26" s="98" t="s">
        <v>49</v>
      </c>
      <c r="U26" s="67">
        <f t="shared" ref="U26:U27" si="6">N26/N25-1</f>
        <v>0.1719321219668235</v>
      </c>
      <c r="V26" s="67">
        <f t="shared" ref="V26:V27" si="7">O26/O25-1</f>
        <v>0.13134202403343709</v>
      </c>
      <c r="W26" s="51"/>
    </row>
    <row r="27" spans="1:23">
      <c r="A27" s="23" t="s">
        <v>110</v>
      </c>
      <c r="B27" s="32">
        <v>4108.7750000000005</v>
      </c>
      <c r="C27" s="32">
        <v>3710.91</v>
      </c>
      <c r="D27" s="32">
        <v>397.86500000000024</v>
      </c>
      <c r="E27" s="32"/>
      <c r="F27" s="32">
        <v>766.255</v>
      </c>
      <c r="G27" s="32">
        <v>794.17900000000009</v>
      </c>
      <c r="H27" s="32">
        <v>-27.923999999999992</v>
      </c>
      <c r="I27" s="32"/>
      <c r="J27" s="32">
        <v>106.81</v>
      </c>
      <c r="K27" s="32">
        <v>0</v>
      </c>
      <c r="L27" s="32">
        <v>106.81</v>
      </c>
      <c r="M27" s="32"/>
      <c r="N27" s="32">
        <v>4981.84</v>
      </c>
      <c r="O27" s="32">
        <v>4505.0889999999999</v>
      </c>
      <c r="P27" s="32">
        <v>476.75100000000032</v>
      </c>
      <c r="R27" s="98" t="s">
        <v>49</v>
      </c>
      <c r="S27" s="98" t="s">
        <v>49</v>
      </c>
      <c r="U27" s="67">
        <f t="shared" si="6"/>
        <v>1.1764012985602035E-2</v>
      </c>
      <c r="V27" s="67">
        <f t="shared" si="7"/>
        <v>3.7227240117816418E-3</v>
      </c>
      <c r="W27" s="52"/>
    </row>
    <row r="28" spans="1:23">
      <c r="A28" s="23" t="s">
        <v>111</v>
      </c>
      <c r="B28" s="32">
        <v>5094.8619999999992</v>
      </c>
      <c r="C28" s="32">
        <v>4301.1530000000002</v>
      </c>
      <c r="D28" s="32">
        <v>793.70899999999961</v>
      </c>
      <c r="E28" s="32"/>
      <c r="F28" s="32">
        <v>624.59199999999998</v>
      </c>
      <c r="G28" s="32">
        <v>651.54300000000001</v>
      </c>
      <c r="H28" s="32">
        <v>-26.950999999999965</v>
      </c>
      <c r="I28" s="32"/>
      <c r="J28" s="32">
        <v>107.90599999999999</v>
      </c>
      <c r="K28" s="32">
        <v>22.66</v>
      </c>
      <c r="L28" s="32">
        <v>85.245999999999995</v>
      </c>
      <c r="M28" s="32"/>
      <c r="N28" s="32">
        <v>5827.36</v>
      </c>
      <c r="O28" s="32">
        <v>4975.3559999999998</v>
      </c>
      <c r="P28" s="32">
        <v>852.00399999999956</v>
      </c>
      <c r="R28" s="98" t="s">
        <v>49</v>
      </c>
      <c r="S28" s="98" t="s">
        <v>49</v>
      </c>
      <c r="T28" s="100"/>
      <c r="U28" s="67">
        <f t="shared" ref="U28:U30" si="8">N28/N27-1</f>
        <v>0.16972042458208203</v>
      </c>
      <c r="V28" s="67">
        <f t="shared" ref="V28:V30" si="9">O28/O27-1</f>
        <v>0.1043857291165613</v>
      </c>
      <c r="W28" s="52"/>
    </row>
    <row r="29" spans="1:23">
      <c r="A29" s="23" t="s">
        <v>112</v>
      </c>
      <c r="B29" s="32">
        <v>6038.3909999999996</v>
      </c>
      <c r="C29" s="32">
        <v>5623.0169999999998</v>
      </c>
      <c r="D29" s="32">
        <v>415.37400000000025</v>
      </c>
      <c r="E29" s="32"/>
      <c r="F29" s="32">
        <v>817.5150000000001</v>
      </c>
      <c r="G29" s="32">
        <v>735.73699999999997</v>
      </c>
      <c r="H29" s="32">
        <v>81.778000000000048</v>
      </c>
      <c r="I29" s="32"/>
      <c r="J29" s="32">
        <v>107.62700000000001</v>
      </c>
      <c r="K29" s="32">
        <v>0</v>
      </c>
      <c r="L29" s="32">
        <v>107.62700000000001</v>
      </c>
      <c r="M29" s="32"/>
      <c r="N29" s="32">
        <v>6963.5330000000004</v>
      </c>
      <c r="O29" s="32">
        <v>6358.7539999999999</v>
      </c>
      <c r="P29" s="32">
        <v>604.77900000000022</v>
      </c>
      <c r="R29" s="99">
        <f t="shared" ref="R29:R30" si="10">N29/N25-1</f>
        <v>0.65737792083657021</v>
      </c>
      <c r="S29" s="99">
        <f t="shared" ref="S29:S30" si="11">O29/O25-1</f>
        <v>0.6027888950335567</v>
      </c>
      <c r="U29" s="67">
        <f t="shared" si="8"/>
        <v>0.19497216578347665</v>
      </c>
      <c r="V29" s="67">
        <f t="shared" si="9"/>
        <v>0.27805005310172781</v>
      </c>
      <c r="W29" s="52"/>
    </row>
    <row r="30" spans="1:23">
      <c r="A30" s="23" t="s">
        <v>115</v>
      </c>
      <c r="B30" s="32">
        <v>6212.3</v>
      </c>
      <c r="C30" s="32">
        <v>5825.2139999999999</v>
      </c>
      <c r="D30" s="32">
        <v>387.08600000000001</v>
      </c>
      <c r="E30" s="32"/>
      <c r="F30" s="32">
        <v>870.39100000000008</v>
      </c>
      <c r="G30" s="32">
        <v>803.27700000000004</v>
      </c>
      <c r="H30" s="32">
        <v>67.114000000000061</v>
      </c>
      <c r="I30" s="32"/>
      <c r="J30" s="32">
        <v>121.88199999999999</v>
      </c>
      <c r="K30" s="32">
        <v>0</v>
      </c>
      <c r="L30" s="32">
        <v>121.88199999999999</v>
      </c>
      <c r="M30" s="32"/>
      <c r="N30" s="32">
        <v>7204.5729999999994</v>
      </c>
      <c r="O30" s="32">
        <v>6628.491</v>
      </c>
      <c r="P30" s="32">
        <v>576.08200000000011</v>
      </c>
      <c r="R30" s="99">
        <f t="shared" si="10"/>
        <v>0.46317980712502127</v>
      </c>
      <c r="S30" s="99">
        <f t="shared" si="11"/>
        <v>0.47681145535805824</v>
      </c>
      <c r="U30" s="67">
        <f t="shared" si="8"/>
        <v>3.4614613013250528E-2</v>
      </c>
      <c r="V30" s="67">
        <f t="shared" si="9"/>
        <v>4.2419788530897673E-2</v>
      </c>
      <c r="W30" s="52"/>
    </row>
    <row r="31" spans="1:23">
      <c r="A31" s="23" t="s">
        <v>116</v>
      </c>
      <c r="B31" s="32">
        <v>5637.9570000000003</v>
      </c>
      <c r="C31" s="32">
        <v>5934.9930000000004</v>
      </c>
      <c r="D31" s="32">
        <v>-297.03600000000051</v>
      </c>
      <c r="E31" s="32"/>
      <c r="F31" s="32">
        <v>1041.8440000000001</v>
      </c>
      <c r="G31" s="32">
        <v>792.85500000000002</v>
      </c>
      <c r="H31" s="32">
        <v>248.98900000000003</v>
      </c>
      <c r="I31" s="32"/>
      <c r="J31" s="32">
        <v>116.209</v>
      </c>
      <c r="K31" s="32">
        <v>2.6280000000000001</v>
      </c>
      <c r="L31" s="32">
        <v>113.581</v>
      </c>
      <c r="M31" s="32"/>
      <c r="N31" s="32">
        <v>6796.0099999999993</v>
      </c>
      <c r="O31" s="32">
        <v>6730.4760000000006</v>
      </c>
      <c r="P31" s="32">
        <v>65.533999999999523</v>
      </c>
      <c r="R31" s="99">
        <f t="shared" ref="R31:R33" si="12">N31/N27-1</f>
        <v>0.36415661683233491</v>
      </c>
      <c r="S31" s="99">
        <f t="shared" ref="S31:S33" si="13">O31/O27-1</f>
        <v>0.49397181720494321</v>
      </c>
      <c r="U31" s="67">
        <f t="shared" ref="U31:U33" si="14">N31/N30-1</f>
        <v>-5.6708843119502084E-2</v>
      </c>
      <c r="V31" s="67">
        <f t="shared" ref="V31:V33" si="15">O31/O30-1</f>
        <v>1.5385854789574438E-2</v>
      </c>
      <c r="W31" s="52"/>
    </row>
    <row r="32" spans="1:23">
      <c r="A32" s="23" t="s">
        <v>118</v>
      </c>
      <c r="B32" s="32">
        <v>6074.0490000000009</v>
      </c>
      <c r="C32" s="32">
        <v>5835.1190000000006</v>
      </c>
      <c r="D32" s="32">
        <v>238.93000000000006</v>
      </c>
      <c r="E32" s="32"/>
      <c r="F32" s="32">
        <v>1221.452</v>
      </c>
      <c r="G32" s="32">
        <v>924.45400000000006</v>
      </c>
      <c r="H32" s="32">
        <v>296.99799999999993</v>
      </c>
      <c r="I32" s="32"/>
      <c r="J32" s="32">
        <v>143.233</v>
      </c>
      <c r="K32" s="32">
        <v>8.1920000000000002</v>
      </c>
      <c r="L32" s="32">
        <v>135.041</v>
      </c>
      <c r="M32" s="32"/>
      <c r="N32" s="32">
        <v>7438.7340000000004</v>
      </c>
      <c r="O32" s="32">
        <v>6767.7650000000003</v>
      </c>
      <c r="P32" s="32">
        <v>670.96900000000005</v>
      </c>
      <c r="R32" s="99">
        <f t="shared" si="12"/>
        <v>0.27651869800389894</v>
      </c>
      <c r="S32" s="99">
        <f t="shared" si="13"/>
        <v>0.36025743685476996</v>
      </c>
      <c r="U32" s="67">
        <f t="shared" si="14"/>
        <v>9.4573727819706077E-2</v>
      </c>
      <c r="V32" s="67">
        <f t="shared" si="15"/>
        <v>5.5403213680578212E-3</v>
      </c>
    </row>
    <row r="33" spans="1:22">
      <c r="A33" s="87" t="s">
        <v>121</v>
      </c>
      <c r="B33" s="32">
        <v>6736.6900000000005</v>
      </c>
      <c r="C33" s="32">
        <v>6554.5679999999993</v>
      </c>
      <c r="D33" s="32">
        <v>182.12200000000007</v>
      </c>
      <c r="E33" s="32"/>
      <c r="F33" s="32">
        <v>1036.7469999999998</v>
      </c>
      <c r="G33" s="32">
        <v>776.39800000000002</v>
      </c>
      <c r="H33" s="32">
        <v>260.34899999999993</v>
      </c>
      <c r="I33" s="32"/>
      <c r="J33" s="32">
        <v>118.964</v>
      </c>
      <c r="K33" s="32">
        <v>16.548999999999999</v>
      </c>
      <c r="L33" s="32">
        <v>102.41499999999999</v>
      </c>
      <c r="M33" s="32"/>
      <c r="N33" s="32">
        <v>7892.4009999999998</v>
      </c>
      <c r="O33" s="32">
        <v>7347.5149999999994</v>
      </c>
      <c r="P33" s="32">
        <v>544.88600000000008</v>
      </c>
      <c r="R33" s="99">
        <f t="shared" si="12"/>
        <v>0.13339033504975117</v>
      </c>
      <c r="S33" s="99">
        <f t="shared" si="13"/>
        <v>0.15549602956805675</v>
      </c>
      <c r="U33" s="67">
        <f t="shared" si="14"/>
        <v>6.0987124959704042E-2</v>
      </c>
      <c r="V33" s="67">
        <f t="shared" si="15"/>
        <v>8.5663435417748568E-2</v>
      </c>
    </row>
    <row r="34" spans="1:22">
      <c r="A34" s="87"/>
      <c r="B34" s="32"/>
      <c r="C34" s="32"/>
      <c r="D34" s="32"/>
      <c r="E34" s="32"/>
      <c r="F34" s="32"/>
      <c r="G34" s="32"/>
      <c r="H34" s="32"/>
      <c r="I34" s="32"/>
      <c r="J34" s="32"/>
      <c r="K34" s="32"/>
      <c r="L34" s="32"/>
      <c r="M34" s="32"/>
      <c r="N34" s="32"/>
      <c r="O34" s="32"/>
      <c r="P34" s="32"/>
    </row>
    <row r="35" spans="1:22">
      <c r="A35" s="25">
        <v>45322</v>
      </c>
      <c r="B35" s="32">
        <v>2064.335</v>
      </c>
      <c r="C35" s="32">
        <v>1959.8720000000001</v>
      </c>
      <c r="D35" s="32">
        <v>104.46299999999997</v>
      </c>
      <c r="E35" s="32"/>
      <c r="F35" s="32">
        <v>451.98500000000001</v>
      </c>
      <c r="G35" s="32">
        <v>460.88200000000001</v>
      </c>
      <c r="H35" s="32">
        <v>-8.8969999999999914</v>
      </c>
      <c r="I35" s="32"/>
      <c r="J35" s="32">
        <v>46.994999999999997</v>
      </c>
      <c r="K35" s="32">
        <v>0</v>
      </c>
      <c r="L35" s="32">
        <v>46.994999999999997</v>
      </c>
      <c r="M35" s="32"/>
      <c r="N35" s="32">
        <v>2563.3150000000001</v>
      </c>
      <c r="O35" s="32">
        <v>2420.7539999999999</v>
      </c>
      <c r="P35" s="32">
        <v>142.56099999999998</v>
      </c>
      <c r="R35" s="98" t="s">
        <v>49</v>
      </c>
      <c r="S35" s="98" t="s">
        <v>49</v>
      </c>
      <c r="U35" s="98" t="s">
        <v>49</v>
      </c>
      <c r="V35" s="98" t="s">
        <v>49</v>
      </c>
    </row>
    <row r="36" spans="1:22">
      <c r="A36" s="25">
        <v>45351</v>
      </c>
      <c r="B36" s="32">
        <v>2241.4549999999999</v>
      </c>
      <c r="C36" s="32">
        <v>2010.462</v>
      </c>
      <c r="D36" s="32">
        <v>230.99299999999994</v>
      </c>
      <c r="E36" s="32"/>
      <c r="F36" s="32">
        <v>307.40800000000002</v>
      </c>
      <c r="G36" s="32">
        <v>280.79899999999998</v>
      </c>
      <c r="H36" s="32">
        <v>26.609000000000037</v>
      </c>
      <c r="I36" s="32"/>
      <c r="J36" s="32">
        <v>52.908000000000001</v>
      </c>
      <c r="K36" s="32">
        <v>0</v>
      </c>
      <c r="L36" s="32">
        <v>52.908000000000001</v>
      </c>
      <c r="M36" s="32"/>
      <c r="N36" s="32">
        <v>2601.7709999999997</v>
      </c>
      <c r="O36" s="32">
        <v>2291.261</v>
      </c>
      <c r="P36" s="32">
        <v>310.51</v>
      </c>
      <c r="R36" s="98" t="s">
        <v>49</v>
      </c>
      <c r="S36" s="98" t="s">
        <v>49</v>
      </c>
      <c r="U36" s="99">
        <f t="shared" ref="U36:U41" si="16">N36/N35-1</f>
        <v>1.5002448001903756E-2</v>
      </c>
      <c r="V36" s="99">
        <f t="shared" ref="V36:V41" si="17">O36/O35-1</f>
        <v>-5.3492837355633815E-2</v>
      </c>
    </row>
    <row r="37" spans="1:22">
      <c r="A37" s="25">
        <v>45382</v>
      </c>
      <c r="B37" s="32">
        <v>1906.5100000000002</v>
      </c>
      <c r="C37" s="32">
        <v>1854.88</v>
      </c>
      <c r="D37" s="32">
        <v>51.630000000000109</v>
      </c>
      <c r="E37" s="32"/>
      <c r="F37" s="32">
        <v>110.998</v>
      </c>
      <c r="G37" s="32">
        <v>61.595999999999997</v>
      </c>
      <c r="H37" s="32">
        <v>49.402000000000008</v>
      </c>
      <c r="I37" s="32"/>
      <c r="J37" s="32">
        <v>21.978999999999999</v>
      </c>
      <c r="K37" s="32">
        <v>0</v>
      </c>
      <c r="L37" s="32">
        <v>21.978999999999999</v>
      </c>
      <c r="M37" s="32"/>
      <c r="N37" s="32">
        <v>2039.4870000000003</v>
      </c>
      <c r="O37" s="32">
        <v>1916.4760000000001</v>
      </c>
      <c r="P37" s="32">
        <v>123.01100000000012</v>
      </c>
      <c r="R37" s="98" t="s">
        <v>49</v>
      </c>
      <c r="S37" s="98" t="s">
        <v>49</v>
      </c>
      <c r="U37" s="99">
        <f t="shared" si="16"/>
        <v>-0.21611586876785061</v>
      </c>
      <c r="V37" s="99">
        <f t="shared" si="17"/>
        <v>-0.16357150058417602</v>
      </c>
    </row>
    <row r="38" spans="1:22">
      <c r="A38" s="25">
        <v>45412</v>
      </c>
      <c r="B38" s="32">
        <v>1943.2769999999998</v>
      </c>
      <c r="C38" s="32">
        <v>2139.38</v>
      </c>
      <c r="D38" s="32">
        <v>-196.10300000000029</v>
      </c>
      <c r="E38" s="32"/>
      <c r="F38" s="32">
        <v>539.678</v>
      </c>
      <c r="G38" s="32">
        <v>437.63499999999999</v>
      </c>
      <c r="H38" s="32">
        <v>102.04300000000001</v>
      </c>
      <c r="I38" s="32"/>
      <c r="J38" s="32">
        <v>48.411999999999999</v>
      </c>
      <c r="K38" s="32">
        <v>0.46300000000000002</v>
      </c>
      <c r="L38" s="32">
        <v>47.948999999999998</v>
      </c>
      <c r="M38" s="32"/>
      <c r="N38" s="32">
        <v>2531.3669999999997</v>
      </c>
      <c r="O38" s="32">
        <v>2577.4780000000005</v>
      </c>
      <c r="P38" s="32">
        <v>-46.111000000000288</v>
      </c>
      <c r="R38" s="98" t="s">
        <v>49</v>
      </c>
      <c r="S38" s="98" t="s">
        <v>49</v>
      </c>
      <c r="U38" s="99">
        <f t="shared" si="16"/>
        <v>0.24117829630686516</v>
      </c>
      <c r="V38" s="99">
        <f t="shared" si="17"/>
        <v>0.34490491923718336</v>
      </c>
    </row>
    <row r="39" spans="1:22">
      <c r="A39" s="25">
        <v>45443</v>
      </c>
      <c r="B39" s="32">
        <v>2036.442</v>
      </c>
      <c r="C39" s="32">
        <v>2036.425</v>
      </c>
      <c r="D39" s="32">
        <v>1.7000000000052751E-2</v>
      </c>
      <c r="E39" s="32"/>
      <c r="F39" s="32">
        <v>353.036</v>
      </c>
      <c r="G39" s="32">
        <v>287.50599999999997</v>
      </c>
      <c r="H39" s="32">
        <v>65.53000000000003</v>
      </c>
      <c r="I39" s="32"/>
      <c r="J39" s="32">
        <v>45.09</v>
      </c>
      <c r="K39" s="32">
        <v>0</v>
      </c>
      <c r="L39" s="32">
        <v>45.09</v>
      </c>
      <c r="M39" s="32"/>
      <c r="N39" s="32">
        <v>2434.5680000000002</v>
      </c>
      <c r="O39" s="32">
        <v>2323.931</v>
      </c>
      <c r="P39" s="32">
        <v>110.63700000000009</v>
      </c>
      <c r="R39" s="98" t="s">
        <v>49</v>
      </c>
      <c r="S39" s="98" t="s">
        <v>49</v>
      </c>
      <c r="U39" s="99">
        <f t="shared" si="16"/>
        <v>-3.8239812717792199E-2</v>
      </c>
      <c r="V39" s="99">
        <f t="shared" si="17"/>
        <v>-9.8370189774655836E-2</v>
      </c>
    </row>
    <row r="40" spans="1:22">
      <c r="A40" s="25">
        <v>45473</v>
      </c>
      <c r="B40" s="32">
        <v>1658.2379999999998</v>
      </c>
      <c r="C40" s="32">
        <v>1759.1880000000001</v>
      </c>
      <c r="D40" s="32">
        <v>-100.95000000000027</v>
      </c>
      <c r="E40" s="32"/>
      <c r="F40" s="32">
        <v>149.13</v>
      </c>
      <c r="G40" s="32">
        <v>67.713999999999999</v>
      </c>
      <c r="H40" s="32">
        <v>81.415999999999997</v>
      </c>
      <c r="I40" s="32"/>
      <c r="J40" s="32">
        <v>22.707000000000001</v>
      </c>
      <c r="K40" s="32">
        <v>2.165</v>
      </c>
      <c r="L40" s="32">
        <v>20.542000000000002</v>
      </c>
      <c r="M40" s="32"/>
      <c r="N40" s="32">
        <v>1830.075</v>
      </c>
      <c r="O40" s="32">
        <v>1829.067</v>
      </c>
      <c r="P40" s="32">
        <v>1.0079999999997256</v>
      </c>
      <c r="R40" s="98" t="s">
        <v>49</v>
      </c>
      <c r="S40" s="98" t="s">
        <v>49</v>
      </c>
      <c r="U40" s="99">
        <f t="shared" si="16"/>
        <v>-0.24829579621518072</v>
      </c>
      <c r="V40" s="99">
        <f t="shared" si="17"/>
        <v>-0.212942639002621</v>
      </c>
    </row>
    <row r="41" spans="1:22">
      <c r="A41" s="25">
        <v>45504</v>
      </c>
      <c r="B41" s="32">
        <v>2086.4900000000002</v>
      </c>
      <c r="C41" s="32">
        <v>1936.538</v>
      </c>
      <c r="D41" s="32">
        <v>149.95200000000023</v>
      </c>
      <c r="E41" s="32"/>
      <c r="F41" s="32">
        <v>546.851</v>
      </c>
      <c r="G41" s="32">
        <v>439.16500000000002</v>
      </c>
      <c r="H41" s="32">
        <v>107.68599999999998</v>
      </c>
      <c r="I41" s="32"/>
      <c r="J41" s="32">
        <v>52.738999999999997</v>
      </c>
      <c r="K41" s="32">
        <v>2.0649999999999999</v>
      </c>
      <c r="L41" s="32">
        <v>50.673999999999999</v>
      </c>
      <c r="M41" s="32"/>
      <c r="N41" s="32">
        <v>2686.0800000000004</v>
      </c>
      <c r="O41" s="32">
        <v>2377.768</v>
      </c>
      <c r="P41" s="32">
        <v>308.31200000000018</v>
      </c>
      <c r="R41" s="98" t="s">
        <v>49</v>
      </c>
      <c r="S41" s="98" t="s">
        <v>49</v>
      </c>
      <c r="U41" s="99">
        <f t="shared" si="16"/>
        <v>0.46774312528175099</v>
      </c>
      <c r="V41" s="99">
        <f t="shared" si="17"/>
        <v>0.29998955751757594</v>
      </c>
    </row>
    <row r="42" spans="1:22">
      <c r="A42" s="25">
        <v>45535</v>
      </c>
      <c r="B42" s="32">
        <v>2218.5050000000001</v>
      </c>
      <c r="C42" s="32">
        <v>2012.4860000000001</v>
      </c>
      <c r="D42" s="32">
        <v>206.01900000000001</v>
      </c>
      <c r="E42" s="32"/>
      <c r="F42" s="32">
        <v>147.01300000000001</v>
      </c>
      <c r="G42" s="32">
        <v>154.18700000000001</v>
      </c>
      <c r="H42" s="32">
        <v>-7.1740000000000066</v>
      </c>
      <c r="I42" s="32"/>
      <c r="J42" s="32">
        <v>37.744999999999997</v>
      </c>
      <c r="K42" s="32">
        <v>4.0469999999999997</v>
      </c>
      <c r="L42" s="32">
        <v>33.698</v>
      </c>
      <c r="M42" s="32"/>
      <c r="N42" s="32">
        <v>2403.2629999999999</v>
      </c>
      <c r="O42" s="32">
        <v>2170.7200000000003</v>
      </c>
      <c r="P42" s="32">
        <v>232.54300000000001</v>
      </c>
      <c r="R42" s="98" t="s">
        <v>49</v>
      </c>
      <c r="S42" s="98" t="s">
        <v>49</v>
      </c>
      <c r="U42" s="99">
        <f t="shared" ref="U42:U45" si="18">N42/N41-1</f>
        <v>-0.10528986478436997</v>
      </c>
      <c r="V42" s="99">
        <f t="shared" ref="V42:V45" si="19">O42/O41-1</f>
        <v>-8.7076619754324125E-2</v>
      </c>
    </row>
    <row r="43" spans="1:22">
      <c r="A43" s="25">
        <v>45565</v>
      </c>
      <c r="B43" s="32">
        <v>1769.0539999999999</v>
      </c>
      <c r="C43" s="32">
        <v>1886.095</v>
      </c>
      <c r="D43" s="32">
        <v>-117.04100000000017</v>
      </c>
      <c r="E43" s="32"/>
      <c r="F43" s="32">
        <v>527.58799999999997</v>
      </c>
      <c r="G43" s="32">
        <v>331.10199999999998</v>
      </c>
      <c r="H43" s="32">
        <v>196.48599999999999</v>
      </c>
      <c r="I43" s="32"/>
      <c r="J43" s="32">
        <v>52.749000000000002</v>
      </c>
      <c r="K43" s="32">
        <v>2.08</v>
      </c>
      <c r="L43" s="32">
        <v>50.669000000000004</v>
      </c>
      <c r="M43" s="32"/>
      <c r="N43" s="32">
        <v>2349.3909999999996</v>
      </c>
      <c r="O43" s="32">
        <v>2219.277</v>
      </c>
      <c r="P43" s="32">
        <v>130.11399999999983</v>
      </c>
      <c r="R43" s="98" t="s">
        <v>49</v>
      </c>
      <c r="S43" s="98" t="s">
        <v>49</v>
      </c>
      <c r="U43" s="99">
        <f t="shared" si="18"/>
        <v>-2.2416189988361812E-2</v>
      </c>
      <c r="V43" s="99">
        <f t="shared" si="19"/>
        <v>2.2369075698385643E-2</v>
      </c>
    </row>
    <row r="44" spans="1:22">
      <c r="A44" s="25">
        <v>45596</v>
      </c>
      <c r="B44" s="32">
        <v>2544.65</v>
      </c>
      <c r="C44" s="32">
        <v>2362.6329999999998</v>
      </c>
      <c r="D44" s="32">
        <v>182.01700000000028</v>
      </c>
      <c r="E44" s="32"/>
      <c r="F44" s="32">
        <v>339.322</v>
      </c>
      <c r="G44" s="32">
        <v>295.56200000000001</v>
      </c>
      <c r="H44" s="32">
        <v>43.759999999999991</v>
      </c>
      <c r="I44" s="32"/>
      <c r="J44" s="32">
        <v>35.520000000000003</v>
      </c>
      <c r="K44" s="32">
        <v>0.55100000000000005</v>
      </c>
      <c r="L44" s="32">
        <v>34.969000000000001</v>
      </c>
      <c r="M44" s="32"/>
      <c r="N44" s="32">
        <v>2919.4920000000002</v>
      </c>
      <c r="O44" s="32">
        <v>2658.7459999999996</v>
      </c>
      <c r="P44" s="32">
        <v>260.74600000000027</v>
      </c>
      <c r="R44" s="98" t="s">
        <v>49</v>
      </c>
      <c r="S44" s="98" t="s">
        <v>49</v>
      </c>
      <c r="U44" s="99">
        <f t="shared" si="18"/>
        <v>0.2426590550487342</v>
      </c>
      <c r="V44" s="99">
        <f t="shared" si="19"/>
        <v>0.19802350044631645</v>
      </c>
    </row>
    <row r="45" spans="1:22">
      <c r="A45" s="25">
        <v>45626</v>
      </c>
      <c r="B45" s="32">
        <v>2119.837</v>
      </c>
      <c r="C45" s="32">
        <v>1916.8520000000001</v>
      </c>
      <c r="D45" s="32">
        <v>202.9849999999999</v>
      </c>
      <c r="E45" s="32"/>
      <c r="F45" s="32">
        <v>169.285</v>
      </c>
      <c r="G45" s="32">
        <v>158.613</v>
      </c>
      <c r="H45" s="32">
        <v>10.671999999999997</v>
      </c>
      <c r="I45" s="32"/>
      <c r="J45" s="32">
        <v>31.071999999999999</v>
      </c>
      <c r="K45" s="32">
        <v>15.619</v>
      </c>
      <c r="L45" s="32">
        <v>15.452999999999999</v>
      </c>
      <c r="M45" s="32"/>
      <c r="N45" s="32">
        <v>2320.194</v>
      </c>
      <c r="O45" s="32">
        <v>2091.0840000000003</v>
      </c>
      <c r="P45" s="32">
        <v>229.1099999999999</v>
      </c>
      <c r="R45" s="98" t="s">
        <v>49</v>
      </c>
      <c r="S45" s="98" t="s">
        <v>49</v>
      </c>
      <c r="U45" s="99">
        <f t="shared" si="18"/>
        <v>-0.20527475327899514</v>
      </c>
      <c r="V45" s="99">
        <f t="shared" si="19"/>
        <v>-0.21350742041548887</v>
      </c>
    </row>
    <row r="46" spans="1:22">
      <c r="A46" s="25">
        <v>45657</v>
      </c>
      <c r="B46" s="32">
        <v>2072.203</v>
      </c>
      <c r="C46" s="32">
        <v>2275.0830000000001</v>
      </c>
      <c r="D46" s="32">
        <v>-202.88000000000011</v>
      </c>
      <c r="E46" s="32"/>
      <c r="F46" s="32">
        <v>528.14</v>
      </c>
      <c r="G46" s="32">
        <v>322.22300000000001</v>
      </c>
      <c r="H46" s="32">
        <v>205.91699999999997</v>
      </c>
      <c r="I46" s="32"/>
      <c r="J46" s="32">
        <v>52.372</v>
      </c>
      <c r="K46" s="32">
        <v>0.379</v>
      </c>
      <c r="L46" s="32">
        <v>51.993000000000002</v>
      </c>
      <c r="M46" s="32"/>
      <c r="N46" s="32">
        <v>2652.7149999999997</v>
      </c>
      <c r="O46" s="32">
        <v>2597.6849999999999</v>
      </c>
      <c r="P46" s="32">
        <v>55.029999999999866</v>
      </c>
      <c r="R46" s="98" t="s">
        <v>49</v>
      </c>
      <c r="S46" s="98" t="s">
        <v>49</v>
      </c>
      <c r="U46" s="99">
        <f t="shared" ref="U46:U47" si="20">N46/N45-1</f>
        <v>0.1433160330558565</v>
      </c>
      <c r="V46" s="99">
        <f t="shared" ref="V46:V47" si="21">O46/O45-1</f>
        <v>0.24226716860728681</v>
      </c>
    </row>
    <row r="47" spans="1:22">
      <c r="A47" s="25">
        <v>45688</v>
      </c>
      <c r="B47" s="32">
        <v>2339.9790000000003</v>
      </c>
      <c r="C47" s="32">
        <v>2146.9360000000001</v>
      </c>
      <c r="D47" s="32">
        <v>193.04300000000012</v>
      </c>
      <c r="E47" s="32"/>
      <c r="F47" s="32">
        <v>364.238</v>
      </c>
      <c r="G47" s="32">
        <v>309.041</v>
      </c>
      <c r="H47" s="32">
        <v>55.197000000000003</v>
      </c>
      <c r="I47" s="32"/>
      <c r="J47" s="32">
        <v>40.540999999999997</v>
      </c>
      <c r="K47" s="32">
        <v>49.610999999999997</v>
      </c>
      <c r="L47" s="32">
        <v>-9.07</v>
      </c>
      <c r="M47" s="32"/>
      <c r="N47" s="32">
        <v>2744.7580000000003</v>
      </c>
      <c r="O47" s="32">
        <v>2505.5880000000002</v>
      </c>
      <c r="P47" s="32">
        <v>239.17000000000013</v>
      </c>
      <c r="R47" s="99">
        <f t="shared" ref="R47" si="22">N47/N35-1</f>
        <v>7.0784511462695932E-2</v>
      </c>
      <c r="S47" s="99">
        <f t="shared" ref="S47" si="23">O47/O35-1</f>
        <v>3.5044453091888084E-2</v>
      </c>
      <c r="U47" s="99">
        <f t="shared" si="20"/>
        <v>3.4697658813706234E-2</v>
      </c>
      <c r="V47" s="99">
        <f t="shared" si="21"/>
        <v>-3.5453490319264924E-2</v>
      </c>
    </row>
    <row r="48" spans="1:22">
      <c r="B48" s="32"/>
      <c r="C48" s="32"/>
      <c r="D48" s="32"/>
      <c r="E48" s="32"/>
      <c r="F48" s="32"/>
      <c r="G48" s="32"/>
      <c r="H48" s="32"/>
      <c r="I48" s="32"/>
      <c r="J48" s="32"/>
      <c r="K48" s="32"/>
      <c r="L48" s="32"/>
      <c r="M48" s="32"/>
      <c r="N48" s="32"/>
      <c r="O48" s="32"/>
      <c r="P48" s="32"/>
    </row>
    <row r="49" spans="2:16">
      <c r="B49" s="32"/>
      <c r="C49" s="32"/>
      <c r="D49" s="32"/>
      <c r="E49" s="32"/>
      <c r="F49" s="32"/>
      <c r="G49" s="32"/>
      <c r="H49" s="32"/>
      <c r="I49" s="32"/>
      <c r="J49" s="32"/>
      <c r="K49" s="32"/>
      <c r="L49" s="32"/>
      <c r="M49" s="32"/>
      <c r="N49" s="32"/>
      <c r="O49" s="32"/>
      <c r="P49" s="32"/>
    </row>
    <row r="50" spans="2:16">
      <c r="B50" s="32"/>
      <c r="C50" s="32"/>
      <c r="D50" s="32"/>
      <c r="E50" s="32"/>
      <c r="F50" s="32"/>
      <c r="G50" s="32"/>
      <c r="H50" s="32"/>
      <c r="I50" s="32"/>
      <c r="J50" s="32"/>
      <c r="K50" s="32"/>
      <c r="L50" s="32"/>
      <c r="M50" s="32"/>
      <c r="N50" s="32"/>
      <c r="O50" s="32"/>
      <c r="P50" s="32"/>
    </row>
    <row r="51" spans="2:16">
      <c r="B51" s="32"/>
      <c r="C51" s="32"/>
      <c r="D51" s="32"/>
      <c r="E51" s="32"/>
      <c r="F51" s="32"/>
      <c r="G51" s="32"/>
      <c r="H51" s="32"/>
      <c r="I51" s="32"/>
      <c r="J51" s="32"/>
      <c r="K51" s="32"/>
      <c r="L51" s="32"/>
      <c r="M51" s="32"/>
      <c r="N51" s="32"/>
      <c r="O51" s="32"/>
      <c r="P51" s="32"/>
    </row>
    <row r="52" spans="2:16">
      <c r="B52" s="32"/>
      <c r="C52" s="32"/>
      <c r="D52" s="32"/>
      <c r="E52" s="32"/>
      <c r="F52" s="32"/>
      <c r="G52" s="32"/>
      <c r="H52" s="32"/>
      <c r="I52" s="32"/>
      <c r="J52" s="32"/>
      <c r="K52" s="32"/>
      <c r="L52" s="32"/>
      <c r="M52" s="32"/>
      <c r="N52" s="32"/>
      <c r="O52" s="32"/>
      <c r="P52" s="32"/>
    </row>
    <row r="53" spans="2:16">
      <c r="B53" s="32"/>
      <c r="C53" s="32"/>
      <c r="D53" s="32"/>
      <c r="E53" s="32"/>
      <c r="F53" s="32"/>
      <c r="G53" s="32"/>
      <c r="H53" s="32"/>
      <c r="I53" s="32"/>
      <c r="J53" s="32"/>
      <c r="K53" s="32"/>
      <c r="L53" s="32"/>
      <c r="M53" s="32"/>
      <c r="N53" s="32"/>
      <c r="O53" s="32"/>
      <c r="P53" s="32"/>
    </row>
    <row r="54" spans="2:16">
      <c r="B54" s="32"/>
      <c r="C54" s="32"/>
      <c r="D54" s="32"/>
      <c r="E54" s="32"/>
      <c r="F54" s="32"/>
      <c r="G54" s="32"/>
      <c r="H54" s="32"/>
      <c r="I54" s="32"/>
      <c r="J54" s="32"/>
      <c r="K54" s="32"/>
      <c r="L54" s="32"/>
      <c r="M54" s="32"/>
      <c r="N54" s="32"/>
      <c r="O54" s="32"/>
      <c r="P54" s="32"/>
    </row>
    <row r="55" spans="2:16">
      <c r="B55" s="32"/>
      <c r="C55" s="32"/>
      <c r="D55" s="32"/>
      <c r="E55" s="32"/>
      <c r="F55" s="32"/>
      <c r="G55" s="32"/>
      <c r="H55" s="32"/>
      <c r="I55" s="32"/>
      <c r="J55" s="32"/>
      <c r="K55" s="32"/>
      <c r="L55" s="32"/>
      <c r="M55" s="32"/>
      <c r="N55" s="32"/>
      <c r="O55" s="32"/>
      <c r="P55" s="32"/>
    </row>
    <row r="56" spans="2:16">
      <c r="B56" s="32"/>
      <c r="C56" s="32"/>
      <c r="D56" s="32"/>
      <c r="E56" s="32"/>
      <c r="F56" s="32"/>
      <c r="G56" s="32"/>
      <c r="H56" s="32"/>
      <c r="I56" s="32"/>
      <c r="J56" s="32"/>
      <c r="K56" s="32"/>
      <c r="L56" s="32"/>
      <c r="M56" s="32"/>
      <c r="N56" s="32"/>
      <c r="O56" s="32"/>
      <c r="P56" s="32"/>
    </row>
    <row r="57" spans="2:16">
      <c r="B57" s="32"/>
      <c r="C57" s="32"/>
      <c r="D57" s="32"/>
      <c r="E57" s="32"/>
      <c r="F57" s="32"/>
      <c r="G57" s="32"/>
      <c r="H57" s="32"/>
      <c r="I57" s="32"/>
      <c r="J57" s="32"/>
      <c r="K57" s="32"/>
      <c r="L57" s="32"/>
      <c r="M57" s="32"/>
      <c r="N57" s="32"/>
      <c r="O57" s="32"/>
      <c r="P57" s="32"/>
    </row>
    <row r="58" spans="2:16">
      <c r="B58" s="32"/>
      <c r="C58" s="32"/>
      <c r="D58" s="32"/>
      <c r="E58" s="32"/>
      <c r="F58" s="32"/>
      <c r="G58" s="32"/>
      <c r="H58" s="32"/>
      <c r="I58" s="32"/>
      <c r="J58" s="32"/>
      <c r="K58" s="32"/>
      <c r="L58" s="32"/>
      <c r="M58" s="32"/>
      <c r="N58" s="32"/>
      <c r="O58" s="32"/>
      <c r="P58" s="32"/>
    </row>
    <row r="59" spans="2:16">
      <c r="B59" s="32"/>
      <c r="C59" s="32"/>
      <c r="D59" s="32"/>
      <c r="E59" s="32"/>
      <c r="F59" s="32"/>
      <c r="G59" s="32"/>
      <c r="H59" s="32"/>
      <c r="I59" s="32"/>
      <c r="J59" s="32"/>
      <c r="K59" s="32"/>
      <c r="L59" s="32"/>
      <c r="M59" s="32"/>
      <c r="N59" s="32"/>
      <c r="O59" s="32"/>
      <c r="P59" s="32"/>
    </row>
    <row r="60" spans="2:16">
      <c r="B60" s="32"/>
      <c r="C60" s="32"/>
      <c r="D60" s="32"/>
      <c r="E60" s="32"/>
      <c r="F60" s="32"/>
      <c r="G60" s="32"/>
      <c r="H60" s="32"/>
      <c r="I60" s="32"/>
      <c r="J60" s="32"/>
      <c r="K60" s="32"/>
      <c r="L60" s="32"/>
      <c r="M60" s="32"/>
      <c r="N60" s="32"/>
      <c r="O60" s="32"/>
      <c r="P60" s="32"/>
    </row>
    <row r="61" spans="2:16">
      <c r="B61" s="32"/>
      <c r="C61" s="32"/>
      <c r="D61" s="32"/>
      <c r="E61" s="32"/>
      <c r="F61" s="32"/>
      <c r="G61" s="32"/>
      <c r="H61" s="32"/>
      <c r="I61" s="32"/>
      <c r="J61" s="32"/>
      <c r="K61" s="32"/>
      <c r="L61" s="32"/>
      <c r="M61" s="32"/>
      <c r="N61" s="32"/>
      <c r="O61" s="32"/>
      <c r="P61" s="32"/>
    </row>
    <row r="62" spans="2:16">
      <c r="B62" s="32"/>
      <c r="C62" s="32"/>
      <c r="D62" s="32"/>
      <c r="E62" s="32"/>
      <c r="F62" s="32"/>
      <c r="G62" s="32"/>
      <c r="H62" s="32"/>
      <c r="I62" s="32"/>
      <c r="J62" s="32"/>
      <c r="K62" s="32"/>
      <c r="L62" s="32"/>
      <c r="M62" s="32"/>
      <c r="N62" s="32"/>
      <c r="O62" s="32"/>
      <c r="P62" s="32"/>
    </row>
    <row r="63" spans="2:16">
      <c r="B63" s="32"/>
      <c r="C63" s="32"/>
      <c r="D63" s="32"/>
      <c r="E63" s="32"/>
      <c r="F63" s="32"/>
      <c r="G63" s="32"/>
      <c r="H63" s="32"/>
      <c r="I63" s="32"/>
      <c r="J63" s="32"/>
      <c r="K63" s="32"/>
      <c r="L63" s="32"/>
      <c r="M63" s="32"/>
      <c r="N63" s="32"/>
      <c r="O63" s="32"/>
      <c r="P63" s="32"/>
    </row>
    <row r="64" spans="2:16">
      <c r="B64" s="32"/>
      <c r="C64" s="32"/>
      <c r="D64" s="32"/>
      <c r="E64" s="32"/>
      <c r="F64" s="32"/>
      <c r="G64" s="32"/>
      <c r="H64" s="32"/>
      <c r="I64" s="32"/>
      <c r="J64" s="32"/>
      <c r="K64" s="32"/>
      <c r="L64" s="32"/>
      <c r="M64" s="32"/>
      <c r="N64" s="32"/>
      <c r="O64" s="32"/>
      <c r="P64" s="32"/>
    </row>
    <row r="65" spans="2:16">
      <c r="B65" s="32"/>
      <c r="C65" s="32"/>
      <c r="D65" s="32"/>
      <c r="E65" s="32"/>
      <c r="F65" s="32"/>
      <c r="G65" s="32"/>
      <c r="H65" s="32"/>
      <c r="I65" s="32"/>
      <c r="J65" s="32"/>
      <c r="K65" s="32"/>
      <c r="L65" s="32"/>
      <c r="M65" s="32"/>
      <c r="N65" s="32"/>
      <c r="O65" s="32"/>
      <c r="P65" s="32"/>
    </row>
    <row r="66" spans="2:16">
      <c r="B66" s="32"/>
      <c r="C66" s="32"/>
      <c r="D66" s="32"/>
      <c r="E66" s="32"/>
      <c r="F66" s="32"/>
      <c r="G66" s="32"/>
      <c r="H66" s="32"/>
      <c r="I66" s="32"/>
      <c r="J66" s="32"/>
      <c r="K66" s="32"/>
      <c r="L66" s="32"/>
      <c r="M66" s="32"/>
      <c r="N66" s="32"/>
      <c r="O66" s="32"/>
      <c r="P66" s="32"/>
    </row>
    <row r="67" spans="2:16">
      <c r="B67" s="32"/>
      <c r="C67" s="32"/>
      <c r="D67" s="32"/>
      <c r="E67" s="32"/>
      <c r="F67" s="32"/>
      <c r="G67" s="32"/>
      <c r="H67" s="32"/>
      <c r="I67" s="32"/>
      <c r="J67" s="32"/>
      <c r="K67" s="32"/>
      <c r="L67" s="32"/>
      <c r="M67" s="32"/>
      <c r="N67" s="32"/>
      <c r="O67" s="32"/>
      <c r="P67" s="32"/>
    </row>
    <row r="68" spans="2:16">
      <c r="B68" s="32"/>
      <c r="C68" s="32"/>
      <c r="D68" s="32"/>
      <c r="E68" s="32"/>
      <c r="F68" s="32"/>
      <c r="G68" s="32"/>
      <c r="H68" s="32"/>
      <c r="I68" s="32"/>
      <c r="J68" s="32"/>
      <c r="K68" s="32"/>
      <c r="L68" s="32"/>
      <c r="M68" s="32"/>
      <c r="N68" s="32"/>
      <c r="O68" s="32"/>
      <c r="P68" s="32"/>
    </row>
    <row r="69" spans="2:16">
      <c r="B69" s="32"/>
      <c r="C69" s="32"/>
      <c r="D69" s="32"/>
      <c r="E69" s="32"/>
      <c r="F69" s="32"/>
      <c r="G69" s="32"/>
      <c r="H69" s="32"/>
      <c r="I69" s="32"/>
      <c r="J69" s="32"/>
      <c r="K69" s="32"/>
      <c r="L69" s="32"/>
      <c r="M69" s="32"/>
      <c r="N69" s="32"/>
      <c r="O69" s="32"/>
      <c r="P69" s="32"/>
    </row>
    <row r="70" spans="2:16">
      <c r="B70" s="32"/>
      <c r="C70" s="32"/>
      <c r="D70" s="32"/>
      <c r="E70" s="32"/>
      <c r="F70" s="32"/>
      <c r="G70" s="32"/>
      <c r="H70" s="32"/>
      <c r="I70" s="32"/>
      <c r="J70" s="32"/>
      <c r="K70" s="32"/>
      <c r="L70" s="32"/>
      <c r="M70" s="32"/>
      <c r="N70" s="32"/>
      <c r="O70" s="32"/>
      <c r="P70" s="32"/>
    </row>
    <row r="71" spans="2:16">
      <c r="B71" s="32"/>
      <c r="C71" s="32"/>
      <c r="D71" s="32"/>
      <c r="E71" s="32"/>
      <c r="F71" s="32"/>
      <c r="G71" s="32"/>
      <c r="H71" s="32"/>
      <c r="I71" s="32"/>
      <c r="J71" s="32"/>
      <c r="K71" s="32"/>
      <c r="L71" s="32"/>
      <c r="M71" s="32"/>
      <c r="N71" s="32"/>
      <c r="O71" s="32"/>
      <c r="P71" s="32"/>
    </row>
    <row r="72" spans="2:16">
      <c r="B72" s="32"/>
      <c r="C72" s="32"/>
      <c r="D72" s="32"/>
      <c r="E72" s="32"/>
      <c r="F72" s="32"/>
      <c r="G72" s="32"/>
      <c r="H72" s="32"/>
      <c r="I72" s="32"/>
      <c r="J72" s="32"/>
      <c r="K72" s="32"/>
      <c r="L72" s="32"/>
      <c r="M72" s="32"/>
      <c r="N72" s="32"/>
      <c r="O72" s="32"/>
      <c r="P72" s="32"/>
    </row>
    <row r="73" spans="2:16">
      <c r="B73" s="32"/>
      <c r="C73" s="32"/>
      <c r="D73" s="32"/>
      <c r="E73" s="32"/>
      <c r="F73" s="32"/>
      <c r="G73" s="32"/>
      <c r="H73" s="32"/>
      <c r="I73" s="32"/>
      <c r="J73" s="32"/>
      <c r="K73" s="32"/>
      <c r="L73" s="32"/>
      <c r="M73" s="32"/>
      <c r="N73" s="32"/>
      <c r="O73" s="32"/>
      <c r="P73" s="32"/>
    </row>
    <row r="74" spans="2:16">
      <c r="B74" s="32"/>
      <c r="C74" s="32"/>
      <c r="D74" s="32"/>
      <c r="E74" s="32"/>
      <c r="F74" s="32"/>
      <c r="G74" s="32"/>
      <c r="H74" s="32"/>
      <c r="I74" s="32"/>
      <c r="J74" s="32"/>
      <c r="K74" s="32"/>
      <c r="L74" s="32"/>
      <c r="M74" s="32"/>
      <c r="N74" s="32"/>
      <c r="O74" s="32"/>
      <c r="P74" s="32"/>
    </row>
    <row r="75" spans="2:16">
      <c r="B75" s="32"/>
      <c r="C75" s="32"/>
      <c r="D75" s="32"/>
      <c r="E75" s="32"/>
      <c r="F75" s="32"/>
      <c r="G75" s="32"/>
      <c r="H75" s="32"/>
      <c r="I75" s="32"/>
      <c r="J75" s="32"/>
      <c r="K75" s="32"/>
      <c r="L75" s="32"/>
      <c r="M75" s="32"/>
      <c r="N75" s="32"/>
      <c r="O75" s="32"/>
      <c r="P75" s="32"/>
    </row>
    <row r="76" spans="2:16">
      <c r="B76" s="32"/>
      <c r="C76" s="32"/>
      <c r="D76" s="32"/>
      <c r="E76" s="32"/>
      <c r="F76" s="32"/>
      <c r="G76" s="32"/>
      <c r="H76" s="32"/>
      <c r="I76" s="32"/>
      <c r="J76" s="32"/>
      <c r="K76" s="32"/>
      <c r="L76" s="32"/>
      <c r="M76" s="32"/>
      <c r="N76" s="32"/>
      <c r="O76" s="32"/>
      <c r="P76" s="32"/>
    </row>
    <row r="77" spans="2:16">
      <c r="B77" s="32"/>
      <c r="C77" s="32"/>
      <c r="D77" s="32"/>
      <c r="E77" s="32"/>
      <c r="F77" s="32"/>
      <c r="G77" s="32"/>
      <c r="H77" s="32"/>
      <c r="I77" s="32"/>
      <c r="J77" s="32"/>
      <c r="K77" s="32"/>
      <c r="L77" s="32"/>
      <c r="M77" s="32"/>
      <c r="N77" s="32"/>
      <c r="O77" s="32"/>
      <c r="P77" s="32"/>
    </row>
    <row r="78" spans="2:16">
      <c r="B78" s="32"/>
      <c r="C78" s="32"/>
      <c r="D78" s="32"/>
      <c r="E78" s="32"/>
      <c r="F78" s="32"/>
      <c r="G78" s="32"/>
      <c r="H78" s="32"/>
      <c r="I78" s="32"/>
      <c r="J78" s="32"/>
      <c r="K78" s="32"/>
      <c r="L78" s="32"/>
      <c r="M78" s="32"/>
      <c r="N78" s="32"/>
      <c r="O78" s="32"/>
      <c r="P78" s="32"/>
    </row>
    <row r="79" spans="2:16">
      <c r="B79" s="32"/>
      <c r="C79" s="32"/>
      <c r="D79" s="32"/>
      <c r="E79" s="32"/>
      <c r="F79" s="32"/>
      <c r="G79" s="32"/>
      <c r="H79" s="32"/>
      <c r="I79" s="32"/>
      <c r="J79" s="32"/>
      <c r="K79" s="32"/>
      <c r="L79" s="32"/>
      <c r="M79" s="32"/>
      <c r="N79" s="32"/>
      <c r="O79" s="32"/>
      <c r="P79" s="32"/>
    </row>
    <row r="80" spans="2:16">
      <c r="B80" s="32"/>
      <c r="C80" s="32"/>
      <c r="D80" s="32"/>
      <c r="E80" s="32"/>
      <c r="F80" s="32"/>
      <c r="G80" s="32"/>
      <c r="H80" s="32"/>
      <c r="I80" s="32"/>
      <c r="J80" s="32"/>
      <c r="K80" s="32"/>
      <c r="L80" s="32"/>
      <c r="M80" s="32"/>
      <c r="N80" s="32"/>
      <c r="O80" s="32"/>
      <c r="P80" s="32"/>
    </row>
    <row r="81" spans="2:16">
      <c r="B81" s="32"/>
      <c r="C81" s="32"/>
      <c r="D81" s="32"/>
      <c r="E81" s="32"/>
      <c r="F81" s="32"/>
      <c r="G81" s="32"/>
      <c r="H81" s="32"/>
      <c r="I81" s="32"/>
      <c r="J81" s="32"/>
      <c r="K81" s="32"/>
      <c r="L81" s="32"/>
      <c r="M81" s="32"/>
      <c r="N81" s="32"/>
      <c r="O81" s="32"/>
      <c r="P81" s="32"/>
    </row>
    <row r="82" spans="2:16">
      <c r="B82" s="32"/>
      <c r="C82" s="32"/>
      <c r="D82" s="32"/>
      <c r="E82" s="32"/>
      <c r="F82" s="32"/>
      <c r="G82" s="32"/>
      <c r="H82" s="32"/>
      <c r="I82" s="32"/>
      <c r="J82" s="32"/>
      <c r="K82" s="32"/>
      <c r="L82" s="32"/>
      <c r="M82" s="32"/>
      <c r="N82" s="32"/>
      <c r="O82" s="32"/>
      <c r="P82" s="32"/>
    </row>
    <row r="83" spans="2:16">
      <c r="B83" s="32"/>
      <c r="C83" s="32"/>
      <c r="D83" s="32"/>
      <c r="E83" s="32"/>
      <c r="F83" s="32"/>
      <c r="G83" s="32"/>
      <c r="H83" s="32"/>
      <c r="I83" s="32"/>
      <c r="J83" s="32"/>
      <c r="K83" s="32"/>
      <c r="L83" s="32"/>
      <c r="M83" s="32"/>
      <c r="N83" s="32"/>
      <c r="O83" s="32"/>
      <c r="P83" s="32"/>
    </row>
    <row r="84" spans="2:16">
      <c r="B84" s="32"/>
      <c r="C84" s="32"/>
      <c r="D84" s="32"/>
      <c r="E84" s="32"/>
      <c r="F84" s="32"/>
      <c r="G84" s="32"/>
      <c r="H84" s="32"/>
      <c r="I84" s="32"/>
      <c r="J84" s="32"/>
      <c r="K84" s="32"/>
      <c r="L84" s="32"/>
      <c r="M84" s="32"/>
      <c r="N84" s="32"/>
      <c r="O84" s="32"/>
      <c r="P84" s="32"/>
    </row>
    <row r="85" spans="2:16">
      <c r="B85" s="32"/>
      <c r="C85" s="32"/>
      <c r="D85" s="32"/>
      <c r="E85" s="32"/>
      <c r="F85" s="32"/>
      <c r="G85" s="32"/>
      <c r="H85" s="32"/>
      <c r="I85" s="32"/>
      <c r="J85" s="32"/>
      <c r="K85" s="32"/>
      <c r="L85" s="32"/>
      <c r="M85" s="32"/>
      <c r="N85" s="32"/>
      <c r="O85" s="32"/>
      <c r="P85" s="32"/>
    </row>
    <row r="86" spans="2:16">
      <c r="B86" s="32"/>
      <c r="C86" s="32"/>
      <c r="D86" s="32"/>
      <c r="E86" s="32"/>
      <c r="F86" s="32"/>
      <c r="G86" s="32"/>
      <c r="H86" s="32"/>
      <c r="I86" s="32"/>
      <c r="J86" s="32"/>
      <c r="K86" s="32"/>
      <c r="L86" s="32"/>
      <c r="M86" s="32"/>
      <c r="N86" s="32"/>
      <c r="O86" s="32"/>
      <c r="P86" s="32"/>
    </row>
    <row r="87" spans="2:16">
      <c r="B87" s="32"/>
      <c r="C87" s="32"/>
      <c r="D87" s="32"/>
      <c r="E87" s="32"/>
      <c r="F87" s="32"/>
      <c r="G87" s="32"/>
      <c r="H87" s="32"/>
      <c r="I87" s="32"/>
      <c r="J87" s="32"/>
      <c r="K87" s="32"/>
      <c r="L87" s="32"/>
      <c r="M87" s="32"/>
      <c r="N87" s="32"/>
      <c r="O87" s="32"/>
      <c r="P87" s="32"/>
    </row>
    <row r="88" spans="2:16">
      <c r="B88" s="32"/>
      <c r="C88" s="32"/>
      <c r="D88" s="32"/>
      <c r="E88" s="32"/>
      <c r="F88" s="32"/>
      <c r="G88" s="32"/>
      <c r="H88" s="32"/>
      <c r="I88" s="32"/>
      <c r="J88" s="32"/>
      <c r="K88" s="32"/>
      <c r="L88" s="32"/>
      <c r="M88" s="32"/>
      <c r="N88" s="32"/>
      <c r="O88" s="32"/>
      <c r="P88" s="32"/>
    </row>
    <row r="89" spans="2:16">
      <c r="B89" s="32"/>
      <c r="C89" s="32"/>
      <c r="D89" s="32"/>
      <c r="E89" s="32"/>
      <c r="F89" s="32"/>
      <c r="G89" s="32"/>
      <c r="H89" s="32"/>
      <c r="I89" s="32"/>
      <c r="J89" s="32"/>
      <c r="K89" s="32"/>
      <c r="L89" s="32"/>
      <c r="M89" s="32"/>
      <c r="N89" s="32"/>
      <c r="O89" s="32"/>
      <c r="P89" s="32"/>
    </row>
    <row r="90" spans="2:16">
      <c r="B90" s="32"/>
      <c r="C90" s="32"/>
      <c r="D90" s="32"/>
      <c r="E90" s="32"/>
      <c r="F90" s="32"/>
      <c r="G90" s="32"/>
      <c r="H90" s="32"/>
      <c r="I90" s="32"/>
      <c r="J90" s="32"/>
      <c r="K90" s="32"/>
      <c r="L90" s="32"/>
      <c r="M90" s="32"/>
      <c r="N90" s="32"/>
      <c r="O90" s="32"/>
      <c r="P90" s="32"/>
    </row>
    <row r="91" spans="2:16">
      <c r="B91" s="32"/>
      <c r="C91" s="32"/>
      <c r="D91" s="32"/>
      <c r="E91" s="32"/>
      <c r="F91" s="32"/>
      <c r="G91" s="32"/>
      <c r="H91" s="32"/>
      <c r="I91" s="32"/>
      <c r="J91" s="32"/>
      <c r="K91" s="32"/>
      <c r="L91" s="32"/>
      <c r="M91" s="32"/>
      <c r="N91" s="32"/>
      <c r="O91" s="32"/>
      <c r="P91" s="32"/>
    </row>
    <row r="92" spans="2:16">
      <c r="B92" s="32"/>
      <c r="C92" s="32"/>
      <c r="D92" s="32"/>
      <c r="E92" s="32"/>
      <c r="F92" s="32"/>
      <c r="G92" s="32"/>
      <c r="H92" s="32"/>
      <c r="I92" s="32"/>
      <c r="J92" s="32"/>
      <c r="K92" s="32"/>
      <c r="L92" s="32"/>
      <c r="M92" s="32"/>
      <c r="N92" s="32"/>
      <c r="O92" s="32"/>
      <c r="P92" s="32"/>
    </row>
    <row r="93" spans="2:16">
      <c r="B93" s="32"/>
      <c r="C93" s="32"/>
      <c r="D93" s="32"/>
      <c r="E93" s="32"/>
      <c r="F93" s="32"/>
      <c r="G93" s="32"/>
      <c r="H93" s="32"/>
      <c r="I93" s="32"/>
      <c r="J93" s="32"/>
      <c r="K93" s="32"/>
      <c r="L93" s="32"/>
      <c r="M93" s="32"/>
      <c r="N93" s="32"/>
      <c r="O93" s="32"/>
      <c r="P93" s="32"/>
    </row>
    <row r="94" spans="2:16">
      <c r="B94" s="32"/>
      <c r="C94" s="32"/>
      <c r="D94" s="32"/>
      <c r="E94" s="32"/>
      <c r="F94" s="32"/>
      <c r="G94" s="32"/>
      <c r="H94" s="32"/>
      <c r="I94" s="32"/>
      <c r="J94" s="32"/>
      <c r="K94" s="32"/>
      <c r="L94" s="32"/>
      <c r="M94" s="32"/>
      <c r="N94" s="32"/>
      <c r="O94" s="32"/>
      <c r="P94" s="32"/>
    </row>
    <row r="95" spans="2:16">
      <c r="B95" s="32"/>
      <c r="C95" s="32"/>
      <c r="D95" s="32"/>
      <c r="E95" s="32"/>
      <c r="F95" s="32"/>
      <c r="G95" s="32"/>
      <c r="H95" s="32"/>
      <c r="I95" s="32"/>
      <c r="J95" s="32"/>
      <c r="K95" s="32"/>
      <c r="L95" s="32"/>
      <c r="M95" s="32"/>
      <c r="N95" s="32"/>
      <c r="O95" s="32"/>
      <c r="P95" s="32"/>
    </row>
    <row r="96" spans="2:16">
      <c r="B96" s="32"/>
      <c r="C96" s="32"/>
      <c r="D96" s="32"/>
      <c r="E96" s="32"/>
      <c r="F96" s="32"/>
      <c r="G96" s="32"/>
      <c r="H96" s="32"/>
      <c r="I96" s="32"/>
      <c r="J96" s="32"/>
      <c r="K96" s="32"/>
      <c r="L96" s="32"/>
      <c r="M96" s="32"/>
      <c r="N96" s="32"/>
      <c r="O96" s="32"/>
      <c r="P96" s="32"/>
    </row>
    <row r="97" spans="2:16">
      <c r="B97" s="32"/>
      <c r="C97" s="32"/>
      <c r="D97" s="32"/>
      <c r="E97" s="32"/>
      <c r="F97" s="32"/>
      <c r="G97" s="32"/>
      <c r="H97" s="32"/>
      <c r="I97" s="32"/>
      <c r="J97" s="32"/>
      <c r="K97" s="32"/>
      <c r="L97" s="32"/>
      <c r="M97" s="32"/>
      <c r="N97" s="32"/>
      <c r="O97" s="32"/>
      <c r="P97" s="32"/>
    </row>
    <row r="98" spans="2:16">
      <c r="B98" s="32"/>
      <c r="C98" s="32"/>
      <c r="D98" s="32"/>
      <c r="E98" s="32"/>
      <c r="F98" s="32"/>
      <c r="G98" s="32"/>
      <c r="H98" s="32"/>
      <c r="I98" s="32"/>
      <c r="J98" s="32"/>
      <c r="K98" s="32"/>
      <c r="L98" s="32"/>
      <c r="M98" s="32"/>
      <c r="N98" s="32"/>
      <c r="O98" s="32"/>
      <c r="P98" s="32"/>
    </row>
    <row r="99" spans="2:16">
      <c r="B99" s="32"/>
      <c r="C99" s="32"/>
      <c r="D99" s="32"/>
      <c r="E99" s="32"/>
      <c r="F99" s="32"/>
      <c r="G99" s="32"/>
      <c r="H99" s="32"/>
      <c r="I99" s="32"/>
      <c r="J99" s="32"/>
      <c r="K99" s="32"/>
      <c r="L99" s="32"/>
      <c r="M99" s="32"/>
      <c r="N99" s="32"/>
      <c r="O99" s="32"/>
      <c r="P99" s="32"/>
    </row>
    <row r="100" spans="2:16">
      <c r="B100" s="32"/>
      <c r="C100" s="32"/>
      <c r="D100" s="32"/>
      <c r="E100" s="32"/>
      <c r="F100" s="32"/>
      <c r="G100" s="32"/>
      <c r="H100" s="32"/>
      <c r="I100" s="32"/>
      <c r="J100" s="32"/>
      <c r="K100" s="32"/>
      <c r="L100" s="32"/>
      <c r="M100" s="32"/>
      <c r="N100" s="32"/>
      <c r="O100" s="32"/>
      <c r="P100" s="32"/>
    </row>
    <row r="101" spans="2:16">
      <c r="B101" s="32"/>
      <c r="C101" s="32"/>
      <c r="D101" s="32"/>
      <c r="E101" s="32"/>
      <c r="F101" s="32"/>
      <c r="G101" s="32"/>
      <c r="H101" s="32"/>
      <c r="I101" s="32"/>
      <c r="J101" s="32"/>
      <c r="K101" s="32"/>
      <c r="L101" s="32"/>
      <c r="M101" s="32"/>
      <c r="N101" s="32"/>
      <c r="O101" s="32"/>
      <c r="P101" s="32"/>
    </row>
    <row r="102" spans="2:16">
      <c r="B102" s="32"/>
      <c r="C102" s="32"/>
      <c r="D102" s="32"/>
      <c r="E102" s="32"/>
      <c r="F102" s="32"/>
      <c r="G102" s="32"/>
      <c r="H102" s="32"/>
      <c r="I102" s="32"/>
      <c r="J102" s="32"/>
      <c r="K102" s="32"/>
      <c r="L102" s="32"/>
      <c r="M102" s="32"/>
      <c r="N102" s="32"/>
      <c r="O102" s="32"/>
      <c r="P102" s="32"/>
    </row>
    <row r="103" spans="2:16">
      <c r="B103" s="32"/>
      <c r="C103" s="32"/>
      <c r="D103" s="32"/>
      <c r="E103" s="32"/>
      <c r="F103" s="32"/>
      <c r="G103" s="32"/>
      <c r="H103" s="32"/>
      <c r="I103" s="32"/>
      <c r="J103" s="32"/>
      <c r="K103" s="32"/>
      <c r="L103" s="32"/>
      <c r="M103" s="32"/>
      <c r="N103" s="32"/>
      <c r="O103" s="32"/>
      <c r="P103" s="32"/>
    </row>
    <row r="104" spans="2:16">
      <c r="B104" s="32"/>
      <c r="C104" s="32"/>
      <c r="D104" s="32"/>
      <c r="E104" s="32"/>
      <c r="F104" s="32"/>
      <c r="G104" s="32"/>
      <c r="H104" s="32"/>
      <c r="I104" s="32"/>
      <c r="J104" s="32"/>
      <c r="K104" s="32"/>
      <c r="L104" s="32"/>
      <c r="M104" s="32"/>
      <c r="N104" s="32"/>
      <c r="O104" s="32"/>
      <c r="P104" s="32"/>
    </row>
    <row r="105" spans="2:16">
      <c r="B105" s="32"/>
      <c r="C105" s="32"/>
      <c r="D105" s="32"/>
      <c r="E105" s="32"/>
      <c r="F105" s="32"/>
      <c r="G105" s="32"/>
      <c r="H105" s="32"/>
      <c r="I105" s="32"/>
      <c r="J105" s="32"/>
      <c r="K105" s="32"/>
      <c r="L105" s="32"/>
      <c r="M105" s="32"/>
      <c r="N105" s="32"/>
      <c r="O105" s="32"/>
      <c r="P105" s="32"/>
    </row>
    <row r="106" spans="2:16">
      <c r="B106" s="32"/>
      <c r="C106" s="32"/>
      <c r="D106" s="32"/>
      <c r="E106" s="32"/>
      <c r="F106" s="32"/>
      <c r="G106" s="32"/>
      <c r="H106" s="32"/>
      <c r="I106" s="32"/>
      <c r="J106" s="32"/>
      <c r="K106" s="32"/>
      <c r="L106" s="32"/>
      <c r="M106" s="32"/>
      <c r="N106" s="32"/>
      <c r="O106" s="32"/>
      <c r="P106" s="32"/>
    </row>
    <row r="107" spans="2:16">
      <c r="B107" s="32"/>
      <c r="C107" s="32"/>
      <c r="D107" s="32"/>
      <c r="E107" s="32"/>
      <c r="F107" s="32"/>
      <c r="G107" s="32"/>
      <c r="H107" s="32"/>
      <c r="I107" s="32"/>
      <c r="J107" s="32"/>
      <c r="K107" s="32"/>
      <c r="L107" s="32"/>
      <c r="M107" s="32"/>
      <c r="N107" s="32"/>
      <c r="O107" s="32"/>
      <c r="P107" s="32"/>
    </row>
    <row r="108" spans="2:16">
      <c r="B108" s="32"/>
      <c r="C108" s="32"/>
      <c r="D108" s="32"/>
      <c r="E108" s="32"/>
      <c r="F108" s="32"/>
      <c r="G108" s="32"/>
      <c r="H108" s="32"/>
      <c r="I108" s="32"/>
      <c r="J108" s="32"/>
      <c r="K108" s="32"/>
      <c r="L108" s="32"/>
      <c r="M108" s="32"/>
      <c r="N108" s="32"/>
      <c r="O108" s="32"/>
      <c r="P108" s="32"/>
    </row>
    <row r="109" spans="2:16">
      <c r="B109" s="32"/>
      <c r="C109" s="32"/>
      <c r="D109" s="32"/>
      <c r="E109" s="32"/>
      <c r="F109" s="32"/>
      <c r="G109" s="32"/>
      <c r="H109" s="32"/>
      <c r="I109" s="32"/>
      <c r="J109" s="32"/>
      <c r="K109" s="32"/>
      <c r="L109" s="32"/>
      <c r="M109" s="32"/>
      <c r="N109" s="32"/>
      <c r="O109" s="32"/>
      <c r="P109" s="32"/>
    </row>
    <row r="110" spans="2:16">
      <c r="B110" s="32"/>
      <c r="C110" s="32"/>
      <c r="D110" s="32"/>
      <c r="E110" s="32"/>
      <c r="F110" s="32"/>
      <c r="G110" s="32"/>
      <c r="H110" s="32"/>
      <c r="I110" s="32"/>
      <c r="J110" s="32"/>
      <c r="K110" s="32"/>
      <c r="L110" s="32"/>
      <c r="M110" s="32"/>
      <c r="N110" s="32"/>
      <c r="O110" s="32"/>
      <c r="P110" s="32"/>
    </row>
    <row r="111" spans="2:16">
      <c r="B111" s="32"/>
      <c r="C111" s="32"/>
      <c r="D111" s="32"/>
      <c r="E111" s="32"/>
      <c r="F111" s="32"/>
      <c r="G111" s="32"/>
      <c r="H111" s="32"/>
      <c r="I111" s="32"/>
      <c r="J111" s="32"/>
      <c r="K111" s="32"/>
      <c r="L111" s="32"/>
      <c r="M111" s="32"/>
      <c r="N111" s="32"/>
      <c r="O111" s="32"/>
      <c r="P111" s="32"/>
    </row>
    <row r="112" spans="2:16">
      <c r="B112" s="32"/>
      <c r="C112" s="32"/>
      <c r="D112" s="32"/>
      <c r="E112" s="32"/>
      <c r="F112" s="32"/>
      <c r="G112" s="32"/>
      <c r="H112" s="32"/>
      <c r="I112" s="32"/>
      <c r="J112" s="32"/>
      <c r="K112" s="32"/>
      <c r="L112" s="32"/>
      <c r="M112" s="32"/>
      <c r="N112" s="32"/>
      <c r="O112" s="32"/>
      <c r="P112" s="32"/>
    </row>
    <row r="113" spans="2:16">
      <c r="B113" s="32"/>
      <c r="C113" s="32"/>
      <c r="D113" s="32"/>
      <c r="E113" s="32"/>
      <c r="F113" s="32"/>
      <c r="G113" s="32"/>
      <c r="H113" s="32"/>
      <c r="I113" s="32"/>
      <c r="J113" s="32"/>
      <c r="K113" s="32"/>
      <c r="L113" s="32"/>
      <c r="M113" s="32"/>
      <c r="N113" s="32"/>
      <c r="O113" s="32"/>
      <c r="P113" s="32"/>
    </row>
    <row r="114" spans="2:16">
      <c r="B114" s="32"/>
      <c r="C114" s="32"/>
      <c r="D114" s="32"/>
      <c r="E114" s="32"/>
      <c r="F114" s="32"/>
      <c r="G114" s="32"/>
      <c r="H114" s="32"/>
      <c r="I114" s="32"/>
      <c r="J114" s="32"/>
      <c r="K114" s="32"/>
      <c r="L114" s="32"/>
      <c r="M114" s="32"/>
      <c r="N114" s="32"/>
      <c r="O114" s="32"/>
      <c r="P114" s="32"/>
    </row>
    <row r="115" spans="2:16">
      <c r="B115" s="32"/>
      <c r="C115" s="32"/>
      <c r="D115" s="32"/>
      <c r="E115" s="32"/>
      <c r="F115" s="32"/>
      <c r="G115" s="32"/>
      <c r="H115" s="32"/>
      <c r="I115" s="32"/>
      <c r="J115" s="32"/>
      <c r="K115" s="32"/>
      <c r="L115" s="32"/>
      <c r="M115" s="32"/>
      <c r="N115" s="32"/>
      <c r="O115" s="32"/>
      <c r="P115" s="32"/>
    </row>
    <row r="116" spans="2:16">
      <c r="B116" s="32"/>
      <c r="C116" s="32"/>
      <c r="D116" s="32"/>
      <c r="E116" s="32"/>
      <c r="F116" s="32"/>
      <c r="G116" s="32"/>
      <c r="H116" s="32"/>
      <c r="I116" s="32"/>
      <c r="J116" s="32"/>
      <c r="K116" s="32"/>
      <c r="L116" s="32"/>
      <c r="M116" s="32"/>
      <c r="N116" s="32"/>
      <c r="O116" s="32"/>
      <c r="P116" s="32"/>
    </row>
    <row r="117" spans="2:16">
      <c r="B117" s="32"/>
      <c r="C117" s="32"/>
      <c r="D117" s="32"/>
      <c r="E117" s="32"/>
      <c r="F117" s="32"/>
      <c r="G117" s="32"/>
      <c r="H117" s="32"/>
      <c r="I117" s="32"/>
      <c r="J117" s="32"/>
      <c r="K117" s="32"/>
      <c r="L117" s="32"/>
      <c r="M117" s="32"/>
      <c r="N117" s="32"/>
      <c r="O117" s="32"/>
      <c r="P117" s="32"/>
    </row>
    <row r="118" spans="2:16">
      <c r="B118" s="32"/>
      <c r="C118" s="32"/>
      <c r="D118" s="32"/>
      <c r="E118" s="32"/>
      <c r="F118" s="32"/>
      <c r="G118" s="32"/>
      <c r="H118" s="32"/>
      <c r="I118" s="32"/>
      <c r="J118" s="32"/>
      <c r="K118" s="32"/>
      <c r="L118" s="32"/>
      <c r="M118" s="32"/>
      <c r="N118" s="32"/>
      <c r="O118" s="32"/>
      <c r="P118" s="32"/>
    </row>
    <row r="119" spans="2:16">
      <c r="B119" s="32"/>
      <c r="C119" s="32"/>
      <c r="D119" s="32"/>
      <c r="E119" s="32"/>
      <c r="F119" s="32"/>
      <c r="G119" s="32"/>
      <c r="H119" s="32"/>
      <c r="I119" s="32"/>
      <c r="J119" s="32"/>
      <c r="K119" s="32"/>
      <c r="L119" s="32"/>
      <c r="M119" s="32"/>
      <c r="N119" s="32"/>
      <c r="O119" s="32"/>
      <c r="P119" s="32"/>
    </row>
    <row r="120" spans="2:16">
      <c r="B120" s="32"/>
      <c r="C120" s="32"/>
      <c r="D120" s="32"/>
      <c r="E120" s="32"/>
      <c r="F120" s="32"/>
      <c r="G120" s="32"/>
      <c r="H120" s="32"/>
      <c r="I120" s="32"/>
      <c r="J120" s="32"/>
      <c r="K120" s="32"/>
      <c r="L120" s="32"/>
      <c r="M120" s="32"/>
      <c r="N120" s="32"/>
      <c r="O120" s="32"/>
      <c r="P120" s="32"/>
    </row>
    <row r="121" spans="2:16">
      <c r="B121" s="32"/>
      <c r="C121" s="32"/>
      <c r="D121" s="32"/>
      <c r="E121" s="32"/>
      <c r="F121" s="32"/>
      <c r="G121" s="32"/>
      <c r="H121" s="32"/>
      <c r="I121" s="32"/>
      <c r="J121" s="32"/>
      <c r="K121" s="32"/>
      <c r="L121" s="32"/>
      <c r="M121" s="32"/>
      <c r="N121" s="32"/>
      <c r="O121" s="32"/>
      <c r="P121" s="32"/>
    </row>
    <row r="122" spans="2:16">
      <c r="B122" s="32"/>
      <c r="C122" s="32"/>
      <c r="D122" s="32"/>
      <c r="E122" s="32"/>
      <c r="F122" s="32"/>
      <c r="G122" s="32"/>
      <c r="H122" s="32"/>
      <c r="I122" s="32"/>
      <c r="J122" s="32"/>
      <c r="K122" s="32"/>
      <c r="L122" s="32"/>
      <c r="M122" s="32"/>
      <c r="N122" s="32"/>
      <c r="O122" s="32"/>
      <c r="P122" s="32"/>
    </row>
    <row r="123" spans="2:16">
      <c r="B123" s="32"/>
      <c r="C123" s="32"/>
      <c r="D123" s="32"/>
      <c r="E123" s="32"/>
      <c r="F123" s="32"/>
      <c r="G123" s="32"/>
      <c r="H123" s="32"/>
      <c r="I123" s="32"/>
      <c r="J123" s="32"/>
      <c r="K123" s="32"/>
      <c r="L123" s="32"/>
      <c r="M123" s="32"/>
      <c r="N123" s="32"/>
      <c r="O123" s="32"/>
      <c r="P123" s="32"/>
    </row>
    <row r="124" spans="2:16">
      <c r="B124" s="32"/>
      <c r="C124" s="32"/>
      <c r="D124" s="32"/>
      <c r="E124" s="32"/>
      <c r="F124" s="32"/>
      <c r="G124" s="32"/>
      <c r="H124" s="32"/>
      <c r="I124" s="32"/>
      <c r="J124" s="32"/>
      <c r="K124" s="32"/>
      <c r="L124" s="32"/>
      <c r="M124" s="32"/>
      <c r="N124" s="32"/>
      <c r="O124" s="32"/>
      <c r="P124" s="32"/>
    </row>
    <row r="125" spans="2:16">
      <c r="B125" s="32"/>
      <c r="C125" s="32"/>
      <c r="D125" s="32"/>
      <c r="E125" s="32"/>
      <c r="F125" s="32"/>
      <c r="G125" s="32"/>
      <c r="H125" s="32"/>
      <c r="I125" s="32"/>
      <c r="J125" s="32"/>
      <c r="K125" s="32"/>
      <c r="L125" s="32"/>
      <c r="M125" s="32"/>
      <c r="N125" s="32"/>
      <c r="O125" s="32"/>
      <c r="P125" s="32"/>
    </row>
    <row r="126" spans="2:16">
      <c r="B126" s="32"/>
      <c r="C126" s="32"/>
      <c r="D126" s="32"/>
      <c r="E126" s="32"/>
      <c r="F126" s="32"/>
      <c r="G126" s="32"/>
      <c r="H126" s="32"/>
      <c r="I126" s="32"/>
      <c r="J126" s="32"/>
      <c r="K126" s="32"/>
      <c r="L126" s="32"/>
      <c r="M126" s="32"/>
      <c r="N126" s="32"/>
      <c r="O126" s="32"/>
      <c r="P126" s="32"/>
    </row>
    <row r="127" spans="2:16">
      <c r="B127" s="32"/>
      <c r="C127" s="32"/>
      <c r="D127" s="32"/>
      <c r="E127" s="32"/>
      <c r="F127" s="32"/>
      <c r="G127" s="32"/>
      <c r="H127" s="32"/>
      <c r="I127" s="32"/>
      <c r="J127" s="32"/>
      <c r="K127" s="32"/>
      <c r="L127" s="32"/>
      <c r="M127" s="32"/>
      <c r="N127" s="32"/>
      <c r="O127" s="32"/>
      <c r="P127" s="32"/>
    </row>
    <row r="128" spans="2:16">
      <c r="B128" s="32"/>
      <c r="C128" s="32"/>
      <c r="D128" s="32"/>
      <c r="E128" s="32"/>
      <c r="F128" s="32"/>
      <c r="G128" s="32"/>
      <c r="H128" s="32"/>
      <c r="I128" s="32"/>
      <c r="J128" s="32"/>
      <c r="K128" s="32"/>
      <c r="L128" s="32"/>
      <c r="M128" s="32"/>
      <c r="N128" s="32"/>
      <c r="O128" s="32"/>
      <c r="P128" s="32"/>
    </row>
    <row r="129" spans="2:16">
      <c r="B129" s="32"/>
      <c r="C129" s="32"/>
      <c r="D129" s="32"/>
      <c r="E129" s="32"/>
      <c r="F129" s="32"/>
      <c r="G129" s="32"/>
      <c r="H129" s="32"/>
      <c r="I129" s="32"/>
      <c r="J129" s="32"/>
      <c r="K129" s="32"/>
      <c r="L129" s="32"/>
      <c r="M129" s="32"/>
      <c r="N129" s="32"/>
      <c r="O129" s="32"/>
      <c r="P129" s="32"/>
    </row>
    <row r="130" spans="2:16">
      <c r="B130" s="32"/>
      <c r="C130" s="32"/>
      <c r="D130" s="32"/>
      <c r="E130" s="32"/>
      <c r="F130" s="32"/>
      <c r="G130" s="32"/>
      <c r="H130" s="32"/>
      <c r="I130" s="32"/>
      <c r="J130" s="32"/>
      <c r="K130" s="32"/>
      <c r="L130" s="32"/>
      <c r="M130" s="32"/>
      <c r="N130" s="32"/>
      <c r="O130" s="32"/>
      <c r="P130" s="32"/>
    </row>
    <row r="131" spans="2:16">
      <c r="B131" s="32"/>
      <c r="C131" s="32"/>
      <c r="D131" s="32"/>
      <c r="E131" s="32"/>
      <c r="F131" s="32"/>
      <c r="G131" s="32"/>
      <c r="H131" s="32"/>
      <c r="I131" s="32"/>
      <c r="J131" s="32"/>
      <c r="K131" s="32"/>
      <c r="L131" s="32"/>
      <c r="M131" s="32"/>
      <c r="N131" s="32"/>
      <c r="O131" s="32"/>
      <c r="P131" s="32"/>
    </row>
    <row r="132" spans="2:16">
      <c r="B132" s="32"/>
      <c r="C132" s="32"/>
      <c r="D132" s="32"/>
      <c r="E132" s="32"/>
      <c r="F132" s="32"/>
      <c r="G132" s="32"/>
      <c r="H132" s="32"/>
      <c r="I132" s="32"/>
      <c r="J132" s="32"/>
      <c r="K132" s="32"/>
      <c r="L132" s="32"/>
      <c r="M132" s="32"/>
      <c r="N132" s="32"/>
      <c r="O132" s="32"/>
      <c r="P132" s="32"/>
    </row>
    <row r="133" spans="2:16">
      <c r="B133" s="32"/>
      <c r="C133" s="32"/>
      <c r="D133" s="32"/>
      <c r="E133" s="32"/>
      <c r="F133" s="32"/>
      <c r="G133" s="32"/>
      <c r="H133" s="32"/>
      <c r="I133" s="32"/>
      <c r="J133" s="32"/>
      <c r="K133" s="32"/>
      <c r="L133" s="32"/>
      <c r="M133" s="32"/>
      <c r="N133" s="32"/>
      <c r="O133" s="32"/>
      <c r="P133" s="32"/>
    </row>
    <row r="134" spans="2:16">
      <c r="B134" s="32"/>
      <c r="C134" s="32"/>
      <c r="D134" s="32"/>
      <c r="E134" s="32"/>
      <c r="F134" s="32"/>
      <c r="G134" s="32"/>
      <c r="H134" s="32"/>
      <c r="I134" s="32"/>
      <c r="J134" s="32"/>
      <c r="K134" s="32"/>
      <c r="L134" s="32"/>
      <c r="M134" s="32"/>
      <c r="N134" s="32"/>
      <c r="O134" s="32"/>
      <c r="P134" s="32"/>
    </row>
    <row r="135" spans="2:16">
      <c r="B135" s="32"/>
      <c r="C135" s="32"/>
      <c r="D135" s="32"/>
      <c r="E135" s="32"/>
      <c r="F135" s="32"/>
      <c r="G135" s="32"/>
      <c r="H135" s="32"/>
      <c r="I135" s="32"/>
      <c r="J135" s="32"/>
      <c r="K135" s="32"/>
      <c r="L135" s="32"/>
      <c r="M135" s="32"/>
      <c r="N135" s="32"/>
      <c r="O135" s="32"/>
      <c r="P135" s="32"/>
    </row>
    <row r="136" spans="2:16">
      <c r="B136" s="32"/>
      <c r="C136" s="32"/>
      <c r="D136" s="32"/>
      <c r="E136" s="32"/>
      <c r="F136" s="32"/>
      <c r="G136" s="32"/>
      <c r="H136" s="32"/>
      <c r="I136" s="32"/>
      <c r="J136" s="32"/>
      <c r="K136" s="32"/>
      <c r="L136" s="32"/>
      <c r="M136" s="32"/>
      <c r="N136" s="32"/>
      <c r="O136" s="32"/>
      <c r="P136" s="32"/>
    </row>
    <row r="137" spans="2:16">
      <c r="B137" s="32"/>
      <c r="C137" s="32"/>
      <c r="D137" s="32"/>
      <c r="E137" s="32"/>
      <c r="F137" s="32"/>
      <c r="G137" s="32"/>
      <c r="H137" s="32"/>
      <c r="I137" s="32"/>
      <c r="J137" s="32"/>
      <c r="K137" s="32"/>
      <c r="L137" s="32"/>
      <c r="M137" s="32"/>
      <c r="N137" s="32"/>
      <c r="O137" s="32"/>
      <c r="P137" s="32"/>
    </row>
    <row r="138" spans="2:16">
      <c r="B138" s="32"/>
      <c r="C138" s="32"/>
      <c r="D138" s="32"/>
      <c r="E138" s="32"/>
      <c r="F138" s="32"/>
      <c r="G138" s="32"/>
      <c r="H138" s="32"/>
      <c r="I138" s="32"/>
      <c r="J138" s="32"/>
      <c r="K138" s="32"/>
      <c r="L138" s="32"/>
      <c r="M138" s="32"/>
      <c r="N138" s="32"/>
      <c r="O138" s="32"/>
      <c r="P138" s="32"/>
    </row>
    <row r="139" spans="2:16">
      <c r="B139" s="32"/>
      <c r="C139" s="32"/>
      <c r="D139" s="32"/>
      <c r="E139" s="32"/>
      <c r="F139" s="32"/>
      <c r="G139" s="32"/>
      <c r="H139" s="32"/>
      <c r="I139" s="32"/>
      <c r="J139" s="32"/>
      <c r="K139" s="32"/>
      <c r="L139" s="32"/>
      <c r="M139" s="32"/>
      <c r="N139" s="32"/>
      <c r="O139" s="32"/>
      <c r="P139" s="32"/>
    </row>
    <row r="140" spans="2:16">
      <c r="B140" s="32"/>
      <c r="C140" s="32"/>
      <c r="D140" s="32"/>
      <c r="E140" s="32"/>
      <c r="F140" s="32"/>
      <c r="G140" s="32"/>
      <c r="H140" s="32"/>
      <c r="I140" s="32"/>
      <c r="J140" s="32"/>
      <c r="K140" s="32"/>
      <c r="L140" s="32"/>
      <c r="M140" s="32"/>
      <c r="N140" s="32"/>
      <c r="O140" s="32"/>
      <c r="P140" s="32"/>
    </row>
    <row r="141" spans="2:16">
      <c r="B141" s="32"/>
      <c r="C141" s="32"/>
      <c r="D141" s="32"/>
      <c r="E141" s="32"/>
      <c r="F141" s="32"/>
      <c r="G141" s="32"/>
      <c r="H141" s="32"/>
      <c r="I141" s="32"/>
      <c r="J141" s="32"/>
      <c r="K141" s="32"/>
      <c r="L141" s="32"/>
      <c r="M141" s="32"/>
      <c r="N141" s="32"/>
      <c r="O141" s="32"/>
      <c r="P141" s="32"/>
    </row>
    <row r="142" spans="2:16">
      <c r="B142" s="32"/>
      <c r="C142" s="32"/>
      <c r="D142" s="32"/>
      <c r="E142" s="32"/>
      <c r="F142" s="32"/>
      <c r="G142" s="32"/>
      <c r="H142" s="32"/>
      <c r="I142" s="32"/>
      <c r="J142" s="32"/>
      <c r="K142" s="32"/>
      <c r="L142" s="32"/>
      <c r="M142" s="32"/>
      <c r="N142" s="32"/>
      <c r="O142" s="32"/>
      <c r="P142" s="32"/>
    </row>
    <row r="143" spans="2:16">
      <c r="B143" s="32"/>
      <c r="C143" s="32"/>
      <c r="D143" s="32"/>
      <c r="E143" s="32"/>
      <c r="F143" s="32"/>
      <c r="G143" s="32"/>
      <c r="H143" s="32"/>
      <c r="I143" s="32"/>
      <c r="J143" s="32"/>
      <c r="K143" s="32"/>
      <c r="L143" s="32"/>
      <c r="M143" s="32"/>
      <c r="N143" s="32"/>
      <c r="O143" s="32"/>
      <c r="P143" s="32"/>
    </row>
    <row r="144" spans="2:16">
      <c r="B144" s="32"/>
      <c r="C144" s="32"/>
      <c r="D144" s="32"/>
      <c r="E144" s="32"/>
      <c r="F144" s="32"/>
      <c r="G144" s="32"/>
      <c r="H144" s="32"/>
      <c r="I144" s="32"/>
      <c r="J144" s="32"/>
      <c r="K144" s="32"/>
      <c r="L144" s="32"/>
      <c r="M144" s="32"/>
      <c r="N144" s="32"/>
      <c r="O144" s="32"/>
      <c r="P144" s="32"/>
    </row>
    <row r="145" spans="2:16">
      <c r="B145" s="32"/>
      <c r="C145" s="32"/>
      <c r="D145" s="32"/>
      <c r="E145" s="32"/>
      <c r="F145" s="32"/>
      <c r="G145" s="32"/>
      <c r="H145" s="32"/>
      <c r="I145" s="32"/>
      <c r="J145" s="32"/>
      <c r="K145" s="32"/>
      <c r="L145" s="32"/>
      <c r="M145" s="32"/>
      <c r="N145" s="32"/>
      <c r="O145" s="32"/>
      <c r="P145" s="32"/>
    </row>
    <row r="146" spans="2:16">
      <c r="B146" s="32"/>
      <c r="C146" s="32"/>
      <c r="D146" s="32"/>
      <c r="E146" s="32"/>
      <c r="F146" s="32"/>
      <c r="G146" s="32"/>
      <c r="H146" s="32"/>
      <c r="I146" s="32"/>
      <c r="J146" s="32"/>
      <c r="K146" s="32"/>
      <c r="L146" s="32"/>
      <c r="M146" s="32"/>
      <c r="N146" s="32"/>
      <c r="O146" s="32"/>
      <c r="P146" s="32"/>
    </row>
    <row r="147" spans="2:16">
      <c r="B147" s="32"/>
      <c r="C147" s="32"/>
      <c r="D147" s="32"/>
      <c r="E147" s="32"/>
      <c r="F147" s="32"/>
      <c r="G147" s="32"/>
      <c r="H147" s="32"/>
      <c r="I147" s="32"/>
      <c r="J147" s="32"/>
      <c r="K147" s="32"/>
      <c r="L147" s="32"/>
      <c r="M147" s="32"/>
      <c r="N147" s="32"/>
      <c r="O147" s="32"/>
      <c r="P147" s="32"/>
    </row>
    <row r="148" spans="2:16">
      <c r="B148" s="32"/>
      <c r="C148" s="32"/>
      <c r="D148" s="32"/>
      <c r="E148" s="32"/>
      <c r="F148" s="32"/>
      <c r="G148" s="32"/>
      <c r="H148" s="32"/>
      <c r="I148" s="32"/>
      <c r="J148" s="32"/>
      <c r="K148" s="32"/>
      <c r="L148" s="32"/>
      <c r="M148" s="32"/>
      <c r="N148" s="32"/>
      <c r="O148" s="32"/>
      <c r="P148" s="32"/>
    </row>
    <row r="149" spans="2:16">
      <c r="B149" s="32"/>
      <c r="C149" s="32"/>
      <c r="D149" s="32"/>
      <c r="E149" s="32"/>
      <c r="F149" s="32"/>
      <c r="G149" s="32"/>
      <c r="H149" s="32"/>
      <c r="I149" s="32"/>
      <c r="J149" s="32"/>
      <c r="K149" s="32"/>
      <c r="L149" s="32"/>
      <c r="M149" s="32"/>
      <c r="N149" s="32"/>
      <c r="O149" s="32"/>
      <c r="P149" s="32"/>
    </row>
    <row r="150" spans="2:16">
      <c r="B150" s="32"/>
      <c r="C150" s="32"/>
      <c r="D150" s="32"/>
      <c r="E150" s="32"/>
      <c r="F150" s="32"/>
      <c r="G150" s="32"/>
      <c r="H150" s="32"/>
      <c r="I150" s="32"/>
      <c r="J150" s="32"/>
      <c r="K150" s="32"/>
      <c r="L150" s="32"/>
      <c r="M150" s="32"/>
      <c r="N150" s="32"/>
      <c r="O150" s="32"/>
      <c r="P150" s="32"/>
    </row>
    <row r="151" spans="2:16">
      <c r="B151" s="32"/>
      <c r="C151" s="32"/>
      <c r="D151" s="32"/>
      <c r="E151" s="32"/>
      <c r="F151" s="32"/>
      <c r="G151" s="32"/>
      <c r="H151" s="32"/>
      <c r="I151" s="32"/>
      <c r="J151" s="32"/>
      <c r="K151" s="32"/>
      <c r="L151" s="32"/>
      <c r="M151" s="32"/>
      <c r="N151" s="32"/>
      <c r="O151" s="32"/>
      <c r="P151" s="32"/>
    </row>
    <row r="152" spans="2:16">
      <c r="B152" s="32"/>
      <c r="C152" s="32"/>
      <c r="D152" s="32"/>
      <c r="E152" s="32"/>
      <c r="F152" s="32"/>
      <c r="G152" s="32"/>
      <c r="H152" s="32"/>
      <c r="I152" s="32"/>
      <c r="J152" s="32"/>
      <c r="K152" s="32"/>
      <c r="L152" s="32"/>
      <c r="M152" s="32"/>
      <c r="N152" s="32"/>
      <c r="O152" s="32"/>
      <c r="P152" s="32"/>
    </row>
    <row r="153" spans="2:16">
      <c r="B153" s="32"/>
      <c r="C153" s="32"/>
      <c r="D153" s="32"/>
      <c r="E153" s="32"/>
      <c r="F153" s="32"/>
      <c r="G153" s="32"/>
      <c r="H153" s="32"/>
      <c r="I153" s="32"/>
      <c r="J153" s="32"/>
      <c r="K153" s="32"/>
      <c r="L153" s="32"/>
      <c r="M153" s="32"/>
      <c r="N153" s="32"/>
      <c r="O153" s="32"/>
      <c r="P153" s="32"/>
    </row>
    <row r="154" spans="2:16">
      <c r="B154" s="32"/>
      <c r="C154" s="32"/>
      <c r="D154" s="32"/>
      <c r="E154" s="32"/>
      <c r="F154" s="32"/>
      <c r="G154" s="32"/>
      <c r="H154" s="32"/>
      <c r="I154" s="32"/>
      <c r="J154" s="32"/>
      <c r="K154" s="32"/>
      <c r="L154" s="32"/>
      <c r="M154" s="32"/>
      <c r="N154" s="32"/>
      <c r="O154" s="32"/>
      <c r="P154" s="32"/>
    </row>
    <row r="155" spans="2:16">
      <c r="B155" s="32"/>
      <c r="C155" s="32"/>
      <c r="D155" s="32"/>
      <c r="E155" s="32"/>
      <c r="F155" s="32"/>
      <c r="G155" s="32"/>
      <c r="H155" s="32"/>
      <c r="I155" s="32"/>
      <c r="J155" s="32"/>
      <c r="K155" s="32"/>
      <c r="L155" s="32"/>
      <c r="M155" s="32"/>
      <c r="N155" s="32"/>
      <c r="O155" s="32"/>
      <c r="P155" s="32"/>
    </row>
    <row r="156" spans="2:16">
      <c r="B156" s="32"/>
      <c r="C156" s="32"/>
      <c r="D156" s="32"/>
      <c r="E156" s="32"/>
      <c r="F156" s="32"/>
      <c r="G156" s="32"/>
      <c r="H156" s="32"/>
      <c r="I156" s="32"/>
      <c r="J156" s="32"/>
      <c r="K156" s="32"/>
      <c r="L156" s="32"/>
      <c r="M156" s="32"/>
      <c r="N156" s="32"/>
      <c r="O156" s="32"/>
      <c r="P156" s="32"/>
    </row>
    <row r="157" spans="2:16">
      <c r="B157" s="32"/>
      <c r="C157" s="32"/>
      <c r="D157" s="32"/>
      <c r="E157" s="32"/>
      <c r="F157" s="32"/>
      <c r="G157" s="32"/>
      <c r="H157" s="32"/>
      <c r="I157" s="32"/>
      <c r="J157" s="32"/>
      <c r="K157" s="32"/>
      <c r="L157" s="32"/>
      <c r="M157" s="32"/>
      <c r="N157" s="32"/>
      <c r="O157" s="32"/>
      <c r="P157" s="32"/>
    </row>
    <row r="158" spans="2:16">
      <c r="B158" s="32"/>
      <c r="C158" s="32"/>
      <c r="D158" s="32"/>
      <c r="E158" s="32"/>
      <c r="F158" s="32"/>
      <c r="G158" s="32"/>
      <c r="H158" s="32"/>
      <c r="I158" s="32"/>
      <c r="J158" s="32"/>
      <c r="K158" s="32"/>
      <c r="L158" s="32"/>
      <c r="M158" s="32"/>
      <c r="N158" s="32"/>
      <c r="O158" s="32"/>
      <c r="P158" s="32"/>
    </row>
    <row r="159" spans="2:16">
      <c r="B159" s="32"/>
      <c r="C159" s="32"/>
      <c r="D159" s="32"/>
      <c r="E159" s="32"/>
      <c r="F159" s="32"/>
      <c r="G159" s="32"/>
      <c r="H159" s="32"/>
      <c r="I159" s="32"/>
      <c r="J159" s="32"/>
      <c r="K159" s="32"/>
      <c r="L159" s="32"/>
      <c r="M159" s="32"/>
      <c r="N159" s="32"/>
      <c r="O159" s="32"/>
      <c r="P159" s="32"/>
    </row>
    <row r="160" spans="2:16">
      <c r="B160" s="32"/>
      <c r="C160" s="32"/>
      <c r="D160" s="32"/>
      <c r="E160" s="32"/>
      <c r="F160" s="32"/>
      <c r="G160" s="32"/>
      <c r="H160" s="32"/>
      <c r="I160" s="32"/>
      <c r="J160" s="32"/>
      <c r="K160" s="32"/>
      <c r="L160" s="32"/>
      <c r="M160" s="32"/>
      <c r="N160" s="32"/>
      <c r="O160" s="32"/>
      <c r="P160" s="32"/>
    </row>
    <row r="161" spans="2:16" ht="12.75" customHeight="1">
      <c r="B161" s="32"/>
      <c r="C161" s="32"/>
      <c r="D161" s="32"/>
      <c r="E161" s="32"/>
      <c r="F161" s="32"/>
      <c r="G161" s="32"/>
      <c r="H161" s="32"/>
      <c r="I161" s="32"/>
      <c r="J161" s="32"/>
      <c r="K161" s="32"/>
      <c r="L161" s="32"/>
      <c r="M161" s="32"/>
      <c r="N161" s="32"/>
      <c r="O161" s="32"/>
      <c r="P161" s="32"/>
    </row>
    <row r="162" spans="2:16">
      <c r="B162" s="32"/>
      <c r="C162" s="32"/>
      <c r="D162" s="32"/>
      <c r="E162" s="32"/>
      <c r="F162" s="32"/>
      <c r="G162" s="32"/>
      <c r="H162" s="32"/>
      <c r="I162" s="32"/>
      <c r="J162" s="32"/>
      <c r="K162" s="32"/>
      <c r="L162" s="32"/>
      <c r="M162" s="32"/>
      <c r="N162" s="32"/>
      <c r="O162" s="32"/>
      <c r="P162" s="32"/>
    </row>
    <row r="163" spans="2:16">
      <c r="B163" s="32"/>
      <c r="C163" s="32"/>
      <c r="D163" s="32"/>
      <c r="E163" s="32"/>
      <c r="F163" s="32"/>
      <c r="G163" s="32"/>
      <c r="H163" s="32"/>
      <c r="I163" s="32"/>
      <c r="J163" s="32"/>
      <c r="K163" s="32"/>
      <c r="L163" s="32"/>
      <c r="M163" s="32"/>
      <c r="N163" s="32"/>
      <c r="O163" s="32"/>
      <c r="P163" s="32"/>
    </row>
    <row r="164" spans="2:16">
      <c r="B164" s="32"/>
      <c r="C164" s="32"/>
      <c r="D164" s="32"/>
      <c r="E164" s="32"/>
      <c r="F164" s="32"/>
      <c r="G164" s="32"/>
      <c r="H164" s="32"/>
      <c r="I164" s="32"/>
      <c r="J164" s="32"/>
      <c r="K164" s="32"/>
      <c r="L164" s="32"/>
      <c r="M164" s="32"/>
      <c r="N164" s="32"/>
      <c r="O164" s="32"/>
      <c r="P164" s="32"/>
    </row>
    <row r="165" spans="2:16">
      <c r="B165" s="32"/>
      <c r="C165" s="32"/>
      <c r="D165" s="32"/>
      <c r="E165" s="32"/>
      <c r="F165" s="32"/>
      <c r="G165" s="32"/>
      <c r="H165" s="32"/>
      <c r="I165" s="32"/>
      <c r="J165" s="32"/>
      <c r="K165" s="32"/>
      <c r="L165" s="32"/>
      <c r="M165" s="32"/>
      <c r="N165" s="32"/>
      <c r="O165" s="32"/>
      <c r="P165" s="32"/>
    </row>
    <row r="166" spans="2:16">
      <c r="B166" s="32"/>
      <c r="C166" s="32"/>
      <c r="D166" s="32"/>
      <c r="E166" s="32"/>
      <c r="F166" s="32"/>
      <c r="G166" s="32"/>
      <c r="H166" s="32"/>
      <c r="I166" s="32"/>
      <c r="J166" s="32"/>
      <c r="K166" s="32"/>
      <c r="L166" s="32"/>
      <c r="M166" s="32"/>
      <c r="N166" s="32"/>
      <c r="O166" s="32"/>
      <c r="P166" s="32"/>
    </row>
    <row r="167" spans="2:16" ht="12.75" customHeight="1">
      <c r="B167" s="32"/>
      <c r="C167" s="32"/>
      <c r="D167" s="32"/>
      <c r="E167" s="32"/>
      <c r="F167" s="32"/>
      <c r="G167" s="32"/>
      <c r="H167" s="32"/>
      <c r="I167" s="32"/>
      <c r="J167" s="32"/>
      <c r="K167" s="32"/>
      <c r="L167" s="32"/>
      <c r="M167" s="32"/>
      <c r="N167" s="32"/>
      <c r="O167" s="32"/>
      <c r="P167" s="32"/>
    </row>
    <row r="168" spans="2:16">
      <c r="B168" s="32"/>
      <c r="C168" s="32"/>
      <c r="D168" s="32"/>
      <c r="E168" s="32"/>
      <c r="F168" s="32"/>
      <c r="G168" s="32"/>
      <c r="H168" s="32"/>
      <c r="I168" s="32"/>
      <c r="J168" s="32"/>
      <c r="K168" s="32"/>
      <c r="L168" s="32"/>
      <c r="M168" s="32"/>
      <c r="N168" s="32"/>
      <c r="O168" s="32"/>
      <c r="P168" s="32"/>
    </row>
    <row r="169" spans="2:16">
      <c r="B169" s="32"/>
      <c r="C169" s="32"/>
      <c r="D169" s="32"/>
      <c r="E169" s="32"/>
      <c r="F169" s="32"/>
      <c r="G169" s="32"/>
      <c r="H169" s="32"/>
      <c r="I169" s="32"/>
      <c r="J169" s="32"/>
      <c r="K169" s="32"/>
      <c r="L169" s="32"/>
      <c r="M169" s="32"/>
      <c r="N169" s="32"/>
      <c r="O169" s="32"/>
      <c r="P169" s="32"/>
    </row>
    <row r="170" spans="2:16">
      <c r="B170" s="32"/>
      <c r="C170" s="32"/>
      <c r="D170" s="32"/>
      <c r="E170" s="32"/>
      <c r="F170" s="32"/>
      <c r="G170" s="32"/>
      <c r="H170" s="32"/>
      <c r="I170" s="32"/>
      <c r="J170" s="32"/>
      <c r="K170" s="32"/>
      <c r="L170" s="32"/>
      <c r="M170" s="32"/>
      <c r="N170" s="32"/>
      <c r="O170" s="32"/>
      <c r="P170" s="32"/>
    </row>
    <row r="171" spans="2:16">
      <c r="B171" s="32"/>
      <c r="C171" s="32"/>
      <c r="D171" s="32"/>
      <c r="E171" s="32"/>
      <c r="F171" s="32"/>
      <c r="G171" s="32"/>
      <c r="H171" s="32"/>
      <c r="I171" s="32"/>
      <c r="J171" s="32"/>
      <c r="K171" s="32"/>
      <c r="L171" s="32"/>
      <c r="M171" s="32"/>
      <c r="N171" s="32"/>
      <c r="O171" s="32"/>
      <c r="P171" s="32"/>
    </row>
    <row r="172" spans="2:16">
      <c r="B172" s="32"/>
      <c r="C172" s="32"/>
      <c r="D172" s="32"/>
      <c r="E172" s="32"/>
      <c r="F172" s="32"/>
      <c r="G172" s="32"/>
      <c r="H172" s="32"/>
      <c r="I172" s="32"/>
      <c r="J172" s="32"/>
      <c r="K172" s="32"/>
      <c r="L172" s="32"/>
      <c r="M172" s="32"/>
      <c r="N172" s="32"/>
      <c r="O172" s="32"/>
      <c r="P172" s="32"/>
    </row>
    <row r="173" spans="2:16">
      <c r="B173" s="32"/>
      <c r="C173" s="32"/>
      <c r="D173" s="32"/>
      <c r="E173" s="32"/>
      <c r="F173" s="32"/>
      <c r="G173" s="32"/>
      <c r="H173" s="32"/>
      <c r="I173" s="32"/>
      <c r="J173" s="32"/>
      <c r="K173" s="32"/>
      <c r="L173" s="32"/>
      <c r="M173" s="32"/>
      <c r="N173" s="32"/>
      <c r="O173" s="32"/>
      <c r="P173" s="32"/>
    </row>
    <row r="174" spans="2:16">
      <c r="B174" s="32"/>
      <c r="C174" s="32"/>
      <c r="D174" s="32"/>
      <c r="E174" s="32"/>
      <c r="F174" s="32"/>
      <c r="G174" s="32"/>
      <c r="H174" s="32"/>
      <c r="I174" s="32"/>
      <c r="J174" s="32"/>
      <c r="K174" s="32"/>
      <c r="L174" s="32"/>
      <c r="M174" s="32"/>
      <c r="N174" s="32"/>
      <c r="O174" s="32"/>
      <c r="P174" s="32"/>
    </row>
    <row r="175" spans="2:16">
      <c r="B175" s="32"/>
      <c r="C175" s="32"/>
      <c r="D175" s="32"/>
      <c r="E175" s="32"/>
      <c r="F175" s="32"/>
      <c r="G175" s="32"/>
      <c r="H175" s="32"/>
      <c r="I175" s="32"/>
      <c r="J175" s="32"/>
      <c r="K175" s="32"/>
      <c r="L175" s="32"/>
      <c r="M175" s="32"/>
      <c r="N175" s="32"/>
      <c r="O175" s="32"/>
      <c r="P175" s="32"/>
    </row>
    <row r="176" spans="2:16">
      <c r="B176" s="32"/>
      <c r="C176" s="32"/>
      <c r="D176" s="32"/>
      <c r="E176" s="32"/>
      <c r="F176" s="32"/>
      <c r="G176" s="32"/>
      <c r="H176" s="32"/>
      <c r="I176" s="32"/>
      <c r="J176" s="32"/>
      <c r="K176" s="32"/>
      <c r="L176" s="32"/>
      <c r="M176" s="32"/>
      <c r="N176" s="32"/>
      <c r="O176" s="32"/>
      <c r="P176" s="32"/>
    </row>
    <row r="177" spans="2:16">
      <c r="B177" s="32"/>
      <c r="C177" s="32"/>
      <c r="D177" s="32"/>
      <c r="E177" s="32"/>
      <c r="F177" s="32"/>
      <c r="G177" s="32"/>
      <c r="H177" s="32"/>
      <c r="I177" s="32"/>
      <c r="J177" s="32"/>
      <c r="K177" s="32"/>
      <c r="L177" s="32"/>
      <c r="M177" s="32"/>
      <c r="N177" s="32"/>
      <c r="O177" s="32"/>
      <c r="P177" s="32"/>
    </row>
    <row r="178" spans="2:16">
      <c r="B178" s="32"/>
      <c r="C178" s="32"/>
      <c r="D178" s="32"/>
      <c r="E178" s="32"/>
      <c r="F178" s="32"/>
      <c r="G178" s="32"/>
      <c r="H178" s="32"/>
      <c r="I178" s="32"/>
      <c r="J178" s="32"/>
      <c r="K178" s="32"/>
      <c r="L178" s="32"/>
      <c r="M178" s="32"/>
      <c r="N178" s="32"/>
      <c r="O178" s="32"/>
      <c r="P178" s="32"/>
    </row>
    <row r="179" spans="2:16">
      <c r="B179" s="32"/>
      <c r="C179" s="32"/>
      <c r="D179" s="32"/>
      <c r="E179" s="32"/>
      <c r="F179" s="32"/>
      <c r="G179" s="32"/>
      <c r="H179" s="32"/>
      <c r="I179" s="32"/>
      <c r="J179" s="32"/>
      <c r="K179" s="32"/>
      <c r="L179" s="32"/>
      <c r="M179" s="32"/>
      <c r="N179" s="32"/>
      <c r="O179" s="32"/>
      <c r="P179" s="32"/>
    </row>
    <row r="180" spans="2:16">
      <c r="B180" s="32"/>
      <c r="C180" s="32"/>
      <c r="D180" s="32"/>
      <c r="E180" s="32"/>
      <c r="F180" s="32"/>
      <c r="G180" s="32"/>
      <c r="H180" s="32"/>
      <c r="I180" s="32"/>
      <c r="J180" s="32"/>
      <c r="K180" s="32"/>
      <c r="L180" s="32"/>
      <c r="M180" s="32"/>
      <c r="N180" s="32"/>
      <c r="O180" s="32"/>
      <c r="P180" s="32"/>
    </row>
    <row r="181" spans="2:16">
      <c r="B181" s="32"/>
      <c r="C181" s="32"/>
      <c r="D181" s="32"/>
      <c r="E181" s="32"/>
      <c r="F181" s="32"/>
      <c r="G181" s="32"/>
      <c r="H181" s="32"/>
      <c r="I181" s="32"/>
      <c r="J181" s="32"/>
      <c r="K181" s="32"/>
      <c r="L181" s="32"/>
      <c r="M181" s="32"/>
      <c r="N181" s="32"/>
      <c r="O181" s="32"/>
      <c r="P181" s="32"/>
    </row>
    <row r="182" spans="2:16">
      <c r="B182" s="32"/>
      <c r="C182" s="32"/>
      <c r="D182" s="32"/>
      <c r="E182" s="32"/>
      <c r="F182" s="32"/>
      <c r="G182" s="32"/>
      <c r="H182" s="32"/>
      <c r="I182" s="32"/>
      <c r="J182" s="32"/>
      <c r="K182" s="32"/>
      <c r="L182" s="32"/>
      <c r="M182" s="32"/>
      <c r="N182" s="32"/>
      <c r="O182" s="32"/>
      <c r="P182" s="32"/>
    </row>
    <row r="183" spans="2:16">
      <c r="B183" s="32"/>
      <c r="C183" s="32"/>
      <c r="D183" s="32"/>
      <c r="E183" s="32"/>
      <c r="F183" s="32"/>
      <c r="G183" s="32"/>
      <c r="H183" s="32"/>
      <c r="I183" s="32"/>
      <c r="J183" s="32"/>
      <c r="K183" s="32"/>
      <c r="L183" s="32"/>
      <c r="M183" s="32"/>
      <c r="N183" s="32"/>
      <c r="O183" s="32"/>
      <c r="P183" s="32"/>
    </row>
    <row r="184" spans="2:16">
      <c r="B184" s="32"/>
      <c r="C184" s="32"/>
      <c r="D184" s="32"/>
      <c r="E184" s="32"/>
      <c r="F184" s="32"/>
      <c r="G184" s="32"/>
      <c r="H184" s="32"/>
      <c r="I184" s="32"/>
      <c r="J184" s="32"/>
      <c r="K184" s="32"/>
      <c r="L184" s="32"/>
      <c r="M184" s="32"/>
      <c r="N184" s="32"/>
      <c r="O184" s="32"/>
      <c r="P184" s="32"/>
    </row>
    <row r="185" spans="2:16">
      <c r="B185" s="32"/>
      <c r="C185" s="32"/>
      <c r="D185" s="32"/>
      <c r="E185" s="32"/>
      <c r="F185" s="32"/>
      <c r="G185" s="32"/>
      <c r="H185" s="32"/>
      <c r="I185" s="32"/>
      <c r="J185" s="32"/>
      <c r="K185" s="32"/>
      <c r="L185" s="32"/>
      <c r="M185" s="32"/>
      <c r="N185" s="32"/>
      <c r="O185" s="32"/>
      <c r="P185" s="32"/>
    </row>
    <row r="186" spans="2:16">
      <c r="B186" s="32"/>
      <c r="C186" s="32"/>
      <c r="D186" s="32"/>
      <c r="E186" s="32"/>
      <c r="F186" s="32"/>
      <c r="G186" s="32"/>
      <c r="H186" s="32"/>
      <c r="I186" s="32"/>
      <c r="J186" s="32"/>
      <c r="K186" s="32"/>
      <c r="L186" s="32"/>
      <c r="M186" s="32"/>
      <c r="N186" s="32"/>
      <c r="O186" s="32"/>
      <c r="P186" s="32"/>
    </row>
    <row r="187" spans="2:16">
      <c r="B187" s="32"/>
      <c r="C187" s="32"/>
      <c r="D187" s="32"/>
      <c r="E187" s="32"/>
      <c r="F187" s="32"/>
      <c r="G187" s="32"/>
      <c r="H187" s="32"/>
      <c r="I187" s="32"/>
      <c r="J187" s="32"/>
      <c r="K187" s="32"/>
      <c r="L187" s="32"/>
      <c r="M187" s="32"/>
      <c r="N187" s="32"/>
      <c r="O187" s="32"/>
      <c r="P187" s="32"/>
    </row>
    <row r="188" spans="2:16">
      <c r="B188" s="32"/>
      <c r="C188" s="32"/>
      <c r="D188" s="32"/>
      <c r="E188" s="32"/>
      <c r="F188" s="32"/>
      <c r="G188" s="32"/>
      <c r="H188" s="32"/>
      <c r="I188" s="32"/>
      <c r="J188" s="32"/>
      <c r="K188" s="32"/>
      <c r="L188" s="32"/>
      <c r="M188" s="32"/>
      <c r="N188" s="32"/>
      <c r="O188" s="32"/>
      <c r="P188" s="32"/>
    </row>
    <row r="189" spans="2:16">
      <c r="B189" s="32"/>
      <c r="C189" s="32"/>
      <c r="D189" s="32"/>
      <c r="E189" s="32"/>
      <c r="F189" s="32"/>
      <c r="G189" s="32"/>
      <c r="H189" s="32"/>
      <c r="I189" s="32"/>
      <c r="J189" s="32"/>
      <c r="K189" s="32"/>
      <c r="L189" s="32"/>
      <c r="M189" s="32"/>
      <c r="N189" s="32"/>
      <c r="O189" s="32"/>
      <c r="P189" s="32"/>
    </row>
    <row r="190" spans="2:16">
      <c r="B190" s="32"/>
      <c r="C190" s="32"/>
      <c r="D190" s="32"/>
      <c r="E190" s="32"/>
      <c r="F190" s="32"/>
      <c r="G190" s="32"/>
      <c r="H190" s="32"/>
      <c r="I190" s="32"/>
      <c r="J190" s="32"/>
      <c r="K190" s="32"/>
      <c r="L190" s="32"/>
      <c r="M190" s="32"/>
      <c r="N190" s="32"/>
      <c r="O190" s="32"/>
      <c r="P190" s="32"/>
    </row>
    <row r="191" spans="2:16">
      <c r="B191" s="32"/>
      <c r="C191" s="32"/>
      <c r="D191" s="32"/>
      <c r="E191" s="32"/>
      <c r="F191" s="32"/>
      <c r="G191" s="32"/>
      <c r="H191" s="32"/>
      <c r="I191" s="32"/>
      <c r="J191" s="32"/>
      <c r="K191" s="32"/>
      <c r="L191" s="32"/>
      <c r="M191" s="32"/>
      <c r="N191" s="32"/>
      <c r="O191" s="32"/>
      <c r="P191" s="32"/>
    </row>
    <row r="192" spans="2:16">
      <c r="B192" s="32"/>
      <c r="C192" s="32"/>
      <c r="D192" s="32"/>
      <c r="E192" s="32"/>
      <c r="F192" s="32"/>
      <c r="G192" s="32"/>
      <c r="H192" s="32"/>
      <c r="I192" s="32"/>
      <c r="J192" s="32"/>
      <c r="K192" s="32"/>
      <c r="L192" s="32"/>
      <c r="M192" s="32"/>
      <c r="N192" s="32"/>
      <c r="O192" s="32"/>
      <c r="P192" s="32"/>
    </row>
    <row r="193" spans="2:16">
      <c r="B193" s="32"/>
      <c r="C193" s="32"/>
      <c r="D193" s="32"/>
      <c r="E193" s="32"/>
      <c r="F193" s="32"/>
      <c r="G193" s="32"/>
      <c r="H193" s="32"/>
      <c r="I193" s="32"/>
      <c r="J193" s="32"/>
      <c r="K193" s="32"/>
      <c r="L193" s="32"/>
      <c r="M193" s="32"/>
      <c r="N193" s="32"/>
      <c r="O193" s="32"/>
      <c r="P193" s="32"/>
    </row>
    <row r="194" spans="2:16">
      <c r="B194" s="32"/>
      <c r="C194" s="32"/>
      <c r="D194" s="32"/>
      <c r="E194" s="32"/>
      <c r="F194" s="32"/>
      <c r="G194" s="32"/>
      <c r="H194" s="32"/>
      <c r="I194" s="32"/>
      <c r="J194" s="32"/>
      <c r="K194" s="32"/>
      <c r="L194" s="32"/>
      <c r="M194" s="32"/>
      <c r="N194" s="32"/>
      <c r="O194" s="32"/>
      <c r="P194" s="32"/>
    </row>
    <row r="195" spans="2:16">
      <c r="B195" s="32"/>
      <c r="C195" s="32"/>
      <c r="D195" s="32"/>
      <c r="E195" s="32"/>
      <c r="F195" s="32"/>
      <c r="G195" s="32"/>
      <c r="H195" s="32"/>
      <c r="I195" s="32"/>
      <c r="J195" s="32"/>
      <c r="K195" s="32"/>
      <c r="L195" s="32"/>
      <c r="M195" s="32"/>
      <c r="N195" s="32"/>
      <c r="O195" s="32"/>
      <c r="P195" s="32"/>
    </row>
    <row r="196" spans="2:16">
      <c r="B196" s="32"/>
      <c r="C196" s="32"/>
      <c r="D196" s="32"/>
      <c r="E196" s="32"/>
      <c r="F196" s="32"/>
      <c r="G196" s="32"/>
      <c r="H196" s="32"/>
      <c r="I196" s="32"/>
      <c r="J196" s="32"/>
      <c r="K196" s="32"/>
      <c r="L196" s="32"/>
      <c r="M196" s="32"/>
      <c r="N196" s="32"/>
      <c r="O196" s="32"/>
      <c r="P196" s="32"/>
    </row>
    <row r="197" spans="2:16">
      <c r="B197" s="32"/>
      <c r="C197" s="32"/>
      <c r="D197" s="32"/>
      <c r="E197" s="32"/>
      <c r="F197" s="32"/>
      <c r="G197" s="32"/>
      <c r="H197" s="32"/>
      <c r="I197" s="32"/>
      <c r="J197" s="32"/>
      <c r="K197" s="32"/>
      <c r="L197" s="32"/>
      <c r="M197" s="32"/>
      <c r="N197" s="32"/>
      <c r="O197" s="32"/>
      <c r="P197" s="32"/>
    </row>
    <row r="198" spans="2:16">
      <c r="B198" s="32"/>
      <c r="C198" s="32"/>
      <c r="D198" s="32"/>
      <c r="E198" s="32"/>
      <c r="F198" s="32"/>
      <c r="G198" s="32"/>
      <c r="H198" s="32"/>
      <c r="I198" s="32"/>
      <c r="J198" s="32"/>
      <c r="K198" s="32"/>
      <c r="L198" s="32"/>
      <c r="M198" s="32"/>
      <c r="N198" s="32"/>
      <c r="O198" s="32"/>
      <c r="P198" s="32"/>
    </row>
    <row r="199" spans="2:16">
      <c r="B199" s="32"/>
      <c r="C199" s="32"/>
      <c r="D199" s="32"/>
      <c r="E199" s="32"/>
      <c r="F199" s="32"/>
      <c r="G199" s="32"/>
      <c r="H199" s="32"/>
      <c r="I199" s="32"/>
      <c r="J199" s="32"/>
      <c r="K199" s="32"/>
      <c r="L199" s="32"/>
      <c r="M199" s="32"/>
      <c r="N199" s="32"/>
      <c r="O199" s="32"/>
      <c r="P199" s="32"/>
    </row>
    <row r="200" spans="2:16">
      <c r="B200" s="33"/>
      <c r="C200" s="33"/>
      <c r="D200" s="32"/>
      <c r="E200" s="32"/>
      <c r="F200" s="32"/>
      <c r="G200" s="32"/>
      <c r="H200" s="32"/>
      <c r="I200" s="32"/>
      <c r="J200" s="32"/>
      <c r="K200" s="32"/>
      <c r="L200" s="32"/>
      <c r="M200" s="32"/>
      <c r="N200" s="32"/>
      <c r="O200" s="32"/>
      <c r="P200" s="32"/>
    </row>
    <row r="201" spans="2:16">
      <c r="B201" s="34"/>
      <c r="C201" s="34"/>
      <c r="D201" s="34"/>
      <c r="E201" s="34"/>
      <c r="F201" s="34"/>
      <c r="G201" s="34"/>
      <c r="H201" s="34"/>
      <c r="I201" s="34"/>
      <c r="J201" s="34"/>
      <c r="K201" s="34"/>
      <c r="L201" s="34"/>
      <c r="M201" s="32"/>
      <c r="N201" s="32"/>
      <c r="O201" s="32"/>
      <c r="P201" s="32"/>
    </row>
    <row r="202" spans="2:16">
      <c r="B202" s="34"/>
      <c r="C202" s="34"/>
      <c r="D202" s="34"/>
      <c r="E202" s="34"/>
      <c r="F202" s="34"/>
      <c r="G202" s="34"/>
      <c r="H202" s="34"/>
      <c r="I202" s="34"/>
      <c r="J202" s="34"/>
      <c r="K202" s="34"/>
      <c r="L202" s="34"/>
      <c r="M202" s="32"/>
      <c r="N202" s="32"/>
      <c r="O202" s="32"/>
      <c r="P202" s="32"/>
    </row>
    <row r="203" spans="2:16">
      <c r="B203" s="33"/>
      <c r="C203" s="33"/>
      <c r="D203" s="32"/>
      <c r="E203" s="32"/>
      <c r="F203" s="32"/>
      <c r="G203" s="32"/>
      <c r="H203" s="32"/>
      <c r="I203" s="32"/>
      <c r="J203" s="32"/>
      <c r="K203" s="32"/>
      <c r="L203" s="32"/>
      <c r="M203" s="32"/>
      <c r="N203" s="32"/>
      <c r="O203" s="32"/>
      <c r="P203" s="32"/>
    </row>
    <row r="204" spans="2:16">
      <c r="B204" s="33"/>
      <c r="C204" s="33"/>
      <c r="D204" s="32"/>
      <c r="E204" s="32"/>
      <c r="F204" s="32"/>
      <c r="G204" s="32"/>
      <c r="H204" s="32"/>
      <c r="I204" s="32"/>
      <c r="J204" s="32"/>
      <c r="K204" s="32"/>
      <c r="L204" s="32"/>
      <c r="M204" s="32"/>
      <c r="N204" s="32"/>
      <c r="O204" s="32"/>
      <c r="P204" s="32"/>
    </row>
    <row r="205" spans="2:16">
      <c r="B205" s="33"/>
      <c r="C205" s="33"/>
      <c r="D205" s="32"/>
      <c r="E205" s="32"/>
      <c r="F205" s="32"/>
      <c r="G205" s="32"/>
      <c r="H205" s="32"/>
      <c r="I205" s="32"/>
      <c r="J205" s="32"/>
      <c r="K205" s="32"/>
      <c r="L205" s="32"/>
      <c r="M205" s="32"/>
      <c r="N205" s="32"/>
      <c r="O205" s="32"/>
      <c r="P205" s="32"/>
    </row>
    <row r="206" spans="2:16">
      <c r="B206" s="33"/>
      <c r="C206" s="33"/>
      <c r="D206" s="32"/>
      <c r="E206" s="32"/>
      <c r="F206" s="32"/>
      <c r="G206" s="32"/>
      <c r="H206" s="32"/>
      <c r="I206" s="32"/>
      <c r="J206" s="32"/>
      <c r="K206" s="32"/>
      <c r="L206" s="32"/>
      <c r="M206" s="32"/>
      <c r="N206" s="32"/>
      <c r="O206" s="32"/>
      <c r="P206" s="32"/>
    </row>
    <row r="207" spans="2:16">
      <c r="B207" s="33"/>
      <c r="C207" s="33"/>
      <c r="D207" s="32"/>
      <c r="E207" s="32"/>
      <c r="F207" s="32"/>
      <c r="G207" s="32"/>
      <c r="H207" s="32"/>
      <c r="I207" s="32"/>
      <c r="J207" s="32"/>
      <c r="K207" s="32"/>
      <c r="L207" s="32"/>
      <c r="M207" s="32"/>
      <c r="N207" s="32"/>
      <c r="O207" s="32"/>
      <c r="P207" s="32"/>
    </row>
    <row r="208" spans="2:16">
      <c r="B208" s="33"/>
      <c r="C208" s="33"/>
      <c r="D208" s="32"/>
      <c r="E208" s="32"/>
      <c r="F208" s="32"/>
      <c r="G208" s="32"/>
      <c r="H208" s="32"/>
      <c r="I208" s="32"/>
      <c r="J208" s="32"/>
      <c r="K208" s="32"/>
      <c r="L208" s="32"/>
      <c r="M208" s="32"/>
      <c r="N208" s="32"/>
      <c r="O208" s="32"/>
      <c r="P208" s="32"/>
    </row>
    <row r="209" spans="2:16">
      <c r="B209" s="33"/>
      <c r="C209" s="33"/>
      <c r="D209" s="32"/>
      <c r="E209" s="32"/>
      <c r="F209" s="32"/>
      <c r="G209" s="32"/>
      <c r="H209" s="32"/>
      <c r="I209" s="32"/>
      <c r="J209" s="32"/>
      <c r="K209" s="32"/>
      <c r="L209" s="32"/>
      <c r="M209" s="32"/>
      <c r="N209" s="32"/>
      <c r="O209" s="32"/>
      <c r="P209" s="32"/>
    </row>
    <row r="210" spans="2:16">
      <c r="B210" s="33"/>
      <c r="C210" s="33"/>
      <c r="D210" s="32"/>
      <c r="E210" s="32"/>
      <c r="F210" s="32"/>
      <c r="G210" s="32"/>
      <c r="H210" s="32"/>
      <c r="I210" s="32"/>
      <c r="J210" s="32"/>
      <c r="K210" s="32"/>
      <c r="L210" s="32"/>
      <c r="M210" s="32"/>
      <c r="N210" s="32"/>
      <c r="O210" s="32"/>
      <c r="P210" s="32"/>
    </row>
    <row r="211" spans="2:16">
      <c r="B211" s="33"/>
      <c r="C211" s="33"/>
      <c r="D211" s="32"/>
      <c r="E211" s="32"/>
      <c r="F211" s="32"/>
      <c r="G211" s="32"/>
      <c r="H211" s="32"/>
      <c r="I211" s="32"/>
      <c r="J211" s="32"/>
      <c r="K211" s="32"/>
      <c r="L211" s="32"/>
      <c r="M211" s="32"/>
      <c r="N211" s="32"/>
      <c r="O211" s="32"/>
      <c r="P211" s="32"/>
    </row>
    <row r="212" spans="2:16">
      <c r="B212" s="33"/>
      <c r="C212" s="33"/>
      <c r="D212" s="32"/>
      <c r="E212" s="32"/>
      <c r="F212" s="32"/>
      <c r="G212" s="32"/>
      <c r="H212" s="32"/>
      <c r="I212" s="32"/>
      <c r="J212" s="32"/>
      <c r="K212" s="32"/>
      <c r="L212" s="32"/>
      <c r="M212" s="32"/>
      <c r="N212" s="32"/>
      <c r="O212" s="32"/>
      <c r="P212" s="32"/>
    </row>
    <row r="213" spans="2:16">
      <c r="B213" s="33"/>
      <c r="C213" s="33"/>
      <c r="D213" s="32"/>
      <c r="E213" s="32"/>
      <c r="F213" s="32"/>
      <c r="G213" s="32"/>
      <c r="H213" s="32"/>
      <c r="I213" s="32"/>
      <c r="J213" s="32"/>
      <c r="K213" s="32"/>
      <c r="L213" s="32"/>
      <c r="M213" s="32"/>
      <c r="N213" s="32"/>
      <c r="O213" s="32"/>
      <c r="P213" s="32"/>
    </row>
    <row r="214" spans="2:16">
      <c r="B214" s="33"/>
      <c r="C214" s="33"/>
      <c r="D214" s="32"/>
      <c r="E214" s="32"/>
      <c r="F214" s="32"/>
      <c r="G214" s="32"/>
      <c r="H214" s="32"/>
      <c r="I214" s="32"/>
      <c r="J214" s="32"/>
      <c r="K214" s="32"/>
      <c r="L214" s="32"/>
      <c r="M214" s="32"/>
      <c r="N214" s="32"/>
      <c r="O214" s="32"/>
      <c r="P214" s="32"/>
    </row>
    <row r="215" spans="2:16">
      <c r="B215" s="33"/>
      <c r="C215" s="33"/>
      <c r="D215" s="32"/>
      <c r="E215" s="32"/>
      <c r="F215" s="32"/>
      <c r="G215" s="32"/>
      <c r="H215" s="32"/>
      <c r="I215" s="32"/>
      <c r="J215" s="32"/>
      <c r="K215" s="32"/>
      <c r="L215" s="32"/>
      <c r="M215" s="32"/>
      <c r="N215" s="32"/>
      <c r="O215" s="32"/>
      <c r="P215" s="32"/>
    </row>
    <row r="216" spans="2:16">
      <c r="B216" s="33"/>
      <c r="C216" s="33"/>
      <c r="D216" s="32"/>
      <c r="E216" s="32"/>
      <c r="F216" s="32"/>
      <c r="G216" s="32"/>
      <c r="H216" s="32"/>
      <c r="I216" s="32"/>
      <c r="J216" s="32"/>
      <c r="K216" s="32"/>
      <c r="L216" s="32"/>
      <c r="M216" s="32"/>
      <c r="N216" s="32"/>
      <c r="O216" s="32"/>
      <c r="P216" s="32"/>
    </row>
    <row r="217" spans="2:16">
      <c r="B217" s="33"/>
      <c r="C217" s="33"/>
      <c r="D217" s="32"/>
      <c r="E217" s="32"/>
      <c r="F217" s="32"/>
      <c r="G217" s="32"/>
      <c r="H217" s="32"/>
      <c r="I217" s="32"/>
      <c r="J217" s="32"/>
      <c r="K217" s="32"/>
      <c r="L217" s="32"/>
      <c r="M217" s="32"/>
      <c r="N217" s="32"/>
      <c r="O217" s="32"/>
      <c r="P217" s="32"/>
    </row>
    <row r="218" spans="2:16">
      <c r="B218" s="33"/>
      <c r="C218" s="33"/>
      <c r="D218" s="32"/>
      <c r="E218" s="32"/>
      <c r="F218" s="32"/>
      <c r="G218" s="32"/>
      <c r="H218" s="32"/>
      <c r="I218" s="32"/>
      <c r="J218" s="32"/>
      <c r="K218" s="32"/>
      <c r="L218" s="32"/>
      <c r="M218" s="32"/>
      <c r="N218" s="32"/>
      <c r="O218" s="32"/>
      <c r="P218" s="32"/>
    </row>
    <row r="219" spans="2:16">
      <c r="B219" s="33"/>
      <c r="C219" s="33"/>
      <c r="D219" s="32"/>
      <c r="E219" s="32"/>
      <c r="F219" s="32"/>
      <c r="G219" s="32"/>
      <c r="H219" s="32"/>
      <c r="I219" s="32"/>
      <c r="J219" s="32"/>
      <c r="K219" s="32"/>
      <c r="L219" s="32"/>
      <c r="M219" s="32"/>
      <c r="N219" s="32"/>
      <c r="O219" s="32"/>
      <c r="P219" s="32"/>
    </row>
    <row r="220" spans="2:16">
      <c r="B220" s="33"/>
      <c r="C220" s="33"/>
      <c r="D220" s="32"/>
      <c r="E220" s="32"/>
      <c r="F220" s="32"/>
      <c r="G220" s="32"/>
      <c r="H220" s="32"/>
      <c r="I220" s="32"/>
      <c r="J220" s="32"/>
      <c r="K220" s="32"/>
      <c r="L220" s="32"/>
      <c r="M220" s="32"/>
      <c r="N220" s="32"/>
      <c r="O220" s="32"/>
      <c r="P220" s="32"/>
    </row>
    <row r="221" spans="2:16">
      <c r="B221" s="33"/>
      <c r="C221" s="33"/>
      <c r="D221" s="32"/>
      <c r="E221" s="32"/>
      <c r="F221" s="32"/>
      <c r="G221" s="32"/>
      <c r="H221" s="32"/>
      <c r="I221" s="32"/>
      <c r="J221" s="32"/>
      <c r="K221" s="32"/>
      <c r="L221" s="32"/>
      <c r="M221" s="32"/>
      <c r="N221" s="32"/>
      <c r="O221" s="32"/>
      <c r="P221" s="32"/>
    </row>
    <row r="222" spans="2:16">
      <c r="B222" s="33"/>
      <c r="C222" s="33"/>
      <c r="D222" s="32"/>
      <c r="E222" s="32"/>
      <c r="F222" s="32"/>
      <c r="G222" s="32"/>
      <c r="H222" s="32"/>
      <c r="I222" s="32"/>
      <c r="J222" s="32"/>
      <c r="K222" s="32"/>
      <c r="L222" s="32"/>
      <c r="M222" s="32"/>
      <c r="N222" s="32"/>
      <c r="O222" s="32"/>
      <c r="P222" s="32"/>
    </row>
    <row r="223" spans="2:16">
      <c r="B223" s="33"/>
      <c r="C223" s="33"/>
      <c r="D223" s="32"/>
      <c r="E223" s="32"/>
      <c r="F223" s="32"/>
      <c r="G223" s="32"/>
      <c r="H223" s="32"/>
      <c r="I223" s="32"/>
      <c r="J223" s="32"/>
      <c r="K223" s="32"/>
      <c r="L223" s="32"/>
      <c r="M223" s="32"/>
      <c r="N223" s="32"/>
      <c r="O223" s="32"/>
      <c r="P223" s="32"/>
    </row>
    <row r="224" spans="2:16">
      <c r="B224" s="33"/>
      <c r="C224" s="33"/>
      <c r="D224" s="32"/>
      <c r="E224" s="32"/>
      <c r="F224" s="32"/>
      <c r="G224" s="32"/>
      <c r="H224" s="32"/>
      <c r="I224" s="32"/>
      <c r="J224" s="32"/>
      <c r="K224" s="32"/>
      <c r="L224" s="32"/>
      <c r="M224" s="32"/>
      <c r="N224" s="32"/>
      <c r="O224" s="32"/>
      <c r="P224" s="32"/>
    </row>
    <row r="225" spans="2:16">
      <c r="B225" s="33"/>
      <c r="C225" s="33"/>
      <c r="D225" s="32"/>
      <c r="E225" s="32"/>
      <c r="F225" s="32"/>
      <c r="G225" s="32"/>
      <c r="H225" s="32"/>
      <c r="I225" s="32"/>
      <c r="J225" s="32"/>
      <c r="K225" s="32"/>
      <c r="L225" s="32"/>
      <c r="M225" s="32"/>
      <c r="N225" s="32"/>
      <c r="O225" s="32"/>
      <c r="P225" s="32"/>
    </row>
    <row r="226" spans="2:16">
      <c r="B226" s="33"/>
      <c r="C226" s="33"/>
      <c r="D226" s="32"/>
      <c r="E226" s="32"/>
      <c r="F226" s="32"/>
      <c r="G226" s="32"/>
      <c r="H226" s="32"/>
      <c r="I226" s="32"/>
      <c r="J226" s="32"/>
      <c r="K226" s="32"/>
      <c r="L226" s="32"/>
      <c r="M226" s="32"/>
      <c r="N226" s="32"/>
      <c r="O226" s="32"/>
      <c r="P226" s="32"/>
    </row>
    <row r="227" spans="2:16">
      <c r="B227" s="33"/>
      <c r="C227" s="33"/>
      <c r="D227" s="32"/>
      <c r="E227" s="32"/>
      <c r="F227" s="32"/>
      <c r="G227" s="32"/>
      <c r="H227" s="32"/>
      <c r="I227" s="32"/>
      <c r="J227" s="32"/>
      <c r="K227" s="32"/>
      <c r="L227" s="32"/>
      <c r="M227" s="32"/>
      <c r="N227" s="32"/>
      <c r="O227" s="32"/>
      <c r="P227" s="32"/>
    </row>
    <row r="228" spans="2:16">
      <c r="B228" s="33"/>
      <c r="C228" s="33"/>
      <c r="D228" s="32"/>
      <c r="E228" s="32"/>
      <c r="F228" s="32"/>
      <c r="G228" s="32"/>
      <c r="H228" s="32"/>
      <c r="I228" s="32"/>
      <c r="J228" s="32"/>
      <c r="K228" s="32"/>
      <c r="L228" s="32"/>
      <c r="M228" s="32"/>
      <c r="N228" s="32"/>
      <c r="O228" s="32"/>
      <c r="P228" s="32"/>
    </row>
    <row r="229" spans="2:16">
      <c r="B229" s="33"/>
      <c r="C229" s="33"/>
      <c r="D229" s="32"/>
      <c r="E229" s="32"/>
      <c r="F229" s="32"/>
      <c r="G229" s="32"/>
      <c r="H229" s="32"/>
      <c r="I229" s="32"/>
      <c r="J229" s="32"/>
      <c r="K229" s="32"/>
      <c r="L229" s="32"/>
      <c r="M229" s="32"/>
      <c r="N229" s="32"/>
      <c r="O229" s="32"/>
      <c r="P229" s="32"/>
    </row>
  </sheetData>
  <mergeCells count="6">
    <mergeCell ref="U8:V8"/>
    <mergeCell ref="J8:L8"/>
    <mergeCell ref="F8:H8"/>
    <mergeCell ref="B8:D8"/>
    <mergeCell ref="N8:P8"/>
    <mergeCell ref="R8:S8"/>
  </mergeCells>
  <phoneticPr fontId="0" type="noConversion"/>
  <pageMargins left="0.75" right="0.75" top="1" bottom="0.75" header="0.5" footer="0.5"/>
  <pageSetup scale="61" orientation="landscape" horizontalDpi="300" verticalDpi="300" r:id="rId1"/>
  <headerFooter alignWithMargins="0">
    <oddHeader>&amp;R&amp;G</oddHeader>
  </headerFooter>
  <colBreaks count="1" manualBreakCount="1">
    <brk id="16"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226"/>
  <sheetViews>
    <sheetView zoomScaleNormal="100" workbookViewId="0">
      <pane xSplit="1" ySplit="9" topLeftCell="B30" activePane="bottomRight" state="frozen"/>
      <selection pane="topRight" activeCell="B1" sqref="B1"/>
      <selection pane="bottomLeft" activeCell="A10" sqref="A10"/>
      <selection pane="bottomRight" activeCell="A48" sqref="A48"/>
    </sheetView>
  </sheetViews>
  <sheetFormatPr defaultColWidth="9.28515625" defaultRowHeight="12"/>
  <cols>
    <col min="1" max="1" width="8.7109375" style="26" customWidth="1"/>
    <col min="2" max="9" width="8.7109375" style="20" customWidth="1"/>
    <col min="10" max="10" width="1.7109375" style="20" customWidth="1"/>
    <col min="11" max="16" width="8.7109375" style="20" customWidth="1"/>
    <col min="17" max="17" width="9.7109375" style="20" customWidth="1"/>
    <col min="18" max="18" width="8.7109375" style="20" customWidth="1"/>
    <col min="19" max="19" width="1.7109375" style="20" customWidth="1"/>
    <col min="20" max="21" width="8.7109375" style="20" customWidth="1"/>
    <col min="22" max="22" width="9.7109375" style="20" customWidth="1"/>
    <col min="23" max="23" width="8.7109375" style="20" customWidth="1"/>
    <col min="24" max="24" width="1.7109375" style="20" customWidth="1"/>
    <col min="25" max="25" width="8.7109375" style="20" customWidth="1"/>
    <col min="26" max="26" width="2.7109375" style="20" customWidth="1"/>
    <col min="27" max="30" width="9.28515625" style="64"/>
    <col min="31" max="31" width="1.7109375" style="64" customWidth="1"/>
    <col min="32" max="35" width="9.28515625" style="64"/>
    <col min="36" max="16384" width="9.28515625" style="20"/>
  </cols>
  <sheetData>
    <row r="1" spans="1:35" s="81" customFormat="1" ht="12.75">
      <c r="A1" s="16" t="s">
        <v>40</v>
      </c>
      <c r="B1" s="35" t="s">
        <v>45</v>
      </c>
      <c r="C1" s="80"/>
      <c r="D1" s="80"/>
      <c r="AA1" s="93"/>
      <c r="AB1" s="93"/>
      <c r="AC1" s="93"/>
      <c r="AD1" s="93"/>
      <c r="AE1" s="93"/>
      <c r="AF1" s="93"/>
      <c r="AG1" s="93"/>
      <c r="AH1" s="93"/>
      <c r="AI1" s="93"/>
    </row>
    <row r="2" spans="1:35" s="81" customFormat="1" ht="12.75">
      <c r="A2" s="16" t="s">
        <v>41</v>
      </c>
      <c r="B2" s="82" t="s">
        <v>52</v>
      </c>
      <c r="C2" s="80"/>
      <c r="D2" s="80"/>
      <c r="AA2" s="93"/>
      <c r="AB2" s="93"/>
      <c r="AC2" s="93"/>
      <c r="AD2" s="93"/>
      <c r="AE2" s="93"/>
      <c r="AF2" s="93"/>
      <c r="AG2" s="93"/>
      <c r="AH2" s="93"/>
      <c r="AI2" s="93"/>
    </row>
    <row r="3" spans="1:35" s="81" customFormat="1" ht="12.75">
      <c r="A3" s="17" t="s">
        <v>42</v>
      </c>
      <c r="B3" s="82" t="s">
        <v>48</v>
      </c>
      <c r="C3" s="80"/>
      <c r="D3" s="80"/>
      <c r="AA3" s="93"/>
      <c r="AB3" s="93"/>
      <c r="AC3" s="93"/>
      <c r="AD3" s="93"/>
      <c r="AE3" s="93"/>
      <c r="AF3" s="93"/>
      <c r="AG3" s="93"/>
      <c r="AH3" s="93"/>
      <c r="AI3" s="93"/>
    </row>
    <row r="4" spans="1:35" s="40" customFormat="1" ht="12.75" customHeight="1">
      <c r="A4" s="18" t="s">
        <v>43</v>
      </c>
      <c r="B4" s="45" t="s">
        <v>51</v>
      </c>
      <c r="C4" s="41"/>
      <c r="D4" s="41"/>
      <c r="AA4" s="94"/>
      <c r="AB4" s="94"/>
      <c r="AC4" s="94"/>
      <c r="AD4" s="94"/>
      <c r="AE4" s="94"/>
      <c r="AF4" s="94"/>
      <c r="AG4" s="94"/>
      <c r="AH4" s="94"/>
      <c r="AI4" s="94"/>
    </row>
    <row r="5" spans="1:35" s="40" customFormat="1" ht="12.75" customHeight="1">
      <c r="A5" s="19"/>
      <c r="AA5" s="94"/>
      <c r="AB5" s="94"/>
      <c r="AC5" s="94"/>
      <c r="AD5" s="94"/>
      <c r="AE5" s="94"/>
      <c r="AF5" s="94"/>
      <c r="AG5" s="94"/>
      <c r="AH5" s="94"/>
      <c r="AI5" s="94"/>
    </row>
    <row r="6" spans="1:35">
      <c r="A6" s="27"/>
    </row>
    <row r="7" spans="1:35">
      <c r="A7" s="20"/>
      <c r="B7" s="56"/>
      <c r="C7" s="56"/>
      <c r="D7" s="56"/>
      <c r="E7" s="56"/>
      <c r="F7" s="56"/>
      <c r="G7" s="56"/>
      <c r="H7" s="56"/>
      <c r="I7" s="56"/>
      <c r="J7" s="56"/>
      <c r="K7" s="57"/>
      <c r="L7" s="57"/>
      <c r="M7" s="57"/>
      <c r="N7" s="57"/>
      <c r="O7" s="57"/>
      <c r="P7" s="57"/>
      <c r="Q7" s="57"/>
      <c r="R7" s="56"/>
      <c r="S7" s="56"/>
      <c r="T7" s="57"/>
      <c r="U7" s="57"/>
      <c r="V7" s="57"/>
      <c r="W7" s="57"/>
      <c r="X7" s="56"/>
      <c r="Y7" s="56"/>
    </row>
    <row r="8" spans="1:35">
      <c r="A8" s="20"/>
      <c r="B8" s="123" t="s">
        <v>4</v>
      </c>
      <c r="C8" s="123"/>
      <c r="D8" s="123"/>
      <c r="E8" s="123"/>
      <c r="F8" s="123"/>
      <c r="G8" s="123"/>
      <c r="H8" s="123"/>
      <c r="I8" s="123"/>
      <c r="J8" s="30"/>
      <c r="K8" s="123" t="s">
        <v>5</v>
      </c>
      <c r="L8" s="123"/>
      <c r="M8" s="123"/>
      <c r="N8" s="123"/>
      <c r="O8" s="123"/>
      <c r="P8" s="123"/>
      <c r="Q8" s="123"/>
      <c r="R8" s="123"/>
      <c r="S8" s="30"/>
      <c r="T8" s="123" t="s">
        <v>6</v>
      </c>
      <c r="U8" s="123"/>
      <c r="V8" s="123"/>
      <c r="W8" s="123"/>
      <c r="X8" s="30"/>
      <c r="Y8" s="54" t="s">
        <v>16</v>
      </c>
      <c r="AA8" s="124" t="s">
        <v>50</v>
      </c>
      <c r="AB8" s="124"/>
      <c r="AC8" s="124"/>
      <c r="AD8" s="124"/>
      <c r="AE8" s="65"/>
      <c r="AF8" s="124" t="s">
        <v>93</v>
      </c>
      <c r="AG8" s="124"/>
      <c r="AH8" s="124"/>
      <c r="AI8" s="124"/>
    </row>
    <row r="9" spans="1:35" ht="12.75" thickBot="1">
      <c r="A9" s="22"/>
      <c r="B9" s="42" t="s">
        <v>17</v>
      </c>
      <c r="C9" s="42" t="s">
        <v>18</v>
      </c>
      <c r="D9" s="42" t="s">
        <v>30</v>
      </c>
      <c r="E9" s="42" t="s">
        <v>19</v>
      </c>
      <c r="F9" s="42" t="s">
        <v>97</v>
      </c>
      <c r="G9" s="42" t="s">
        <v>20</v>
      </c>
      <c r="H9" s="42" t="s">
        <v>21</v>
      </c>
      <c r="I9" s="42" t="s">
        <v>7</v>
      </c>
      <c r="J9" s="61"/>
      <c r="K9" s="42" t="s">
        <v>22</v>
      </c>
      <c r="L9" s="42" t="s">
        <v>23</v>
      </c>
      <c r="M9" s="42" t="s">
        <v>24</v>
      </c>
      <c r="N9" s="42" t="s">
        <v>25</v>
      </c>
      <c r="O9" s="42" t="s">
        <v>26</v>
      </c>
      <c r="P9" s="42" t="s">
        <v>27</v>
      </c>
      <c r="Q9" s="62" t="s">
        <v>8</v>
      </c>
      <c r="R9" s="42" t="s">
        <v>7</v>
      </c>
      <c r="S9" s="61"/>
      <c r="T9" s="42" t="s">
        <v>33</v>
      </c>
      <c r="U9" s="42" t="s">
        <v>28</v>
      </c>
      <c r="V9" s="62" t="s">
        <v>9</v>
      </c>
      <c r="W9" s="62" t="s">
        <v>7</v>
      </c>
      <c r="X9" s="61"/>
      <c r="Y9" s="63"/>
      <c r="AA9" s="66" t="s">
        <v>4</v>
      </c>
      <c r="AB9" s="66" t="s">
        <v>5</v>
      </c>
      <c r="AC9" s="66" t="s">
        <v>6</v>
      </c>
      <c r="AD9" s="66" t="s">
        <v>16</v>
      </c>
      <c r="AE9" s="66"/>
      <c r="AF9" s="66" t="s">
        <v>4</v>
      </c>
      <c r="AG9" s="66" t="s">
        <v>5</v>
      </c>
      <c r="AH9" s="66" t="s">
        <v>6</v>
      </c>
      <c r="AI9" s="66" t="s">
        <v>16</v>
      </c>
    </row>
    <row r="10" spans="1:35" ht="12.75" thickTop="1">
      <c r="A10" s="23">
        <v>2014</v>
      </c>
      <c r="B10" s="32">
        <v>155.0034225</v>
      </c>
      <c r="C10" s="32">
        <v>1702.0502631000002</v>
      </c>
      <c r="D10" s="32">
        <v>0</v>
      </c>
      <c r="E10" s="32">
        <v>1349.0291882999998</v>
      </c>
      <c r="F10" s="32">
        <v>0</v>
      </c>
      <c r="G10" s="32">
        <v>1293.0327577</v>
      </c>
      <c r="H10" s="32">
        <v>316.00594799999993</v>
      </c>
      <c r="I10" s="32">
        <v>4815.1215795999997</v>
      </c>
      <c r="J10" s="32"/>
      <c r="K10" s="33">
        <v>360.11435429999995</v>
      </c>
      <c r="L10" s="33">
        <v>336.03544639999996</v>
      </c>
      <c r="M10" s="33">
        <v>420.12591350000002</v>
      </c>
      <c r="N10" s="33">
        <v>348.10381339999998</v>
      </c>
      <c r="O10" s="33">
        <v>264.0323333</v>
      </c>
      <c r="P10" s="33">
        <v>164.00684140000001</v>
      </c>
      <c r="Q10" s="33">
        <v>132.0050416</v>
      </c>
      <c r="R10" s="32">
        <v>2024.4237439000001</v>
      </c>
      <c r="S10" s="32"/>
      <c r="T10" s="33">
        <v>0</v>
      </c>
      <c r="U10" s="33">
        <v>168.02152960000004</v>
      </c>
      <c r="V10" s="33">
        <v>23.025326400000001</v>
      </c>
      <c r="W10" s="33">
        <v>191.04685600000005</v>
      </c>
      <c r="X10" s="32"/>
      <c r="Y10" s="32">
        <v>7030.5921794999995</v>
      </c>
      <c r="AA10" s="64" t="s">
        <v>49</v>
      </c>
      <c r="AB10" s="64" t="s">
        <v>49</v>
      </c>
      <c r="AC10" s="64" t="s">
        <v>49</v>
      </c>
      <c r="AD10" s="64" t="s">
        <v>49</v>
      </c>
      <c r="AF10" s="64" t="s">
        <v>49</v>
      </c>
      <c r="AG10" s="64" t="s">
        <v>49</v>
      </c>
      <c r="AH10" s="64" t="s">
        <v>49</v>
      </c>
      <c r="AI10" s="64" t="s">
        <v>49</v>
      </c>
    </row>
    <row r="11" spans="1:35">
      <c r="A11" s="23">
        <v>2015</v>
      </c>
      <c r="B11" s="32">
        <v>200.00816609999998</v>
      </c>
      <c r="C11" s="32">
        <v>1820.0492334000003</v>
      </c>
      <c r="D11" s="32">
        <v>0</v>
      </c>
      <c r="E11" s="32">
        <v>1307.0170449000002</v>
      </c>
      <c r="F11" s="32">
        <v>0</v>
      </c>
      <c r="G11" s="32">
        <v>1289.0178254</v>
      </c>
      <c r="H11" s="32">
        <v>278.0042646</v>
      </c>
      <c r="I11" s="32">
        <v>4894.0965344000006</v>
      </c>
      <c r="J11" s="32"/>
      <c r="K11" s="33">
        <v>312.09582189999998</v>
      </c>
      <c r="L11" s="33">
        <v>289.14925800000003</v>
      </c>
      <c r="M11" s="33">
        <v>420.12854790000006</v>
      </c>
      <c r="N11" s="33">
        <v>348.1062192</v>
      </c>
      <c r="O11" s="33">
        <v>265.14906990000003</v>
      </c>
      <c r="P11" s="33">
        <v>164.05643750000002</v>
      </c>
      <c r="Q11" s="33">
        <v>132.0659186</v>
      </c>
      <c r="R11" s="32">
        <v>1930.7512730000001</v>
      </c>
      <c r="S11" s="32"/>
      <c r="T11" s="33">
        <v>0</v>
      </c>
      <c r="U11" s="33">
        <v>168.76581960000001</v>
      </c>
      <c r="V11" s="33">
        <v>23.000004999999998</v>
      </c>
      <c r="W11" s="33">
        <v>191.7658246</v>
      </c>
      <c r="X11" s="32"/>
      <c r="Y11" s="32">
        <v>7016.6136320000005</v>
      </c>
      <c r="AA11" s="67">
        <f t="shared" ref="AA11:AA20" si="0">I11/I10-1</f>
        <v>1.6401445632149958E-2</v>
      </c>
      <c r="AB11" s="67">
        <f t="shared" ref="AB11:AB20" si="1">R11/R10-1</f>
        <v>-4.6271177752313042E-2</v>
      </c>
      <c r="AC11" s="67">
        <f t="shared" ref="AC11:AC20" si="2">IFERROR(W11/W10-1,"n/a")</f>
        <v>3.7633102949359287E-3</v>
      </c>
      <c r="AD11" s="67">
        <f t="shared" ref="AD11:AD20" si="3">Y11/Y10-1</f>
        <v>-1.9882461026196063E-3</v>
      </c>
      <c r="AF11" s="64" t="s">
        <v>49</v>
      </c>
      <c r="AG11" s="64" t="s">
        <v>49</v>
      </c>
      <c r="AH11" s="64" t="s">
        <v>49</v>
      </c>
      <c r="AI11" s="64" t="s">
        <v>49</v>
      </c>
    </row>
    <row r="12" spans="1:35">
      <c r="A12" s="23">
        <v>2016</v>
      </c>
      <c r="B12" s="32">
        <v>2.5000399999999999E-2</v>
      </c>
      <c r="C12" s="32">
        <v>2475.0168815000002</v>
      </c>
      <c r="D12" s="32">
        <v>0</v>
      </c>
      <c r="E12" s="32">
        <v>1840.0127220000002</v>
      </c>
      <c r="F12" s="32">
        <v>0</v>
      </c>
      <c r="G12" s="32">
        <v>1562.0108006999999</v>
      </c>
      <c r="H12" s="32">
        <v>254.00151010000002</v>
      </c>
      <c r="I12" s="32">
        <v>6131.0669146999999</v>
      </c>
      <c r="J12" s="32"/>
      <c r="K12" s="33">
        <v>328.23325530000005</v>
      </c>
      <c r="L12" s="33">
        <v>304.75709990000007</v>
      </c>
      <c r="M12" s="33">
        <v>430.24566859999999</v>
      </c>
      <c r="N12" s="33">
        <v>354.49943570000005</v>
      </c>
      <c r="O12" s="33">
        <v>268.84221459999998</v>
      </c>
      <c r="P12" s="33">
        <v>171.00647419999999</v>
      </c>
      <c r="Q12" s="33">
        <v>124.22502859999999</v>
      </c>
      <c r="R12" s="32">
        <v>1981.8091769000002</v>
      </c>
      <c r="S12" s="32"/>
      <c r="T12" s="33">
        <v>0</v>
      </c>
      <c r="U12" s="33">
        <v>167.25652019999998</v>
      </c>
      <c r="V12" s="33">
        <v>20.377717000000001</v>
      </c>
      <c r="W12" s="33">
        <v>187.63423719999997</v>
      </c>
      <c r="X12" s="32"/>
      <c r="Y12" s="32">
        <v>8300.5103288000009</v>
      </c>
      <c r="AA12" s="67">
        <f t="shared" si="0"/>
        <v>0.25274744206729216</v>
      </c>
      <c r="AB12" s="67">
        <f t="shared" si="1"/>
        <v>2.6444578653917583E-2</v>
      </c>
      <c r="AC12" s="67">
        <f t="shared" si="2"/>
        <v>-2.1544961979633293E-2</v>
      </c>
      <c r="AD12" s="67">
        <f t="shared" si="3"/>
        <v>0.18297953459267813</v>
      </c>
      <c r="AF12" s="64" t="s">
        <v>49</v>
      </c>
      <c r="AG12" s="64" t="s">
        <v>49</v>
      </c>
      <c r="AH12" s="64" t="s">
        <v>49</v>
      </c>
      <c r="AI12" s="64" t="s">
        <v>49</v>
      </c>
    </row>
    <row r="13" spans="1:35">
      <c r="A13" s="23">
        <v>2017</v>
      </c>
      <c r="B13" s="32">
        <v>327.02867000000003</v>
      </c>
      <c r="C13" s="32">
        <v>2238.0144418</v>
      </c>
      <c r="D13" s="32">
        <v>0</v>
      </c>
      <c r="E13" s="32">
        <v>2025.0146175</v>
      </c>
      <c r="F13" s="32">
        <v>0</v>
      </c>
      <c r="G13" s="32">
        <v>1713.0130248999999</v>
      </c>
      <c r="H13" s="32">
        <v>260.00134880000002</v>
      </c>
      <c r="I13" s="32">
        <v>6563.0721030000004</v>
      </c>
      <c r="J13" s="32"/>
      <c r="K13" s="33">
        <v>342.45144390000002</v>
      </c>
      <c r="L13" s="33">
        <v>310.91515619999996</v>
      </c>
      <c r="M13" s="33">
        <v>447.82084649999996</v>
      </c>
      <c r="N13" s="33">
        <v>368.79339879999998</v>
      </c>
      <c r="O13" s="33">
        <v>273.70103920000003</v>
      </c>
      <c r="P13" s="33">
        <v>172.05434510000001</v>
      </c>
      <c r="Q13" s="33">
        <v>119.8371787</v>
      </c>
      <c r="R13" s="32">
        <v>2035.5734084000001</v>
      </c>
      <c r="S13" s="32"/>
      <c r="T13" s="33">
        <v>0</v>
      </c>
      <c r="U13" s="33">
        <v>170.0623823</v>
      </c>
      <c r="V13" s="33">
        <v>18.703669300000001</v>
      </c>
      <c r="W13" s="33">
        <v>188.7660516</v>
      </c>
      <c r="X13" s="32"/>
      <c r="Y13" s="32">
        <v>8787.4115629999997</v>
      </c>
      <c r="AA13" s="67">
        <f t="shared" si="0"/>
        <v>7.0461665858549738E-2</v>
      </c>
      <c r="AB13" s="67">
        <f t="shared" si="1"/>
        <v>2.712886393234859E-2</v>
      </c>
      <c r="AC13" s="67">
        <f t="shared" si="2"/>
        <v>6.032024948589898E-3</v>
      </c>
      <c r="AD13" s="67">
        <f t="shared" si="3"/>
        <v>5.865919261742425E-2</v>
      </c>
      <c r="AF13" s="64" t="s">
        <v>49</v>
      </c>
      <c r="AG13" s="64" t="s">
        <v>49</v>
      </c>
      <c r="AH13" s="64" t="s">
        <v>49</v>
      </c>
      <c r="AI13" s="64" t="s">
        <v>49</v>
      </c>
    </row>
    <row r="14" spans="1:35">
      <c r="A14" s="23">
        <v>2018</v>
      </c>
      <c r="B14" s="32">
        <v>80.026142199999995</v>
      </c>
      <c r="C14" s="32">
        <v>2450.0393860000004</v>
      </c>
      <c r="D14" s="32">
        <v>315.00203930000004</v>
      </c>
      <c r="E14" s="32">
        <v>2469.0176060999997</v>
      </c>
      <c r="F14" s="32">
        <v>0</v>
      </c>
      <c r="G14" s="32">
        <v>2172.0111225000001</v>
      </c>
      <c r="H14" s="32">
        <v>320.00243149999994</v>
      </c>
      <c r="I14" s="32">
        <v>7806.0987276000005</v>
      </c>
      <c r="J14" s="32"/>
      <c r="K14" s="33">
        <v>475.24576570000005</v>
      </c>
      <c r="L14" s="33">
        <v>409.49677250000002</v>
      </c>
      <c r="M14" s="33">
        <v>523.41999859999999</v>
      </c>
      <c r="N14" s="33">
        <v>429.22771170000004</v>
      </c>
      <c r="O14" s="33">
        <v>298.36383239999998</v>
      </c>
      <c r="P14" s="33">
        <v>211.77427930000002</v>
      </c>
      <c r="Q14" s="33">
        <v>122.5224537</v>
      </c>
      <c r="R14" s="32">
        <v>2470.0508139000003</v>
      </c>
      <c r="S14" s="32"/>
      <c r="T14" s="33">
        <v>0</v>
      </c>
      <c r="U14" s="33">
        <v>195.90001059999997</v>
      </c>
      <c r="V14" s="33">
        <v>18.7065807</v>
      </c>
      <c r="W14" s="33">
        <v>214.60659129999996</v>
      </c>
      <c r="X14" s="32"/>
      <c r="Y14" s="32">
        <v>10490.756132800001</v>
      </c>
      <c r="AA14" s="67">
        <f t="shared" si="0"/>
        <v>0.18939706970944425</v>
      </c>
      <c r="AB14" s="67">
        <f t="shared" si="1"/>
        <v>0.21344226826067048</v>
      </c>
      <c r="AC14" s="67">
        <f t="shared" si="2"/>
        <v>0.13689188008634479</v>
      </c>
      <c r="AD14" s="67">
        <f t="shared" si="3"/>
        <v>0.19383917068048229</v>
      </c>
      <c r="AF14" s="64" t="s">
        <v>49</v>
      </c>
      <c r="AG14" s="64" t="s">
        <v>49</v>
      </c>
      <c r="AH14" s="64" t="s">
        <v>49</v>
      </c>
      <c r="AI14" s="64" t="s">
        <v>49</v>
      </c>
    </row>
    <row r="15" spans="1:35">
      <c r="A15" s="23">
        <v>2019</v>
      </c>
      <c r="B15" s="32">
        <v>173.00096600000001</v>
      </c>
      <c r="C15" s="32">
        <v>2504.4916102000007</v>
      </c>
      <c r="D15" s="32">
        <v>1923.7805417000002</v>
      </c>
      <c r="E15" s="32">
        <v>2185.8707899000001</v>
      </c>
      <c r="F15" s="32">
        <v>0</v>
      </c>
      <c r="G15" s="32">
        <v>2002.6871314</v>
      </c>
      <c r="H15" s="32">
        <v>346.00198799999998</v>
      </c>
      <c r="I15" s="32">
        <v>9135.8330272000021</v>
      </c>
      <c r="J15" s="32"/>
      <c r="K15" s="33">
        <v>510.98650829999997</v>
      </c>
      <c r="L15" s="33">
        <v>521.21615220000001</v>
      </c>
      <c r="M15" s="33">
        <v>523.76146699999993</v>
      </c>
      <c r="N15" s="33">
        <v>408.78920340000002</v>
      </c>
      <c r="O15" s="33">
        <v>346.33663659999996</v>
      </c>
      <c r="P15" s="33">
        <v>229.05813170000002</v>
      </c>
      <c r="Q15" s="33">
        <v>143.36452420000001</v>
      </c>
      <c r="R15" s="32">
        <v>2683.5126233999999</v>
      </c>
      <c r="S15" s="32"/>
      <c r="T15" s="33">
        <v>0</v>
      </c>
      <c r="U15" s="33">
        <v>236.58186570000004</v>
      </c>
      <c r="V15" s="33">
        <v>15.385028200000001</v>
      </c>
      <c r="W15" s="33">
        <v>251.96689390000003</v>
      </c>
      <c r="X15" s="32"/>
      <c r="Y15" s="32">
        <v>12071.312544500002</v>
      </c>
      <c r="AA15" s="67">
        <f t="shared" si="0"/>
        <v>0.1703455651795005</v>
      </c>
      <c r="AB15" s="67">
        <f t="shared" si="1"/>
        <v>8.6420007353193551E-2</v>
      </c>
      <c r="AC15" s="67">
        <f t="shared" si="2"/>
        <v>0.17408739579565791</v>
      </c>
      <c r="AD15" s="67">
        <f t="shared" si="3"/>
        <v>0.15066181995769523</v>
      </c>
      <c r="AF15" s="64" t="s">
        <v>49</v>
      </c>
      <c r="AG15" s="64" t="s">
        <v>49</v>
      </c>
      <c r="AH15" s="64" t="s">
        <v>49</v>
      </c>
      <c r="AI15" s="64" t="s">
        <v>49</v>
      </c>
    </row>
    <row r="16" spans="1:35">
      <c r="A16" s="23">
        <v>2020</v>
      </c>
      <c r="B16" s="32">
        <v>5740.1205157000013</v>
      </c>
      <c r="C16" s="32">
        <v>2574.8721387999994</v>
      </c>
      <c r="D16" s="32">
        <v>2470.6586090000001</v>
      </c>
      <c r="E16" s="32">
        <v>3037.9961023999995</v>
      </c>
      <c r="F16" s="32">
        <v>0</v>
      </c>
      <c r="G16" s="32">
        <v>2750.3282143000001</v>
      </c>
      <c r="H16" s="32">
        <v>481.67485260000007</v>
      </c>
      <c r="I16" s="32">
        <v>17055.650432800001</v>
      </c>
      <c r="J16" s="32"/>
      <c r="K16" s="33">
        <v>639.35252049999997</v>
      </c>
      <c r="L16" s="33">
        <v>640.4076493</v>
      </c>
      <c r="M16" s="33">
        <v>652.80416550000007</v>
      </c>
      <c r="N16" s="33">
        <v>582.37667329999999</v>
      </c>
      <c r="O16" s="33">
        <v>447.64024399999994</v>
      </c>
      <c r="P16" s="33">
        <v>269.46275529999997</v>
      </c>
      <c r="Q16" s="33">
        <v>153.79294659999996</v>
      </c>
      <c r="R16" s="32">
        <v>3385.8369545</v>
      </c>
      <c r="S16" s="32"/>
      <c r="T16" s="33">
        <v>195.2717916</v>
      </c>
      <c r="U16" s="33">
        <v>299.08314079999997</v>
      </c>
      <c r="V16" s="33">
        <v>15.608124399999999</v>
      </c>
      <c r="W16" s="33">
        <v>509.96305679999995</v>
      </c>
      <c r="X16" s="32"/>
      <c r="Y16" s="32">
        <v>20951.450444099999</v>
      </c>
      <c r="AA16" s="67">
        <f t="shared" si="0"/>
        <v>0.86689603258076464</v>
      </c>
      <c r="AB16" s="67">
        <f t="shared" si="1"/>
        <v>0.26171828855053336</v>
      </c>
      <c r="AC16" s="67">
        <f t="shared" si="2"/>
        <v>1.0239288142449094</v>
      </c>
      <c r="AD16" s="67">
        <f t="shared" si="3"/>
        <v>0.73563979615837338</v>
      </c>
      <c r="AF16" s="64" t="s">
        <v>49</v>
      </c>
      <c r="AG16" s="64" t="s">
        <v>49</v>
      </c>
      <c r="AH16" s="64" t="s">
        <v>49</v>
      </c>
      <c r="AI16" s="64" t="s">
        <v>49</v>
      </c>
    </row>
    <row r="17" spans="1:35">
      <c r="A17" s="23">
        <v>2021</v>
      </c>
      <c r="B17" s="32">
        <v>4075.1078091000004</v>
      </c>
      <c r="C17" s="32">
        <v>1792.8887356000002</v>
      </c>
      <c r="D17" s="32">
        <v>1922.5157236</v>
      </c>
      <c r="E17" s="32">
        <v>3143.8738110999998</v>
      </c>
      <c r="F17" s="32">
        <v>0</v>
      </c>
      <c r="G17" s="32">
        <v>2943.3567291999998</v>
      </c>
      <c r="H17" s="32">
        <v>494.87801490000004</v>
      </c>
      <c r="I17" s="32">
        <v>14372.620823499999</v>
      </c>
      <c r="J17" s="32"/>
      <c r="K17" s="33">
        <v>817.09328159999995</v>
      </c>
      <c r="L17" s="33">
        <v>851.79350209999996</v>
      </c>
      <c r="M17" s="33">
        <v>830.82295310000006</v>
      </c>
      <c r="N17" s="33">
        <v>841.19860010000002</v>
      </c>
      <c r="O17" s="33">
        <v>575.44819030000008</v>
      </c>
      <c r="P17" s="33">
        <v>333.9229484</v>
      </c>
      <c r="Q17" s="33">
        <v>168.35073920000002</v>
      </c>
      <c r="R17" s="32">
        <v>4418.6302148000004</v>
      </c>
      <c r="S17" s="32"/>
      <c r="T17" s="33">
        <v>334.52878929999997</v>
      </c>
      <c r="U17" s="33">
        <v>367.973209</v>
      </c>
      <c r="V17" s="33">
        <v>18.005155000000002</v>
      </c>
      <c r="W17" s="33">
        <v>720.50715330000003</v>
      </c>
      <c r="X17" s="32"/>
      <c r="Y17" s="32">
        <v>19511.758191600002</v>
      </c>
      <c r="AA17" s="67">
        <f t="shared" si="0"/>
        <v>-0.15731030721292361</v>
      </c>
      <c r="AB17" s="67">
        <f t="shared" si="1"/>
        <v>0.30503337112182849</v>
      </c>
      <c r="AC17" s="67">
        <f t="shared" si="2"/>
        <v>0.41286146847804384</v>
      </c>
      <c r="AD17" s="67">
        <f t="shared" si="3"/>
        <v>-6.8715636482600595E-2</v>
      </c>
      <c r="AF17" s="64" t="s">
        <v>49</v>
      </c>
      <c r="AG17" s="64" t="s">
        <v>49</v>
      </c>
      <c r="AH17" s="64" t="s">
        <v>49</v>
      </c>
      <c r="AI17" s="64" t="s">
        <v>49</v>
      </c>
    </row>
    <row r="18" spans="1:35">
      <c r="A18" s="23">
        <v>2022</v>
      </c>
      <c r="B18" s="32">
        <v>1463.0133111</v>
      </c>
      <c r="C18" s="32">
        <v>2590.9169833000001</v>
      </c>
      <c r="D18" s="32">
        <v>2238.2893030999999</v>
      </c>
      <c r="E18" s="32">
        <v>3145.1511922</v>
      </c>
      <c r="F18" s="32">
        <v>339.99284720000003</v>
      </c>
      <c r="G18" s="32">
        <v>2632.5583106000004</v>
      </c>
      <c r="H18" s="32">
        <v>494.14856630000003</v>
      </c>
      <c r="I18" s="32">
        <v>12904.070513799999</v>
      </c>
      <c r="J18" s="32"/>
      <c r="K18" s="33">
        <v>570.72411569999997</v>
      </c>
      <c r="L18" s="33">
        <v>668.78186609999989</v>
      </c>
      <c r="M18" s="33">
        <v>582.92148909999992</v>
      </c>
      <c r="N18" s="33">
        <v>509.62811860000005</v>
      </c>
      <c r="O18" s="33">
        <v>516.73436600000002</v>
      </c>
      <c r="P18" s="33">
        <v>283.32327520000001</v>
      </c>
      <c r="Q18" s="33">
        <v>179.10923579999999</v>
      </c>
      <c r="R18" s="32">
        <v>3311.2224664999999</v>
      </c>
      <c r="S18" s="32"/>
      <c r="T18" s="33">
        <v>189.8654286</v>
      </c>
      <c r="U18" s="33">
        <v>306.15707439999989</v>
      </c>
      <c r="V18" s="33">
        <v>19.583398299999999</v>
      </c>
      <c r="W18" s="33">
        <v>515.60590129999991</v>
      </c>
      <c r="X18" s="32"/>
      <c r="Y18" s="32">
        <v>16730.898881599998</v>
      </c>
      <c r="AA18" s="67">
        <f t="shared" si="0"/>
        <v>-0.10217693263700678</v>
      </c>
      <c r="AB18" s="67">
        <f t="shared" si="1"/>
        <v>-0.25062240886118703</v>
      </c>
      <c r="AC18" s="67">
        <f t="shared" si="2"/>
        <v>-0.2843847574052949</v>
      </c>
      <c r="AD18" s="67">
        <f t="shared" si="3"/>
        <v>-0.14252223109228512</v>
      </c>
      <c r="AF18" s="64" t="s">
        <v>49</v>
      </c>
      <c r="AG18" s="64" t="s">
        <v>49</v>
      </c>
      <c r="AH18" s="64" t="s">
        <v>49</v>
      </c>
      <c r="AI18" s="64" t="s">
        <v>49</v>
      </c>
    </row>
    <row r="19" spans="1:35">
      <c r="A19" s="23">
        <v>2023</v>
      </c>
      <c r="B19" s="32">
        <v>2485.0558745999997</v>
      </c>
      <c r="C19" s="32">
        <v>3690.9701791000007</v>
      </c>
      <c r="D19" s="32">
        <v>3260.3466444999999</v>
      </c>
      <c r="E19" s="32">
        <v>3650.0007635000006</v>
      </c>
      <c r="F19" s="32">
        <v>2352.9774404999998</v>
      </c>
      <c r="G19" s="32">
        <v>3196.4828462</v>
      </c>
      <c r="H19" s="32">
        <v>545.83956330000001</v>
      </c>
      <c r="I19" s="32">
        <v>19181.6733117</v>
      </c>
      <c r="J19" s="32"/>
      <c r="K19" s="33">
        <v>560.82687520000002</v>
      </c>
      <c r="L19" s="33">
        <v>555.71332989999996</v>
      </c>
      <c r="M19" s="33">
        <v>573.45467990000009</v>
      </c>
      <c r="N19" s="33">
        <v>452.1304389</v>
      </c>
      <c r="O19" s="33">
        <v>455.23724100000004</v>
      </c>
      <c r="P19" s="33">
        <v>288.34346290000002</v>
      </c>
      <c r="Q19" s="33">
        <v>178.99019230000002</v>
      </c>
      <c r="R19" s="32">
        <v>3064.6962201000006</v>
      </c>
      <c r="S19" s="32"/>
      <c r="T19" s="33">
        <v>169.24284609999998</v>
      </c>
      <c r="U19" s="33">
        <v>264.14014500000002</v>
      </c>
      <c r="V19" s="33">
        <v>19.876003699999998</v>
      </c>
      <c r="W19" s="33">
        <v>453.25899480000004</v>
      </c>
      <c r="X19" s="32"/>
      <c r="Y19" s="32">
        <v>22699.628526600001</v>
      </c>
      <c r="AA19" s="67">
        <f t="shared" si="0"/>
        <v>0.48648236935675016</v>
      </c>
      <c r="AB19" s="67">
        <f t="shared" si="1"/>
        <v>-7.4451731616988037E-2</v>
      </c>
      <c r="AC19" s="67">
        <f t="shared" si="2"/>
        <v>-0.12091969145970649</v>
      </c>
      <c r="AD19" s="67">
        <f t="shared" si="3"/>
        <v>0.35674889240793761</v>
      </c>
      <c r="AF19" s="64" t="s">
        <v>49</v>
      </c>
      <c r="AG19" s="64" t="s">
        <v>49</v>
      </c>
      <c r="AH19" s="64" t="s">
        <v>49</v>
      </c>
      <c r="AI19" s="64" t="s">
        <v>49</v>
      </c>
    </row>
    <row r="20" spans="1:35">
      <c r="A20" s="23">
        <v>2024</v>
      </c>
      <c r="B20" s="32">
        <v>3845.0660933999998</v>
      </c>
      <c r="C20" s="32">
        <v>4525.1045860000004</v>
      </c>
      <c r="D20" s="32">
        <v>4399.7465953999999</v>
      </c>
      <c r="E20" s="32">
        <v>4163.9231715000005</v>
      </c>
      <c r="F20" s="32">
        <v>3230.8561039000001</v>
      </c>
      <c r="G20" s="32">
        <v>3858.3194125</v>
      </c>
      <c r="H20" s="32">
        <v>639.72732059999998</v>
      </c>
      <c r="I20" s="32">
        <v>24662.743283300002</v>
      </c>
      <c r="J20" s="32"/>
      <c r="K20" s="33">
        <v>893.80576229999997</v>
      </c>
      <c r="L20" s="33">
        <v>734.43190290000007</v>
      </c>
      <c r="M20" s="33">
        <v>907.19762249999997</v>
      </c>
      <c r="N20" s="33">
        <v>579.17246399999999</v>
      </c>
      <c r="O20" s="33">
        <v>514.00857049999991</v>
      </c>
      <c r="P20" s="33">
        <v>345.96801319999997</v>
      </c>
      <c r="Q20" s="33">
        <v>196.07940230000003</v>
      </c>
      <c r="R20" s="32">
        <v>4170.6637377000006</v>
      </c>
      <c r="S20" s="32"/>
      <c r="T20" s="33">
        <v>186.84980680000001</v>
      </c>
      <c r="U20" s="33">
        <v>296.14003600000001</v>
      </c>
      <c r="V20" s="33">
        <v>17.389385300000001</v>
      </c>
      <c r="W20" s="33">
        <v>500.37922810000003</v>
      </c>
      <c r="X20" s="32"/>
      <c r="Y20" s="32">
        <v>29333.786249100001</v>
      </c>
      <c r="AA20" s="67">
        <f t="shared" si="0"/>
        <v>0.28574514238321336</v>
      </c>
      <c r="AB20" s="67">
        <f t="shared" si="1"/>
        <v>0.3608734563466498</v>
      </c>
      <c r="AC20" s="67">
        <f t="shared" si="2"/>
        <v>0.10395873847090842</v>
      </c>
      <c r="AD20" s="67">
        <f t="shared" si="3"/>
        <v>0.29225842681636505</v>
      </c>
      <c r="AF20" s="64" t="s">
        <v>49</v>
      </c>
      <c r="AG20" s="64" t="s">
        <v>49</v>
      </c>
      <c r="AH20" s="64" t="s">
        <v>49</v>
      </c>
      <c r="AI20" s="64" t="s">
        <v>49</v>
      </c>
    </row>
    <row r="21" spans="1:35">
      <c r="A21" s="23"/>
      <c r="B21" s="32"/>
      <c r="C21" s="32"/>
      <c r="D21" s="32"/>
      <c r="E21" s="32"/>
      <c r="F21" s="32"/>
      <c r="G21" s="32"/>
      <c r="H21" s="32"/>
      <c r="I21" s="32"/>
      <c r="J21" s="32"/>
      <c r="K21" s="33"/>
      <c r="L21" s="33"/>
      <c r="M21" s="33"/>
      <c r="N21" s="33"/>
      <c r="O21" s="33"/>
      <c r="P21" s="33"/>
      <c r="Q21" s="33"/>
      <c r="R21" s="32"/>
      <c r="S21" s="32"/>
      <c r="T21" s="33"/>
      <c r="U21" s="33"/>
      <c r="V21" s="33"/>
      <c r="W21" s="33"/>
      <c r="X21" s="32"/>
      <c r="Y21" s="32"/>
      <c r="AA21" s="67"/>
      <c r="AB21" s="67"/>
      <c r="AC21" s="67"/>
      <c r="AD21" s="67"/>
    </row>
    <row r="22" spans="1:35">
      <c r="A22" s="101" t="s">
        <v>113</v>
      </c>
      <c r="B22" s="102">
        <v>285.00335319999999</v>
      </c>
      <c r="C22" s="102">
        <v>417.11381919999997</v>
      </c>
      <c r="D22" s="102">
        <v>417.11171340000004</v>
      </c>
      <c r="E22" s="102">
        <v>319.352711</v>
      </c>
      <c r="F22" s="102">
        <v>287.4562047</v>
      </c>
      <c r="G22" s="102">
        <v>289.74325620000002</v>
      </c>
      <c r="H22" s="102">
        <v>48.616630399999998</v>
      </c>
      <c r="I22" s="102">
        <v>2064.3976880999999</v>
      </c>
      <c r="J22" s="102"/>
      <c r="K22" s="107">
        <v>117.0001207</v>
      </c>
      <c r="L22" s="107">
        <v>52.000056800000003</v>
      </c>
      <c r="M22" s="107">
        <v>119.0000847</v>
      </c>
      <c r="N22" s="107">
        <v>81.000061099999996</v>
      </c>
      <c r="O22" s="107">
        <v>37.000011200000003</v>
      </c>
      <c r="P22" s="107">
        <v>28.000612799999999</v>
      </c>
      <c r="Q22" s="107">
        <v>18.000021100000001</v>
      </c>
      <c r="R22" s="102">
        <v>452.00096840000003</v>
      </c>
      <c r="S22" s="102"/>
      <c r="T22" s="107">
        <v>26.000043699999999</v>
      </c>
      <c r="U22" s="107">
        <v>21.000006299999999</v>
      </c>
      <c r="V22" s="107">
        <v>0</v>
      </c>
      <c r="W22" s="107">
        <v>47.000050000000002</v>
      </c>
      <c r="X22" s="102"/>
      <c r="Y22" s="102">
        <v>2563.3987065000001</v>
      </c>
      <c r="Z22" s="108"/>
      <c r="AA22" s="109"/>
      <c r="AB22" s="109"/>
      <c r="AC22" s="109"/>
      <c r="AD22" s="109"/>
      <c r="AE22" s="110"/>
      <c r="AF22" s="110"/>
      <c r="AG22" s="110"/>
      <c r="AH22" s="110"/>
      <c r="AI22" s="110"/>
    </row>
    <row r="23" spans="1:35">
      <c r="A23" s="101" t="s">
        <v>123</v>
      </c>
      <c r="B23" s="102">
        <v>480.00215009999999</v>
      </c>
      <c r="C23" s="102">
        <v>371.10043510000003</v>
      </c>
      <c r="D23" s="102">
        <v>351.040434</v>
      </c>
      <c r="E23" s="102">
        <v>447.22982780000001</v>
      </c>
      <c r="F23" s="102">
        <v>256.76398880000005</v>
      </c>
      <c r="G23" s="102">
        <v>383.33808270000003</v>
      </c>
      <c r="H23" s="102">
        <v>50.622191600000001</v>
      </c>
      <c r="I23" s="102">
        <v>2340.0971101</v>
      </c>
      <c r="J23" s="102"/>
      <c r="K23" s="107">
        <v>72.831587299999995</v>
      </c>
      <c r="L23" s="107">
        <v>70.744832299999999</v>
      </c>
      <c r="M23" s="107">
        <v>73.887058300000007</v>
      </c>
      <c r="N23" s="107">
        <v>46.443305299999999</v>
      </c>
      <c r="O23" s="107">
        <v>47.569806200000002</v>
      </c>
      <c r="P23" s="107">
        <v>31.6658905</v>
      </c>
      <c r="Q23" s="107">
        <v>21.110595700000001</v>
      </c>
      <c r="R23" s="102">
        <v>364.25307559999999</v>
      </c>
      <c r="S23" s="102"/>
      <c r="T23" s="107">
        <v>13.721915600000001</v>
      </c>
      <c r="U23" s="107">
        <v>26.834247999999999</v>
      </c>
      <c r="V23" s="107">
        <v>0</v>
      </c>
      <c r="W23" s="107">
        <v>40.556163599999998</v>
      </c>
      <c r="X23" s="102"/>
      <c r="Y23" s="102">
        <v>2744.9063492999999</v>
      </c>
      <c r="Z23" s="108"/>
      <c r="AA23" s="109">
        <f>I23/I22-1</f>
        <v>0.13354956924687533</v>
      </c>
      <c r="AB23" s="109">
        <f>R23/R22-1</f>
        <v>-0.19413209027098188</v>
      </c>
      <c r="AC23" s="109">
        <f>IFERROR(W23/W22-1,"n/a")</f>
        <v>-0.13710382010231914</v>
      </c>
      <c r="AD23" s="109">
        <f>Y23/Y22-1</f>
        <v>7.0807417644298321E-2</v>
      </c>
      <c r="AE23" s="110"/>
      <c r="AF23" s="110" t="s">
        <v>49</v>
      </c>
      <c r="AG23" s="110" t="s">
        <v>49</v>
      </c>
      <c r="AH23" s="110" t="s">
        <v>49</v>
      </c>
      <c r="AI23" s="110" t="s">
        <v>49</v>
      </c>
    </row>
    <row r="24" spans="1:35">
      <c r="A24" s="23"/>
      <c r="B24" s="32"/>
      <c r="C24" s="32"/>
      <c r="D24" s="32"/>
      <c r="E24" s="32"/>
      <c r="F24" s="32"/>
      <c r="G24" s="32"/>
      <c r="H24" s="32"/>
      <c r="I24" s="32"/>
      <c r="J24" s="32"/>
      <c r="K24" s="33"/>
      <c r="L24" s="33"/>
      <c r="M24" s="33"/>
      <c r="N24" s="33"/>
      <c r="O24" s="33"/>
      <c r="P24" s="33"/>
      <c r="Q24" s="33"/>
      <c r="R24" s="32"/>
      <c r="S24" s="32"/>
      <c r="T24" s="33"/>
      <c r="U24" s="33"/>
      <c r="V24" s="33"/>
      <c r="W24" s="33"/>
      <c r="X24" s="32"/>
      <c r="Y24" s="32"/>
    </row>
    <row r="25" spans="1:35">
      <c r="A25" s="23" t="s">
        <v>96</v>
      </c>
      <c r="B25" s="43">
        <v>133.00187510000001</v>
      </c>
      <c r="C25" s="43">
        <v>744.50699729999997</v>
      </c>
      <c r="D25" s="43">
        <v>666.86644369999999</v>
      </c>
      <c r="E25" s="43">
        <v>800.43467029999999</v>
      </c>
      <c r="F25" s="32">
        <v>339.99284720000003</v>
      </c>
      <c r="G25" s="43">
        <v>646.80112329999997</v>
      </c>
      <c r="H25" s="43">
        <v>154.35125970000001</v>
      </c>
      <c r="I25" s="43">
        <v>3485.9552166000003</v>
      </c>
      <c r="J25" s="43"/>
      <c r="K25" s="43">
        <v>88.566170599999992</v>
      </c>
      <c r="L25" s="43">
        <v>134.0271338</v>
      </c>
      <c r="M25" s="43">
        <v>90.674768799999995</v>
      </c>
      <c r="N25" s="43">
        <v>73.805067100000002</v>
      </c>
      <c r="O25" s="43">
        <v>111.27373539999999</v>
      </c>
      <c r="P25" s="43">
        <v>68.000364700000006</v>
      </c>
      <c r="Q25" s="43">
        <v>56.630748199999999</v>
      </c>
      <c r="R25" s="43">
        <v>622.97798859999989</v>
      </c>
      <c r="S25" s="43"/>
      <c r="T25" s="43">
        <v>28.630749999999999</v>
      </c>
      <c r="U25" s="43">
        <v>64.364276100000012</v>
      </c>
      <c r="V25" s="43">
        <v>0</v>
      </c>
      <c r="W25" s="43">
        <v>92.995026100000018</v>
      </c>
      <c r="X25" s="43"/>
      <c r="Y25" s="43">
        <v>4201.9282313000003</v>
      </c>
      <c r="AA25" s="64" t="s">
        <v>49</v>
      </c>
      <c r="AB25" s="64" t="s">
        <v>49</v>
      </c>
      <c r="AC25" s="64" t="s">
        <v>49</v>
      </c>
      <c r="AD25" s="64" t="s">
        <v>49</v>
      </c>
      <c r="AF25" s="64" t="s">
        <v>49</v>
      </c>
      <c r="AG25" s="64" t="s">
        <v>49</v>
      </c>
      <c r="AH25" s="64" t="s">
        <v>49</v>
      </c>
      <c r="AI25" s="64" t="s">
        <v>49</v>
      </c>
    </row>
    <row r="26" spans="1:35">
      <c r="A26" s="23" t="s">
        <v>99</v>
      </c>
      <c r="B26" s="43">
        <v>235.00205510000001</v>
      </c>
      <c r="C26" s="43">
        <v>870.08682950000002</v>
      </c>
      <c r="D26" s="43">
        <v>732.81218679999995</v>
      </c>
      <c r="E26" s="43">
        <v>835.92643790000011</v>
      </c>
      <c r="F26" s="32">
        <v>470.32154040000006</v>
      </c>
      <c r="G26" s="43">
        <v>683.70262000000002</v>
      </c>
      <c r="H26" s="43">
        <v>110.13693789999999</v>
      </c>
      <c r="I26" s="43">
        <v>3937.9886076000003</v>
      </c>
      <c r="J26" s="43"/>
      <c r="K26" s="43">
        <v>177.5426636</v>
      </c>
      <c r="L26" s="43">
        <v>135.63166230000002</v>
      </c>
      <c r="M26" s="43">
        <v>181.76992490000001</v>
      </c>
      <c r="N26" s="43">
        <v>147.9521795</v>
      </c>
      <c r="O26" s="43">
        <v>112.6779907</v>
      </c>
      <c r="P26" s="43">
        <v>68.000406999999996</v>
      </c>
      <c r="Q26" s="43">
        <v>32.000145099999997</v>
      </c>
      <c r="R26" s="43">
        <v>855.57497310000008</v>
      </c>
      <c r="S26" s="43"/>
      <c r="T26" s="43">
        <v>54.408101899999998</v>
      </c>
      <c r="U26" s="43">
        <v>65.206605999999994</v>
      </c>
      <c r="V26" s="43">
        <v>11.0448413</v>
      </c>
      <c r="W26" s="43">
        <v>130.65954919999999</v>
      </c>
      <c r="X26" s="43"/>
      <c r="Y26" s="43">
        <v>4924.2231298999995</v>
      </c>
      <c r="AA26" s="64" t="s">
        <v>49</v>
      </c>
      <c r="AB26" s="64" t="s">
        <v>49</v>
      </c>
      <c r="AC26" s="64" t="s">
        <v>49</v>
      </c>
      <c r="AD26" s="64" t="s">
        <v>49</v>
      </c>
      <c r="AF26" s="67">
        <f t="shared" ref="AF26:AF33" si="4">I26/I25-1</f>
        <v>0.12967274761518222</v>
      </c>
      <c r="AG26" s="67">
        <f t="shared" ref="AG26:AG33" si="5">R26/R25-1</f>
        <v>0.37336308626683357</v>
      </c>
      <c r="AH26" s="67">
        <f t="shared" ref="AH26:AH33" si="6">W26/W25-1</f>
        <v>0.40501653345952393</v>
      </c>
      <c r="AI26" s="67">
        <f t="shared" ref="AI26:AI33" si="7">Y26/Y25-1</f>
        <v>0.17189605791447193</v>
      </c>
    </row>
    <row r="27" spans="1:35">
      <c r="A27" s="23" t="s">
        <v>110</v>
      </c>
      <c r="B27" s="43">
        <v>590.00264590000006</v>
      </c>
      <c r="C27" s="43">
        <v>678.34113520000005</v>
      </c>
      <c r="D27" s="43">
        <v>601.95254480000006</v>
      </c>
      <c r="E27" s="43">
        <v>851.12506690000009</v>
      </c>
      <c r="F27" s="32">
        <v>525.54345330000001</v>
      </c>
      <c r="G27" s="43">
        <v>743.66700450000008</v>
      </c>
      <c r="H27" s="43">
        <v>118.88080300000001</v>
      </c>
      <c r="I27" s="43">
        <v>4109.5126536000007</v>
      </c>
      <c r="J27" s="43"/>
      <c r="K27" s="43">
        <v>137.98654729999998</v>
      </c>
      <c r="L27" s="43">
        <v>133.45527619999999</v>
      </c>
      <c r="M27" s="43">
        <v>141.2718342</v>
      </c>
      <c r="N27" s="43">
        <v>114.9887341</v>
      </c>
      <c r="O27" s="43">
        <v>110.5816157</v>
      </c>
      <c r="P27" s="43">
        <v>70.342404700000003</v>
      </c>
      <c r="Q27" s="43">
        <v>57.817152100000001</v>
      </c>
      <c r="R27" s="43">
        <v>766.44356430000005</v>
      </c>
      <c r="S27" s="43"/>
      <c r="T27" s="43">
        <v>42.988076499999998</v>
      </c>
      <c r="U27" s="43">
        <v>63.872185600000002</v>
      </c>
      <c r="V27" s="43">
        <v>0</v>
      </c>
      <c r="W27" s="43">
        <v>106.8602621</v>
      </c>
      <c r="X27" s="43"/>
      <c r="Y27" s="43">
        <v>4982.8164800000004</v>
      </c>
      <c r="AA27" s="64" t="s">
        <v>49</v>
      </c>
      <c r="AB27" s="64" t="s">
        <v>49</v>
      </c>
      <c r="AC27" s="64" t="s">
        <v>49</v>
      </c>
      <c r="AD27" s="64" t="s">
        <v>49</v>
      </c>
      <c r="AF27" s="67">
        <f t="shared" si="4"/>
        <v>4.3556257544517196E-2</v>
      </c>
      <c r="AG27" s="67">
        <f t="shared" si="5"/>
        <v>-0.10417720433903144</v>
      </c>
      <c r="AH27" s="67">
        <f t="shared" si="6"/>
        <v>-0.18214732291453517</v>
      </c>
      <c r="AI27" s="67">
        <f t="shared" si="7"/>
        <v>1.189900387417886E-2</v>
      </c>
    </row>
    <row r="28" spans="1:35">
      <c r="A28" s="23" t="s">
        <v>111</v>
      </c>
      <c r="B28" s="32">
        <v>725.03918010000007</v>
      </c>
      <c r="C28" s="32">
        <v>984.93147640000007</v>
      </c>
      <c r="D28" s="32">
        <v>853.5930065</v>
      </c>
      <c r="E28" s="32">
        <v>935.48921410000003</v>
      </c>
      <c r="F28" s="32">
        <v>630.387383</v>
      </c>
      <c r="G28" s="32">
        <v>838.14921519999996</v>
      </c>
      <c r="H28" s="32">
        <v>127.9423773</v>
      </c>
      <c r="I28" s="32">
        <v>5095.5318526000001</v>
      </c>
      <c r="J28" s="32"/>
      <c r="K28" s="33">
        <v>91.675466700000001</v>
      </c>
      <c r="L28" s="33">
        <v>141.71284609999998</v>
      </c>
      <c r="M28" s="33">
        <v>93.779324900000006</v>
      </c>
      <c r="N28" s="33">
        <v>74.740233799999999</v>
      </c>
      <c r="O28" s="33">
        <v>119.21636219999999</v>
      </c>
      <c r="P28" s="33">
        <v>72.000330099999999</v>
      </c>
      <c r="Q28" s="33">
        <v>32.000051999999997</v>
      </c>
      <c r="R28" s="32">
        <v>625.12461580000002</v>
      </c>
      <c r="S28" s="32"/>
      <c r="T28" s="33">
        <v>29.662327699999999</v>
      </c>
      <c r="U28" s="33">
        <v>69.604616199999995</v>
      </c>
      <c r="V28" s="33">
        <v>8.8311624000000002</v>
      </c>
      <c r="W28" s="33">
        <v>108.0981063</v>
      </c>
      <c r="X28" s="32"/>
      <c r="Y28" s="32">
        <v>5828.7545747000004</v>
      </c>
      <c r="AA28" s="64" t="s">
        <v>49</v>
      </c>
      <c r="AB28" s="64" t="s">
        <v>49</v>
      </c>
      <c r="AC28" s="64" t="s">
        <v>49</v>
      </c>
      <c r="AD28" s="64" t="s">
        <v>49</v>
      </c>
      <c r="AF28" s="67">
        <f t="shared" si="4"/>
        <v>0.23993579825973543</v>
      </c>
      <c r="AG28" s="67">
        <f t="shared" si="5"/>
        <v>-0.18438271920133864</v>
      </c>
      <c r="AH28" s="67">
        <f t="shared" si="6"/>
        <v>1.1583765336843577E-2</v>
      </c>
      <c r="AI28" s="67">
        <f t="shared" si="7"/>
        <v>0.16977107186175155</v>
      </c>
    </row>
    <row r="29" spans="1:35">
      <c r="A29" s="23" t="s">
        <v>112</v>
      </c>
      <c r="B29" s="32">
        <v>935.01199350000002</v>
      </c>
      <c r="C29" s="32">
        <v>1157.6107380000001</v>
      </c>
      <c r="D29" s="32">
        <v>1071.9889063999999</v>
      </c>
      <c r="E29" s="32">
        <v>1027.4600446000002</v>
      </c>
      <c r="F29" s="32">
        <v>726.72506380000004</v>
      </c>
      <c r="G29" s="32">
        <v>930.96400649999987</v>
      </c>
      <c r="H29" s="32">
        <v>188.8794451</v>
      </c>
      <c r="I29" s="32">
        <v>6038.6401979000011</v>
      </c>
      <c r="J29" s="32"/>
      <c r="K29" s="33">
        <v>153.62219759999999</v>
      </c>
      <c r="L29" s="33">
        <v>144.91354530000001</v>
      </c>
      <c r="M29" s="33">
        <v>156.63359589999999</v>
      </c>
      <c r="N29" s="33">
        <v>114.44929150000002</v>
      </c>
      <c r="O29" s="33">
        <v>112.7612724</v>
      </c>
      <c r="P29" s="33">
        <v>78.000321099999994</v>
      </c>
      <c r="Q29" s="33">
        <v>57.172843100000001</v>
      </c>
      <c r="R29" s="32">
        <v>817.55306689999998</v>
      </c>
      <c r="S29" s="32"/>
      <c r="T29" s="33">
        <v>42.184339999999999</v>
      </c>
      <c r="U29" s="33">
        <v>65.456737199999992</v>
      </c>
      <c r="V29" s="33">
        <v>0</v>
      </c>
      <c r="W29" s="33">
        <v>107.64107719999998</v>
      </c>
      <c r="X29" s="32"/>
      <c r="Y29" s="32">
        <v>6963.834342000001</v>
      </c>
      <c r="AA29" s="67">
        <f>I29/I25-1</f>
        <v>0.73227704393452941</v>
      </c>
      <c r="AB29" s="67">
        <f>R29/R25-1</f>
        <v>0.31233058287863891</v>
      </c>
      <c r="AC29" s="67">
        <f>W29/W25-1</f>
        <v>0.15749284358768478</v>
      </c>
      <c r="AD29" s="67">
        <f>Y29/Y25-1</f>
        <v>0.6572949271543167</v>
      </c>
      <c r="AF29" s="67">
        <f t="shared" si="4"/>
        <v>0.1850853596016242</v>
      </c>
      <c r="AG29" s="67">
        <f t="shared" si="5"/>
        <v>0.30782414615642772</v>
      </c>
      <c r="AH29" s="67">
        <f t="shared" si="6"/>
        <v>-4.2279103274172058E-3</v>
      </c>
      <c r="AI29" s="67">
        <f t="shared" si="7"/>
        <v>0.19473795864160603</v>
      </c>
    </row>
    <row r="30" spans="1:35">
      <c r="A30" s="23" t="s">
        <v>115</v>
      </c>
      <c r="B30" s="32">
        <v>990.01468149999982</v>
      </c>
      <c r="C30" s="32">
        <v>1169.3623560000001</v>
      </c>
      <c r="D30" s="32">
        <v>1134.2478592000002</v>
      </c>
      <c r="E30" s="32">
        <v>1055.7081928</v>
      </c>
      <c r="F30" s="32">
        <v>768.88457190000008</v>
      </c>
      <c r="G30" s="32">
        <v>950.22810530000004</v>
      </c>
      <c r="H30" s="32">
        <v>144.12435579999999</v>
      </c>
      <c r="I30" s="32">
        <v>6212.5701224999993</v>
      </c>
      <c r="J30" s="32"/>
      <c r="K30" s="33">
        <v>182.7258363</v>
      </c>
      <c r="L30" s="33">
        <v>165.99379630000001</v>
      </c>
      <c r="M30" s="33">
        <v>185.76900130000001</v>
      </c>
      <c r="N30" s="33">
        <v>124.8171718</v>
      </c>
      <c r="O30" s="33">
        <v>121.1062776</v>
      </c>
      <c r="P30" s="33">
        <v>56.001062300000001</v>
      </c>
      <c r="Q30" s="33">
        <v>34.000026800000001</v>
      </c>
      <c r="R30" s="32">
        <v>870.41317240000001</v>
      </c>
      <c r="S30" s="32"/>
      <c r="T30" s="33">
        <v>42.6922979</v>
      </c>
      <c r="U30" s="33">
        <v>69.848985599999992</v>
      </c>
      <c r="V30" s="33">
        <v>9.3893769000000002</v>
      </c>
      <c r="W30" s="33">
        <v>121.93066039999999</v>
      </c>
      <c r="X30" s="32"/>
      <c r="Y30" s="32">
        <v>7204.9139552999995</v>
      </c>
      <c r="AA30" s="67">
        <f>I30/I26-1</f>
        <v>0.57759982101274754</v>
      </c>
      <c r="AB30" s="67">
        <f>R30/R26-1</f>
        <v>1.734295621836246E-2</v>
      </c>
      <c r="AC30" s="67">
        <f>W30/W26-1</f>
        <v>-6.6806359377826419E-2</v>
      </c>
      <c r="AD30" s="67">
        <f>Y30/Y26-1</f>
        <v>0.46315749007220886</v>
      </c>
      <c r="AF30" s="67">
        <f t="shared" si="4"/>
        <v>2.8802829594067214E-2</v>
      </c>
      <c r="AG30" s="67">
        <f t="shared" si="5"/>
        <v>6.4656482423135042E-2</v>
      </c>
      <c r="AH30" s="67">
        <f t="shared" si="6"/>
        <v>0.13275213860457358</v>
      </c>
      <c r="AI30" s="67">
        <f t="shared" si="7"/>
        <v>3.4618803587272096E-2</v>
      </c>
    </row>
    <row r="31" spans="1:35">
      <c r="A31" s="23" t="s">
        <v>116</v>
      </c>
      <c r="B31" s="32">
        <v>855.00875189999999</v>
      </c>
      <c r="C31" s="32">
        <v>948.47696410000003</v>
      </c>
      <c r="D31" s="32">
        <v>978.59395159999985</v>
      </c>
      <c r="E31" s="32">
        <v>963.44785860000002</v>
      </c>
      <c r="F31" s="32">
        <v>782.88552699999991</v>
      </c>
      <c r="G31" s="32">
        <v>963.44608700000003</v>
      </c>
      <c r="H31" s="32">
        <v>146.66564529999999</v>
      </c>
      <c r="I31" s="32">
        <v>5638.5247854999998</v>
      </c>
      <c r="J31" s="32"/>
      <c r="K31" s="33">
        <v>208.42528659999999</v>
      </c>
      <c r="L31" s="33">
        <v>184.12280759999999</v>
      </c>
      <c r="M31" s="33">
        <v>211.48946140000001</v>
      </c>
      <c r="N31" s="33">
        <v>133.8219565</v>
      </c>
      <c r="O31" s="33">
        <v>127.1838637</v>
      </c>
      <c r="P31" s="33">
        <v>115.80647330000001</v>
      </c>
      <c r="Q31" s="33">
        <v>61.059538700000004</v>
      </c>
      <c r="R31" s="32">
        <v>1041.9093878000001</v>
      </c>
      <c r="S31" s="32"/>
      <c r="T31" s="33">
        <v>43.011906199999999</v>
      </c>
      <c r="U31" s="33">
        <v>73.216683399999994</v>
      </c>
      <c r="V31" s="33">
        <v>0</v>
      </c>
      <c r="W31" s="33">
        <v>116.22858959999999</v>
      </c>
      <c r="X31" s="32"/>
      <c r="Y31" s="32">
        <v>6796.6627629000004</v>
      </c>
      <c r="AA31" s="67">
        <f>I31/I27-1</f>
        <v>0.37206653459518102</v>
      </c>
      <c r="AB31" s="67">
        <f>R31/R27-1</f>
        <v>0.35940783683347322</v>
      </c>
      <c r="AC31" s="67">
        <f>W31/W27-1</f>
        <v>8.7668954912660579E-2</v>
      </c>
      <c r="AD31" s="67">
        <f>Y31/Y27-1</f>
        <v>0.36402028655488428</v>
      </c>
      <c r="AF31" s="67">
        <f t="shared" si="4"/>
        <v>-9.2400620947679202E-2</v>
      </c>
      <c r="AG31" s="67">
        <f t="shared" si="5"/>
        <v>0.19702851569574897</v>
      </c>
      <c r="AH31" s="67">
        <f t="shared" si="6"/>
        <v>-4.6764864401571016E-2</v>
      </c>
      <c r="AI31" s="67">
        <f t="shared" si="7"/>
        <v>-5.6662882434520334E-2</v>
      </c>
    </row>
    <row r="32" spans="1:35">
      <c r="A32" s="23" t="s">
        <v>118</v>
      </c>
      <c r="B32" s="32">
        <v>925.00979899999993</v>
      </c>
      <c r="C32" s="32">
        <v>1138.3782944</v>
      </c>
      <c r="D32" s="32">
        <v>1088.2317902</v>
      </c>
      <c r="E32" s="32">
        <v>1037.3861468999999</v>
      </c>
      <c r="F32" s="32">
        <v>782.32955629999992</v>
      </c>
      <c r="G32" s="32">
        <v>958.41863170000011</v>
      </c>
      <c r="H32" s="32">
        <v>144.8068293</v>
      </c>
      <c r="I32" s="32">
        <v>6074.5610477999999</v>
      </c>
      <c r="J32" s="32"/>
      <c r="K32" s="33">
        <v>289.11840210000003</v>
      </c>
      <c r="L32" s="33">
        <v>195.00810369999999</v>
      </c>
      <c r="M32" s="33">
        <v>293.30836899999997</v>
      </c>
      <c r="N32" s="33">
        <v>184.36529659999999</v>
      </c>
      <c r="O32" s="33">
        <v>134.69666290000001</v>
      </c>
      <c r="P32" s="33">
        <v>87.654169200000013</v>
      </c>
      <c r="Q32" s="33">
        <v>37.398569199999997</v>
      </c>
      <c r="R32" s="32">
        <v>1221.5495727000002</v>
      </c>
      <c r="S32" s="32"/>
      <c r="T32" s="33">
        <v>57.710111699999999</v>
      </c>
      <c r="U32" s="33">
        <v>77.539083699999992</v>
      </c>
      <c r="V32" s="33">
        <v>8.0000084000000005</v>
      </c>
      <c r="W32" s="33">
        <v>143.2492038</v>
      </c>
      <c r="X32" s="32"/>
      <c r="Y32" s="32">
        <v>7439.3598242999997</v>
      </c>
      <c r="AA32" s="67">
        <f>I32/I28-1</f>
        <v>0.19213483960471156</v>
      </c>
      <c r="AB32" s="67">
        <f>R32/R28-1</f>
        <v>0.95408969959810075</v>
      </c>
      <c r="AC32" s="67">
        <f>W32/W28-1</f>
        <v>0.32517773625420121</v>
      </c>
      <c r="AD32" s="67">
        <f>Y32/Y28-1</f>
        <v>0.27632064945587365</v>
      </c>
      <c r="AF32" s="67">
        <f t="shared" si="4"/>
        <v>7.7331621104390402E-2</v>
      </c>
      <c r="AG32" s="67">
        <f t="shared" si="5"/>
        <v>0.1724144028295127</v>
      </c>
      <c r="AH32" s="67">
        <f t="shared" si="6"/>
        <v>0.23247820775414452</v>
      </c>
      <c r="AI32" s="67">
        <f t="shared" si="7"/>
        <v>9.4560681296150362E-2</v>
      </c>
    </row>
    <row r="33" spans="1:35">
      <c r="A33" s="23" t="s">
        <v>121</v>
      </c>
      <c r="B33" s="32">
        <v>1075.0328610000001</v>
      </c>
      <c r="C33" s="32">
        <v>1268.8869715000001</v>
      </c>
      <c r="D33" s="32">
        <v>1198.6729943999999</v>
      </c>
      <c r="E33" s="32">
        <v>1107.3809732</v>
      </c>
      <c r="F33" s="32">
        <v>896.75644869999996</v>
      </c>
      <c r="G33" s="32">
        <v>986.22658849999993</v>
      </c>
      <c r="H33" s="32">
        <v>204.1304902</v>
      </c>
      <c r="I33" s="32">
        <v>6737.0873275000004</v>
      </c>
      <c r="J33" s="32"/>
      <c r="K33" s="33">
        <v>213.53623730000004</v>
      </c>
      <c r="L33" s="33">
        <v>189.30719530000002</v>
      </c>
      <c r="M33" s="33">
        <v>216.6307908</v>
      </c>
      <c r="N33" s="33">
        <v>136.16803909999999</v>
      </c>
      <c r="O33" s="33">
        <v>131.0217663</v>
      </c>
      <c r="P33" s="33">
        <v>86.506308399999995</v>
      </c>
      <c r="Q33" s="33">
        <v>63.621267600000003</v>
      </c>
      <c r="R33" s="32">
        <v>1036.7916048</v>
      </c>
      <c r="S33" s="32"/>
      <c r="T33" s="33">
        <v>43.435490999999999</v>
      </c>
      <c r="U33" s="33">
        <v>75.535283300000003</v>
      </c>
      <c r="V33" s="33">
        <v>0</v>
      </c>
      <c r="W33" s="33">
        <v>118.9707743</v>
      </c>
      <c r="X33" s="32"/>
      <c r="Y33" s="32">
        <v>7892.8497066</v>
      </c>
      <c r="AA33" s="67">
        <f>I33/I29-1</f>
        <v>0.11566298151741039</v>
      </c>
      <c r="AB33" s="67">
        <f>R33/R29-1</f>
        <v>0.26816429021703669</v>
      </c>
      <c r="AC33" s="67">
        <f>W33/W29-1</f>
        <v>0.10525440096580541</v>
      </c>
      <c r="AD33" s="67">
        <f>Y33/Y29-1</f>
        <v>0.13340572434311926</v>
      </c>
      <c r="AF33" s="67">
        <f t="shared" si="4"/>
        <v>0.10906570441660879</v>
      </c>
      <c r="AG33" s="67">
        <f t="shared" si="5"/>
        <v>-0.151248849845388</v>
      </c>
      <c r="AH33" s="67">
        <f t="shared" si="6"/>
        <v>-0.16948387045764512</v>
      </c>
      <c r="AI33" s="67">
        <f t="shared" si="7"/>
        <v>6.0958186323871066E-2</v>
      </c>
    </row>
    <row r="35" spans="1:35">
      <c r="A35" s="25">
        <v>45322</v>
      </c>
      <c r="B35" s="33">
        <v>285.00335319999999</v>
      </c>
      <c r="C35" s="33">
        <v>417.11381919999997</v>
      </c>
      <c r="D35" s="32">
        <v>417.11171340000004</v>
      </c>
      <c r="E35" s="33">
        <v>319.352711</v>
      </c>
      <c r="F35" s="32">
        <v>287.4562047</v>
      </c>
      <c r="G35" s="33">
        <v>289.74325620000002</v>
      </c>
      <c r="H35" s="33">
        <v>48.616630399999998</v>
      </c>
      <c r="I35" s="33">
        <v>2064.3976880999999</v>
      </c>
      <c r="J35" s="32"/>
      <c r="K35" s="33">
        <v>117.0001207</v>
      </c>
      <c r="L35" s="33">
        <v>52.000056800000003</v>
      </c>
      <c r="M35" s="33">
        <v>119.0000847</v>
      </c>
      <c r="N35" s="33">
        <v>81.000061099999996</v>
      </c>
      <c r="O35" s="33">
        <v>37.000011200000003</v>
      </c>
      <c r="P35" s="33">
        <v>28.000612799999999</v>
      </c>
      <c r="Q35" s="33">
        <v>18.000021100000001</v>
      </c>
      <c r="R35" s="33">
        <v>452.00096840000003</v>
      </c>
      <c r="S35" s="32"/>
      <c r="T35" s="33">
        <v>26.000043699999999</v>
      </c>
      <c r="U35" s="33">
        <v>21.000006299999999</v>
      </c>
      <c r="V35" s="33">
        <v>0</v>
      </c>
      <c r="W35" s="33">
        <v>47.000050000000002</v>
      </c>
      <c r="X35" s="32"/>
      <c r="Y35" s="32">
        <v>2563.3987065000001</v>
      </c>
      <c r="AA35" s="64" t="s">
        <v>49</v>
      </c>
      <c r="AB35" s="64" t="s">
        <v>49</v>
      </c>
      <c r="AC35" s="64" t="s">
        <v>49</v>
      </c>
      <c r="AD35" s="64" t="s">
        <v>49</v>
      </c>
      <c r="AF35" s="64" t="s">
        <v>49</v>
      </c>
      <c r="AG35" s="64" t="s">
        <v>49</v>
      </c>
      <c r="AH35" s="64" t="s">
        <v>49</v>
      </c>
      <c r="AI35" s="64" t="s">
        <v>49</v>
      </c>
    </row>
    <row r="36" spans="1:35">
      <c r="A36" s="25">
        <v>45351</v>
      </c>
      <c r="B36" s="33">
        <v>400.00755669999995</v>
      </c>
      <c r="C36" s="33">
        <v>381.86238480000003</v>
      </c>
      <c r="D36" s="32">
        <v>361.7649078</v>
      </c>
      <c r="E36" s="33">
        <v>428.04549769999994</v>
      </c>
      <c r="F36" s="32">
        <v>241.1769845</v>
      </c>
      <c r="G36" s="33">
        <v>379.28201369999999</v>
      </c>
      <c r="H36" s="33">
        <v>49.403008499999999</v>
      </c>
      <c r="I36" s="33">
        <v>2241.5423536999997</v>
      </c>
      <c r="J36" s="32"/>
      <c r="K36" s="33">
        <v>65.725715600000001</v>
      </c>
      <c r="L36" s="33">
        <v>57.9937209</v>
      </c>
      <c r="M36" s="33">
        <v>66.768916599999997</v>
      </c>
      <c r="N36" s="33">
        <v>43.817110700000001</v>
      </c>
      <c r="O36" s="33">
        <v>45.106262000000001</v>
      </c>
      <c r="P36" s="33">
        <v>28.000449499999998</v>
      </c>
      <c r="Q36" s="33">
        <v>0</v>
      </c>
      <c r="R36" s="33">
        <v>307.4121753</v>
      </c>
      <c r="S36" s="32"/>
      <c r="T36" s="33">
        <v>16.692254200000001</v>
      </c>
      <c r="U36" s="33">
        <v>26.848948799999999</v>
      </c>
      <c r="V36" s="33">
        <v>9.3893769000000002</v>
      </c>
      <c r="W36" s="33">
        <v>52.930579899999998</v>
      </c>
      <c r="X36" s="32"/>
      <c r="Y36" s="32">
        <v>2601.8851088999995</v>
      </c>
      <c r="AA36" s="64" t="s">
        <v>49</v>
      </c>
      <c r="AB36" s="64" t="s">
        <v>49</v>
      </c>
      <c r="AC36" s="64" t="s">
        <v>49</v>
      </c>
      <c r="AD36" s="64" t="s">
        <v>49</v>
      </c>
      <c r="AF36" s="67">
        <f t="shared" ref="AF36:AF47" si="8">I36/I35-1</f>
        <v>8.5809370268689733E-2</v>
      </c>
      <c r="AG36" s="67">
        <f t="shared" ref="AG36:AG47" si="9">R36/R35-1</f>
        <v>-0.31988602504949859</v>
      </c>
      <c r="AH36" s="67">
        <f t="shared" ref="AH36:AH47" si="10">W36/W35-1</f>
        <v>0.12618135299856048</v>
      </c>
      <c r="AI36" s="67">
        <f t="shared" ref="AI36:AI47" si="11">Y36/Y35-1</f>
        <v>1.5013818296158776E-2</v>
      </c>
    </row>
    <row r="37" spans="1:35">
      <c r="A37" s="25">
        <v>45382</v>
      </c>
      <c r="B37" s="33">
        <v>305.00377159999999</v>
      </c>
      <c r="C37" s="33">
        <v>370.38615199999998</v>
      </c>
      <c r="D37" s="32">
        <v>355.37123800000006</v>
      </c>
      <c r="E37" s="33">
        <v>308.30998410000001</v>
      </c>
      <c r="F37" s="32">
        <v>240.25138269999999</v>
      </c>
      <c r="G37" s="33">
        <v>281.20283540000003</v>
      </c>
      <c r="H37" s="33">
        <v>46.1047169</v>
      </c>
      <c r="I37" s="33">
        <v>1906.6300807</v>
      </c>
      <c r="J37" s="32"/>
      <c r="K37" s="33">
        <v>0</v>
      </c>
      <c r="L37" s="33">
        <v>56.000018599999997</v>
      </c>
      <c r="M37" s="33">
        <v>0</v>
      </c>
      <c r="N37" s="33">
        <v>0</v>
      </c>
      <c r="O37" s="33">
        <v>39.000004400000002</v>
      </c>
      <c r="P37" s="33">
        <v>0</v>
      </c>
      <c r="Q37" s="33">
        <v>16.000005699999999</v>
      </c>
      <c r="R37" s="33">
        <v>111.0000287</v>
      </c>
      <c r="S37" s="32"/>
      <c r="T37" s="33">
        <v>0</v>
      </c>
      <c r="U37" s="33">
        <v>22.000030500000001</v>
      </c>
      <c r="V37" s="33">
        <v>0</v>
      </c>
      <c r="W37" s="33">
        <v>22.000030500000001</v>
      </c>
      <c r="X37" s="32"/>
      <c r="Y37" s="32">
        <v>2039.6301399000001</v>
      </c>
      <c r="AA37" s="64" t="s">
        <v>49</v>
      </c>
      <c r="AB37" s="64" t="s">
        <v>49</v>
      </c>
      <c r="AC37" s="64" t="s">
        <v>49</v>
      </c>
      <c r="AD37" s="64" t="s">
        <v>49</v>
      </c>
      <c r="AF37" s="67">
        <f t="shared" si="8"/>
        <v>-0.14941153016679654</v>
      </c>
      <c r="AG37" s="67">
        <f t="shared" si="9"/>
        <v>-0.63892116962616607</v>
      </c>
      <c r="AH37" s="67">
        <f t="shared" si="10"/>
        <v>-0.58436067502823641</v>
      </c>
      <c r="AI37" s="67">
        <f t="shared" si="11"/>
        <v>-0.21609523305881262</v>
      </c>
    </row>
    <row r="38" spans="1:35">
      <c r="A38" s="25">
        <v>45412</v>
      </c>
      <c r="B38" s="33">
        <v>260.00337039999999</v>
      </c>
      <c r="C38" s="33">
        <v>356.32534609999999</v>
      </c>
      <c r="D38" s="32">
        <v>381.42291349999999</v>
      </c>
      <c r="E38" s="33">
        <v>297.78289640000003</v>
      </c>
      <c r="F38" s="32">
        <v>301.12264829999998</v>
      </c>
      <c r="G38" s="33">
        <v>297.7825368</v>
      </c>
      <c r="H38" s="33">
        <v>49.108430599999998</v>
      </c>
      <c r="I38" s="33">
        <v>1943.5481421000002</v>
      </c>
      <c r="J38" s="32"/>
      <c r="K38" s="33">
        <v>135.32889890000001</v>
      </c>
      <c r="L38" s="33">
        <v>58.956538700000003</v>
      </c>
      <c r="M38" s="33">
        <v>137.33369740000001</v>
      </c>
      <c r="N38" s="33">
        <v>87.209716100000009</v>
      </c>
      <c r="O38" s="33">
        <v>39.6432784</v>
      </c>
      <c r="P38" s="33">
        <v>58.1438311</v>
      </c>
      <c r="Q38" s="33">
        <v>23.1096304</v>
      </c>
      <c r="R38" s="33">
        <v>539.72559100000012</v>
      </c>
      <c r="S38" s="32"/>
      <c r="T38" s="33">
        <v>26.062001800000001</v>
      </c>
      <c r="U38" s="33">
        <v>22.362826900000002</v>
      </c>
      <c r="V38" s="33">
        <v>0</v>
      </c>
      <c r="W38" s="33">
        <v>48.424828700000006</v>
      </c>
      <c r="X38" s="32"/>
      <c r="Y38" s="32">
        <v>2531.6985618000003</v>
      </c>
      <c r="AA38" s="64" t="s">
        <v>49</v>
      </c>
      <c r="AB38" s="64" t="s">
        <v>49</v>
      </c>
      <c r="AC38" s="64" t="s">
        <v>49</v>
      </c>
      <c r="AD38" s="64" t="s">
        <v>49</v>
      </c>
      <c r="AF38" s="67">
        <f t="shared" si="8"/>
        <v>1.936299116105733E-2</v>
      </c>
      <c r="AG38" s="67">
        <f t="shared" si="9"/>
        <v>3.8623914544987867</v>
      </c>
      <c r="AH38" s="67">
        <f t="shared" si="10"/>
        <v>1.2011255257123397</v>
      </c>
      <c r="AI38" s="67">
        <f t="shared" si="11"/>
        <v>0.24125375099826951</v>
      </c>
    </row>
    <row r="39" spans="1:35">
      <c r="A39" s="25">
        <v>45443</v>
      </c>
      <c r="B39" s="33">
        <v>355.00245280000001</v>
      </c>
      <c r="C39" s="33">
        <v>311.00013449999994</v>
      </c>
      <c r="D39" s="32">
        <v>316.01714340000001</v>
      </c>
      <c r="E39" s="33">
        <v>381.6239984</v>
      </c>
      <c r="F39" s="32">
        <v>240.77469310000001</v>
      </c>
      <c r="G39" s="33">
        <v>381.62148999999999</v>
      </c>
      <c r="H39" s="33">
        <v>50.572731300000001</v>
      </c>
      <c r="I39" s="33">
        <v>2036.6126434999999</v>
      </c>
      <c r="J39" s="32"/>
      <c r="K39" s="33">
        <v>73.096387699999994</v>
      </c>
      <c r="L39" s="33">
        <v>65.2902098</v>
      </c>
      <c r="M39" s="33">
        <v>74.155764000000005</v>
      </c>
      <c r="N39" s="33">
        <v>46.612240399999997</v>
      </c>
      <c r="O39" s="33">
        <v>47.278984800000003</v>
      </c>
      <c r="P39" s="33">
        <v>29.662559600000002</v>
      </c>
      <c r="Q39" s="33">
        <v>16.949883700000001</v>
      </c>
      <c r="R39" s="33">
        <v>353.04602999999997</v>
      </c>
      <c r="S39" s="32"/>
      <c r="T39" s="33">
        <v>16.949904400000001</v>
      </c>
      <c r="U39" s="33">
        <v>28.142249899999999</v>
      </c>
      <c r="V39" s="33">
        <v>0</v>
      </c>
      <c r="W39" s="33">
        <v>45.092154300000004</v>
      </c>
      <c r="X39" s="32"/>
      <c r="Y39" s="32">
        <v>2434.7508278</v>
      </c>
      <c r="AA39" s="64" t="s">
        <v>49</v>
      </c>
      <c r="AB39" s="64" t="s">
        <v>49</v>
      </c>
      <c r="AC39" s="64" t="s">
        <v>49</v>
      </c>
      <c r="AD39" s="64" t="s">
        <v>49</v>
      </c>
      <c r="AF39" s="67">
        <f t="shared" si="8"/>
        <v>4.7883815885025438E-2</v>
      </c>
      <c r="AG39" s="67">
        <f t="shared" si="9"/>
        <v>-0.3458786541029516</v>
      </c>
      <c r="AH39" s="67">
        <f t="shared" si="10"/>
        <v>-6.882160431886053E-2</v>
      </c>
      <c r="AI39" s="67">
        <f t="shared" si="11"/>
        <v>-3.829355337274909E-2</v>
      </c>
    </row>
    <row r="40" spans="1:35">
      <c r="A40" s="25">
        <v>45473</v>
      </c>
      <c r="B40" s="33">
        <v>240.00292870000001</v>
      </c>
      <c r="C40" s="33">
        <v>281.15148350000004</v>
      </c>
      <c r="D40" s="32">
        <v>281.15389469999997</v>
      </c>
      <c r="E40" s="33">
        <v>284.04096379999999</v>
      </c>
      <c r="F40" s="32">
        <v>240.98818560000001</v>
      </c>
      <c r="G40" s="33">
        <v>284.04206020000004</v>
      </c>
      <c r="H40" s="33">
        <v>46.984483400000002</v>
      </c>
      <c r="I40" s="33">
        <v>1658.3639999000002</v>
      </c>
      <c r="J40" s="32"/>
      <c r="K40" s="33">
        <v>0</v>
      </c>
      <c r="L40" s="33">
        <v>59.876059099999999</v>
      </c>
      <c r="M40" s="33">
        <v>0</v>
      </c>
      <c r="N40" s="33">
        <v>0</v>
      </c>
      <c r="O40" s="33">
        <v>40.2616005</v>
      </c>
      <c r="P40" s="33">
        <v>28.000082599999999</v>
      </c>
      <c r="Q40" s="33">
        <v>21.0000246</v>
      </c>
      <c r="R40" s="33">
        <v>149.13776679999998</v>
      </c>
      <c r="S40" s="32"/>
      <c r="T40" s="33">
        <v>0</v>
      </c>
      <c r="U40" s="33">
        <v>22.7116066</v>
      </c>
      <c r="V40" s="33">
        <v>0</v>
      </c>
      <c r="W40" s="33">
        <v>22.7116066</v>
      </c>
      <c r="X40" s="32"/>
      <c r="Y40" s="32">
        <v>1830.2133733000003</v>
      </c>
      <c r="AA40" s="64" t="s">
        <v>49</v>
      </c>
      <c r="AB40" s="64" t="s">
        <v>49</v>
      </c>
      <c r="AC40" s="64" t="s">
        <v>49</v>
      </c>
      <c r="AD40" s="64" t="s">
        <v>49</v>
      </c>
      <c r="AF40" s="67">
        <f t="shared" si="8"/>
        <v>-0.18572439133539131</v>
      </c>
      <c r="AG40" s="67">
        <f t="shared" si="9"/>
        <v>-0.57756849213118189</v>
      </c>
      <c r="AH40" s="67">
        <f t="shared" si="10"/>
        <v>-0.49632908534600673</v>
      </c>
      <c r="AI40" s="67">
        <f t="shared" si="11"/>
        <v>-0.24829540977967324</v>
      </c>
    </row>
    <row r="41" spans="1:35">
      <c r="A41" s="25">
        <v>45504</v>
      </c>
      <c r="B41" s="32">
        <v>275.00297499999999</v>
      </c>
      <c r="C41" s="32">
        <v>436.19737670000001</v>
      </c>
      <c r="D41" s="32">
        <v>411.12920209999999</v>
      </c>
      <c r="E41" s="32">
        <v>318.5761061</v>
      </c>
      <c r="F41" s="32">
        <v>300.82837840000002</v>
      </c>
      <c r="G41" s="32">
        <v>296.357463</v>
      </c>
      <c r="H41" s="32">
        <v>48.591812900000001</v>
      </c>
      <c r="I41" s="32">
        <v>2086.6833142</v>
      </c>
      <c r="J41" s="32"/>
      <c r="K41" s="33">
        <v>144.2072387</v>
      </c>
      <c r="L41" s="33">
        <v>67.423503800000006</v>
      </c>
      <c r="M41" s="33">
        <v>146.29713409999999</v>
      </c>
      <c r="N41" s="33">
        <v>91.958304900000002</v>
      </c>
      <c r="O41" s="33">
        <v>45.336567199999998</v>
      </c>
      <c r="P41" s="33">
        <v>31.654132700000002</v>
      </c>
      <c r="Q41" s="33">
        <v>20.047629100000002</v>
      </c>
      <c r="R41" s="32">
        <v>546.9245105</v>
      </c>
      <c r="S41" s="32"/>
      <c r="T41" s="33">
        <v>27.169476500000002</v>
      </c>
      <c r="U41" s="33">
        <v>25.5744328</v>
      </c>
      <c r="V41" s="33">
        <v>0</v>
      </c>
      <c r="W41" s="33">
        <v>52.743909299999999</v>
      </c>
      <c r="X41" s="32"/>
      <c r="Y41" s="32">
        <v>2686.3517339999999</v>
      </c>
      <c r="AA41" s="64" t="s">
        <v>49</v>
      </c>
      <c r="AB41" s="64" t="s">
        <v>49</v>
      </c>
      <c r="AC41" s="64" t="s">
        <v>49</v>
      </c>
      <c r="AD41" s="64" t="s">
        <v>49</v>
      </c>
      <c r="AF41" s="67">
        <f t="shared" si="8"/>
        <v>0.25827822741317807</v>
      </c>
      <c r="AG41" s="67">
        <f t="shared" si="9"/>
        <v>2.6672435308317897</v>
      </c>
      <c r="AH41" s="67">
        <f t="shared" si="10"/>
        <v>1.3223328155041219</v>
      </c>
      <c r="AI41" s="67">
        <f t="shared" si="11"/>
        <v>0.46778062776162721</v>
      </c>
    </row>
    <row r="42" spans="1:35">
      <c r="A42" s="25">
        <v>45535</v>
      </c>
      <c r="B42" s="32">
        <v>405.0039481</v>
      </c>
      <c r="C42" s="32">
        <v>376.14101129999995</v>
      </c>
      <c r="D42" s="32">
        <v>356.07794769999998</v>
      </c>
      <c r="E42" s="32">
        <v>411.76311629999998</v>
      </c>
      <c r="F42" s="32">
        <v>240.73067510000001</v>
      </c>
      <c r="G42" s="32">
        <v>379.25499239999999</v>
      </c>
      <c r="H42" s="32">
        <v>49.689669199999997</v>
      </c>
      <c r="I42" s="32">
        <v>2218.6613600999999</v>
      </c>
      <c r="J42" s="32"/>
      <c r="K42" s="33">
        <v>0</v>
      </c>
      <c r="L42" s="33">
        <v>69.030182699999997</v>
      </c>
      <c r="M42" s="33">
        <v>0</v>
      </c>
      <c r="N42" s="33">
        <v>0</v>
      </c>
      <c r="O42" s="33">
        <v>49.987416199999998</v>
      </c>
      <c r="P42" s="33">
        <v>28.000016500000001</v>
      </c>
      <c r="Q42" s="33">
        <v>0</v>
      </c>
      <c r="R42" s="32">
        <v>147.01761540000001</v>
      </c>
      <c r="S42" s="32"/>
      <c r="T42" s="33">
        <v>0</v>
      </c>
      <c r="U42" s="33">
        <v>29.754413</v>
      </c>
      <c r="V42" s="33">
        <v>8.0000084000000005</v>
      </c>
      <c r="W42" s="33">
        <v>37.754421399999998</v>
      </c>
      <c r="X42" s="32"/>
      <c r="Y42" s="32">
        <v>2403.4333968999999</v>
      </c>
      <c r="AA42" s="64" t="s">
        <v>49</v>
      </c>
      <c r="AB42" s="64" t="s">
        <v>49</v>
      </c>
      <c r="AC42" s="64" t="s">
        <v>49</v>
      </c>
      <c r="AD42" s="64" t="s">
        <v>49</v>
      </c>
      <c r="AF42" s="67">
        <f t="shared" si="8"/>
        <v>6.3247760214442561E-2</v>
      </c>
      <c r="AG42" s="67">
        <f t="shared" si="9"/>
        <v>-0.73119212509675957</v>
      </c>
      <c r="AH42" s="67">
        <f t="shared" si="10"/>
        <v>-0.28419372206071958</v>
      </c>
      <c r="AI42" s="67">
        <f t="shared" si="11"/>
        <v>-0.10531693728681324</v>
      </c>
    </row>
    <row r="43" spans="1:35">
      <c r="A43" s="25">
        <v>45565</v>
      </c>
      <c r="B43" s="32">
        <v>245.00287589999999</v>
      </c>
      <c r="C43" s="32">
        <v>326.03990640000001</v>
      </c>
      <c r="D43" s="32">
        <v>321.02464040000001</v>
      </c>
      <c r="E43" s="32">
        <v>307.04692449999999</v>
      </c>
      <c r="F43" s="32">
        <v>240.77050279999997</v>
      </c>
      <c r="G43" s="32">
        <v>282.8061763</v>
      </c>
      <c r="H43" s="32">
        <v>46.525347199999999</v>
      </c>
      <c r="I43" s="32">
        <v>1769.2163734999999</v>
      </c>
      <c r="J43" s="32"/>
      <c r="K43" s="33">
        <v>144.91116340000002</v>
      </c>
      <c r="L43" s="33">
        <v>58.554417200000003</v>
      </c>
      <c r="M43" s="33">
        <v>147.01123490000001</v>
      </c>
      <c r="N43" s="33">
        <v>92.406991699999992</v>
      </c>
      <c r="O43" s="33">
        <v>39.372679499999997</v>
      </c>
      <c r="P43" s="33">
        <v>28.000019999999999</v>
      </c>
      <c r="Q43" s="33">
        <v>17.350940099999999</v>
      </c>
      <c r="R43" s="32">
        <v>527.60744680000005</v>
      </c>
      <c r="S43" s="32"/>
      <c r="T43" s="33">
        <v>30.540635200000001</v>
      </c>
      <c r="U43" s="33">
        <v>22.210237899999999</v>
      </c>
      <c r="V43" s="33">
        <v>0</v>
      </c>
      <c r="W43" s="33">
        <v>52.7508731</v>
      </c>
      <c r="X43" s="32"/>
      <c r="Y43" s="32">
        <v>2349.5746933999999</v>
      </c>
      <c r="AA43" s="64" t="s">
        <v>49</v>
      </c>
      <c r="AB43" s="64" t="s">
        <v>49</v>
      </c>
      <c r="AC43" s="64" t="s">
        <v>49</v>
      </c>
      <c r="AD43" s="64" t="s">
        <v>49</v>
      </c>
      <c r="AF43" s="67">
        <f t="shared" si="8"/>
        <v>-0.20257484746556476</v>
      </c>
      <c r="AG43" s="67">
        <f t="shared" si="9"/>
        <v>2.5887362569750945</v>
      </c>
      <c r="AH43" s="67">
        <f t="shared" si="10"/>
        <v>0.39721047612187754</v>
      </c>
      <c r="AI43" s="67">
        <f t="shared" si="11"/>
        <v>-2.2409068447441949E-2</v>
      </c>
    </row>
    <row r="44" spans="1:35">
      <c r="A44" s="25">
        <v>45596</v>
      </c>
      <c r="B44" s="32">
        <v>390.00309880000003</v>
      </c>
      <c r="C44" s="32">
        <v>471.44808229999995</v>
      </c>
      <c r="D44" s="32">
        <v>446.37286349999999</v>
      </c>
      <c r="E44" s="32">
        <v>430.01799500000004</v>
      </c>
      <c r="F44" s="32">
        <v>318.98079669999998</v>
      </c>
      <c r="G44" s="32">
        <v>384.12639539999998</v>
      </c>
      <c r="H44" s="32">
        <v>103.867783</v>
      </c>
      <c r="I44" s="32">
        <v>2544.8170147000005</v>
      </c>
      <c r="J44" s="32"/>
      <c r="K44" s="33">
        <v>70.164113400000005</v>
      </c>
      <c r="L44" s="33">
        <v>58.796091400000002</v>
      </c>
      <c r="M44" s="33">
        <v>71.180811500000004</v>
      </c>
      <c r="N44" s="33">
        <v>44.742219599999999</v>
      </c>
      <c r="O44" s="33">
        <v>39.535267300000001</v>
      </c>
      <c r="P44" s="33">
        <v>30.5060994</v>
      </c>
      <c r="Q44" s="33">
        <v>24.404854</v>
      </c>
      <c r="R44" s="32">
        <v>339.32945660000001</v>
      </c>
      <c r="S44" s="32"/>
      <c r="T44" s="33">
        <v>13.2193</v>
      </c>
      <c r="U44" s="33">
        <v>22.301948199999998</v>
      </c>
      <c r="V44" s="33">
        <v>0</v>
      </c>
      <c r="W44" s="33">
        <v>35.521248200000002</v>
      </c>
      <c r="X44" s="32"/>
      <c r="Y44" s="32">
        <v>2919.6677195000007</v>
      </c>
      <c r="AA44" s="64" t="s">
        <v>49</v>
      </c>
      <c r="AB44" s="64" t="s">
        <v>49</v>
      </c>
      <c r="AC44" s="64" t="s">
        <v>49</v>
      </c>
      <c r="AD44" s="64" t="s">
        <v>49</v>
      </c>
      <c r="AF44" s="67">
        <f t="shared" si="8"/>
        <v>0.43838653814041284</v>
      </c>
      <c r="AG44" s="67">
        <f t="shared" si="9"/>
        <v>-0.35685241241746635</v>
      </c>
      <c r="AH44" s="67">
        <f t="shared" si="10"/>
        <v>-0.32662255404451301</v>
      </c>
      <c r="AI44" s="67">
        <f t="shared" si="11"/>
        <v>0.24263668982365316</v>
      </c>
    </row>
    <row r="45" spans="1:35">
      <c r="A45" s="25">
        <v>45626</v>
      </c>
      <c r="B45" s="32">
        <v>410.00321000000002</v>
      </c>
      <c r="C45" s="32">
        <v>381.0969892</v>
      </c>
      <c r="D45" s="32">
        <v>361.04012009999997</v>
      </c>
      <c r="E45" s="32">
        <v>349.28892709999997</v>
      </c>
      <c r="F45" s="32">
        <v>256.73904549999997</v>
      </c>
      <c r="G45" s="32">
        <v>310.47866809999999</v>
      </c>
      <c r="H45" s="32">
        <v>51.322778599999999</v>
      </c>
      <c r="I45" s="32">
        <v>2119.9697386000003</v>
      </c>
      <c r="J45" s="32"/>
      <c r="K45" s="33">
        <v>0</v>
      </c>
      <c r="L45" s="33">
        <v>72.095620100000005</v>
      </c>
      <c r="M45" s="33">
        <v>0</v>
      </c>
      <c r="N45" s="33">
        <v>0</v>
      </c>
      <c r="O45" s="33">
        <v>52.207158999999997</v>
      </c>
      <c r="P45" s="33">
        <v>28.000010799999998</v>
      </c>
      <c r="Q45" s="33">
        <v>17.0000143</v>
      </c>
      <c r="R45" s="32">
        <v>169.3028042</v>
      </c>
      <c r="S45" s="32"/>
      <c r="T45" s="33">
        <v>0</v>
      </c>
      <c r="U45" s="33">
        <v>31.075745000000001</v>
      </c>
      <c r="V45" s="33">
        <v>0</v>
      </c>
      <c r="W45" s="33">
        <v>31.075745000000001</v>
      </c>
      <c r="X45" s="32"/>
      <c r="Y45" s="32">
        <v>2320.3482878000004</v>
      </c>
      <c r="AA45" s="64" t="s">
        <v>49</v>
      </c>
      <c r="AB45" s="64" t="s">
        <v>49</v>
      </c>
      <c r="AC45" s="64" t="s">
        <v>49</v>
      </c>
      <c r="AD45" s="64" t="s">
        <v>49</v>
      </c>
      <c r="AF45" s="67">
        <f t="shared" si="8"/>
        <v>-0.16694610011088917</v>
      </c>
      <c r="AG45" s="67">
        <f t="shared" si="9"/>
        <v>-0.50106658615384125</v>
      </c>
      <c r="AH45" s="67">
        <f t="shared" si="10"/>
        <v>-0.12515053454681246</v>
      </c>
      <c r="AI45" s="67">
        <f t="shared" si="11"/>
        <v>-0.20526973932589665</v>
      </c>
    </row>
    <row r="46" spans="1:35">
      <c r="A46" s="25">
        <v>45657</v>
      </c>
      <c r="B46" s="33">
        <v>275.02655219999997</v>
      </c>
      <c r="C46" s="33">
        <v>416.34190000000001</v>
      </c>
      <c r="D46" s="32">
        <v>391.26001080000003</v>
      </c>
      <c r="E46" s="33">
        <v>328.07405110000002</v>
      </c>
      <c r="F46" s="32">
        <v>321.0366065</v>
      </c>
      <c r="G46" s="33">
        <v>291.62152500000002</v>
      </c>
      <c r="H46" s="33">
        <v>48.939928600000002</v>
      </c>
      <c r="I46" s="33">
        <v>2072.3005742</v>
      </c>
      <c r="J46" s="32"/>
      <c r="K46" s="33">
        <v>143.37212390000002</v>
      </c>
      <c r="L46" s="33">
        <v>58.415483799999997</v>
      </c>
      <c r="M46" s="33">
        <v>145.4499793</v>
      </c>
      <c r="N46" s="33">
        <v>91.425819499999989</v>
      </c>
      <c r="O46" s="33">
        <v>39.279339999999998</v>
      </c>
      <c r="P46" s="33">
        <v>28.0001982</v>
      </c>
      <c r="Q46" s="33">
        <v>22.216399299999999</v>
      </c>
      <c r="R46" s="33">
        <v>528.15934400000003</v>
      </c>
      <c r="S46" s="32"/>
      <c r="T46" s="33">
        <v>30.216190999999998</v>
      </c>
      <c r="U46" s="33">
        <v>22.1575901</v>
      </c>
      <c r="V46" s="33">
        <v>0</v>
      </c>
      <c r="W46" s="33">
        <v>52.373781100000002</v>
      </c>
      <c r="X46" s="32"/>
      <c r="Y46" s="32">
        <v>2652.8336993000003</v>
      </c>
      <c r="AA46" s="64" t="s">
        <v>49</v>
      </c>
      <c r="AB46" s="64" t="s">
        <v>49</v>
      </c>
      <c r="AC46" s="64" t="s">
        <v>49</v>
      </c>
      <c r="AD46" s="64" t="s">
        <v>49</v>
      </c>
      <c r="AF46" s="67">
        <f t="shared" si="8"/>
        <v>-2.2485775873140712E-2</v>
      </c>
      <c r="AG46" s="67">
        <f t="shared" si="9"/>
        <v>2.1196136797360858</v>
      </c>
      <c r="AH46" s="67">
        <f t="shared" si="10"/>
        <v>0.68535882566934436</v>
      </c>
      <c r="AI46" s="67">
        <f t="shared" si="11"/>
        <v>0.14329116592028535</v>
      </c>
    </row>
    <row r="47" spans="1:35">
      <c r="A47" s="25">
        <v>45688</v>
      </c>
      <c r="B47" s="32">
        <v>480.00215009999999</v>
      </c>
      <c r="C47" s="32">
        <v>371.10043510000003</v>
      </c>
      <c r="D47" s="32">
        <v>351.040434</v>
      </c>
      <c r="E47" s="32">
        <v>447.22982780000001</v>
      </c>
      <c r="F47" s="32">
        <v>256.76398880000005</v>
      </c>
      <c r="G47" s="32">
        <v>383.33808270000003</v>
      </c>
      <c r="H47" s="32">
        <v>50.622191600000001</v>
      </c>
      <c r="I47" s="32">
        <v>2340.0971101</v>
      </c>
      <c r="J47" s="32"/>
      <c r="K47" s="33">
        <v>72.831587299999995</v>
      </c>
      <c r="L47" s="33">
        <v>70.744832299999999</v>
      </c>
      <c r="M47" s="33">
        <v>73.887058300000007</v>
      </c>
      <c r="N47" s="33">
        <v>46.443305299999999</v>
      </c>
      <c r="O47" s="33">
        <v>47.569806200000002</v>
      </c>
      <c r="P47" s="33">
        <v>31.6658905</v>
      </c>
      <c r="Q47" s="33">
        <v>21.110595700000001</v>
      </c>
      <c r="R47" s="32">
        <v>364.25307559999999</v>
      </c>
      <c r="S47" s="32"/>
      <c r="T47" s="33">
        <v>13.721915600000001</v>
      </c>
      <c r="U47" s="33">
        <v>26.834247999999999</v>
      </c>
      <c r="V47" s="33">
        <v>0</v>
      </c>
      <c r="W47" s="33">
        <v>40.556163599999998</v>
      </c>
      <c r="X47" s="32"/>
      <c r="Y47" s="32">
        <v>2744.9063493000003</v>
      </c>
      <c r="AA47" s="67">
        <f>I47/I35-1</f>
        <v>0.13354956924687533</v>
      </c>
      <c r="AB47" s="67">
        <f>R47/R35-1</f>
        <v>-0.19413209027098188</v>
      </c>
      <c r="AC47" s="67">
        <f>W47/W35-1</f>
        <v>-0.13710382010231914</v>
      </c>
      <c r="AD47" s="67">
        <f>Y47/Y35-1</f>
        <v>7.0807417644298543E-2</v>
      </c>
      <c r="AF47" s="67">
        <f t="shared" si="8"/>
        <v>0.12922668614488098</v>
      </c>
      <c r="AG47" s="67">
        <f t="shared" si="9"/>
        <v>-0.31033488333020964</v>
      </c>
      <c r="AH47" s="67">
        <f t="shared" si="10"/>
        <v>-0.22563995288856475</v>
      </c>
      <c r="AI47" s="67">
        <f t="shared" si="11"/>
        <v>3.470728301751258E-2</v>
      </c>
    </row>
    <row r="48" spans="1:35">
      <c r="B48" s="56"/>
      <c r="C48" s="56"/>
      <c r="D48" s="56"/>
      <c r="E48" s="56"/>
      <c r="F48" s="56"/>
      <c r="G48" s="56"/>
      <c r="H48" s="56"/>
      <c r="I48" s="56"/>
      <c r="J48" s="56"/>
      <c r="K48" s="57"/>
      <c r="L48" s="57"/>
      <c r="M48" s="57"/>
      <c r="N48" s="57"/>
      <c r="O48" s="57"/>
      <c r="P48" s="57"/>
      <c r="Q48" s="57"/>
      <c r="R48" s="56"/>
      <c r="S48" s="56"/>
      <c r="T48" s="57"/>
      <c r="U48" s="57"/>
      <c r="V48" s="57"/>
      <c r="W48" s="57"/>
      <c r="X48" s="56"/>
      <c r="Y48" s="56"/>
    </row>
    <row r="49" spans="2:25">
      <c r="B49" s="56"/>
      <c r="C49" s="56"/>
      <c r="D49" s="56"/>
      <c r="E49" s="56"/>
      <c r="F49" s="56"/>
      <c r="G49" s="56"/>
      <c r="H49" s="56"/>
      <c r="I49" s="56"/>
      <c r="J49" s="56"/>
      <c r="K49" s="57"/>
      <c r="L49" s="57"/>
      <c r="M49" s="57"/>
      <c r="N49" s="57"/>
      <c r="O49" s="57"/>
      <c r="P49" s="57"/>
      <c r="Q49" s="57"/>
      <c r="R49" s="56"/>
      <c r="S49" s="56"/>
      <c r="T49" s="57"/>
      <c r="U49" s="57"/>
      <c r="V49" s="57"/>
      <c r="W49" s="57"/>
      <c r="X49" s="56"/>
      <c r="Y49" s="56"/>
    </row>
    <row r="50" spans="2:25">
      <c r="B50" s="56"/>
      <c r="C50" s="56"/>
      <c r="D50" s="56"/>
      <c r="E50" s="56"/>
      <c r="F50" s="56"/>
      <c r="G50" s="56"/>
      <c r="H50" s="56"/>
      <c r="I50" s="56"/>
      <c r="J50" s="56"/>
      <c r="K50" s="57"/>
      <c r="L50" s="57"/>
      <c r="M50" s="57"/>
      <c r="N50" s="57"/>
      <c r="O50" s="57"/>
      <c r="P50" s="57"/>
      <c r="Q50" s="57"/>
      <c r="R50" s="56"/>
      <c r="S50" s="56"/>
      <c r="T50" s="57"/>
      <c r="U50" s="57"/>
      <c r="V50" s="57"/>
      <c r="W50" s="57"/>
      <c r="X50" s="56"/>
      <c r="Y50" s="56"/>
    </row>
    <row r="51" spans="2:25">
      <c r="B51" s="56"/>
      <c r="C51" s="56"/>
      <c r="D51" s="56"/>
      <c r="E51" s="56"/>
      <c r="F51" s="56"/>
      <c r="G51" s="56"/>
      <c r="H51" s="56"/>
      <c r="I51" s="56"/>
      <c r="J51" s="56"/>
      <c r="K51" s="57"/>
      <c r="L51" s="57"/>
      <c r="M51" s="57"/>
      <c r="N51" s="57"/>
      <c r="O51" s="57"/>
      <c r="P51" s="57"/>
      <c r="Q51" s="57"/>
      <c r="R51" s="56"/>
      <c r="S51" s="56"/>
      <c r="T51" s="57"/>
      <c r="U51" s="57"/>
      <c r="V51" s="57"/>
      <c r="W51" s="57"/>
      <c r="X51" s="56"/>
      <c r="Y51" s="56"/>
    </row>
    <row r="52" spans="2:25">
      <c r="B52" s="56"/>
      <c r="C52" s="56"/>
      <c r="D52" s="56"/>
      <c r="E52" s="56"/>
      <c r="F52" s="56"/>
      <c r="G52" s="56"/>
      <c r="H52" s="56"/>
      <c r="I52" s="56"/>
      <c r="J52" s="56"/>
      <c r="K52" s="57"/>
      <c r="L52" s="57"/>
      <c r="M52" s="57"/>
      <c r="N52" s="57"/>
      <c r="O52" s="57"/>
      <c r="P52" s="57"/>
      <c r="Q52" s="57"/>
      <c r="R52" s="56"/>
      <c r="S52" s="56"/>
      <c r="T52" s="57"/>
      <c r="U52" s="57"/>
      <c r="V52" s="57"/>
      <c r="W52" s="57"/>
      <c r="X52" s="56"/>
      <c r="Y52" s="56"/>
    </row>
    <row r="53" spans="2:25">
      <c r="B53" s="56"/>
      <c r="C53" s="56"/>
      <c r="D53" s="56"/>
      <c r="E53" s="56"/>
      <c r="F53" s="56"/>
      <c r="G53" s="56"/>
      <c r="H53" s="56"/>
      <c r="I53" s="56"/>
      <c r="J53" s="56"/>
      <c r="K53" s="57"/>
      <c r="L53" s="57"/>
      <c r="M53" s="57"/>
      <c r="N53" s="57"/>
      <c r="O53" s="57"/>
      <c r="P53" s="57"/>
      <c r="Q53" s="57"/>
      <c r="R53" s="56"/>
      <c r="S53" s="56"/>
      <c r="T53" s="57"/>
      <c r="U53" s="57"/>
      <c r="V53" s="57"/>
      <c r="W53" s="57"/>
      <c r="X53" s="56"/>
      <c r="Y53" s="56"/>
    </row>
    <row r="54" spans="2:25">
      <c r="B54" s="56"/>
      <c r="C54" s="56"/>
      <c r="D54" s="56"/>
      <c r="E54" s="56"/>
      <c r="F54" s="56"/>
      <c r="G54" s="56"/>
      <c r="H54" s="56"/>
      <c r="I54" s="56"/>
      <c r="J54" s="56"/>
      <c r="K54" s="57"/>
      <c r="L54" s="57"/>
      <c r="M54" s="57"/>
      <c r="N54" s="57"/>
      <c r="O54" s="57"/>
      <c r="P54" s="57"/>
      <c r="Q54" s="57"/>
      <c r="R54" s="56"/>
      <c r="S54" s="56"/>
      <c r="T54" s="57"/>
      <c r="U54" s="57"/>
      <c r="V54" s="57"/>
      <c r="W54" s="57"/>
      <c r="X54" s="56"/>
      <c r="Y54" s="56"/>
    </row>
    <row r="55" spans="2:25">
      <c r="B55" s="56"/>
      <c r="C55" s="56"/>
      <c r="D55" s="56"/>
      <c r="E55" s="56"/>
      <c r="F55" s="56"/>
      <c r="G55" s="56"/>
      <c r="H55" s="56"/>
      <c r="I55" s="56"/>
      <c r="J55" s="56"/>
      <c r="K55" s="57"/>
      <c r="L55" s="57"/>
      <c r="M55" s="57"/>
      <c r="N55" s="57"/>
      <c r="O55" s="57"/>
      <c r="P55" s="57"/>
      <c r="Q55" s="57"/>
      <c r="R55" s="56"/>
      <c r="S55" s="56"/>
      <c r="T55" s="57"/>
      <c r="U55" s="57"/>
      <c r="V55" s="57"/>
      <c r="W55" s="57"/>
      <c r="X55" s="56"/>
      <c r="Y55" s="56"/>
    </row>
    <row r="56" spans="2:25">
      <c r="B56" s="56"/>
      <c r="C56" s="56"/>
      <c r="D56" s="56"/>
      <c r="E56" s="56"/>
      <c r="F56" s="56"/>
      <c r="G56" s="56"/>
      <c r="H56" s="56"/>
      <c r="I56" s="56"/>
      <c r="J56" s="56"/>
      <c r="K56" s="57"/>
      <c r="L56" s="57"/>
      <c r="M56" s="57"/>
      <c r="N56" s="57"/>
      <c r="O56" s="57"/>
      <c r="P56" s="57"/>
      <c r="Q56" s="57"/>
      <c r="R56" s="56"/>
      <c r="S56" s="56"/>
      <c r="T56" s="57"/>
      <c r="U56" s="57"/>
      <c r="V56" s="57"/>
      <c r="W56" s="57"/>
      <c r="X56" s="56"/>
      <c r="Y56" s="56"/>
    </row>
    <row r="57" spans="2:25">
      <c r="B57" s="56"/>
      <c r="C57" s="56"/>
      <c r="D57" s="56"/>
      <c r="E57" s="56"/>
      <c r="F57" s="56"/>
      <c r="G57" s="56"/>
      <c r="H57" s="56"/>
      <c r="I57" s="56"/>
      <c r="J57" s="56"/>
      <c r="K57" s="57"/>
      <c r="L57" s="57"/>
      <c r="M57" s="57"/>
      <c r="N57" s="57"/>
      <c r="O57" s="57"/>
      <c r="P57" s="57"/>
      <c r="Q57" s="57"/>
      <c r="R57" s="56"/>
      <c r="S57" s="56"/>
      <c r="T57" s="57"/>
      <c r="U57" s="57"/>
      <c r="V57" s="57"/>
      <c r="W57" s="57"/>
      <c r="X57" s="56"/>
      <c r="Y57" s="56"/>
    </row>
    <row r="58" spans="2:25">
      <c r="B58" s="56"/>
      <c r="C58" s="56"/>
      <c r="D58" s="56"/>
      <c r="E58" s="56"/>
      <c r="F58" s="56"/>
      <c r="G58" s="56"/>
      <c r="H58" s="56"/>
      <c r="I58" s="56"/>
      <c r="J58" s="56"/>
      <c r="K58" s="57"/>
      <c r="L58" s="57"/>
      <c r="M58" s="57"/>
      <c r="N58" s="57"/>
      <c r="O58" s="57"/>
      <c r="P58" s="57"/>
      <c r="Q58" s="57"/>
      <c r="R58" s="56"/>
      <c r="S58" s="56"/>
      <c r="T58" s="57"/>
      <c r="U58" s="57"/>
      <c r="V58" s="57"/>
      <c r="W58" s="57"/>
      <c r="X58" s="56"/>
      <c r="Y58" s="56"/>
    </row>
    <row r="59" spans="2:25">
      <c r="B59" s="56"/>
      <c r="C59" s="56"/>
      <c r="D59" s="56"/>
      <c r="E59" s="56"/>
      <c r="F59" s="56"/>
      <c r="G59" s="56"/>
      <c r="H59" s="56"/>
      <c r="I59" s="56"/>
      <c r="J59" s="56"/>
      <c r="K59" s="57"/>
      <c r="L59" s="57"/>
      <c r="M59" s="57"/>
      <c r="N59" s="57"/>
      <c r="O59" s="57"/>
      <c r="P59" s="57"/>
      <c r="Q59" s="57"/>
      <c r="R59" s="56"/>
      <c r="S59" s="56"/>
      <c r="T59" s="57"/>
      <c r="U59" s="57"/>
      <c r="V59" s="57"/>
      <c r="W59" s="57"/>
      <c r="X59" s="56"/>
      <c r="Y59" s="56"/>
    </row>
    <row r="60" spans="2:25">
      <c r="B60" s="56"/>
      <c r="C60" s="56"/>
      <c r="D60" s="56"/>
      <c r="E60" s="56"/>
      <c r="F60" s="56"/>
      <c r="G60" s="56"/>
      <c r="H60" s="56"/>
      <c r="I60" s="56"/>
      <c r="J60" s="56"/>
      <c r="K60" s="57"/>
      <c r="L60" s="57"/>
      <c r="M60" s="57"/>
      <c r="N60" s="57"/>
      <c r="O60" s="57"/>
      <c r="P60" s="57"/>
      <c r="Q60" s="57"/>
      <c r="R60" s="56"/>
      <c r="S60" s="56"/>
      <c r="T60" s="57"/>
      <c r="U60" s="57"/>
      <c r="V60" s="57"/>
      <c r="W60" s="57"/>
      <c r="X60" s="56"/>
      <c r="Y60" s="56"/>
    </row>
    <row r="61" spans="2:25">
      <c r="B61" s="56"/>
      <c r="C61" s="56"/>
      <c r="D61" s="56"/>
      <c r="E61" s="56"/>
      <c r="F61" s="56"/>
      <c r="G61" s="56"/>
      <c r="H61" s="56"/>
      <c r="I61" s="56"/>
      <c r="J61" s="56"/>
      <c r="K61" s="57"/>
      <c r="L61" s="57"/>
      <c r="M61" s="57"/>
      <c r="N61" s="57"/>
      <c r="O61" s="57"/>
      <c r="P61" s="57"/>
      <c r="Q61" s="57"/>
      <c r="R61" s="56"/>
      <c r="S61" s="56"/>
      <c r="T61" s="57"/>
      <c r="U61" s="57"/>
      <c r="V61" s="57"/>
      <c r="W61" s="57"/>
      <c r="X61" s="56"/>
      <c r="Y61" s="56"/>
    </row>
    <row r="62" spans="2:25">
      <c r="B62" s="56"/>
      <c r="C62" s="56"/>
      <c r="D62" s="56"/>
      <c r="E62" s="56"/>
      <c r="F62" s="56"/>
      <c r="G62" s="56"/>
      <c r="H62" s="56"/>
      <c r="I62" s="56"/>
      <c r="J62" s="56"/>
      <c r="K62" s="57"/>
      <c r="L62" s="57"/>
      <c r="M62" s="57"/>
      <c r="N62" s="57"/>
      <c r="O62" s="57"/>
      <c r="P62" s="57"/>
      <c r="Q62" s="57"/>
      <c r="R62" s="56"/>
      <c r="S62" s="56"/>
      <c r="T62" s="57"/>
      <c r="U62" s="57"/>
      <c r="V62" s="57"/>
      <c r="W62" s="57"/>
      <c r="X62" s="56"/>
      <c r="Y62" s="56"/>
    </row>
    <row r="63" spans="2:25">
      <c r="B63" s="57"/>
      <c r="C63" s="57"/>
      <c r="D63" s="56"/>
      <c r="E63" s="57"/>
      <c r="F63" s="57"/>
      <c r="G63" s="57"/>
      <c r="H63" s="56"/>
      <c r="I63" s="56"/>
      <c r="J63" s="57"/>
      <c r="K63" s="57"/>
      <c r="L63" s="57"/>
      <c r="M63" s="57"/>
      <c r="N63" s="57"/>
      <c r="O63" s="57"/>
      <c r="P63" s="57"/>
      <c r="Q63" s="57"/>
      <c r="R63" s="56"/>
      <c r="S63" s="57"/>
      <c r="T63" s="57"/>
      <c r="U63" s="57"/>
      <c r="V63" s="57"/>
      <c r="W63" s="57"/>
      <c r="X63" s="57"/>
      <c r="Y63" s="56"/>
    </row>
    <row r="64" spans="2:25">
      <c r="B64" s="57"/>
      <c r="C64" s="57"/>
      <c r="D64" s="56"/>
      <c r="E64" s="57"/>
      <c r="F64" s="57"/>
      <c r="G64" s="57"/>
      <c r="H64" s="56"/>
      <c r="I64" s="56"/>
      <c r="J64" s="57"/>
      <c r="K64" s="57"/>
      <c r="L64" s="57"/>
      <c r="M64" s="57"/>
      <c r="N64" s="57"/>
      <c r="O64" s="57"/>
      <c r="P64" s="57"/>
      <c r="Q64" s="57"/>
      <c r="R64" s="56"/>
      <c r="S64" s="57"/>
      <c r="T64" s="57"/>
      <c r="U64" s="57"/>
      <c r="V64" s="57"/>
      <c r="W64" s="57"/>
      <c r="X64" s="57"/>
      <c r="Y64" s="56"/>
    </row>
    <row r="65" spans="2:25">
      <c r="B65" s="57"/>
      <c r="C65" s="57"/>
      <c r="D65" s="56"/>
      <c r="E65" s="57"/>
      <c r="F65" s="57"/>
      <c r="G65" s="57"/>
      <c r="H65" s="56"/>
      <c r="I65" s="56"/>
      <c r="J65" s="57"/>
      <c r="K65" s="57"/>
      <c r="L65" s="57"/>
      <c r="M65" s="57"/>
      <c r="N65" s="57"/>
      <c r="O65" s="57"/>
      <c r="P65" s="57"/>
      <c r="Q65" s="57"/>
      <c r="R65" s="56"/>
      <c r="S65" s="57"/>
      <c r="T65" s="57"/>
      <c r="U65" s="57"/>
      <c r="V65" s="57"/>
      <c r="W65" s="57"/>
      <c r="X65" s="57"/>
      <c r="Y65" s="56"/>
    </row>
    <row r="66" spans="2:25">
      <c r="B66" s="57"/>
      <c r="C66" s="57"/>
      <c r="D66" s="56"/>
      <c r="E66" s="57"/>
      <c r="F66" s="57"/>
      <c r="G66" s="57"/>
      <c r="H66" s="56"/>
      <c r="I66" s="56"/>
      <c r="J66" s="56"/>
      <c r="K66" s="57"/>
      <c r="L66" s="57"/>
      <c r="M66" s="57"/>
      <c r="N66" s="57"/>
      <c r="O66" s="57"/>
      <c r="P66" s="57"/>
      <c r="Q66" s="57"/>
      <c r="R66" s="56"/>
      <c r="S66" s="56"/>
      <c r="T66" s="57"/>
      <c r="U66" s="57"/>
      <c r="V66" s="57"/>
      <c r="W66" s="57"/>
      <c r="X66" s="56"/>
      <c r="Y66" s="56"/>
    </row>
    <row r="67" spans="2:25">
      <c r="B67" s="57"/>
      <c r="C67" s="57"/>
      <c r="D67" s="56"/>
      <c r="E67" s="57"/>
      <c r="F67" s="57"/>
      <c r="G67" s="57"/>
      <c r="H67" s="56"/>
      <c r="I67" s="56"/>
      <c r="J67" s="56"/>
      <c r="K67" s="57"/>
      <c r="L67" s="57"/>
      <c r="M67" s="57"/>
      <c r="N67" s="57"/>
      <c r="O67" s="57"/>
      <c r="P67" s="57"/>
      <c r="Q67" s="57"/>
      <c r="R67" s="56"/>
      <c r="S67" s="56"/>
      <c r="T67" s="57"/>
      <c r="U67" s="57"/>
      <c r="V67" s="57"/>
      <c r="W67" s="57"/>
      <c r="X67" s="56"/>
      <c r="Y67" s="56"/>
    </row>
    <row r="68" spans="2:25">
      <c r="B68" s="57"/>
      <c r="C68" s="57"/>
      <c r="D68" s="56"/>
      <c r="E68" s="57"/>
      <c r="F68" s="57"/>
      <c r="G68" s="57"/>
      <c r="H68" s="56"/>
      <c r="I68" s="56"/>
      <c r="J68" s="56"/>
      <c r="K68" s="57"/>
      <c r="L68" s="57"/>
      <c r="M68" s="57"/>
      <c r="N68" s="57"/>
      <c r="O68" s="57"/>
      <c r="P68" s="57"/>
      <c r="Q68" s="57"/>
      <c r="R68" s="56"/>
      <c r="S68" s="56"/>
      <c r="T68" s="57"/>
      <c r="U68" s="57"/>
      <c r="V68" s="57"/>
      <c r="W68" s="57"/>
      <c r="X68" s="56"/>
      <c r="Y68" s="56"/>
    </row>
    <row r="69" spans="2:25">
      <c r="B69" s="57"/>
      <c r="C69" s="57"/>
      <c r="D69" s="56"/>
      <c r="E69" s="57"/>
      <c r="F69" s="57"/>
      <c r="G69" s="57"/>
      <c r="H69" s="56"/>
      <c r="I69" s="56"/>
      <c r="J69" s="56"/>
      <c r="K69" s="57"/>
      <c r="L69" s="57"/>
      <c r="M69" s="57"/>
      <c r="N69" s="57"/>
      <c r="O69" s="57"/>
      <c r="P69" s="57"/>
      <c r="Q69" s="57"/>
      <c r="R69" s="56"/>
      <c r="S69" s="56"/>
      <c r="T69" s="57"/>
      <c r="U69" s="57"/>
      <c r="V69" s="57"/>
      <c r="W69" s="57"/>
      <c r="X69" s="56"/>
      <c r="Y69" s="56"/>
    </row>
    <row r="70" spans="2:25">
      <c r="B70" s="57"/>
      <c r="C70" s="57"/>
      <c r="D70" s="56"/>
      <c r="E70" s="57"/>
      <c r="F70" s="57"/>
      <c r="G70" s="57"/>
      <c r="H70" s="56"/>
      <c r="I70" s="56"/>
      <c r="J70" s="56"/>
      <c r="K70" s="57"/>
      <c r="L70" s="57"/>
      <c r="M70" s="57"/>
      <c r="N70" s="57"/>
      <c r="O70" s="57"/>
      <c r="P70" s="57"/>
      <c r="Q70" s="57"/>
      <c r="R70" s="56"/>
      <c r="S70" s="56"/>
      <c r="T70" s="57"/>
      <c r="U70" s="57"/>
      <c r="V70" s="57"/>
      <c r="W70" s="57"/>
      <c r="X70" s="56"/>
      <c r="Y70" s="56"/>
    </row>
    <row r="71" spans="2:25">
      <c r="B71" s="57"/>
      <c r="C71" s="57"/>
      <c r="D71" s="56"/>
      <c r="E71" s="57"/>
      <c r="F71" s="57"/>
      <c r="G71" s="57"/>
      <c r="H71" s="56"/>
      <c r="I71" s="56"/>
      <c r="J71" s="56"/>
      <c r="K71" s="57"/>
      <c r="L71" s="57"/>
      <c r="M71" s="57"/>
      <c r="N71" s="57"/>
      <c r="O71" s="57"/>
      <c r="P71" s="57"/>
      <c r="Q71" s="57"/>
      <c r="R71" s="56"/>
      <c r="S71" s="56"/>
      <c r="T71" s="57"/>
      <c r="U71" s="57"/>
      <c r="V71" s="57"/>
      <c r="W71" s="57"/>
      <c r="X71" s="56"/>
      <c r="Y71" s="56"/>
    </row>
    <row r="72" spans="2:25">
      <c r="B72" s="57"/>
      <c r="C72" s="57"/>
      <c r="D72" s="56"/>
      <c r="E72" s="57"/>
      <c r="F72" s="57"/>
      <c r="G72" s="57"/>
      <c r="H72" s="56"/>
      <c r="I72" s="56"/>
      <c r="J72" s="56"/>
      <c r="K72" s="57"/>
      <c r="L72" s="57"/>
      <c r="M72" s="57"/>
      <c r="N72" s="57"/>
      <c r="O72" s="57"/>
      <c r="P72" s="57"/>
      <c r="Q72" s="57"/>
      <c r="R72" s="56"/>
      <c r="S72" s="56"/>
      <c r="T72" s="57"/>
      <c r="U72" s="57"/>
      <c r="V72" s="57"/>
      <c r="W72" s="57"/>
      <c r="X72" s="56"/>
      <c r="Y72" s="56"/>
    </row>
    <row r="73" spans="2:25">
      <c r="B73" s="57"/>
      <c r="C73" s="57"/>
      <c r="D73" s="56"/>
      <c r="E73" s="57"/>
      <c r="F73" s="57"/>
      <c r="G73" s="57"/>
      <c r="H73" s="56"/>
      <c r="I73" s="56"/>
      <c r="J73" s="56"/>
      <c r="K73" s="57"/>
      <c r="L73" s="57"/>
      <c r="M73" s="57"/>
      <c r="N73" s="57"/>
      <c r="O73" s="57"/>
      <c r="P73" s="57"/>
      <c r="Q73" s="57"/>
      <c r="R73" s="56"/>
      <c r="S73" s="56"/>
      <c r="T73" s="57"/>
      <c r="U73" s="57"/>
      <c r="V73" s="57"/>
      <c r="W73" s="57"/>
      <c r="X73" s="56"/>
      <c r="Y73" s="56"/>
    </row>
    <row r="74" spans="2:25">
      <c r="B74" s="57"/>
      <c r="C74" s="57"/>
      <c r="D74" s="56"/>
      <c r="E74" s="57"/>
      <c r="F74" s="57"/>
      <c r="G74" s="57"/>
      <c r="H74" s="56"/>
      <c r="I74" s="56"/>
      <c r="J74" s="56"/>
      <c r="K74" s="57"/>
      <c r="L74" s="57"/>
      <c r="M74" s="57"/>
      <c r="N74" s="57"/>
      <c r="O74" s="57"/>
      <c r="P74" s="57"/>
      <c r="Q74" s="57"/>
      <c r="R74" s="56"/>
      <c r="S74" s="56"/>
      <c r="T74" s="57"/>
      <c r="U74" s="57"/>
      <c r="V74" s="57"/>
      <c r="W74" s="57"/>
      <c r="X74" s="56"/>
      <c r="Y74" s="56"/>
    </row>
    <row r="75" spans="2:25">
      <c r="B75" s="57"/>
      <c r="C75" s="57"/>
      <c r="D75" s="56"/>
      <c r="E75" s="57"/>
      <c r="F75" s="57"/>
      <c r="G75" s="57"/>
      <c r="H75" s="56"/>
      <c r="I75" s="56"/>
      <c r="J75" s="56"/>
      <c r="K75" s="57"/>
      <c r="L75" s="57"/>
      <c r="M75" s="57"/>
      <c r="N75" s="57"/>
      <c r="O75" s="57"/>
      <c r="P75" s="57"/>
      <c r="Q75" s="57"/>
      <c r="R75" s="56"/>
      <c r="S75" s="56"/>
      <c r="T75" s="57"/>
      <c r="U75" s="57"/>
      <c r="V75" s="57"/>
      <c r="W75" s="57"/>
      <c r="X75" s="56"/>
      <c r="Y75" s="56"/>
    </row>
    <row r="76" spans="2:25">
      <c r="B76" s="57"/>
      <c r="C76" s="57"/>
      <c r="D76" s="56"/>
      <c r="E76" s="57"/>
      <c r="F76" s="57"/>
      <c r="G76" s="57"/>
      <c r="H76" s="56"/>
      <c r="I76" s="56"/>
      <c r="J76" s="56"/>
      <c r="K76" s="57"/>
      <c r="L76" s="57"/>
      <c r="M76" s="57"/>
      <c r="N76" s="57"/>
      <c r="O76" s="57"/>
      <c r="P76" s="57"/>
      <c r="Q76" s="57"/>
      <c r="R76" s="56"/>
      <c r="S76" s="56"/>
      <c r="T76" s="57"/>
      <c r="U76" s="57"/>
      <c r="V76" s="57"/>
      <c r="W76" s="57"/>
      <c r="X76" s="56"/>
      <c r="Y76" s="56"/>
    </row>
    <row r="77" spans="2:25">
      <c r="B77" s="57"/>
      <c r="C77" s="57"/>
      <c r="D77" s="56"/>
      <c r="E77" s="57"/>
      <c r="F77" s="57"/>
      <c r="G77" s="57"/>
      <c r="H77" s="56"/>
      <c r="I77" s="56"/>
      <c r="J77" s="56"/>
      <c r="K77" s="57"/>
      <c r="L77" s="57"/>
      <c r="M77" s="57"/>
      <c r="N77" s="57"/>
      <c r="O77" s="57"/>
      <c r="P77" s="57"/>
      <c r="Q77" s="57"/>
      <c r="R77" s="56"/>
      <c r="S77" s="56"/>
      <c r="T77" s="57"/>
      <c r="U77" s="57"/>
      <c r="V77" s="57"/>
      <c r="W77" s="57"/>
      <c r="X77" s="56"/>
      <c r="Y77" s="56"/>
    </row>
    <row r="78" spans="2:25">
      <c r="B78" s="57"/>
      <c r="C78" s="57"/>
      <c r="D78" s="56"/>
      <c r="E78" s="57"/>
      <c r="F78" s="57"/>
      <c r="G78" s="57"/>
      <c r="H78" s="56"/>
      <c r="I78" s="56"/>
      <c r="J78" s="56"/>
      <c r="K78" s="57"/>
      <c r="L78" s="57"/>
      <c r="M78" s="57"/>
      <c r="N78" s="57"/>
      <c r="O78" s="57"/>
      <c r="P78" s="57"/>
      <c r="Q78" s="57"/>
      <c r="R78" s="56"/>
      <c r="S78" s="56"/>
      <c r="T78" s="57"/>
      <c r="U78" s="57"/>
      <c r="V78" s="57"/>
      <c r="W78" s="57"/>
      <c r="X78" s="56"/>
      <c r="Y78" s="56"/>
    </row>
    <row r="79" spans="2:25">
      <c r="B79" s="57"/>
      <c r="C79" s="57"/>
      <c r="D79" s="56"/>
      <c r="E79" s="57"/>
      <c r="F79" s="57"/>
      <c r="G79" s="57"/>
      <c r="H79" s="56"/>
      <c r="I79" s="56"/>
      <c r="J79" s="56"/>
      <c r="K79" s="57"/>
      <c r="L79" s="57"/>
      <c r="M79" s="57"/>
      <c r="N79" s="57"/>
      <c r="O79" s="57"/>
      <c r="P79" s="57"/>
      <c r="Q79" s="57"/>
      <c r="R79" s="56"/>
      <c r="S79" s="56"/>
      <c r="T79" s="57"/>
      <c r="U79" s="57"/>
      <c r="V79" s="57"/>
      <c r="W79" s="57"/>
      <c r="X79" s="56"/>
      <c r="Y79" s="56"/>
    </row>
    <row r="80" spans="2:25">
      <c r="B80" s="57"/>
      <c r="C80" s="57"/>
      <c r="D80" s="56"/>
      <c r="E80" s="57"/>
      <c r="F80" s="57"/>
      <c r="G80" s="57"/>
      <c r="H80" s="56"/>
      <c r="I80" s="56"/>
      <c r="J80" s="56"/>
      <c r="K80" s="57"/>
      <c r="L80" s="57"/>
      <c r="M80" s="57"/>
      <c r="N80" s="57"/>
      <c r="O80" s="57"/>
      <c r="P80" s="57"/>
      <c r="Q80" s="57"/>
      <c r="R80" s="56"/>
      <c r="S80" s="56"/>
      <c r="T80" s="57"/>
      <c r="U80" s="57"/>
      <c r="V80" s="57"/>
      <c r="W80" s="57"/>
      <c r="X80" s="56"/>
      <c r="Y80" s="56"/>
    </row>
    <row r="81" spans="2:25">
      <c r="B81" s="57"/>
      <c r="C81" s="57"/>
      <c r="D81" s="56"/>
      <c r="E81" s="57"/>
      <c r="F81" s="57"/>
      <c r="G81" s="57"/>
      <c r="H81" s="56"/>
      <c r="I81" s="56"/>
      <c r="J81" s="56"/>
      <c r="K81" s="57"/>
      <c r="L81" s="57"/>
      <c r="M81" s="57"/>
      <c r="N81" s="57"/>
      <c r="O81" s="57"/>
      <c r="P81" s="57"/>
      <c r="Q81" s="57"/>
      <c r="R81" s="56"/>
      <c r="S81" s="56"/>
      <c r="T81" s="57"/>
      <c r="U81" s="57"/>
      <c r="V81" s="57"/>
      <c r="W81" s="57"/>
      <c r="X81" s="56"/>
      <c r="Y81" s="56"/>
    </row>
    <row r="82" spans="2:25">
      <c r="B82" s="57"/>
      <c r="C82" s="57"/>
      <c r="D82" s="56"/>
      <c r="E82" s="57"/>
      <c r="F82" s="57"/>
      <c r="G82" s="57"/>
      <c r="H82" s="56"/>
      <c r="I82" s="56"/>
      <c r="J82" s="56"/>
      <c r="K82" s="57"/>
      <c r="L82" s="57"/>
      <c r="M82" s="57"/>
      <c r="N82" s="57"/>
      <c r="O82" s="57"/>
      <c r="P82" s="57"/>
      <c r="Q82" s="57"/>
      <c r="R82" s="56"/>
      <c r="S82" s="56"/>
      <c r="T82" s="57"/>
      <c r="U82" s="57"/>
      <c r="V82" s="57"/>
      <c r="W82" s="57"/>
      <c r="X82" s="56"/>
      <c r="Y82" s="56"/>
    </row>
    <row r="83" spans="2:25">
      <c r="B83" s="57"/>
      <c r="C83" s="57"/>
      <c r="D83" s="56"/>
      <c r="E83" s="57"/>
      <c r="F83" s="57"/>
      <c r="G83" s="57"/>
      <c r="H83" s="56"/>
      <c r="I83" s="56"/>
      <c r="J83" s="56"/>
      <c r="K83" s="57"/>
      <c r="L83" s="57"/>
      <c r="M83" s="57"/>
      <c r="N83" s="57"/>
      <c r="O83" s="57"/>
      <c r="P83" s="57"/>
      <c r="Q83" s="57"/>
      <c r="R83" s="56"/>
      <c r="S83" s="56"/>
      <c r="T83" s="57"/>
      <c r="U83" s="57"/>
      <c r="V83" s="57"/>
      <c r="W83" s="57"/>
      <c r="X83" s="56"/>
      <c r="Y83" s="56"/>
    </row>
    <row r="84" spans="2:25">
      <c r="B84" s="57"/>
      <c r="C84" s="57"/>
      <c r="D84" s="56"/>
      <c r="E84" s="57"/>
      <c r="F84" s="57"/>
      <c r="G84" s="57"/>
      <c r="H84" s="56"/>
      <c r="I84" s="56"/>
      <c r="J84" s="56"/>
      <c r="K84" s="57"/>
      <c r="L84" s="57"/>
      <c r="M84" s="57"/>
      <c r="N84" s="57"/>
      <c r="O84" s="57"/>
      <c r="P84" s="57"/>
      <c r="Q84" s="57"/>
      <c r="R84" s="56"/>
      <c r="S84" s="56"/>
      <c r="T84" s="57"/>
      <c r="U84" s="57"/>
      <c r="V84" s="57"/>
      <c r="W84" s="57"/>
      <c r="X84" s="56"/>
      <c r="Y84" s="56"/>
    </row>
    <row r="85" spans="2:25">
      <c r="B85" s="57"/>
      <c r="C85" s="57"/>
      <c r="D85" s="56"/>
      <c r="E85" s="57"/>
      <c r="F85" s="57"/>
      <c r="G85" s="57"/>
      <c r="H85" s="56"/>
      <c r="I85" s="56"/>
      <c r="J85" s="56"/>
      <c r="K85" s="57"/>
      <c r="L85" s="57"/>
      <c r="M85" s="57"/>
      <c r="N85" s="57"/>
      <c r="O85" s="57"/>
      <c r="P85" s="57"/>
      <c r="Q85" s="57"/>
      <c r="R85" s="56"/>
      <c r="S85" s="56"/>
      <c r="T85" s="57"/>
      <c r="U85" s="57"/>
      <c r="V85" s="57"/>
      <c r="W85" s="57"/>
      <c r="X85" s="56"/>
      <c r="Y85" s="56"/>
    </row>
    <row r="86" spans="2:25">
      <c r="B86" s="57"/>
      <c r="C86" s="57"/>
      <c r="D86" s="56"/>
      <c r="E86" s="57"/>
      <c r="F86" s="57"/>
      <c r="G86" s="57"/>
      <c r="H86" s="56"/>
      <c r="I86" s="56"/>
      <c r="J86" s="56"/>
      <c r="K86" s="57"/>
      <c r="L86" s="57"/>
      <c r="M86" s="57"/>
      <c r="N86" s="57"/>
      <c r="O86" s="57"/>
      <c r="P86" s="57"/>
      <c r="Q86" s="57"/>
      <c r="R86" s="56"/>
      <c r="S86" s="56"/>
      <c r="T86" s="57"/>
      <c r="U86" s="57"/>
      <c r="V86" s="57"/>
      <c r="W86" s="57"/>
      <c r="X86" s="56"/>
      <c r="Y86" s="56"/>
    </row>
    <row r="87" spans="2:25">
      <c r="B87" s="57"/>
      <c r="C87" s="57"/>
      <c r="D87" s="56"/>
      <c r="E87" s="57"/>
      <c r="F87" s="57"/>
      <c r="G87" s="57"/>
      <c r="H87" s="56"/>
      <c r="I87" s="56"/>
      <c r="J87" s="56"/>
      <c r="K87" s="57"/>
      <c r="L87" s="57"/>
      <c r="M87" s="57"/>
      <c r="N87" s="57"/>
      <c r="O87" s="57"/>
      <c r="P87" s="57"/>
      <c r="Q87" s="57"/>
      <c r="R87" s="56"/>
      <c r="S87" s="56"/>
      <c r="T87" s="57"/>
      <c r="U87" s="57"/>
      <c r="V87" s="57"/>
      <c r="W87" s="57"/>
      <c r="X87" s="56"/>
      <c r="Y87" s="56"/>
    </row>
    <row r="88" spans="2:25">
      <c r="B88" s="57"/>
      <c r="C88" s="57"/>
      <c r="D88" s="56"/>
      <c r="E88" s="57"/>
      <c r="F88" s="57"/>
      <c r="G88" s="57"/>
      <c r="H88" s="56"/>
      <c r="I88" s="56"/>
      <c r="J88" s="56"/>
      <c r="K88" s="57"/>
      <c r="L88" s="57"/>
      <c r="M88" s="57"/>
      <c r="N88" s="57"/>
      <c r="O88" s="57"/>
      <c r="P88" s="57"/>
      <c r="Q88" s="57"/>
      <c r="R88" s="56"/>
      <c r="S88" s="56"/>
      <c r="T88" s="57"/>
      <c r="U88" s="57"/>
      <c r="V88" s="57"/>
      <c r="W88" s="57"/>
      <c r="X88" s="56"/>
      <c r="Y88" s="56"/>
    </row>
    <row r="89" spans="2:25">
      <c r="B89" s="57"/>
      <c r="C89" s="57"/>
      <c r="D89" s="56"/>
      <c r="E89" s="57"/>
      <c r="F89" s="57"/>
      <c r="G89" s="57"/>
      <c r="H89" s="56"/>
      <c r="I89" s="56"/>
      <c r="J89" s="56"/>
      <c r="K89" s="57"/>
      <c r="L89" s="57"/>
      <c r="M89" s="57"/>
      <c r="N89" s="57"/>
      <c r="O89" s="57"/>
      <c r="P89" s="57"/>
      <c r="Q89" s="57"/>
      <c r="R89" s="56"/>
      <c r="S89" s="56"/>
      <c r="T89" s="57"/>
      <c r="U89" s="57"/>
      <c r="V89" s="57"/>
      <c r="W89" s="57"/>
      <c r="X89" s="56"/>
      <c r="Y89" s="56"/>
    </row>
    <row r="90" spans="2:25">
      <c r="B90" s="57"/>
      <c r="C90" s="57"/>
      <c r="D90" s="56"/>
      <c r="E90" s="57"/>
      <c r="F90" s="57"/>
      <c r="G90" s="57"/>
      <c r="H90" s="56"/>
      <c r="I90" s="56"/>
      <c r="J90" s="56"/>
      <c r="K90" s="57"/>
      <c r="L90" s="57"/>
      <c r="M90" s="57"/>
      <c r="N90" s="57"/>
      <c r="O90" s="57"/>
      <c r="P90" s="57"/>
      <c r="Q90" s="57"/>
      <c r="R90" s="56"/>
      <c r="S90" s="56"/>
      <c r="T90" s="57"/>
      <c r="U90" s="57"/>
      <c r="V90" s="57"/>
      <c r="W90" s="57"/>
      <c r="X90" s="56"/>
      <c r="Y90" s="56"/>
    </row>
    <row r="91" spans="2:25">
      <c r="B91" s="57"/>
      <c r="C91" s="57"/>
      <c r="D91" s="56"/>
      <c r="E91" s="57"/>
      <c r="F91" s="57"/>
      <c r="G91" s="57"/>
      <c r="H91" s="56"/>
      <c r="I91" s="56"/>
      <c r="J91" s="56"/>
      <c r="K91" s="57"/>
      <c r="L91" s="57"/>
      <c r="M91" s="57"/>
      <c r="N91" s="57"/>
      <c r="O91" s="57"/>
      <c r="P91" s="57"/>
      <c r="Q91" s="57"/>
      <c r="R91" s="56"/>
      <c r="S91" s="56"/>
      <c r="T91" s="57"/>
      <c r="U91" s="57"/>
      <c r="V91" s="57"/>
      <c r="W91" s="57"/>
      <c r="X91" s="56"/>
      <c r="Y91" s="56"/>
    </row>
    <row r="92" spans="2:25">
      <c r="B92" s="57"/>
      <c r="C92" s="57"/>
      <c r="D92" s="56"/>
      <c r="E92" s="57"/>
      <c r="F92" s="57"/>
      <c r="G92" s="57"/>
      <c r="H92" s="56"/>
      <c r="I92" s="56"/>
      <c r="J92" s="56"/>
      <c r="K92" s="57"/>
      <c r="L92" s="57"/>
      <c r="M92" s="57"/>
      <c r="N92" s="57"/>
      <c r="O92" s="57"/>
      <c r="P92" s="57"/>
      <c r="Q92" s="57"/>
      <c r="R92" s="56"/>
      <c r="S92" s="56"/>
      <c r="T92" s="57"/>
      <c r="U92" s="57"/>
      <c r="V92" s="57"/>
      <c r="W92" s="57"/>
      <c r="X92" s="56"/>
      <c r="Y92" s="56"/>
    </row>
    <row r="93" spans="2:25">
      <c r="B93" s="57"/>
      <c r="C93" s="57"/>
      <c r="D93" s="56"/>
      <c r="E93" s="57"/>
      <c r="F93" s="57"/>
      <c r="G93" s="57"/>
      <c r="H93" s="56"/>
      <c r="I93" s="56"/>
      <c r="J93" s="56"/>
      <c r="K93" s="57"/>
      <c r="L93" s="57"/>
      <c r="M93" s="57"/>
      <c r="N93" s="57"/>
      <c r="O93" s="57"/>
      <c r="P93" s="57"/>
      <c r="Q93" s="57"/>
      <c r="R93" s="56"/>
      <c r="S93" s="56"/>
      <c r="T93" s="57"/>
      <c r="U93" s="57"/>
      <c r="V93" s="57"/>
      <c r="W93" s="57"/>
      <c r="X93" s="56"/>
      <c r="Y93" s="56"/>
    </row>
    <row r="94" spans="2:25">
      <c r="B94" s="57"/>
      <c r="C94" s="57"/>
      <c r="D94" s="56"/>
      <c r="E94" s="57"/>
      <c r="F94" s="57"/>
      <c r="G94" s="57"/>
      <c r="H94" s="56"/>
      <c r="I94" s="56"/>
      <c r="J94" s="56"/>
      <c r="K94" s="57"/>
      <c r="L94" s="57"/>
      <c r="M94" s="57"/>
      <c r="N94" s="57"/>
      <c r="O94" s="57"/>
      <c r="P94" s="57"/>
      <c r="Q94" s="57"/>
      <c r="R94" s="56"/>
      <c r="S94" s="56"/>
      <c r="T94" s="57"/>
      <c r="U94" s="57"/>
      <c r="V94" s="57"/>
      <c r="W94" s="57"/>
      <c r="X94" s="56"/>
      <c r="Y94" s="56"/>
    </row>
    <row r="95" spans="2:25">
      <c r="B95" s="57"/>
      <c r="C95" s="57"/>
      <c r="D95" s="56"/>
      <c r="E95" s="57"/>
      <c r="F95" s="57"/>
      <c r="G95" s="57"/>
      <c r="H95" s="56"/>
      <c r="I95" s="56"/>
      <c r="J95" s="56"/>
      <c r="K95" s="57"/>
      <c r="L95" s="57"/>
      <c r="M95" s="57"/>
      <c r="N95" s="57"/>
      <c r="O95" s="57"/>
      <c r="P95" s="57"/>
      <c r="Q95" s="57"/>
      <c r="R95" s="56"/>
      <c r="S95" s="56"/>
      <c r="T95" s="57"/>
      <c r="U95" s="57"/>
      <c r="V95" s="57"/>
      <c r="W95" s="57"/>
      <c r="X95" s="56"/>
      <c r="Y95" s="56"/>
    </row>
    <row r="96" spans="2:25">
      <c r="B96" s="57"/>
      <c r="C96" s="57"/>
      <c r="D96" s="56"/>
      <c r="E96" s="57"/>
      <c r="F96" s="57"/>
      <c r="G96" s="57"/>
      <c r="H96" s="56"/>
      <c r="I96" s="56"/>
      <c r="J96" s="56"/>
      <c r="K96" s="57"/>
      <c r="L96" s="57"/>
      <c r="M96" s="57"/>
      <c r="N96" s="57"/>
      <c r="O96" s="57"/>
      <c r="P96" s="57"/>
      <c r="Q96" s="57"/>
      <c r="R96" s="56"/>
      <c r="S96" s="56"/>
      <c r="T96" s="57"/>
      <c r="U96" s="57"/>
      <c r="V96" s="57"/>
      <c r="W96" s="57"/>
      <c r="X96" s="56"/>
      <c r="Y96" s="56"/>
    </row>
    <row r="97" spans="2:25">
      <c r="B97" s="57"/>
      <c r="C97" s="57"/>
      <c r="D97" s="56"/>
      <c r="E97" s="57"/>
      <c r="F97" s="57"/>
      <c r="G97" s="57"/>
      <c r="H97" s="56"/>
      <c r="I97" s="56"/>
      <c r="J97" s="56"/>
      <c r="K97" s="57"/>
      <c r="L97" s="57"/>
      <c r="M97" s="57"/>
      <c r="N97" s="57"/>
      <c r="O97" s="57"/>
      <c r="P97" s="57"/>
      <c r="Q97" s="57"/>
      <c r="R97" s="56"/>
      <c r="S97" s="56"/>
      <c r="T97" s="57"/>
      <c r="U97" s="57"/>
      <c r="V97" s="57"/>
      <c r="W97" s="57"/>
      <c r="X97" s="56"/>
      <c r="Y97" s="56"/>
    </row>
    <row r="98" spans="2:25">
      <c r="B98" s="57"/>
      <c r="C98" s="57"/>
      <c r="D98" s="56"/>
      <c r="E98" s="57"/>
      <c r="F98" s="57"/>
      <c r="G98" s="57"/>
      <c r="H98" s="56"/>
      <c r="I98" s="56"/>
      <c r="J98" s="56"/>
      <c r="K98" s="57"/>
      <c r="L98" s="57"/>
      <c r="M98" s="57"/>
      <c r="N98" s="57"/>
      <c r="O98" s="57"/>
      <c r="P98" s="57"/>
      <c r="Q98" s="57"/>
      <c r="R98" s="56"/>
      <c r="S98" s="56"/>
      <c r="T98" s="57"/>
      <c r="U98" s="57"/>
      <c r="V98" s="57"/>
      <c r="W98" s="57"/>
      <c r="X98" s="56"/>
      <c r="Y98" s="56"/>
    </row>
    <row r="99" spans="2:25">
      <c r="B99" s="57"/>
      <c r="C99" s="57"/>
      <c r="D99" s="56"/>
      <c r="E99" s="57"/>
      <c r="F99" s="57"/>
      <c r="G99" s="57"/>
      <c r="H99" s="56"/>
      <c r="I99" s="56"/>
      <c r="J99" s="56"/>
      <c r="K99" s="57"/>
      <c r="L99" s="57"/>
      <c r="M99" s="57"/>
      <c r="N99" s="57"/>
      <c r="O99" s="57"/>
      <c r="P99" s="57"/>
      <c r="Q99" s="57"/>
      <c r="R99" s="56"/>
      <c r="S99" s="56"/>
      <c r="T99" s="57"/>
      <c r="U99" s="57"/>
      <c r="V99" s="57"/>
      <c r="W99" s="57"/>
      <c r="X99" s="56"/>
      <c r="Y99" s="56"/>
    </row>
    <row r="100" spans="2:25">
      <c r="B100" s="57"/>
      <c r="C100" s="57"/>
      <c r="D100" s="56"/>
      <c r="E100" s="57"/>
      <c r="F100" s="57"/>
      <c r="G100" s="57"/>
      <c r="H100" s="56"/>
      <c r="I100" s="56"/>
      <c r="J100" s="56"/>
      <c r="K100" s="57"/>
      <c r="L100" s="57"/>
      <c r="M100" s="57"/>
      <c r="N100" s="57"/>
      <c r="O100" s="57"/>
      <c r="P100" s="57"/>
      <c r="Q100" s="57"/>
      <c r="R100" s="56"/>
      <c r="S100" s="56"/>
      <c r="T100" s="57"/>
      <c r="U100" s="57"/>
      <c r="V100" s="57"/>
      <c r="W100" s="57"/>
      <c r="X100" s="56"/>
      <c r="Y100" s="56"/>
    </row>
    <row r="101" spans="2:25">
      <c r="B101" s="57"/>
      <c r="C101" s="57"/>
      <c r="D101" s="56"/>
      <c r="E101" s="57"/>
      <c r="F101" s="57"/>
      <c r="G101" s="57"/>
      <c r="H101" s="56"/>
      <c r="I101" s="56"/>
      <c r="J101" s="56"/>
      <c r="K101" s="57"/>
      <c r="L101" s="57"/>
      <c r="M101" s="57"/>
      <c r="N101" s="57"/>
      <c r="O101" s="57"/>
      <c r="P101" s="57"/>
      <c r="Q101" s="57"/>
      <c r="R101" s="56"/>
      <c r="S101" s="56"/>
      <c r="T101" s="57"/>
      <c r="U101" s="57"/>
      <c r="V101" s="57"/>
      <c r="W101" s="57"/>
      <c r="X101" s="56"/>
      <c r="Y101" s="56"/>
    </row>
    <row r="102" spans="2:25">
      <c r="B102" s="57"/>
      <c r="C102" s="57"/>
      <c r="D102" s="56"/>
      <c r="E102" s="57"/>
      <c r="F102" s="57"/>
      <c r="G102" s="57"/>
      <c r="H102" s="56"/>
      <c r="I102" s="56"/>
      <c r="J102" s="56"/>
      <c r="K102" s="57"/>
      <c r="L102" s="57"/>
      <c r="M102" s="57"/>
      <c r="N102" s="57"/>
      <c r="O102" s="57"/>
      <c r="P102" s="57"/>
      <c r="Q102" s="57"/>
      <c r="R102" s="56"/>
      <c r="S102" s="56"/>
      <c r="T102" s="57"/>
      <c r="U102" s="57"/>
      <c r="V102" s="57"/>
      <c r="W102" s="57"/>
      <c r="X102" s="56"/>
      <c r="Y102" s="56"/>
    </row>
    <row r="103" spans="2:25">
      <c r="B103" s="57"/>
      <c r="C103" s="57"/>
      <c r="D103" s="56"/>
      <c r="E103" s="57"/>
      <c r="F103" s="57"/>
      <c r="G103" s="57"/>
      <c r="H103" s="56"/>
      <c r="I103" s="56"/>
      <c r="J103" s="56"/>
      <c r="K103" s="57"/>
      <c r="L103" s="57"/>
      <c r="M103" s="57"/>
      <c r="N103" s="57"/>
      <c r="O103" s="57"/>
      <c r="P103" s="57"/>
      <c r="Q103" s="57"/>
      <c r="R103" s="56"/>
      <c r="S103" s="56"/>
      <c r="T103" s="57"/>
      <c r="U103" s="57"/>
      <c r="V103" s="57"/>
      <c r="W103" s="57"/>
      <c r="X103" s="56"/>
      <c r="Y103" s="56"/>
    </row>
    <row r="104" spans="2:25">
      <c r="B104" s="57"/>
      <c r="C104" s="57"/>
      <c r="D104" s="56"/>
      <c r="E104" s="57"/>
      <c r="F104" s="57"/>
      <c r="G104" s="57"/>
      <c r="H104" s="56"/>
      <c r="I104" s="56"/>
      <c r="J104" s="56"/>
      <c r="K104" s="57"/>
      <c r="L104" s="57"/>
      <c r="M104" s="57"/>
      <c r="N104" s="57"/>
      <c r="O104" s="57"/>
      <c r="P104" s="57"/>
      <c r="Q104" s="57"/>
      <c r="R104" s="56"/>
      <c r="S104" s="56"/>
      <c r="T104" s="57"/>
      <c r="U104" s="57"/>
      <c r="V104" s="57"/>
      <c r="W104" s="57"/>
      <c r="X104" s="56"/>
      <c r="Y104" s="56"/>
    </row>
    <row r="105" spans="2:25">
      <c r="B105" s="57"/>
      <c r="C105" s="57"/>
      <c r="D105" s="56"/>
      <c r="E105" s="57"/>
      <c r="F105" s="57"/>
      <c r="G105" s="57"/>
      <c r="H105" s="56"/>
      <c r="I105" s="56"/>
      <c r="J105" s="56"/>
      <c r="K105" s="57"/>
      <c r="L105" s="57"/>
      <c r="M105" s="57"/>
      <c r="N105" s="57"/>
      <c r="O105" s="57"/>
      <c r="P105" s="57"/>
      <c r="Q105" s="57"/>
      <c r="R105" s="56"/>
      <c r="S105" s="56"/>
      <c r="T105" s="57"/>
      <c r="U105" s="57"/>
      <c r="V105" s="57"/>
      <c r="W105" s="57"/>
      <c r="X105" s="56"/>
      <c r="Y105" s="56"/>
    </row>
    <row r="106" spans="2:25">
      <c r="B106" s="57"/>
      <c r="C106" s="57"/>
      <c r="D106" s="56"/>
      <c r="E106" s="57"/>
      <c r="F106" s="57"/>
      <c r="G106" s="57"/>
      <c r="H106" s="56"/>
      <c r="I106" s="56"/>
      <c r="J106" s="56"/>
      <c r="K106" s="57"/>
      <c r="L106" s="57"/>
      <c r="M106" s="57"/>
      <c r="N106" s="57"/>
      <c r="O106" s="57"/>
      <c r="P106" s="57"/>
      <c r="Q106" s="57"/>
      <c r="R106" s="56"/>
      <c r="S106" s="56"/>
      <c r="T106" s="57"/>
      <c r="U106" s="57"/>
      <c r="V106" s="57"/>
      <c r="W106" s="57"/>
      <c r="X106" s="56"/>
      <c r="Y106" s="56"/>
    </row>
    <row r="107" spans="2:25">
      <c r="B107" s="57"/>
      <c r="C107" s="57"/>
      <c r="D107" s="56"/>
      <c r="E107" s="57"/>
      <c r="F107" s="57"/>
      <c r="G107" s="57"/>
      <c r="H107" s="56"/>
      <c r="I107" s="56"/>
      <c r="J107" s="56"/>
      <c r="K107" s="57"/>
      <c r="L107" s="57"/>
      <c r="M107" s="57"/>
      <c r="N107" s="57"/>
      <c r="O107" s="57"/>
      <c r="P107" s="57"/>
      <c r="Q107" s="57"/>
      <c r="R107" s="56"/>
      <c r="S107" s="56"/>
      <c r="T107" s="57"/>
      <c r="U107" s="57"/>
      <c r="V107" s="57"/>
      <c r="W107" s="57"/>
      <c r="X107" s="56"/>
      <c r="Y107" s="56"/>
    </row>
    <row r="108" spans="2:25">
      <c r="B108" s="57"/>
      <c r="C108" s="57"/>
      <c r="D108" s="56"/>
      <c r="E108" s="57"/>
      <c r="F108" s="57"/>
      <c r="G108" s="57"/>
      <c r="H108" s="56"/>
      <c r="I108" s="56"/>
      <c r="J108" s="56"/>
      <c r="K108" s="57"/>
      <c r="L108" s="57"/>
      <c r="M108" s="57"/>
      <c r="N108" s="57"/>
      <c r="O108" s="57"/>
      <c r="P108" s="57"/>
      <c r="Q108" s="57"/>
      <c r="R108" s="56"/>
      <c r="S108" s="56"/>
      <c r="T108" s="57"/>
      <c r="U108" s="57"/>
      <c r="V108" s="57"/>
      <c r="W108" s="57"/>
      <c r="X108" s="56"/>
      <c r="Y108" s="56"/>
    </row>
    <row r="109" spans="2:25">
      <c r="B109" s="57"/>
      <c r="C109" s="57"/>
      <c r="D109" s="56"/>
      <c r="E109" s="57"/>
      <c r="F109" s="57"/>
      <c r="G109" s="57"/>
      <c r="H109" s="56"/>
      <c r="I109" s="56"/>
      <c r="J109" s="56"/>
      <c r="K109" s="57"/>
      <c r="L109" s="57"/>
      <c r="M109" s="57"/>
      <c r="N109" s="57"/>
      <c r="O109" s="57"/>
      <c r="P109" s="57"/>
      <c r="Q109" s="57"/>
      <c r="R109" s="56"/>
      <c r="S109" s="56"/>
      <c r="T109" s="57"/>
      <c r="U109" s="57"/>
      <c r="V109" s="57"/>
      <c r="W109" s="57"/>
      <c r="X109" s="56"/>
      <c r="Y109" s="56"/>
    </row>
    <row r="110" spans="2:25">
      <c r="B110" s="57"/>
      <c r="C110" s="57"/>
      <c r="D110" s="56"/>
      <c r="E110" s="57"/>
      <c r="F110" s="57"/>
      <c r="G110" s="57"/>
      <c r="H110" s="56"/>
      <c r="I110" s="56"/>
      <c r="J110" s="56"/>
      <c r="K110" s="57"/>
      <c r="L110" s="57"/>
      <c r="M110" s="57"/>
      <c r="N110" s="57"/>
      <c r="O110" s="57"/>
      <c r="P110" s="57"/>
      <c r="Q110" s="57"/>
      <c r="R110" s="56"/>
      <c r="S110" s="56"/>
      <c r="T110" s="57"/>
      <c r="U110" s="57"/>
      <c r="V110" s="57"/>
      <c r="W110" s="57"/>
      <c r="X110" s="56"/>
      <c r="Y110" s="56"/>
    </row>
    <row r="111" spans="2:25">
      <c r="B111" s="57"/>
      <c r="C111" s="57"/>
      <c r="D111" s="56"/>
      <c r="E111" s="57"/>
      <c r="F111" s="57"/>
      <c r="G111" s="57"/>
      <c r="H111" s="56"/>
      <c r="I111" s="56"/>
      <c r="J111" s="56"/>
      <c r="K111" s="57"/>
      <c r="L111" s="57"/>
      <c r="M111" s="57"/>
      <c r="N111" s="57"/>
      <c r="O111" s="57"/>
      <c r="P111" s="57"/>
      <c r="Q111" s="57"/>
      <c r="R111" s="56"/>
      <c r="S111" s="56"/>
      <c r="T111" s="57"/>
      <c r="U111" s="57"/>
      <c r="V111" s="57"/>
      <c r="W111" s="57"/>
      <c r="X111" s="56"/>
      <c r="Y111" s="56"/>
    </row>
    <row r="112" spans="2:25">
      <c r="B112" s="57"/>
      <c r="C112" s="57"/>
      <c r="D112" s="56"/>
      <c r="E112" s="57"/>
      <c r="F112" s="57"/>
      <c r="G112" s="57"/>
      <c r="H112" s="56"/>
      <c r="I112" s="56"/>
      <c r="J112" s="56"/>
      <c r="K112" s="57"/>
      <c r="L112" s="57"/>
      <c r="M112" s="57"/>
      <c r="N112" s="57"/>
      <c r="O112" s="57"/>
      <c r="P112" s="57"/>
      <c r="Q112" s="57"/>
      <c r="R112" s="56"/>
      <c r="S112" s="56"/>
      <c r="T112" s="57"/>
      <c r="U112" s="57"/>
      <c r="V112" s="57"/>
      <c r="W112" s="57"/>
      <c r="X112" s="56"/>
      <c r="Y112" s="56"/>
    </row>
    <row r="113" spans="2:25">
      <c r="B113" s="57"/>
      <c r="C113" s="57"/>
      <c r="D113" s="56"/>
      <c r="E113" s="57"/>
      <c r="F113" s="57"/>
      <c r="G113" s="57"/>
      <c r="H113" s="56"/>
      <c r="I113" s="56"/>
      <c r="J113" s="56"/>
      <c r="K113" s="57"/>
      <c r="L113" s="57"/>
      <c r="M113" s="57"/>
      <c r="N113" s="57"/>
      <c r="O113" s="57"/>
      <c r="P113" s="57"/>
      <c r="Q113" s="57"/>
      <c r="R113" s="56"/>
      <c r="S113" s="56"/>
      <c r="T113" s="57"/>
      <c r="U113" s="57"/>
      <c r="V113" s="57"/>
      <c r="W113" s="57"/>
      <c r="X113" s="56"/>
      <c r="Y113" s="56"/>
    </row>
    <row r="114" spans="2:25">
      <c r="B114" s="57"/>
      <c r="C114" s="57"/>
      <c r="D114" s="56"/>
      <c r="E114" s="57"/>
      <c r="F114" s="57"/>
      <c r="G114" s="57"/>
      <c r="H114" s="56"/>
      <c r="I114" s="56"/>
      <c r="J114" s="56"/>
      <c r="K114" s="57"/>
      <c r="L114" s="57"/>
      <c r="M114" s="57"/>
      <c r="N114" s="57"/>
      <c r="O114" s="57"/>
      <c r="P114" s="57"/>
      <c r="Q114" s="57"/>
      <c r="R114" s="56"/>
      <c r="S114" s="56"/>
      <c r="T114" s="57"/>
      <c r="U114" s="57"/>
      <c r="V114" s="57"/>
      <c r="W114" s="57"/>
      <c r="X114" s="56"/>
      <c r="Y114" s="56"/>
    </row>
    <row r="115" spans="2:25">
      <c r="B115" s="57"/>
      <c r="C115" s="57"/>
      <c r="D115" s="56"/>
      <c r="E115" s="57"/>
      <c r="F115" s="57"/>
      <c r="G115" s="57"/>
      <c r="H115" s="56"/>
      <c r="I115" s="56"/>
      <c r="J115" s="56"/>
      <c r="K115" s="57"/>
      <c r="L115" s="57"/>
      <c r="M115" s="57"/>
      <c r="N115" s="57"/>
      <c r="O115" s="57"/>
      <c r="P115" s="57"/>
      <c r="Q115" s="57"/>
      <c r="R115" s="56"/>
      <c r="S115" s="56"/>
      <c r="T115" s="57"/>
      <c r="U115" s="57"/>
      <c r="V115" s="57"/>
      <c r="W115" s="57"/>
      <c r="X115" s="56"/>
      <c r="Y115" s="56"/>
    </row>
    <row r="116" spans="2:25">
      <c r="B116" s="57"/>
      <c r="C116" s="57"/>
      <c r="D116" s="56"/>
      <c r="E116" s="57"/>
      <c r="F116" s="57"/>
      <c r="G116" s="57"/>
      <c r="H116" s="56"/>
      <c r="I116" s="56"/>
      <c r="J116" s="56"/>
      <c r="K116" s="57"/>
      <c r="L116" s="57"/>
      <c r="M116" s="57"/>
      <c r="N116" s="57"/>
      <c r="O116" s="57"/>
      <c r="P116" s="57"/>
      <c r="Q116" s="57"/>
      <c r="R116" s="56"/>
      <c r="S116" s="56"/>
      <c r="T116" s="57"/>
      <c r="U116" s="57"/>
      <c r="V116" s="57"/>
      <c r="W116" s="57"/>
      <c r="X116" s="56"/>
      <c r="Y116" s="56"/>
    </row>
    <row r="117" spans="2:25">
      <c r="B117" s="57"/>
      <c r="C117" s="57"/>
      <c r="D117" s="56"/>
      <c r="E117" s="57"/>
      <c r="F117" s="57"/>
      <c r="G117" s="57"/>
      <c r="H117" s="56"/>
      <c r="I117" s="56"/>
      <c r="J117" s="56"/>
      <c r="K117" s="57"/>
      <c r="L117" s="57"/>
      <c r="M117" s="57"/>
      <c r="N117" s="57"/>
      <c r="O117" s="57"/>
      <c r="P117" s="57"/>
      <c r="Q117" s="57"/>
      <c r="R117" s="56"/>
      <c r="S117" s="56"/>
      <c r="T117" s="57"/>
      <c r="U117" s="57"/>
      <c r="V117" s="57"/>
      <c r="W117" s="57"/>
      <c r="X117" s="56"/>
      <c r="Y117" s="56"/>
    </row>
    <row r="118" spans="2:25">
      <c r="B118" s="57"/>
      <c r="C118" s="57"/>
      <c r="D118" s="56"/>
      <c r="E118" s="57"/>
      <c r="F118" s="57"/>
      <c r="G118" s="57"/>
      <c r="H118" s="56"/>
      <c r="I118" s="56"/>
      <c r="J118" s="56"/>
      <c r="K118" s="57"/>
      <c r="L118" s="57"/>
      <c r="M118" s="57"/>
      <c r="N118" s="57"/>
      <c r="O118" s="57"/>
      <c r="P118" s="57"/>
      <c r="Q118" s="57"/>
      <c r="R118" s="56"/>
      <c r="S118" s="56"/>
      <c r="T118" s="57"/>
      <c r="U118" s="57"/>
      <c r="V118" s="57"/>
      <c r="W118" s="57"/>
      <c r="X118" s="56"/>
      <c r="Y118" s="56"/>
    </row>
    <row r="119" spans="2:25">
      <c r="B119" s="57"/>
      <c r="C119" s="57"/>
      <c r="D119" s="56"/>
      <c r="E119" s="57"/>
      <c r="F119" s="57"/>
      <c r="G119" s="57"/>
      <c r="H119" s="56"/>
      <c r="I119" s="56"/>
      <c r="J119" s="56"/>
      <c r="K119" s="57"/>
      <c r="L119" s="57"/>
      <c r="M119" s="57"/>
      <c r="N119" s="57"/>
      <c r="O119" s="57"/>
      <c r="P119" s="57"/>
      <c r="Q119" s="57"/>
      <c r="R119" s="56"/>
      <c r="S119" s="56"/>
      <c r="T119" s="57"/>
      <c r="U119" s="57"/>
      <c r="V119" s="57"/>
      <c r="W119" s="57"/>
      <c r="X119" s="56"/>
      <c r="Y119" s="56"/>
    </row>
    <row r="120" spans="2:25">
      <c r="B120" s="57"/>
      <c r="C120" s="57"/>
      <c r="D120" s="56"/>
      <c r="E120" s="57"/>
      <c r="F120" s="57"/>
      <c r="G120" s="57"/>
      <c r="H120" s="56"/>
      <c r="I120" s="56"/>
      <c r="J120" s="56"/>
      <c r="K120" s="57"/>
      <c r="L120" s="57"/>
      <c r="M120" s="57"/>
      <c r="N120" s="57"/>
      <c r="O120" s="57"/>
      <c r="P120" s="57"/>
      <c r="Q120" s="57"/>
      <c r="R120" s="56"/>
      <c r="S120" s="56"/>
      <c r="T120" s="57"/>
      <c r="U120" s="57"/>
      <c r="V120" s="57"/>
      <c r="W120" s="57"/>
      <c r="X120" s="56"/>
      <c r="Y120" s="56"/>
    </row>
    <row r="121" spans="2:25">
      <c r="B121" s="57"/>
      <c r="C121" s="57"/>
      <c r="D121" s="56"/>
      <c r="E121" s="57"/>
      <c r="F121" s="57"/>
      <c r="G121" s="57"/>
      <c r="H121" s="56"/>
      <c r="I121" s="56"/>
      <c r="J121" s="56"/>
      <c r="K121" s="57"/>
      <c r="L121" s="57"/>
      <c r="M121" s="57"/>
      <c r="N121" s="57"/>
      <c r="O121" s="57"/>
      <c r="P121" s="57"/>
      <c r="Q121" s="57"/>
      <c r="R121" s="56"/>
      <c r="S121" s="56"/>
      <c r="T121" s="57"/>
      <c r="U121" s="57"/>
      <c r="V121" s="57"/>
      <c r="W121" s="57"/>
      <c r="X121" s="56"/>
      <c r="Y121" s="56"/>
    </row>
    <row r="122" spans="2:25">
      <c r="B122" s="57"/>
      <c r="C122" s="57"/>
      <c r="D122" s="56"/>
      <c r="E122" s="57"/>
      <c r="F122" s="57"/>
      <c r="G122" s="57"/>
      <c r="H122" s="56"/>
      <c r="I122" s="56"/>
      <c r="J122" s="56"/>
      <c r="K122" s="57"/>
      <c r="L122" s="57"/>
      <c r="M122" s="57"/>
      <c r="N122" s="57"/>
      <c r="O122" s="57"/>
      <c r="P122" s="57"/>
      <c r="Q122" s="57"/>
      <c r="R122" s="56"/>
      <c r="S122" s="56"/>
      <c r="T122" s="57"/>
      <c r="U122" s="57"/>
      <c r="V122" s="57"/>
      <c r="W122" s="57"/>
      <c r="X122" s="56"/>
      <c r="Y122" s="56"/>
    </row>
    <row r="123" spans="2:25">
      <c r="B123" s="57"/>
      <c r="C123" s="57"/>
      <c r="D123" s="56"/>
      <c r="E123" s="57"/>
      <c r="F123" s="57"/>
      <c r="G123" s="57"/>
      <c r="H123" s="56"/>
      <c r="I123" s="56"/>
      <c r="J123" s="56"/>
      <c r="K123" s="57"/>
      <c r="L123" s="57"/>
      <c r="M123" s="57"/>
      <c r="N123" s="57"/>
      <c r="O123" s="57"/>
      <c r="P123" s="57"/>
      <c r="Q123" s="57"/>
      <c r="R123" s="56"/>
      <c r="S123" s="56"/>
      <c r="T123" s="57"/>
      <c r="U123" s="57"/>
      <c r="V123" s="57"/>
      <c r="W123" s="57"/>
      <c r="X123" s="56"/>
      <c r="Y123" s="56"/>
    </row>
    <row r="124" spans="2:25">
      <c r="B124" s="57"/>
      <c r="C124" s="57"/>
      <c r="D124" s="56"/>
      <c r="E124" s="57"/>
      <c r="F124" s="57"/>
      <c r="G124" s="57"/>
      <c r="H124" s="56"/>
      <c r="I124" s="56"/>
      <c r="J124" s="56"/>
      <c r="K124" s="57"/>
      <c r="L124" s="57"/>
      <c r="M124" s="57"/>
      <c r="N124" s="57"/>
      <c r="O124" s="57"/>
      <c r="P124" s="57"/>
      <c r="Q124" s="57"/>
      <c r="R124" s="56"/>
      <c r="S124" s="56"/>
      <c r="T124" s="57"/>
      <c r="U124" s="57"/>
      <c r="V124" s="57"/>
      <c r="W124" s="57"/>
      <c r="X124" s="56"/>
      <c r="Y124" s="56"/>
    </row>
    <row r="125" spans="2:25">
      <c r="B125" s="57"/>
      <c r="C125" s="57"/>
      <c r="D125" s="56"/>
      <c r="E125" s="57"/>
      <c r="F125" s="57"/>
      <c r="G125" s="57"/>
      <c r="H125" s="56"/>
      <c r="I125" s="56"/>
      <c r="J125" s="56"/>
      <c r="K125" s="57"/>
      <c r="L125" s="57"/>
      <c r="M125" s="57"/>
      <c r="N125" s="57"/>
      <c r="O125" s="57"/>
      <c r="P125" s="57"/>
      <c r="Q125" s="57"/>
      <c r="R125" s="56"/>
      <c r="S125" s="56"/>
      <c r="T125" s="57"/>
      <c r="U125" s="57"/>
      <c r="V125" s="57"/>
      <c r="W125" s="57"/>
      <c r="X125" s="56"/>
      <c r="Y125" s="56"/>
    </row>
    <row r="126" spans="2:25">
      <c r="B126" s="57"/>
      <c r="C126" s="57"/>
      <c r="D126" s="56"/>
      <c r="E126" s="57"/>
      <c r="F126" s="57"/>
      <c r="G126" s="57"/>
      <c r="H126" s="56"/>
      <c r="I126" s="56"/>
      <c r="J126" s="56"/>
      <c r="K126" s="57"/>
      <c r="L126" s="57"/>
      <c r="M126" s="57"/>
      <c r="N126" s="57"/>
      <c r="O126" s="57"/>
      <c r="P126" s="57"/>
      <c r="Q126" s="57"/>
      <c r="R126" s="56"/>
      <c r="S126" s="56"/>
      <c r="T126" s="57"/>
      <c r="U126" s="57"/>
      <c r="V126" s="57"/>
      <c r="W126" s="57"/>
      <c r="X126" s="56"/>
      <c r="Y126" s="56"/>
    </row>
    <row r="127" spans="2:25">
      <c r="B127" s="57"/>
      <c r="C127" s="57"/>
      <c r="D127" s="56"/>
      <c r="E127" s="57"/>
      <c r="F127" s="57"/>
      <c r="G127" s="57"/>
      <c r="H127" s="56"/>
      <c r="I127" s="56"/>
      <c r="J127" s="56"/>
      <c r="K127" s="57"/>
      <c r="L127" s="57"/>
      <c r="M127" s="57"/>
      <c r="N127" s="57"/>
      <c r="O127" s="57"/>
      <c r="P127" s="57"/>
      <c r="Q127" s="57"/>
      <c r="R127" s="56"/>
      <c r="S127" s="56"/>
      <c r="T127" s="57"/>
      <c r="U127" s="57"/>
      <c r="V127" s="57"/>
      <c r="W127" s="57"/>
      <c r="X127" s="56"/>
      <c r="Y127" s="56"/>
    </row>
    <row r="128" spans="2:25">
      <c r="B128" s="57"/>
      <c r="C128" s="57"/>
      <c r="D128" s="56"/>
      <c r="E128" s="57"/>
      <c r="F128" s="57"/>
      <c r="G128" s="57"/>
      <c r="H128" s="56"/>
      <c r="I128" s="56"/>
      <c r="J128" s="56"/>
      <c r="K128" s="57"/>
      <c r="L128" s="57"/>
      <c r="M128" s="57"/>
      <c r="N128" s="57"/>
      <c r="O128" s="57"/>
      <c r="P128" s="57"/>
      <c r="Q128" s="57"/>
      <c r="R128" s="56"/>
      <c r="S128" s="56"/>
      <c r="T128" s="57"/>
      <c r="U128" s="57"/>
      <c r="V128" s="57"/>
      <c r="W128" s="57"/>
      <c r="X128" s="56"/>
      <c r="Y128" s="56"/>
    </row>
    <row r="129" spans="2:25">
      <c r="B129" s="57"/>
      <c r="C129" s="57"/>
      <c r="D129" s="56"/>
      <c r="E129" s="57"/>
      <c r="F129" s="57"/>
      <c r="G129" s="57"/>
      <c r="H129" s="56"/>
      <c r="I129" s="56"/>
      <c r="J129" s="56"/>
      <c r="K129" s="57"/>
      <c r="L129" s="57"/>
      <c r="M129" s="57"/>
      <c r="N129" s="57"/>
      <c r="O129" s="57"/>
      <c r="P129" s="57"/>
      <c r="Q129" s="57"/>
      <c r="R129" s="56"/>
      <c r="S129" s="56"/>
      <c r="T129" s="57"/>
      <c r="U129" s="57"/>
      <c r="V129" s="57"/>
      <c r="W129" s="57"/>
      <c r="X129" s="56"/>
      <c r="Y129" s="56"/>
    </row>
    <row r="130" spans="2:25">
      <c r="B130" s="57"/>
      <c r="C130" s="57"/>
      <c r="D130" s="56"/>
      <c r="E130" s="57"/>
      <c r="F130" s="57"/>
      <c r="G130" s="57"/>
      <c r="H130" s="56"/>
      <c r="I130" s="56"/>
      <c r="J130" s="56"/>
      <c r="K130" s="57"/>
      <c r="L130" s="57"/>
      <c r="M130" s="57"/>
      <c r="N130" s="57"/>
      <c r="O130" s="57"/>
      <c r="P130" s="57"/>
      <c r="Q130" s="57"/>
      <c r="R130" s="56"/>
      <c r="S130" s="56"/>
      <c r="T130" s="57"/>
      <c r="U130" s="57"/>
      <c r="V130" s="57"/>
      <c r="W130" s="57"/>
      <c r="X130" s="56"/>
      <c r="Y130" s="56"/>
    </row>
    <row r="131" spans="2:25">
      <c r="B131" s="57"/>
      <c r="C131" s="57"/>
      <c r="D131" s="56"/>
      <c r="E131" s="57"/>
      <c r="F131" s="57"/>
      <c r="G131" s="57"/>
      <c r="H131" s="56"/>
      <c r="I131" s="56"/>
      <c r="J131" s="56"/>
      <c r="K131" s="57"/>
      <c r="L131" s="57"/>
      <c r="M131" s="57"/>
      <c r="N131" s="57"/>
      <c r="O131" s="57"/>
      <c r="P131" s="57"/>
      <c r="Q131" s="57"/>
      <c r="R131" s="56"/>
      <c r="S131" s="56"/>
      <c r="T131" s="57"/>
      <c r="U131" s="57"/>
      <c r="V131" s="57"/>
      <c r="W131" s="57"/>
      <c r="X131" s="56"/>
      <c r="Y131" s="56"/>
    </row>
    <row r="132" spans="2:25">
      <c r="B132" s="57"/>
      <c r="C132" s="57"/>
      <c r="D132" s="56"/>
      <c r="E132" s="57"/>
      <c r="F132" s="57"/>
      <c r="G132" s="57"/>
      <c r="H132" s="56"/>
      <c r="I132" s="56"/>
      <c r="J132" s="56"/>
      <c r="K132" s="57"/>
      <c r="L132" s="57"/>
      <c r="M132" s="57"/>
      <c r="N132" s="57"/>
      <c r="O132" s="57"/>
      <c r="P132" s="57"/>
      <c r="Q132" s="57"/>
      <c r="R132" s="56"/>
      <c r="S132" s="56"/>
      <c r="T132" s="57"/>
      <c r="U132" s="57"/>
      <c r="V132" s="57"/>
      <c r="W132" s="57"/>
      <c r="X132" s="56"/>
      <c r="Y132" s="56"/>
    </row>
    <row r="133" spans="2:25">
      <c r="B133" s="57"/>
      <c r="C133" s="57"/>
      <c r="D133" s="56"/>
      <c r="E133" s="57"/>
      <c r="F133" s="57"/>
      <c r="G133" s="57"/>
      <c r="H133" s="56"/>
      <c r="I133" s="56"/>
      <c r="J133" s="56"/>
      <c r="K133" s="57"/>
      <c r="L133" s="57"/>
      <c r="M133" s="57"/>
      <c r="N133" s="57"/>
      <c r="O133" s="57"/>
      <c r="P133" s="57"/>
      <c r="Q133" s="57"/>
      <c r="R133" s="56"/>
      <c r="S133" s="56"/>
      <c r="T133" s="57"/>
      <c r="U133" s="57"/>
      <c r="V133" s="57"/>
      <c r="W133" s="57"/>
      <c r="X133" s="56"/>
      <c r="Y133" s="56"/>
    </row>
    <row r="134" spans="2:25">
      <c r="B134" s="57"/>
      <c r="C134" s="57"/>
      <c r="D134" s="56"/>
      <c r="E134" s="57"/>
      <c r="F134" s="57"/>
      <c r="G134" s="57"/>
      <c r="H134" s="56"/>
      <c r="I134" s="56"/>
      <c r="J134" s="56"/>
      <c r="K134" s="57"/>
      <c r="L134" s="57"/>
      <c r="M134" s="57"/>
      <c r="N134" s="57"/>
      <c r="O134" s="57"/>
      <c r="P134" s="57"/>
      <c r="Q134" s="57"/>
      <c r="R134" s="56"/>
      <c r="S134" s="56"/>
      <c r="T134" s="57"/>
      <c r="U134" s="57"/>
      <c r="V134" s="57"/>
      <c r="W134" s="57"/>
      <c r="X134" s="56"/>
      <c r="Y134" s="56"/>
    </row>
    <row r="135" spans="2:25">
      <c r="B135" s="57"/>
      <c r="C135" s="57"/>
      <c r="D135" s="56"/>
      <c r="E135" s="57"/>
      <c r="F135" s="57"/>
      <c r="G135" s="57"/>
      <c r="H135" s="56"/>
      <c r="I135" s="56"/>
      <c r="J135" s="56"/>
      <c r="K135" s="57"/>
      <c r="L135" s="57"/>
      <c r="M135" s="57"/>
      <c r="N135" s="57"/>
      <c r="O135" s="57"/>
      <c r="P135" s="57"/>
      <c r="Q135" s="57"/>
      <c r="R135" s="56"/>
      <c r="S135" s="56"/>
      <c r="T135" s="57"/>
      <c r="U135" s="57"/>
      <c r="V135" s="57"/>
      <c r="W135" s="57"/>
      <c r="X135" s="56"/>
      <c r="Y135" s="56"/>
    </row>
    <row r="136" spans="2:25">
      <c r="B136" s="57"/>
      <c r="C136" s="57"/>
      <c r="D136" s="56"/>
      <c r="E136" s="57"/>
      <c r="F136" s="57"/>
      <c r="G136" s="57"/>
      <c r="H136" s="56"/>
      <c r="I136" s="56"/>
      <c r="J136" s="56"/>
      <c r="K136" s="57"/>
      <c r="L136" s="57"/>
      <c r="M136" s="57"/>
      <c r="N136" s="57"/>
      <c r="O136" s="57"/>
      <c r="P136" s="57"/>
      <c r="Q136" s="57"/>
      <c r="R136" s="56"/>
      <c r="S136" s="56"/>
      <c r="T136" s="57"/>
      <c r="U136" s="57"/>
      <c r="V136" s="57"/>
      <c r="W136" s="57"/>
      <c r="X136" s="56"/>
      <c r="Y136" s="56"/>
    </row>
    <row r="137" spans="2:25">
      <c r="B137" s="57"/>
      <c r="C137" s="57"/>
      <c r="D137" s="56"/>
      <c r="E137" s="57"/>
      <c r="F137" s="57"/>
      <c r="G137" s="57"/>
      <c r="H137" s="56"/>
      <c r="I137" s="56"/>
      <c r="J137" s="56"/>
      <c r="K137" s="57"/>
      <c r="L137" s="57"/>
      <c r="M137" s="57"/>
      <c r="N137" s="57"/>
      <c r="O137" s="57"/>
      <c r="P137" s="57"/>
      <c r="Q137" s="57"/>
      <c r="R137" s="56"/>
      <c r="S137" s="56"/>
      <c r="T137" s="57"/>
      <c r="U137" s="57"/>
      <c r="V137" s="57"/>
      <c r="W137" s="57"/>
      <c r="X137" s="56"/>
      <c r="Y137" s="56"/>
    </row>
    <row r="138" spans="2:25">
      <c r="B138" s="57"/>
      <c r="C138" s="57"/>
      <c r="D138" s="56"/>
      <c r="E138" s="57"/>
      <c r="F138" s="57"/>
      <c r="G138" s="57"/>
      <c r="H138" s="56"/>
      <c r="I138" s="56"/>
      <c r="J138" s="56"/>
      <c r="K138" s="57"/>
      <c r="L138" s="57"/>
      <c r="M138" s="57"/>
      <c r="N138" s="57"/>
      <c r="O138" s="57"/>
      <c r="P138" s="57"/>
      <c r="Q138" s="57"/>
      <c r="R138" s="56"/>
      <c r="S138" s="56"/>
      <c r="T138" s="57"/>
      <c r="U138" s="57"/>
      <c r="V138" s="57"/>
      <c r="W138" s="57"/>
      <c r="X138" s="56"/>
      <c r="Y138" s="56"/>
    </row>
    <row r="139" spans="2:25">
      <c r="B139" s="57"/>
      <c r="C139" s="57"/>
      <c r="D139" s="56"/>
      <c r="E139" s="57"/>
      <c r="F139" s="57"/>
      <c r="G139" s="57"/>
      <c r="H139" s="56"/>
      <c r="I139" s="56"/>
      <c r="J139" s="56"/>
      <c r="K139" s="57"/>
      <c r="L139" s="57"/>
      <c r="M139" s="57"/>
      <c r="N139" s="57"/>
      <c r="O139" s="57"/>
      <c r="P139" s="57"/>
      <c r="Q139" s="57"/>
      <c r="R139" s="56"/>
      <c r="S139" s="56"/>
      <c r="T139" s="57"/>
      <c r="U139" s="57"/>
      <c r="V139" s="57"/>
      <c r="W139" s="57"/>
      <c r="X139" s="56"/>
      <c r="Y139" s="56"/>
    </row>
    <row r="140" spans="2:25">
      <c r="B140" s="57"/>
      <c r="C140" s="57"/>
      <c r="D140" s="56"/>
      <c r="E140" s="57"/>
      <c r="F140" s="57"/>
      <c r="G140" s="57"/>
      <c r="H140" s="56"/>
      <c r="I140" s="56"/>
      <c r="J140" s="56"/>
      <c r="K140" s="57"/>
      <c r="L140" s="57"/>
      <c r="M140" s="57"/>
      <c r="N140" s="57"/>
      <c r="O140" s="57"/>
      <c r="P140" s="57"/>
      <c r="Q140" s="57"/>
      <c r="R140" s="56"/>
      <c r="S140" s="56"/>
      <c r="T140" s="57"/>
      <c r="U140" s="57"/>
      <c r="V140" s="57"/>
      <c r="W140" s="57"/>
      <c r="X140" s="56"/>
      <c r="Y140" s="56"/>
    </row>
    <row r="141" spans="2:25">
      <c r="B141" s="57"/>
      <c r="C141" s="57"/>
      <c r="D141" s="56"/>
      <c r="E141" s="57"/>
      <c r="F141" s="57"/>
      <c r="G141" s="57"/>
      <c r="H141" s="56"/>
      <c r="I141" s="56"/>
      <c r="J141" s="56"/>
      <c r="K141" s="57"/>
      <c r="L141" s="57"/>
      <c r="M141" s="57"/>
      <c r="N141" s="57"/>
      <c r="O141" s="57"/>
      <c r="P141" s="57"/>
      <c r="Q141" s="57"/>
      <c r="R141" s="56"/>
      <c r="S141" s="56"/>
      <c r="T141" s="57"/>
      <c r="U141" s="57"/>
      <c r="V141" s="57"/>
      <c r="W141" s="57"/>
      <c r="X141" s="56"/>
      <c r="Y141" s="56"/>
    </row>
    <row r="142" spans="2:25">
      <c r="B142" s="57"/>
      <c r="C142" s="57"/>
      <c r="D142" s="56"/>
      <c r="E142" s="57"/>
      <c r="F142" s="57"/>
      <c r="G142" s="57"/>
      <c r="H142" s="56"/>
      <c r="I142" s="56"/>
      <c r="J142" s="56"/>
      <c r="K142" s="57"/>
      <c r="L142" s="57"/>
      <c r="M142" s="57"/>
      <c r="N142" s="57"/>
      <c r="O142" s="57"/>
      <c r="P142" s="57"/>
      <c r="Q142" s="57"/>
      <c r="R142" s="56"/>
      <c r="S142" s="56"/>
      <c r="T142" s="57"/>
      <c r="U142" s="57"/>
      <c r="V142" s="57"/>
      <c r="W142" s="57"/>
      <c r="X142" s="56"/>
      <c r="Y142" s="56"/>
    </row>
    <row r="143" spans="2:25">
      <c r="B143" s="57"/>
      <c r="C143" s="57"/>
      <c r="D143" s="56"/>
      <c r="E143" s="57"/>
      <c r="F143" s="57"/>
      <c r="G143" s="57"/>
      <c r="H143" s="56"/>
      <c r="I143" s="56"/>
      <c r="J143" s="56"/>
      <c r="K143" s="57"/>
      <c r="L143" s="57"/>
      <c r="M143" s="57"/>
      <c r="N143" s="57"/>
      <c r="O143" s="57"/>
      <c r="P143" s="57"/>
      <c r="Q143" s="57"/>
      <c r="R143" s="56"/>
      <c r="S143" s="56"/>
      <c r="T143" s="57"/>
      <c r="U143" s="57"/>
      <c r="V143" s="57"/>
      <c r="W143" s="57"/>
      <c r="X143" s="56"/>
      <c r="Y143" s="56"/>
    </row>
    <row r="144" spans="2:25">
      <c r="B144" s="57"/>
      <c r="C144" s="57"/>
      <c r="D144" s="56"/>
      <c r="E144" s="57"/>
      <c r="F144" s="57"/>
      <c r="G144" s="57"/>
      <c r="H144" s="56"/>
      <c r="I144" s="56"/>
      <c r="J144" s="56"/>
      <c r="K144" s="57"/>
      <c r="L144" s="57"/>
      <c r="M144" s="57"/>
      <c r="N144" s="57"/>
      <c r="O144" s="57"/>
      <c r="P144" s="57"/>
      <c r="Q144" s="57"/>
      <c r="R144" s="56"/>
      <c r="S144" s="56"/>
      <c r="T144" s="57"/>
      <c r="U144" s="57"/>
      <c r="V144" s="57"/>
      <c r="W144" s="57"/>
      <c r="X144" s="56"/>
      <c r="Y144" s="56"/>
    </row>
    <row r="145" spans="2:25">
      <c r="B145" s="57"/>
      <c r="C145" s="57"/>
      <c r="D145" s="56"/>
      <c r="E145" s="57"/>
      <c r="F145" s="57"/>
      <c r="G145" s="57"/>
      <c r="H145" s="56"/>
      <c r="I145" s="56"/>
      <c r="J145" s="56"/>
      <c r="K145" s="57"/>
      <c r="L145" s="57"/>
      <c r="M145" s="57"/>
      <c r="N145" s="57"/>
      <c r="O145" s="57"/>
      <c r="P145" s="57"/>
      <c r="Q145" s="57"/>
      <c r="R145" s="56"/>
      <c r="S145" s="56"/>
      <c r="T145" s="57"/>
      <c r="U145" s="57"/>
      <c r="V145" s="57"/>
      <c r="W145" s="57"/>
      <c r="X145" s="56"/>
      <c r="Y145" s="56"/>
    </row>
    <row r="146" spans="2:25">
      <c r="B146" s="57"/>
      <c r="C146" s="57"/>
      <c r="D146" s="56"/>
      <c r="E146" s="57"/>
      <c r="F146" s="57"/>
      <c r="G146" s="57"/>
      <c r="H146" s="56"/>
      <c r="I146" s="56"/>
      <c r="J146" s="56"/>
      <c r="K146" s="57"/>
      <c r="L146" s="57"/>
      <c r="M146" s="57"/>
      <c r="N146" s="57"/>
      <c r="O146" s="57"/>
      <c r="P146" s="57"/>
      <c r="Q146" s="57"/>
      <c r="R146" s="56"/>
      <c r="S146" s="56"/>
      <c r="T146" s="57"/>
      <c r="U146" s="57"/>
      <c r="V146" s="57"/>
      <c r="W146" s="57"/>
      <c r="X146" s="56"/>
      <c r="Y146" s="56"/>
    </row>
    <row r="147" spans="2:25">
      <c r="B147" s="57"/>
      <c r="C147" s="57"/>
      <c r="D147" s="56"/>
      <c r="E147" s="57"/>
      <c r="F147" s="57"/>
      <c r="G147" s="57"/>
      <c r="H147" s="56"/>
      <c r="I147" s="56"/>
      <c r="J147" s="56"/>
      <c r="K147" s="57"/>
      <c r="L147" s="57"/>
      <c r="M147" s="57"/>
      <c r="N147" s="57"/>
      <c r="O147" s="57"/>
      <c r="P147" s="57"/>
      <c r="Q147" s="57"/>
      <c r="R147" s="56"/>
      <c r="S147" s="56"/>
      <c r="T147" s="57"/>
      <c r="U147" s="57"/>
      <c r="V147" s="57"/>
      <c r="W147" s="57"/>
      <c r="X147" s="56"/>
      <c r="Y147" s="56"/>
    </row>
    <row r="148" spans="2:25">
      <c r="B148" s="57"/>
      <c r="C148" s="57"/>
      <c r="D148" s="56"/>
      <c r="E148" s="57"/>
      <c r="F148" s="57"/>
      <c r="G148" s="57"/>
      <c r="H148" s="56"/>
      <c r="I148" s="56"/>
      <c r="J148" s="56"/>
      <c r="K148" s="57"/>
      <c r="L148" s="57"/>
      <c r="M148" s="57"/>
      <c r="N148" s="57"/>
      <c r="O148" s="57"/>
      <c r="P148" s="57"/>
      <c r="Q148" s="57"/>
      <c r="R148" s="56"/>
      <c r="S148" s="56"/>
      <c r="T148" s="57"/>
      <c r="U148" s="57"/>
      <c r="V148" s="57"/>
      <c r="W148" s="57"/>
      <c r="X148" s="56"/>
      <c r="Y148" s="56"/>
    </row>
    <row r="149" spans="2:25">
      <c r="B149" s="57"/>
      <c r="C149" s="57"/>
      <c r="D149" s="56"/>
      <c r="E149" s="57"/>
      <c r="F149" s="57"/>
      <c r="G149" s="57"/>
      <c r="H149" s="56"/>
      <c r="I149" s="56"/>
      <c r="J149" s="56"/>
      <c r="K149" s="57"/>
      <c r="L149" s="57"/>
      <c r="M149" s="57"/>
      <c r="N149" s="57"/>
      <c r="O149" s="57"/>
      <c r="P149" s="57"/>
      <c r="Q149" s="57"/>
      <c r="R149" s="56"/>
      <c r="S149" s="56"/>
      <c r="T149" s="57"/>
      <c r="U149" s="57"/>
      <c r="V149" s="57"/>
      <c r="W149" s="57"/>
      <c r="X149" s="56"/>
      <c r="Y149" s="56"/>
    </row>
    <row r="150" spans="2:25">
      <c r="B150" s="57"/>
      <c r="C150" s="57"/>
      <c r="D150" s="56"/>
      <c r="E150" s="57"/>
      <c r="F150" s="57"/>
      <c r="G150" s="57"/>
      <c r="H150" s="56"/>
      <c r="I150" s="56"/>
      <c r="J150" s="56"/>
      <c r="K150" s="57"/>
      <c r="L150" s="57"/>
      <c r="M150" s="57"/>
      <c r="N150" s="57"/>
      <c r="O150" s="57"/>
      <c r="P150" s="57"/>
      <c r="Q150" s="57"/>
      <c r="R150" s="56"/>
      <c r="S150" s="56"/>
      <c r="T150" s="57"/>
      <c r="U150" s="57"/>
      <c r="V150" s="57"/>
      <c r="W150" s="57"/>
      <c r="X150" s="56"/>
      <c r="Y150" s="56"/>
    </row>
    <row r="151" spans="2:25">
      <c r="B151" s="57"/>
      <c r="C151" s="57"/>
      <c r="D151" s="56"/>
      <c r="E151" s="57"/>
      <c r="F151" s="57"/>
      <c r="G151" s="57"/>
      <c r="H151" s="56"/>
      <c r="I151" s="56"/>
      <c r="J151" s="56"/>
      <c r="K151" s="57"/>
      <c r="L151" s="57"/>
      <c r="M151" s="57"/>
      <c r="N151" s="57"/>
      <c r="O151" s="57"/>
      <c r="P151" s="57"/>
      <c r="Q151" s="57"/>
      <c r="R151" s="56"/>
      <c r="S151" s="56"/>
      <c r="T151" s="57"/>
      <c r="U151" s="57"/>
      <c r="V151" s="57"/>
      <c r="W151" s="57"/>
      <c r="X151" s="56"/>
      <c r="Y151" s="56"/>
    </row>
    <row r="152" spans="2:25">
      <c r="B152" s="57"/>
      <c r="C152" s="57"/>
      <c r="D152" s="56"/>
      <c r="E152" s="57"/>
      <c r="F152" s="57"/>
      <c r="G152" s="57"/>
      <c r="H152" s="56"/>
      <c r="I152" s="56"/>
      <c r="J152" s="56"/>
      <c r="K152" s="57"/>
      <c r="L152" s="57"/>
      <c r="M152" s="57"/>
      <c r="N152" s="57"/>
      <c r="O152" s="57"/>
      <c r="P152" s="57"/>
      <c r="Q152" s="57"/>
      <c r="R152" s="56"/>
      <c r="S152" s="56"/>
      <c r="T152" s="57"/>
      <c r="U152" s="57"/>
      <c r="V152" s="57"/>
      <c r="W152" s="57"/>
      <c r="X152" s="56"/>
      <c r="Y152" s="56"/>
    </row>
    <row r="153" spans="2:25">
      <c r="B153" s="57"/>
      <c r="C153" s="57"/>
      <c r="D153" s="56"/>
      <c r="E153" s="57"/>
      <c r="F153" s="57"/>
      <c r="G153" s="57"/>
      <c r="H153" s="56"/>
      <c r="I153" s="56"/>
      <c r="J153" s="56"/>
      <c r="K153" s="57"/>
      <c r="L153" s="57"/>
      <c r="M153" s="57"/>
      <c r="N153" s="57"/>
      <c r="O153" s="57"/>
      <c r="P153" s="57"/>
      <c r="Q153" s="57"/>
      <c r="R153" s="56"/>
      <c r="S153" s="56"/>
      <c r="T153" s="57"/>
      <c r="U153" s="57"/>
      <c r="V153" s="57"/>
      <c r="W153" s="57"/>
      <c r="X153" s="56"/>
      <c r="Y153" s="56"/>
    </row>
    <row r="154" spans="2:25">
      <c r="B154" s="57"/>
      <c r="C154" s="57"/>
      <c r="D154" s="56"/>
      <c r="E154" s="57"/>
      <c r="F154" s="57"/>
      <c r="G154" s="57"/>
      <c r="H154" s="56"/>
      <c r="I154" s="56"/>
      <c r="J154" s="56"/>
      <c r="K154" s="57"/>
      <c r="L154" s="57"/>
      <c r="M154" s="57"/>
      <c r="N154" s="57"/>
      <c r="O154" s="57"/>
      <c r="P154" s="57"/>
      <c r="Q154" s="57"/>
      <c r="R154" s="56"/>
      <c r="S154" s="56"/>
      <c r="T154" s="57"/>
      <c r="U154" s="57"/>
      <c r="V154" s="57"/>
      <c r="W154" s="57"/>
      <c r="X154" s="56"/>
      <c r="Y154" s="56"/>
    </row>
    <row r="155" spans="2:25">
      <c r="B155" s="57"/>
      <c r="C155" s="57"/>
      <c r="D155" s="56"/>
      <c r="E155" s="57"/>
      <c r="F155" s="57"/>
      <c r="G155" s="57"/>
      <c r="H155" s="56"/>
      <c r="I155" s="56"/>
      <c r="J155" s="56"/>
      <c r="K155" s="57"/>
      <c r="L155" s="57"/>
      <c r="M155" s="57"/>
      <c r="N155" s="57"/>
      <c r="O155" s="57"/>
      <c r="P155" s="57"/>
      <c r="Q155" s="57"/>
      <c r="R155" s="56"/>
      <c r="S155" s="56"/>
      <c r="T155" s="57"/>
      <c r="U155" s="57"/>
      <c r="V155" s="57"/>
      <c r="W155" s="57"/>
      <c r="X155" s="56"/>
      <c r="Y155" s="56"/>
    </row>
    <row r="156" spans="2:25">
      <c r="B156" s="57"/>
      <c r="C156" s="57"/>
      <c r="D156" s="56"/>
      <c r="E156" s="57"/>
      <c r="F156" s="57"/>
      <c r="G156" s="57"/>
      <c r="H156" s="56"/>
      <c r="I156" s="56"/>
      <c r="J156" s="56"/>
      <c r="K156" s="57"/>
      <c r="L156" s="57"/>
      <c r="M156" s="57"/>
      <c r="N156" s="57"/>
      <c r="O156" s="57"/>
      <c r="P156" s="57"/>
      <c r="Q156" s="57"/>
      <c r="R156" s="56"/>
      <c r="S156" s="56"/>
      <c r="T156" s="57"/>
      <c r="U156" s="57"/>
      <c r="V156" s="57"/>
      <c r="W156" s="57"/>
      <c r="X156" s="56"/>
      <c r="Y156" s="56"/>
    </row>
    <row r="157" spans="2:25">
      <c r="B157" s="57"/>
      <c r="C157" s="57"/>
      <c r="D157" s="56"/>
      <c r="E157" s="57"/>
      <c r="F157" s="57"/>
      <c r="G157" s="57"/>
      <c r="H157" s="56"/>
      <c r="I157" s="56"/>
      <c r="J157" s="56"/>
      <c r="K157" s="57"/>
      <c r="L157" s="57"/>
      <c r="M157" s="57"/>
      <c r="N157" s="57"/>
      <c r="O157" s="57"/>
      <c r="P157" s="57"/>
      <c r="Q157" s="57"/>
      <c r="R157" s="56"/>
      <c r="S157" s="56"/>
      <c r="T157" s="57"/>
      <c r="U157" s="57"/>
      <c r="V157" s="57"/>
      <c r="W157" s="57"/>
      <c r="X157" s="56"/>
      <c r="Y157" s="56"/>
    </row>
    <row r="158" spans="2:25">
      <c r="B158" s="57"/>
      <c r="C158" s="57"/>
      <c r="D158" s="56"/>
      <c r="E158" s="57"/>
      <c r="F158" s="57"/>
      <c r="G158" s="57"/>
      <c r="H158" s="56"/>
      <c r="I158" s="56"/>
      <c r="J158" s="56"/>
      <c r="K158" s="57"/>
      <c r="L158" s="57"/>
      <c r="M158" s="57"/>
      <c r="N158" s="57"/>
      <c r="O158" s="57"/>
      <c r="P158" s="57"/>
      <c r="Q158" s="57"/>
      <c r="R158" s="56"/>
      <c r="S158" s="56"/>
      <c r="T158" s="57"/>
      <c r="U158" s="57"/>
      <c r="V158" s="57"/>
      <c r="W158" s="57"/>
      <c r="X158" s="56"/>
      <c r="Y158" s="56"/>
    </row>
    <row r="159" spans="2:25">
      <c r="B159" s="57"/>
      <c r="C159" s="57"/>
      <c r="D159" s="56"/>
      <c r="E159" s="57"/>
      <c r="F159" s="57"/>
      <c r="G159" s="57"/>
      <c r="H159" s="56"/>
      <c r="I159" s="56"/>
      <c r="J159" s="56"/>
      <c r="K159" s="57"/>
      <c r="L159" s="57"/>
      <c r="M159" s="57"/>
      <c r="N159" s="57"/>
      <c r="O159" s="57"/>
      <c r="P159" s="57"/>
      <c r="Q159" s="57"/>
      <c r="R159" s="56"/>
      <c r="S159" s="56"/>
      <c r="T159" s="57"/>
      <c r="U159" s="57"/>
      <c r="V159" s="57"/>
      <c r="W159" s="57"/>
      <c r="X159" s="56"/>
      <c r="Y159" s="56"/>
    </row>
    <row r="160" spans="2:25">
      <c r="B160" s="57"/>
      <c r="C160" s="57"/>
      <c r="D160" s="56"/>
      <c r="E160" s="57"/>
      <c r="F160" s="57"/>
      <c r="G160" s="57"/>
      <c r="H160" s="56"/>
      <c r="I160" s="56"/>
      <c r="J160" s="56"/>
      <c r="K160" s="57"/>
      <c r="L160" s="57"/>
      <c r="M160" s="57"/>
      <c r="N160" s="57"/>
      <c r="O160" s="57"/>
      <c r="P160" s="57"/>
      <c r="Q160" s="57"/>
      <c r="R160" s="56"/>
      <c r="S160" s="56"/>
      <c r="T160" s="57"/>
      <c r="U160" s="57"/>
      <c r="V160" s="57"/>
      <c r="W160" s="57"/>
      <c r="X160" s="56"/>
      <c r="Y160" s="56"/>
    </row>
    <row r="161" spans="2:25">
      <c r="B161" s="57"/>
      <c r="C161" s="57"/>
      <c r="D161" s="56"/>
      <c r="E161" s="57"/>
      <c r="F161" s="57"/>
      <c r="G161" s="57"/>
      <c r="H161" s="56"/>
      <c r="I161" s="56"/>
      <c r="J161" s="56"/>
      <c r="K161" s="57"/>
      <c r="L161" s="57"/>
      <c r="M161" s="57"/>
      <c r="N161" s="57"/>
      <c r="O161" s="57"/>
      <c r="P161" s="57"/>
      <c r="Q161" s="57"/>
      <c r="R161" s="56"/>
      <c r="S161" s="56"/>
      <c r="T161" s="57"/>
      <c r="U161" s="57"/>
      <c r="V161" s="57"/>
      <c r="W161" s="57"/>
      <c r="X161" s="56"/>
      <c r="Y161" s="56"/>
    </row>
    <row r="162" spans="2:25">
      <c r="B162" s="57"/>
      <c r="C162" s="57"/>
      <c r="D162" s="56"/>
      <c r="E162" s="57"/>
      <c r="F162" s="57"/>
      <c r="G162" s="57"/>
      <c r="H162" s="56"/>
      <c r="I162" s="56"/>
      <c r="J162" s="56"/>
      <c r="K162" s="57"/>
      <c r="L162" s="57"/>
      <c r="M162" s="57"/>
      <c r="N162" s="57"/>
      <c r="O162" s="57"/>
      <c r="P162" s="57"/>
      <c r="Q162" s="57"/>
      <c r="R162" s="56"/>
      <c r="S162" s="56"/>
      <c r="T162" s="57"/>
      <c r="U162" s="57"/>
      <c r="V162" s="57"/>
      <c r="W162" s="57"/>
      <c r="X162" s="56"/>
      <c r="Y162" s="56"/>
    </row>
    <row r="163" spans="2:25">
      <c r="B163" s="57"/>
      <c r="C163" s="57"/>
      <c r="D163" s="56"/>
      <c r="E163" s="57"/>
      <c r="F163" s="57"/>
      <c r="G163" s="57"/>
      <c r="H163" s="56"/>
      <c r="I163" s="56"/>
      <c r="J163" s="56"/>
      <c r="K163" s="57"/>
      <c r="L163" s="57"/>
      <c r="M163" s="57"/>
      <c r="N163" s="57"/>
      <c r="O163" s="57"/>
      <c r="P163" s="57"/>
      <c r="Q163" s="57"/>
      <c r="R163" s="56"/>
      <c r="S163" s="56"/>
      <c r="T163" s="57"/>
      <c r="U163" s="57"/>
      <c r="V163" s="57"/>
      <c r="W163" s="57"/>
      <c r="X163" s="56"/>
      <c r="Y163" s="56"/>
    </row>
    <row r="164" spans="2:25">
      <c r="B164" s="57"/>
      <c r="C164" s="57"/>
      <c r="D164" s="56"/>
      <c r="E164" s="57"/>
      <c r="F164" s="57"/>
      <c r="G164" s="57"/>
      <c r="H164" s="57"/>
      <c r="I164" s="57"/>
      <c r="J164" s="56"/>
      <c r="K164" s="57"/>
      <c r="L164" s="57"/>
      <c r="M164" s="57"/>
      <c r="N164" s="57"/>
      <c r="O164" s="57"/>
      <c r="P164" s="57"/>
      <c r="Q164" s="57"/>
      <c r="R164" s="57"/>
      <c r="S164" s="56"/>
      <c r="T164" s="57"/>
      <c r="U164" s="57"/>
      <c r="V164" s="57"/>
      <c r="W164" s="57"/>
      <c r="X164" s="56"/>
      <c r="Y164" s="56"/>
    </row>
    <row r="165" spans="2:25">
      <c r="B165" s="57"/>
      <c r="C165" s="57"/>
      <c r="D165" s="56"/>
      <c r="E165" s="57"/>
      <c r="F165" s="57"/>
      <c r="G165" s="57"/>
      <c r="H165" s="57"/>
      <c r="I165" s="57"/>
      <c r="J165" s="56"/>
      <c r="K165" s="57"/>
      <c r="L165" s="57"/>
      <c r="M165" s="57"/>
      <c r="N165" s="57"/>
      <c r="O165" s="57"/>
      <c r="P165" s="57"/>
      <c r="Q165" s="57"/>
      <c r="R165" s="57"/>
      <c r="S165" s="56"/>
      <c r="T165" s="57"/>
      <c r="U165" s="57"/>
      <c r="V165" s="57"/>
      <c r="W165" s="57"/>
      <c r="X165" s="56"/>
      <c r="Y165" s="56"/>
    </row>
    <row r="166" spans="2:25">
      <c r="B166" s="57"/>
      <c r="C166" s="57"/>
      <c r="D166" s="56"/>
      <c r="E166" s="57"/>
      <c r="F166" s="57"/>
      <c r="G166" s="57"/>
      <c r="H166" s="57"/>
      <c r="I166" s="57"/>
      <c r="J166" s="56"/>
      <c r="K166" s="57"/>
      <c r="L166" s="57"/>
      <c r="M166" s="57"/>
      <c r="N166" s="57"/>
      <c r="O166" s="57"/>
      <c r="P166" s="57"/>
      <c r="Q166" s="57"/>
      <c r="R166" s="57"/>
      <c r="S166" s="56"/>
      <c r="T166" s="57"/>
      <c r="U166" s="57"/>
      <c r="V166" s="57"/>
      <c r="W166" s="57"/>
      <c r="X166" s="56"/>
      <c r="Y166" s="56"/>
    </row>
    <row r="167" spans="2:25">
      <c r="B167" s="57"/>
      <c r="C167" s="57"/>
      <c r="D167" s="56"/>
      <c r="E167" s="57"/>
      <c r="F167" s="57"/>
      <c r="G167" s="57"/>
      <c r="H167" s="57"/>
      <c r="I167" s="57"/>
      <c r="J167" s="56"/>
      <c r="K167" s="57"/>
      <c r="L167" s="57"/>
      <c r="M167" s="57"/>
      <c r="N167" s="57"/>
      <c r="O167" s="57"/>
      <c r="P167" s="57"/>
      <c r="Q167" s="57"/>
      <c r="R167" s="57"/>
      <c r="S167" s="56"/>
      <c r="T167" s="57"/>
      <c r="U167" s="57"/>
      <c r="V167" s="57"/>
      <c r="W167" s="57"/>
      <c r="X167" s="56"/>
      <c r="Y167" s="56"/>
    </row>
    <row r="168" spans="2:25">
      <c r="B168" s="57"/>
      <c r="C168" s="57"/>
      <c r="D168" s="56"/>
      <c r="E168" s="57"/>
      <c r="F168" s="57"/>
      <c r="G168" s="57"/>
      <c r="H168" s="57"/>
      <c r="I168" s="57"/>
      <c r="J168" s="56"/>
      <c r="K168" s="57"/>
      <c r="L168" s="57"/>
      <c r="M168" s="57"/>
      <c r="N168" s="57"/>
      <c r="O168" s="57"/>
      <c r="P168" s="57"/>
      <c r="Q168" s="57"/>
      <c r="R168" s="57"/>
      <c r="S168" s="56"/>
      <c r="T168" s="57"/>
      <c r="U168" s="57"/>
      <c r="V168" s="57"/>
      <c r="W168" s="57"/>
      <c r="X168" s="56"/>
      <c r="Y168" s="56"/>
    </row>
    <row r="169" spans="2:25">
      <c r="B169" s="57"/>
      <c r="C169" s="57"/>
      <c r="D169" s="56"/>
      <c r="E169" s="57"/>
      <c r="F169" s="57"/>
      <c r="G169" s="57"/>
      <c r="H169" s="57"/>
      <c r="I169" s="57"/>
      <c r="J169" s="56"/>
      <c r="K169" s="57"/>
      <c r="L169" s="57"/>
      <c r="M169" s="57"/>
      <c r="N169" s="57"/>
      <c r="O169" s="57"/>
      <c r="P169" s="57"/>
      <c r="Q169" s="57"/>
      <c r="R169" s="57"/>
      <c r="S169" s="56"/>
      <c r="T169" s="57"/>
      <c r="U169" s="57"/>
      <c r="V169" s="57"/>
      <c r="W169" s="57"/>
      <c r="X169" s="56"/>
      <c r="Y169" s="56"/>
    </row>
    <row r="170" spans="2:25">
      <c r="B170" s="57"/>
      <c r="C170" s="57"/>
      <c r="D170" s="56"/>
      <c r="E170" s="57"/>
      <c r="F170" s="57"/>
      <c r="G170" s="57"/>
      <c r="H170" s="57"/>
      <c r="I170" s="57"/>
      <c r="J170" s="56"/>
      <c r="K170" s="57"/>
      <c r="L170" s="57"/>
      <c r="M170" s="57"/>
      <c r="N170" s="57"/>
      <c r="O170" s="57"/>
      <c r="P170" s="57"/>
      <c r="Q170" s="57"/>
      <c r="R170" s="57"/>
      <c r="S170" s="56"/>
      <c r="T170" s="57"/>
      <c r="U170" s="57"/>
      <c r="V170" s="57"/>
      <c r="W170" s="57"/>
      <c r="X170" s="56"/>
      <c r="Y170" s="56"/>
    </row>
    <row r="171" spans="2:25">
      <c r="B171" s="57"/>
      <c r="C171" s="57"/>
      <c r="D171" s="56"/>
      <c r="E171" s="57"/>
      <c r="F171" s="57"/>
      <c r="G171" s="57"/>
      <c r="H171" s="57"/>
      <c r="I171" s="57"/>
      <c r="J171" s="56"/>
      <c r="K171" s="57"/>
      <c r="L171" s="57"/>
      <c r="M171" s="57"/>
      <c r="N171" s="57"/>
      <c r="O171" s="57"/>
      <c r="P171" s="57"/>
      <c r="Q171" s="57"/>
      <c r="R171" s="57"/>
      <c r="S171" s="56"/>
      <c r="T171" s="57"/>
      <c r="U171" s="57"/>
      <c r="V171" s="57"/>
      <c r="W171" s="57"/>
      <c r="X171" s="56"/>
      <c r="Y171" s="56"/>
    </row>
    <row r="172" spans="2:25">
      <c r="B172" s="57"/>
      <c r="C172" s="57"/>
      <c r="D172" s="56"/>
      <c r="E172" s="57"/>
      <c r="F172" s="57"/>
      <c r="G172" s="57"/>
      <c r="H172" s="57"/>
      <c r="I172" s="57"/>
      <c r="J172" s="56"/>
      <c r="K172" s="57"/>
      <c r="L172" s="57"/>
      <c r="M172" s="57"/>
      <c r="N172" s="57"/>
      <c r="O172" s="57"/>
      <c r="P172" s="57"/>
      <c r="Q172" s="57"/>
      <c r="R172" s="57"/>
      <c r="S172" s="56"/>
      <c r="T172" s="57"/>
      <c r="U172" s="57"/>
      <c r="V172" s="57"/>
      <c r="W172" s="57"/>
      <c r="X172" s="56"/>
      <c r="Y172" s="56"/>
    </row>
    <row r="173" spans="2:25">
      <c r="B173" s="57"/>
      <c r="C173" s="57"/>
      <c r="D173" s="56"/>
      <c r="E173" s="57"/>
      <c r="F173" s="57"/>
      <c r="G173" s="57"/>
      <c r="H173" s="57"/>
      <c r="I173" s="57"/>
      <c r="J173" s="56"/>
      <c r="K173" s="57"/>
      <c r="L173" s="57"/>
      <c r="M173" s="57"/>
      <c r="N173" s="57"/>
      <c r="O173" s="57"/>
      <c r="P173" s="57"/>
      <c r="Q173" s="57"/>
      <c r="R173" s="57"/>
      <c r="S173" s="56"/>
      <c r="T173" s="57"/>
      <c r="U173" s="57"/>
      <c r="V173" s="57"/>
      <c r="W173" s="57"/>
      <c r="X173" s="56"/>
      <c r="Y173" s="56"/>
    </row>
    <row r="174" spans="2:25">
      <c r="B174" s="57"/>
      <c r="C174" s="57"/>
      <c r="D174" s="56"/>
      <c r="E174" s="57"/>
      <c r="F174" s="57"/>
      <c r="G174" s="57"/>
      <c r="H174" s="57"/>
      <c r="I174" s="57"/>
      <c r="J174" s="56"/>
      <c r="K174" s="57"/>
      <c r="L174" s="57"/>
      <c r="M174" s="57"/>
      <c r="N174" s="57"/>
      <c r="O174" s="57"/>
      <c r="P174" s="57"/>
      <c r="Q174" s="57"/>
      <c r="R174" s="57"/>
      <c r="S174" s="56"/>
      <c r="T174" s="57"/>
      <c r="U174" s="57"/>
      <c r="V174" s="57"/>
      <c r="W174" s="57"/>
      <c r="X174" s="56"/>
      <c r="Y174" s="56"/>
    </row>
    <row r="175" spans="2:25">
      <c r="B175" s="57"/>
      <c r="C175" s="57"/>
      <c r="D175" s="56"/>
      <c r="E175" s="57"/>
      <c r="F175" s="57"/>
      <c r="G175" s="57"/>
      <c r="H175" s="57"/>
      <c r="I175" s="57"/>
      <c r="J175" s="56"/>
      <c r="K175" s="57"/>
      <c r="L175" s="57"/>
      <c r="M175" s="57"/>
      <c r="N175" s="57"/>
      <c r="O175" s="57"/>
      <c r="P175" s="57"/>
      <c r="Q175" s="57"/>
      <c r="R175" s="57"/>
      <c r="S175" s="56"/>
      <c r="T175" s="57"/>
      <c r="U175" s="57"/>
      <c r="V175" s="57"/>
      <c r="W175" s="57"/>
      <c r="X175" s="56"/>
      <c r="Y175" s="56"/>
    </row>
    <row r="176" spans="2:25">
      <c r="B176" s="57"/>
      <c r="C176" s="57"/>
      <c r="D176" s="56"/>
      <c r="E176" s="57"/>
      <c r="F176" s="57"/>
      <c r="G176" s="57"/>
      <c r="H176" s="57"/>
      <c r="I176" s="57"/>
      <c r="J176" s="56"/>
      <c r="K176" s="57"/>
      <c r="L176" s="57"/>
      <c r="M176" s="57"/>
      <c r="N176" s="57"/>
      <c r="O176" s="57"/>
      <c r="P176" s="57"/>
      <c r="Q176" s="57"/>
      <c r="R176" s="57"/>
      <c r="S176" s="56"/>
      <c r="T176" s="57"/>
      <c r="U176" s="57"/>
      <c r="V176" s="57"/>
      <c r="W176" s="57"/>
      <c r="X176" s="56"/>
      <c r="Y176" s="56"/>
    </row>
    <row r="177" spans="2:25">
      <c r="B177" s="57"/>
      <c r="C177" s="57"/>
      <c r="D177" s="56"/>
      <c r="E177" s="57"/>
      <c r="F177" s="57"/>
      <c r="G177" s="57"/>
      <c r="H177" s="57"/>
      <c r="I177" s="57"/>
      <c r="J177" s="56"/>
      <c r="K177" s="57"/>
      <c r="L177" s="57"/>
      <c r="M177" s="57"/>
      <c r="N177" s="57"/>
      <c r="O177" s="57"/>
      <c r="P177" s="57"/>
      <c r="Q177" s="57"/>
      <c r="R177" s="57"/>
      <c r="S177" s="56"/>
      <c r="T177" s="57"/>
      <c r="U177" s="57"/>
      <c r="V177" s="57"/>
      <c r="W177" s="57"/>
      <c r="X177" s="56"/>
      <c r="Y177" s="56"/>
    </row>
    <row r="178" spans="2:25">
      <c r="B178" s="57"/>
      <c r="C178" s="57"/>
      <c r="D178" s="56"/>
      <c r="E178" s="57"/>
      <c r="F178" s="57"/>
      <c r="G178" s="57"/>
      <c r="H178" s="57"/>
      <c r="I178" s="57"/>
      <c r="J178" s="56"/>
      <c r="K178" s="57"/>
      <c r="L178" s="57"/>
      <c r="M178" s="57"/>
      <c r="N178" s="57"/>
      <c r="O178" s="57"/>
      <c r="P178" s="57"/>
      <c r="Q178" s="57"/>
      <c r="R178" s="57"/>
      <c r="S178" s="56"/>
      <c r="T178" s="57"/>
      <c r="U178" s="57"/>
      <c r="V178" s="57"/>
      <c r="W178" s="57"/>
      <c r="X178" s="56"/>
      <c r="Y178" s="56"/>
    </row>
    <row r="179" spans="2:25">
      <c r="B179" s="57"/>
      <c r="C179" s="57"/>
      <c r="D179" s="56"/>
      <c r="E179" s="57"/>
      <c r="F179" s="57"/>
      <c r="G179" s="57"/>
      <c r="H179" s="57"/>
      <c r="I179" s="57"/>
      <c r="J179" s="56"/>
      <c r="K179" s="57"/>
      <c r="L179" s="57"/>
      <c r="M179" s="57"/>
      <c r="N179" s="57"/>
      <c r="O179" s="57"/>
      <c r="P179" s="57"/>
      <c r="Q179" s="57"/>
      <c r="R179" s="57"/>
      <c r="S179" s="56"/>
      <c r="T179" s="57"/>
      <c r="U179" s="57"/>
      <c r="V179" s="57"/>
      <c r="W179" s="57"/>
      <c r="X179" s="56"/>
      <c r="Y179" s="56"/>
    </row>
    <row r="180" spans="2:25">
      <c r="B180" s="57"/>
      <c r="C180" s="57"/>
      <c r="D180" s="56"/>
      <c r="E180" s="57"/>
      <c r="F180" s="57"/>
      <c r="G180" s="57"/>
      <c r="H180" s="57"/>
      <c r="I180" s="57"/>
      <c r="J180" s="56"/>
      <c r="K180" s="57"/>
      <c r="L180" s="57"/>
      <c r="M180" s="57"/>
      <c r="N180" s="57"/>
      <c r="O180" s="57"/>
      <c r="P180" s="57"/>
      <c r="Q180" s="57"/>
      <c r="R180" s="57"/>
      <c r="S180" s="56"/>
      <c r="T180" s="57"/>
      <c r="U180" s="57"/>
      <c r="V180" s="57"/>
      <c r="W180" s="57"/>
      <c r="X180" s="56"/>
      <c r="Y180" s="56"/>
    </row>
    <row r="181" spans="2:25">
      <c r="B181" s="57"/>
      <c r="C181" s="57"/>
      <c r="D181" s="56"/>
      <c r="E181" s="57"/>
      <c r="F181" s="57"/>
      <c r="G181" s="57"/>
      <c r="H181" s="57"/>
      <c r="I181" s="57"/>
      <c r="J181" s="56"/>
      <c r="K181" s="57"/>
      <c r="L181" s="57"/>
      <c r="M181" s="57"/>
      <c r="N181" s="57"/>
      <c r="O181" s="57"/>
      <c r="P181" s="57"/>
      <c r="Q181" s="57"/>
      <c r="R181" s="57"/>
      <c r="S181" s="56"/>
      <c r="T181" s="57"/>
      <c r="U181" s="57"/>
      <c r="V181" s="57"/>
      <c r="W181" s="57"/>
      <c r="X181" s="56"/>
      <c r="Y181" s="56"/>
    </row>
    <row r="182" spans="2:25">
      <c r="B182" s="57"/>
      <c r="C182" s="57"/>
      <c r="D182" s="56"/>
      <c r="E182" s="57"/>
      <c r="F182" s="57"/>
      <c r="G182" s="57"/>
      <c r="H182" s="57"/>
      <c r="I182" s="57"/>
      <c r="J182" s="56"/>
      <c r="K182" s="57"/>
      <c r="L182" s="57"/>
      <c r="M182" s="57"/>
      <c r="N182" s="57"/>
      <c r="O182" s="57"/>
      <c r="P182" s="57"/>
      <c r="Q182" s="57"/>
      <c r="R182" s="57"/>
      <c r="S182" s="56"/>
      <c r="T182" s="57"/>
      <c r="U182" s="57"/>
      <c r="V182" s="57"/>
      <c r="W182" s="57"/>
      <c r="X182" s="56"/>
      <c r="Y182" s="56"/>
    </row>
    <row r="183" spans="2:25">
      <c r="B183" s="57"/>
      <c r="C183" s="57"/>
      <c r="D183" s="56"/>
      <c r="E183" s="57"/>
      <c r="F183" s="57"/>
      <c r="G183" s="57"/>
      <c r="H183" s="57"/>
      <c r="I183" s="57"/>
      <c r="J183" s="56"/>
      <c r="K183" s="57"/>
      <c r="L183" s="57"/>
      <c r="M183" s="57"/>
      <c r="N183" s="57"/>
      <c r="O183" s="57"/>
      <c r="P183" s="57"/>
      <c r="Q183" s="57"/>
      <c r="R183" s="57"/>
      <c r="S183" s="56"/>
      <c r="T183" s="57"/>
      <c r="U183" s="57"/>
      <c r="V183" s="57"/>
      <c r="W183" s="57"/>
      <c r="X183" s="56"/>
      <c r="Y183" s="56"/>
    </row>
    <row r="184" spans="2:25">
      <c r="B184" s="57"/>
      <c r="C184" s="57"/>
      <c r="D184" s="56"/>
      <c r="E184" s="57"/>
      <c r="F184" s="57"/>
      <c r="G184" s="57"/>
      <c r="H184" s="57"/>
      <c r="I184" s="57"/>
      <c r="J184" s="56"/>
      <c r="K184" s="57"/>
      <c r="L184" s="57"/>
      <c r="M184" s="57"/>
      <c r="N184" s="57"/>
      <c r="O184" s="57"/>
      <c r="P184" s="57"/>
      <c r="Q184" s="57"/>
      <c r="R184" s="57"/>
      <c r="S184" s="56"/>
      <c r="T184" s="57"/>
      <c r="U184" s="57"/>
      <c r="V184" s="57"/>
      <c r="W184" s="57"/>
      <c r="X184" s="56"/>
      <c r="Y184" s="56"/>
    </row>
    <row r="185" spans="2:25">
      <c r="B185" s="57"/>
      <c r="C185" s="57"/>
      <c r="D185" s="56"/>
      <c r="E185" s="57"/>
      <c r="F185" s="57"/>
      <c r="G185" s="57"/>
      <c r="H185" s="57"/>
      <c r="I185" s="57"/>
      <c r="J185" s="56"/>
      <c r="K185" s="57"/>
      <c r="L185" s="57"/>
      <c r="M185" s="57"/>
      <c r="N185" s="57"/>
      <c r="O185" s="57"/>
      <c r="P185" s="57"/>
      <c r="Q185" s="57"/>
      <c r="R185" s="57"/>
      <c r="S185" s="56"/>
      <c r="T185" s="57"/>
      <c r="U185" s="57"/>
      <c r="V185" s="57"/>
      <c r="W185" s="57"/>
      <c r="X185" s="56"/>
      <c r="Y185" s="56"/>
    </row>
    <row r="186" spans="2:25">
      <c r="B186" s="57"/>
      <c r="C186" s="57"/>
      <c r="D186" s="56"/>
      <c r="E186" s="57"/>
      <c r="F186" s="57"/>
      <c r="G186" s="57"/>
      <c r="H186" s="57"/>
      <c r="I186" s="57"/>
      <c r="J186" s="56"/>
      <c r="K186" s="57"/>
      <c r="L186" s="57"/>
      <c r="M186" s="57"/>
      <c r="N186" s="57"/>
      <c r="O186" s="57"/>
      <c r="P186" s="57"/>
      <c r="Q186" s="57"/>
      <c r="R186" s="57"/>
      <c r="S186" s="56"/>
      <c r="T186" s="57"/>
      <c r="U186" s="57"/>
      <c r="V186" s="57"/>
      <c r="W186" s="57"/>
      <c r="X186" s="56"/>
      <c r="Y186" s="56"/>
    </row>
    <row r="187" spans="2:25">
      <c r="B187" s="57"/>
      <c r="C187" s="57"/>
      <c r="D187" s="56"/>
      <c r="E187" s="57"/>
      <c r="F187" s="57"/>
      <c r="G187" s="57"/>
      <c r="H187" s="57"/>
      <c r="I187" s="57"/>
      <c r="J187" s="56"/>
      <c r="K187" s="57"/>
      <c r="L187" s="57"/>
      <c r="M187" s="57"/>
      <c r="N187" s="57"/>
      <c r="O187" s="57"/>
      <c r="P187" s="57"/>
      <c r="Q187" s="57"/>
      <c r="R187" s="57"/>
      <c r="S187" s="56"/>
      <c r="T187" s="57"/>
      <c r="U187" s="57"/>
      <c r="V187" s="57"/>
      <c r="W187" s="57"/>
      <c r="X187" s="56"/>
      <c r="Y187" s="56"/>
    </row>
    <row r="188" spans="2:25">
      <c r="B188" s="57"/>
      <c r="C188" s="57"/>
      <c r="D188" s="56"/>
      <c r="E188" s="57"/>
      <c r="F188" s="57"/>
      <c r="G188" s="57"/>
      <c r="H188" s="57"/>
      <c r="I188" s="57"/>
      <c r="J188" s="56"/>
      <c r="K188" s="57"/>
      <c r="L188" s="57"/>
      <c r="M188" s="57"/>
      <c r="N188" s="57"/>
      <c r="O188" s="57"/>
      <c r="P188" s="57"/>
      <c r="Q188" s="57"/>
      <c r="R188" s="57"/>
      <c r="S188" s="56"/>
      <c r="T188" s="57"/>
      <c r="U188" s="57"/>
      <c r="V188" s="57"/>
      <c r="W188" s="57"/>
      <c r="X188" s="56"/>
      <c r="Y188" s="56"/>
    </row>
    <row r="189" spans="2:25">
      <c r="B189" s="57"/>
      <c r="C189" s="57"/>
      <c r="D189" s="56"/>
      <c r="E189" s="57"/>
      <c r="F189" s="57"/>
      <c r="G189" s="57"/>
      <c r="H189" s="57"/>
      <c r="I189" s="57"/>
      <c r="J189" s="56"/>
      <c r="K189" s="57"/>
      <c r="L189" s="57"/>
      <c r="M189" s="57"/>
      <c r="N189" s="57"/>
      <c r="O189" s="57"/>
      <c r="P189" s="57"/>
      <c r="Q189" s="57"/>
      <c r="R189" s="57"/>
      <c r="S189" s="56"/>
      <c r="T189" s="57"/>
      <c r="U189" s="57"/>
      <c r="V189" s="57"/>
      <c r="W189" s="57"/>
      <c r="X189" s="56"/>
      <c r="Y189" s="56"/>
    </row>
    <row r="190" spans="2:25">
      <c r="B190" s="57"/>
      <c r="C190" s="57"/>
      <c r="D190" s="56"/>
      <c r="E190" s="57"/>
      <c r="F190" s="57"/>
      <c r="G190" s="57"/>
      <c r="H190" s="57"/>
      <c r="I190" s="57"/>
      <c r="J190" s="56"/>
      <c r="K190" s="57"/>
      <c r="L190" s="57"/>
      <c r="M190" s="57"/>
      <c r="N190" s="57"/>
      <c r="O190" s="57"/>
      <c r="P190" s="57"/>
      <c r="Q190" s="57"/>
      <c r="R190" s="57"/>
      <c r="S190" s="56"/>
      <c r="T190" s="57"/>
      <c r="U190" s="57"/>
      <c r="V190" s="57"/>
      <c r="W190" s="57"/>
      <c r="X190" s="56"/>
      <c r="Y190" s="56"/>
    </row>
    <row r="191" spans="2:25">
      <c r="B191" s="57"/>
      <c r="C191" s="57"/>
      <c r="D191" s="56"/>
      <c r="E191" s="57"/>
      <c r="F191" s="57"/>
      <c r="G191" s="57"/>
      <c r="H191" s="57"/>
      <c r="I191" s="57"/>
      <c r="J191" s="56"/>
      <c r="K191" s="57"/>
      <c r="L191" s="57"/>
      <c r="M191" s="57"/>
      <c r="N191" s="57"/>
      <c r="O191" s="57"/>
      <c r="P191" s="57"/>
      <c r="Q191" s="57"/>
      <c r="R191" s="57"/>
      <c r="S191" s="56"/>
      <c r="T191" s="57"/>
      <c r="U191" s="57"/>
      <c r="V191" s="57"/>
      <c r="W191" s="57"/>
      <c r="X191" s="56"/>
      <c r="Y191" s="56"/>
    </row>
    <row r="192" spans="2:25">
      <c r="B192" s="57"/>
      <c r="C192" s="57"/>
      <c r="D192" s="56"/>
      <c r="E192" s="57"/>
      <c r="F192" s="57"/>
      <c r="G192" s="57"/>
      <c r="H192" s="57"/>
      <c r="I192" s="57"/>
      <c r="J192" s="56"/>
      <c r="K192" s="57"/>
      <c r="L192" s="57"/>
      <c r="M192" s="57"/>
      <c r="N192" s="57"/>
      <c r="O192" s="57"/>
      <c r="P192" s="57"/>
      <c r="Q192" s="57"/>
      <c r="R192" s="57"/>
      <c r="S192" s="56"/>
      <c r="T192" s="57"/>
      <c r="U192" s="57"/>
      <c r="V192" s="57"/>
      <c r="W192" s="57"/>
      <c r="X192" s="56"/>
      <c r="Y192" s="56"/>
    </row>
    <row r="193" spans="2:26">
      <c r="B193" s="57"/>
      <c r="C193" s="57"/>
      <c r="D193" s="56"/>
      <c r="E193" s="57"/>
      <c r="F193" s="57"/>
      <c r="G193" s="57"/>
      <c r="H193" s="57"/>
      <c r="I193" s="57"/>
      <c r="J193" s="56"/>
      <c r="K193" s="57"/>
      <c r="L193" s="57"/>
      <c r="M193" s="57"/>
      <c r="N193" s="57"/>
      <c r="O193" s="57"/>
      <c r="P193" s="57"/>
      <c r="Q193" s="57"/>
      <c r="R193" s="57"/>
      <c r="S193" s="56"/>
      <c r="T193" s="57"/>
      <c r="U193" s="57"/>
      <c r="V193" s="57"/>
      <c r="W193" s="57"/>
      <c r="X193" s="56"/>
      <c r="Y193" s="56"/>
    </row>
    <row r="194" spans="2:26">
      <c r="B194" s="57"/>
      <c r="C194" s="57"/>
      <c r="D194" s="56"/>
      <c r="E194" s="57"/>
      <c r="F194" s="57"/>
      <c r="G194" s="57"/>
      <c r="H194" s="57"/>
      <c r="I194" s="57"/>
      <c r="J194" s="56"/>
      <c r="K194" s="57"/>
      <c r="L194" s="57"/>
      <c r="M194" s="57"/>
      <c r="N194" s="57"/>
      <c r="O194" s="57"/>
      <c r="P194" s="57"/>
      <c r="Q194" s="57"/>
      <c r="R194" s="57"/>
      <c r="S194" s="56"/>
      <c r="T194" s="57"/>
      <c r="U194" s="57"/>
      <c r="V194" s="57"/>
      <c r="W194" s="57"/>
      <c r="X194" s="56"/>
      <c r="Y194" s="56"/>
    </row>
    <row r="195" spans="2:26">
      <c r="B195" s="57"/>
      <c r="C195" s="57"/>
      <c r="D195" s="56"/>
      <c r="E195" s="57"/>
      <c r="F195" s="57"/>
      <c r="G195" s="57"/>
      <c r="H195" s="57"/>
      <c r="I195" s="57"/>
      <c r="J195" s="56"/>
      <c r="K195" s="57"/>
      <c r="L195" s="57"/>
      <c r="M195" s="57"/>
      <c r="N195" s="57"/>
      <c r="O195" s="57"/>
      <c r="P195" s="57"/>
      <c r="Q195" s="57"/>
      <c r="R195" s="57"/>
      <c r="S195" s="56"/>
      <c r="T195" s="57"/>
      <c r="U195" s="57"/>
      <c r="V195" s="57"/>
      <c r="W195" s="57"/>
      <c r="X195" s="56"/>
      <c r="Y195" s="56"/>
    </row>
    <row r="196" spans="2:26">
      <c r="B196" s="57"/>
      <c r="C196" s="57"/>
      <c r="D196" s="56"/>
      <c r="E196" s="57"/>
      <c r="F196" s="57"/>
      <c r="G196" s="57"/>
      <c r="H196" s="57"/>
      <c r="I196" s="57"/>
      <c r="J196" s="56"/>
      <c r="K196" s="57"/>
      <c r="L196" s="57"/>
      <c r="M196" s="57"/>
      <c r="N196" s="57"/>
      <c r="O196" s="57"/>
      <c r="P196" s="57"/>
      <c r="Q196" s="57"/>
      <c r="R196" s="57"/>
      <c r="S196" s="56"/>
      <c r="T196" s="57"/>
      <c r="U196" s="57"/>
      <c r="V196" s="57"/>
      <c r="W196" s="57"/>
      <c r="X196" s="56"/>
      <c r="Y196" s="56"/>
    </row>
    <row r="197" spans="2:26">
      <c r="B197" s="57"/>
      <c r="C197" s="57"/>
      <c r="D197" s="56"/>
      <c r="E197" s="57"/>
      <c r="F197" s="57"/>
      <c r="G197" s="57"/>
      <c r="H197" s="57"/>
      <c r="I197" s="57"/>
      <c r="J197" s="56"/>
      <c r="K197" s="57"/>
      <c r="L197" s="57"/>
      <c r="M197" s="57"/>
      <c r="N197" s="57"/>
      <c r="O197" s="57"/>
      <c r="P197" s="57"/>
      <c r="Q197" s="57"/>
      <c r="R197" s="57"/>
      <c r="S197" s="56"/>
      <c r="T197" s="57"/>
      <c r="U197" s="57"/>
      <c r="V197" s="57"/>
      <c r="W197" s="57"/>
      <c r="X197" s="56"/>
      <c r="Y197" s="56"/>
    </row>
    <row r="198" spans="2:26">
      <c r="B198" s="57"/>
      <c r="C198" s="57"/>
      <c r="D198" s="56"/>
      <c r="E198" s="57"/>
      <c r="F198" s="57"/>
      <c r="G198" s="57"/>
      <c r="H198" s="57"/>
      <c r="I198" s="57"/>
      <c r="J198" s="56"/>
      <c r="K198" s="57"/>
      <c r="L198" s="57"/>
      <c r="M198" s="57"/>
      <c r="N198" s="57"/>
      <c r="O198" s="57"/>
      <c r="P198" s="57"/>
      <c r="Q198" s="57"/>
      <c r="R198" s="57"/>
      <c r="S198" s="56"/>
      <c r="T198" s="57"/>
      <c r="U198" s="57"/>
      <c r="V198" s="57"/>
      <c r="W198" s="57"/>
      <c r="X198" s="56"/>
      <c r="Y198" s="56"/>
    </row>
    <row r="199" spans="2:26">
      <c r="B199" s="57"/>
      <c r="C199" s="57"/>
      <c r="D199" s="56"/>
      <c r="E199" s="57"/>
      <c r="F199" s="57"/>
      <c r="G199" s="57"/>
      <c r="H199" s="57"/>
      <c r="I199" s="57"/>
      <c r="J199" s="56"/>
      <c r="K199" s="57"/>
      <c r="L199" s="57"/>
      <c r="M199" s="57"/>
      <c r="N199" s="57"/>
      <c r="O199" s="57"/>
      <c r="P199" s="57"/>
      <c r="Q199" s="57"/>
      <c r="R199" s="57"/>
      <c r="S199" s="56"/>
      <c r="T199" s="57"/>
      <c r="U199" s="57"/>
      <c r="V199" s="57"/>
      <c r="W199" s="57"/>
      <c r="X199" s="56"/>
      <c r="Y199" s="56"/>
    </row>
    <row r="200" spans="2:26">
      <c r="Z200" s="32"/>
    </row>
    <row r="201" spans="2:26">
      <c r="Z201" s="32"/>
    </row>
    <row r="202" spans="2:26">
      <c r="Z202" s="32"/>
    </row>
    <row r="203" spans="2:26">
      <c r="Z203" s="32"/>
    </row>
    <row r="204" spans="2:26">
      <c r="Z204" s="32"/>
    </row>
    <row r="205" spans="2:26">
      <c r="Z205" s="32"/>
    </row>
    <row r="206" spans="2:26">
      <c r="Z206" s="32"/>
    </row>
    <row r="207" spans="2:26">
      <c r="Z207" s="32"/>
    </row>
    <row r="208" spans="2:26">
      <c r="Z208" s="32"/>
    </row>
    <row r="209" spans="2:26">
      <c r="Z209" s="32"/>
    </row>
    <row r="210" spans="2:26">
      <c r="Z210" s="32"/>
    </row>
    <row r="211" spans="2:26">
      <c r="Z211" s="32"/>
    </row>
    <row r="212" spans="2:26">
      <c r="Z212" s="32"/>
    </row>
    <row r="213" spans="2:26">
      <c r="Z213" s="32"/>
    </row>
    <row r="214" spans="2:26">
      <c r="Z214" s="32"/>
    </row>
    <row r="215" spans="2:26">
      <c r="Z215" s="32"/>
    </row>
    <row r="216" spans="2:26">
      <c r="Z216" s="32"/>
    </row>
    <row r="224" spans="2:26">
      <c r="B224" s="58"/>
      <c r="C224" s="58"/>
      <c r="D224" s="59"/>
      <c r="E224" s="58"/>
      <c r="F224" s="58"/>
      <c r="G224" s="58"/>
      <c r="H224" s="58"/>
      <c r="I224" s="58"/>
      <c r="J224" s="60"/>
      <c r="K224" s="58"/>
      <c r="L224" s="58"/>
      <c r="M224" s="58"/>
      <c r="N224" s="58"/>
      <c r="O224" s="58"/>
      <c r="P224" s="58"/>
      <c r="Q224" s="58"/>
      <c r="R224" s="58"/>
      <c r="S224" s="60"/>
      <c r="T224" s="58"/>
      <c r="U224" s="58"/>
      <c r="V224" s="58"/>
      <c r="W224" s="58"/>
      <c r="X224" s="60"/>
      <c r="Y224" s="56"/>
    </row>
    <row r="225" spans="2:25">
      <c r="B225" s="58"/>
      <c r="C225" s="58"/>
      <c r="D225" s="59"/>
      <c r="E225" s="58"/>
      <c r="F225" s="58"/>
      <c r="G225" s="58"/>
      <c r="H225" s="58"/>
      <c r="I225" s="58"/>
      <c r="J225" s="60"/>
      <c r="K225" s="58"/>
      <c r="L225" s="58"/>
      <c r="M225" s="58"/>
      <c r="N225" s="58"/>
      <c r="O225" s="58"/>
      <c r="P225" s="58"/>
      <c r="Q225" s="58"/>
      <c r="R225" s="58"/>
      <c r="S225" s="60"/>
      <c r="T225" s="58"/>
      <c r="U225" s="58"/>
      <c r="V225" s="58"/>
      <c r="W225" s="58"/>
      <c r="X225" s="60"/>
      <c r="Y225" s="56"/>
    </row>
    <row r="226" spans="2:25">
      <c r="B226" s="58"/>
      <c r="C226" s="58"/>
      <c r="D226" s="59"/>
      <c r="E226" s="58"/>
      <c r="F226" s="58"/>
      <c r="G226" s="58"/>
      <c r="H226" s="58"/>
      <c r="I226" s="58"/>
      <c r="J226" s="60"/>
      <c r="K226" s="58"/>
      <c r="L226" s="58"/>
      <c r="M226" s="58"/>
      <c r="N226" s="58"/>
      <c r="O226" s="58"/>
      <c r="P226" s="58"/>
      <c r="Q226" s="58"/>
      <c r="R226" s="58"/>
      <c r="S226" s="60"/>
      <c r="T226" s="58"/>
      <c r="U226" s="58"/>
      <c r="V226" s="58"/>
      <c r="W226" s="58"/>
      <c r="X226" s="60"/>
      <c r="Y226" s="56"/>
    </row>
  </sheetData>
  <mergeCells count="5">
    <mergeCell ref="B8:I8"/>
    <mergeCell ref="K8:R8"/>
    <mergeCell ref="T8:W8"/>
    <mergeCell ref="AA8:AD8"/>
    <mergeCell ref="AF8:AI8"/>
  </mergeCells>
  <phoneticPr fontId="6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C8B8-DF53-4961-B698-7A63640EE0EE}">
  <dimension ref="A1:AE219"/>
  <sheetViews>
    <sheetView zoomScaleNormal="100" workbookViewId="0">
      <pane xSplit="1" ySplit="9" topLeftCell="B30" activePane="bottomRight" state="frozen"/>
      <selection pane="topRight" activeCell="B1" sqref="B1"/>
      <selection pane="bottomLeft" activeCell="A10" sqref="A10"/>
      <selection pane="bottomRight" activeCell="A48" sqref="A48"/>
    </sheetView>
  </sheetViews>
  <sheetFormatPr defaultColWidth="9.28515625" defaultRowHeight="12"/>
  <cols>
    <col min="1" max="1" width="8.7109375" style="26" customWidth="1"/>
    <col min="2" max="2" width="9.7109375" style="20" customWidth="1"/>
    <col min="3" max="6" width="9.28515625" style="47"/>
    <col min="7" max="7" width="1.7109375" style="47" customWidth="1"/>
    <col min="8" max="15" width="9.28515625" style="47"/>
    <col min="16" max="16" width="1.7109375" style="47" customWidth="1"/>
    <col min="17" max="19" width="9.28515625" style="47"/>
    <col min="20" max="20" width="2.7109375" style="47" customWidth="1"/>
    <col min="21" max="25" width="9.28515625" style="77"/>
    <col min="26" max="26" width="1.7109375" style="77" customWidth="1"/>
    <col min="27" max="31" width="9.28515625" style="77"/>
    <col min="32" max="32" width="2.7109375" style="47" customWidth="1"/>
    <col min="33" max="16384" width="9.28515625" style="47"/>
  </cols>
  <sheetData>
    <row r="1" spans="1:31" s="44" customFormat="1" ht="12.75">
      <c r="A1" s="16" t="s">
        <v>40</v>
      </c>
      <c r="B1" s="35" t="s">
        <v>45</v>
      </c>
      <c r="U1" s="111"/>
      <c r="V1" s="111"/>
      <c r="W1" s="111"/>
      <c r="X1" s="111"/>
      <c r="Y1" s="111"/>
      <c r="Z1" s="111"/>
      <c r="AA1" s="111"/>
      <c r="AB1" s="111"/>
      <c r="AC1" s="111"/>
      <c r="AD1" s="111"/>
      <c r="AE1" s="111"/>
    </row>
    <row r="2" spans="1:31" s="44" customFormat="1" ht="12.75">
      <c r="A2" s="16" t="s">
        <v>41</v>
      </c>
      <c r="B2" s="35" t="s">
        <v>83</v>
      </c>
      <c r="U2" s="111"/>
      <c r="V2" s="111"/>
      <c r="W2" s="111"/>
      <c r="X2" s="111"/>
      <c r="Y2" s="111"/>
      <c r="Z2" s="111"/>
      <c r="AA2" s="111"/>
      <c r="AB2" s="111"/>
      <c r="AC2" s="111"/>
      <c r="AD2" s="111"/>
      <c r="AE2" s="111"/>
    </row>
    <row r="3" spans="1:31" s="44" customFormat="1" ht="12.75">
      <c r="A3" s="17" t="s">
        <v>42</v>
      </c>
      <c r="B3" s="35" t="s">
        <v>48</v>
      </c>
      <c r="U3" s="111"/>
      <c r="V3" s="111"/>
      <c r="W3" s="111"/>
      <c r="X3" s="111"/>
      <c r="Y3" s="111"/>
      <c r="Z3" s="111"/>
      <c r="AA3" s="111"/>
      <c r="AB3" s="111"/>
      <c r="AC3" s="111"/>
      <c r="AD3" s="111"/>
      <c r="AE3" s="111"/>
    </row>
    <row r="4" spans="1:31" s="45" customFormat="1" ht="11.25">
      <c r="A4" s="18" t="s">
        <v>43</v>
      </c>
      <c r="B4" s="45" t="s">
        <v>100</v>
      </c>
      <c r="U4" s="112"/>
      <c r="V4" s="112"/>
      <c r="W4" s="112"/>
      <c r="X4" s="112"/>
      <c r="Y4" s="112"/>
      <c r="Z4" s="112"/>
      <c r="AA4" s="112"/>
      <c r="AB4" s="112"/>
      <c r="AC4" s="112"/>
      <c r="AD4" s="112"/>
      <c r="AE4" s="112"/>
    </row>
    <row r="5" spans="1:31" s="45" customFormat="1" ht="11.25">
      <c r="A5" s="19" t="s">
        <v>44</v>
      </c>
      <c r="B5" s="45" t="s">
        <v>117</v>
      </c>
      <c r="U5" s="112"/>
      <c r="V5" s="112"/>
      <c r="W5" s="112"/>
      <c r="X5" s="112"/>
      <c r="Y5" s="112"/>
      <c r="Z5" s="112"/>
      <c r="AA5" s="112"/>
      <c r="AB5" s="112"/>
      <c r="AC5" s="112"/>
      <c r="AD5" s="112"/>
      <c r="AE5" s="112"/>
    </row>
    <row r="6" spans="1:31">
      <c r="A6" s="27"/>
    </row>
    <row r="7" spans="1:31">
      <c r="A7" s="20"/>
    </row>
    <row r="8" spans="1:31" ht="24" customHeight="1">
      <c r="A8" s="20"/>
      <c r="B8" s="47"/>
      <c r="H8" s="123" t="s">
        <v>89</v>
      </c>
      <c r="I8" s="123"/>
      <c r="J8" s="123"/>
      <c r="K8" s="123"/>
      <c r="L8" s="123"/>
      <c r="M8" s="123"/>
      <c r="N8" s="123"/>
      <c r="O8" s="123"/>
      <c r="Q8" s="125" t="s">
        <v>85</v>
      </c>
      <c r="R8" s="125"/>
      <c r="S8" s="125"/>
      <c r="U8" s="124" t="s">
        <v>50</v>
      </c>
      <c r="V8" s="124"/>
      <c r="W8" s="124"/>
      <c r="X8" s="124"/>
      <c r="Y8" s="124"/>
      <c r="AA8" s="124" t="s">
        <v>93</v>
      </c>
      <c r="AB8" s="124"/>
      <c r="AC8" s="124"/>
      <c r="AD8" s="124"/>
      <c r="AE8" s="124"/>
    </row>
    <row r="9" spans="1:31" ht="60.75" thickBot="1">
      <c r="A9" s="22"/>
      <c r="B9" s="42" t="s">
        <v>84</v>
      </c>
      <c r="C9" s="42" t="s">
        <v>85</v>
      </c>
      <c r="D9" s="42" t="s">
        <v>86</v>
      </c>
      <c r="E9" s="42" t="s">
        <v>89</v>
      </c>
      <c r="F9" s="42" t="s">
        <v>7</v>
      </c>
      <c r="G9" s="55"/>
      <c r="H9" s="42" t="s">
        <v>87</v>
      </c>
      <c r="I9" s="42" t="s">
        <v>88</v>
      </c>
      <c r="J9" s="42" t="s">
        <v>101</v>
      </c>
      <c r="K9" s="42" t="s">
        <v>102</v>
      </c>
      <c r="L9" s="42" t="s">
        <v>103</v>
      </c>
      <c r="M9" s="42" t="s">
        <v>104</v>
      </c>
      <c r="N9" s="42" t="s">
        <v>105</v>
      </c>
      <c r="O9" s="42" t="s">
        <v>106</v>
      </c>
      <c r="P9" s="55"/>
      <c r="Q9" s="86" t="s">
        <v>107</v>
      </c>
      <c r="R9" s="86" t="s">
        <v>108</v>
      </c>
      <c r="S9" s="86" t="s">
        <v>109</v>
      </c>
      <c r="U9" s="78" t="s">
        <v>84</v>
      </c>
      <c r="V9" s="78" t="s">
        <v>85</v>
      </c>
      <c r="W9" s="78" t="s">
        <v>86</v>
      </c>
      <c r="X9" s="78" t="s">
        <v>89</v>
      </c>
      <c r="Y9" s="78" t="s">
        <v>7</v>
      </c>
      <c r="AA9" s="78" t="s">
        <v>84</v>
      </c>
      <c r="AB9" s="78" t="s">
        <v>85</v>
      </c>
      <c r="AC9" s="78" t="s">
        <v>86</v>
      </c>
      <c r="AD9" s="78" t="s">
        <v>89</v>
      </c>
      <c r="AE9" s="78" t="s">
        <v>7</v>
      </c>
    </row>
    <row r="10" spans="1:31" ht="12.75" thickTop="1">
      <c r="A10" s="23">
        <v>2014</v>
      </c>
      <c r="B10" s="32">
        <v>65.345245283018869</v>
      </c>
      <c r="C10" s="32">
        <v>11.394490566037737</v>
      </c>
      <c r="D10" s="32" t="s">
        <v>49</v>
      </c>
      <c r="E10" s="32">
        <v>428.19652830188676</v>
      </c>
      <c r="F10" s="32">
        <v>505.02</v>
      </c>
      <c r="G10" s="32"/>
      <c r="H10" s="32" t="s">
        <v>49</v>
      </c>
      <c r="I10" s="32" t="s">
        <v>49</v>
      </c>
      <c r="J10" s="32" t="s">
        <v>49</v>
      </c>
      <c r="K10" s="32" t="s">
        <v>49</v>
      </c>
      <c r="L10" s="32" t="s">
        <v>49</v>
      </c>
      <c r="M10" s="32" t="s">
        <v>49</v>
      </c>
      <c r="N10" s="32" t="s">
        <v>49</v>
      </c>
      <c r="O10" s="32" t="s">
        <v>49</v>
      </c>
      <c r="P10" s="32"/>
      <c r="Q10" s="32" t="s">
        <v>49</v>
      </c>
      <c r="R10" s="32" t="s">
        <v>49</v>
      </c>
      <c r="S10" s="32" t="s">
        <v>49</v>
      </c>
      <c r="U10" s="67" t="s">
        <v>49</v>
      </c>
      <c r="V10" s="67" t="s">
        <v>49</v>
      </c>
      <c r="W10" s="67" t="s">
        <v>49</v>
      </c>
      <c r="X10" s="67" t="s">
        <v>49</v>
      </c>
      <c r="Y10" s="67" t="s">
        <v>49</v>
      </c>
      <c r="AA10" s="64" t="s">
        <v>49</v>
      </c>
      <c r="AB10" s="64" t="s">
        <v>49</v>
      </c>
      <c r="AC10" s="64" t="s">
        <v>49</v>
      </c>
      <c r="AD10" s="64" t="s">
        <v>49</v>
      </c>
      <c r="AE10" s="64" t="s">
        <v>49</v>
      </c>
    </row>
    <row r="11" spans="1:31">
      <c r="A11" s="23">
        <v>2015</v>
      </c>
      <c r="B11" s="32">
        <v>64.944384615384607</v>
      </c>
      <c r="C11" s="32">
        <v>12.829461538461542</v>
      </c>
      <c r="D11" s="32">
        <v>2.0373076923076927</v>
      </c>
      <c r="E11" s="32">
        <v>410.22101923076929</v>
      </c>
      <c r="F11" s="32">
        <v>490.03</v>
      </c>
      <c r="G11" s="32"/>
      <c r="H11" s="32" t="s">
        <v>49</v>
      </c>
      <c r="I11" s="32" t="s">
        <v>49</v>
      </c>
      <c r="J11" s="32" t="s">
        <v>49</v>
      </c>
      <c r="K11" s="32" t="s">
        <v>49</v>
      </c>
      <c r="L11" s="32" t="s">
        <v>49</v>
      </c>
      <c r="M11" s="32" t="s">
        <v>49</v>
      </c>
      <c r="N11" s="32" t="s">
        <v>49</v>
      </c>
      <c r="O11" s="32" t="s">
        <v>49</v>
      </c>
      <c r="P11" s="32"/>
      <c r="Q11" s="32" t="s">
        <v>49</v>
      </c>
      <c r="R11" s="32" t="s">
        <v>49</v>
      </c>
      <c r="S11" s="32" t="s">
        <v>49</v>
      </c>
      <c r="U11" s="67">
        <f t="shared" ref="U11:U17" si="0">B11/B10-1</f>
        <v>-6.134503985685269E-3</v>
      </c>
      <c r="V11" s="67">
        <f t="shared" ref="V11:V17" si="1">C11/C10-1</f>
        <v>0.1259355092803236</v>
      </c>
      <c r="W11" s="64" t="s">
        <v>49</v>
      </c>
      <c r="X11" s="67">
        <f t="shared" ref="X11:X17" si="2">E11/E10-1</f>
        <v>-4.1979576860194379E-2</v>
      </c>
      <c r="Y11" s="67">
        <f t="shared" ref="Y11:Y17" si="3">F11/F10-1</f>
        <v>-2.968199279236472E-2</v>
      </c>
      <c r="AA11" s="64" t="s">
        <v>49</v>
      </c>
      <c r="AB11" s="64" t="s">
        <v>49</v>
      </c>
      <c r="AC11" s="64" t="s">
        <v>49</v>
      </c>
      <c r="AD11" s="64" t="s">
        <v>49</v>
      </c>
      <c r="AE11" s="64" t="s">
        <v>49</v>
      </c>
    </row>
    <row r="12" spans="1:31">
      <c r="A12" s="23">
        <v>2016</v>
      </c>
      <c r="B12" s="32">
        <v>84.923192307692332</v>
      </c>
      <c r="C12" s="32">
        <v>16.18103846153846</v>
      </c>
      <c r="D12" s="32">
        <v>3.1646923076923068</v>
      </c>
      <c r="E12" s="32">
        <v>414.83150000000006</v>
      </c>
      <c r="F12" s="32">
        <v>519.1</v>
      </c>
      <c r="G12" s="32"/>
      <c r="H12" s="32" t="s">
        <v>49</v>
      </c>
      <c r="I12" s="32" t="s">
        <v>49</v>
      </c>
      <c r="J12" s="32" t="s">
        <v>49</v>
      </c>
      <c r="K12" s="32" t="s">
        <v>49</v>
      </c>
      <c r="L12" s="32" t="s">
        <v>49</v>
      </c>
      <c r="M12" s="32" t="s">
        <v>49</v>
      </c>
      <c r="N12" s="32" t="s">
        <v>49</v>
      </c>
      <c r="O12" s="32" t="s">
        <v>49</v>
      </c>
      <c r="P12" s="32"/>
      <c r="Q12" s="32" t="s">
        <v>49</v>
      </c>
      <c r="R12" s="32" t="s">
        <v>49</v>
      </c>
      <c r="S12" s="32" t="s">
        <v>49</v>
      </c>
      <c r="U12" s="67">
        <f t="shared" si="0"/>
        <v>0.3076294865310798</v>
      </c>
      <c r="V12" s="67">
        <f t="shared" si="1"/>
        <v>0.26124065402349106</v>
      </c>
      <c r="W12" s="64" t="s">
        <v>49</v>
      </c>
      <c r="X12" s="67">
        <f t="shared" si="2"/>
        <v>1.1239016415775405E-2</v>
      </c>
      <c r="Y12" s="67">
        <f t="shared" si="3"/>
        <v>5.9322898598045182E-2</v>
      </c>
      <c r="AA12" s="64" t="s">
        <v>49</v>
      </c>
      <c r="AB12" s="64" t="s">
        <v>49</v>
      </c>
      <c r="AC12" s="64" t="s">
        <v>49</v>
      </c>
      <c r="AD12" s="64" t="s">
        <v>49</v>
      </c>
      <c r="AE12" s="64" t="s">
        <v>49</v>
      </c>
    </row>
    <row r="13" spans="1:31">
      <c r="A13" s="23">
        <v>2017</v>
      </c>
      <c r="B13" s="32">
        <v>91.751557692307657</v>
      </c>
      <c r="C13" s="32">
        <v>17.290692307692311</v>
      </c>
      <c r="D13" s="32">
        <v>2.6937307692307693</v>
      </c>
      <c r="E13" s="32">
        <v>393.42875000000004</v>
      </c>
      <c r="F13" s="32">
        <v>505.16</v>
      </c>
      <c r="G13" s="32"/>
      <c r="H13" s="32" t="s">
        <v>49</v>
      </c>
      <c r="I13" s="32" t="s">
        <v>49</v>
      </c>
      <c r="J13" s="32" t="s">
        <v>49</v>
      </c>
      <c r="K13" s="32" t="s">
        <v>49</v>
      </c>
      <c r="L13" s="32" t="s">
        <v>49</v>
      </c>
      <c r="M13" s="32" t="s">
        <v>49</v>
      </c>
      <c r="N13" s="32" t="s">
        <v>49</v>
      </c>
      <c r="O13" s="32" t="s">
        <v>49</v>
      </c>
      <c r="P13" s="32"/>
      <c r="Q13" s="32" t="s">
        <v>49</v>
      </c>
      <c r="R13" s="32" t="s">
        <v>49</v>
      </c>
      <c r="S13" s="32" t="s">
        <v>49</v>
      </c>
      <c r="U13" s="67">
        <f t="shared" si="0"/>
        <v>8.040636720149319E-2</v>
      </c>
      <c r="V13" s="67">
        <f t="shared" si="1"/>
        <v>6.8577418488402042E-2</v>
      </c>
      <c r="W13" s="64" t="s">
        <v>49</v>
      </c>
      <c r="X13" s="67">
        <f t="shared" si="2"/>
        <v>-5.1593839908492978E-2</v>
      </c>
      <c r="Y13" s="67">
        <f t="shared" si="3"/>
        <v>-2.6854170680023159E-2</v>
      </c>
      <c r="AA13" s="64" t="s">
        <v>49</v>
      </c>
      <c r="AB13" s="64" t="s">
        <v>49</v>
      </c>
      <c r="AC13" s="64" t="s">
        <v>49</v>
      </c>
      <c r="AD13" s="64" t="s">
        <v>49</v>
      </c>
      <c r="AE13" s="64" t="s">
        <v>49</v>
      </c>
    </row>
    <row r="14" spans="1:31">
      <c r="A14" s="23">
        <v>2018</v>
      </c>
      <c r="B14" s="32">
        <v>115.92676923076922</v>
      </c>
      <c r="C14" s="32">
        <v>16.694673076923081</v>
      </c>
      <c r="D14" s="32">
        <v>2.8080576923076923</v>
      </c>
      <c r="E14" s="32">
        <v>412.36794230769232</v>
      </c>
      <c r="F14" s="32">
        <v>547.79999999999995</v>
      </c>
      <c r="G14" s="32"/>
      <c r="H14" s="32" t="s">
        <v>49</v>
      </c>
      <c r="I14" s="32" t="s">
        <v>49</v>
      </c>
      <c r="J14" s="32" t="s">
        <v>49</v>
      </c>
      <c r="K14" s="32" t="s">
        <v>49</v>
      </c>
      <c r="L14" s="32" t="s">
        <v>49</v>
      </c>
      <c r="M14" s="32" t="s">
        <v>49</v>
      </c>
      <c r="N14" s="32" t="s">
        <v>49</v>
      </c>
      <c r="O14" s="32" t="s">
        <v>49</v>
      </c>
      <c r="P14" s="32"/>
      <c r="Q14" s="32" t="s">
        <v>49</v>
      </c>
      <c r="R14" s="32" t="s">
        <v>49</v>
      </c>
      <c r="S14" s="32" t="s">
        <v>49</v>
      </c>
      <c r="U14" s="67">
        <f t="shared" si="0"/>
        <v>0.26348557067046263</v>
      </c>
      <c r="V14" s="67">
        <f t="shared" si="1"/>
        <v>-3.4470524381725931E-2</v>
      </c>
      <c r="W14" s="67">
        <f t="shared" ref="W14:W17" si="4">D14/D13-1</f>
        <v>4.244185216385632E-2</v>
      </c>
      <c r="X14" s="67">
        <f t="shared" si="2"/>
        <v>4.8138811176591023E-2</v>
      </c>
      <c r="Y14" s="67">
        <f t="shared" si="3"/>
        <v>8.440890015044733E-2</v>
      </c>
      <c r="AA14" s="64" t="s">
        <v>49</v>
      </c>
      <c r="AB14" s="64" t="s">
        <v>49</v>
      </c>
      <c r="AC14" s="64" t="s">
        <v>49</v>
      </c>
      <c r="AD14" s="64" t="s">
        <v>49</v>
      </c>
      <c r="AE14" s="64" t="s">
        <v>49</v>
      </c>
    </row>
    <row r="15" spans="1:31">
      <c r="A15" s="88">
        <v>2019</v>
      </c>
      <c r="B15" s="89">
        <v>90.125000000000014</v>
      </c>
      <c r="C15" s="89">
        <v>15.972619047619045</v>
      </c>
      <c r="D15" s="89">
        <v>2.2607142857142857</v>
      </c>
      <c r="E15" s="89">
        <v>516.28452380952388</v>
      </c>
      <c r="F15" s="89">
        <v>624.64285714285711</v>
      </c>
      <c r="G15" s="89"/>
      <c r="H15" s="89">
        <v>107.00079365079367</v>
      </c>
      <c r="I15" s="89">
        <v>66.196428571428584</v>
      </c>
      <c r="J15" s="89">
        <v>144.19801587301586</v>
      </c>
      <c r="K15" s="89">
        <v>48.950396825396822</v>
      </c>
      <c r="L15" s="89">
        <v>104.52500000000001</v>
      </c>
      <c r="M15" s="89">
        <v>45.41388888888887</v>
      </c>
      <c r="N15" s="89">
        <v>0</v>
      </c>
      <c r="O15" s="89">
        <v>0</v>
      </c>
      <c r="P15" s="89"/>
      <c r="Q15" s="89">
        <v>8.7341269841269842</v>
      </c>
      <c r="R15" s="89">
        <v>5.6920634920634914</v>
      </c>
      <c r="S15" s="89">
        <v>1.5464285714285715</v>
      </c>
      <c r="T15" s="90"/>
      <c r="U15" s="91">
        <f t="shared" si="0"/>
        <v>-0.22256955319273164</v>
      </c>
      <c r="V15" s="91">
        <f t="shared" si="1"/>
        <v>-4.3250564175594808E-2</v>
      </c>
      <c r="W15" s="91">
        <f t="shared" si="4"/>
        <v>-0.19491886085274623</v>
      </c>
      <c r="X15" s="91">
        <f t="shared" si="2"/>
        <v>0.25199966059508383</v>
      </c>
      <c r="Y15" s="91">
        <f t="shared" si="3"/>
        <v>0.1402753872633391</v>
      </c>
      <c r="Z15" s="113"/>
      <c r="AA15" s="92" t="s">
        <v>49</v>
      </c>
      <c r="AB15" s="92" t="s">
        <v>49</v>
      </c>
      <c r="AC15" s="92" t="s">
        <v>49</v>
      </c>
      <c r="AD15" s="92" t="s">
        <v>49</v>
      </c>
      <c r="AE15" s="92" t="s">
        <v>49</v>
      </c>
    </row>
    <row r="16" spans="1:31">
      <c r="A16" s="23">
        <v>2020</v>
      </c>
      <c r="B16" s="32">
        <v>111.39249011857709</v>
      </c>
      <c r="C16" s="32">
        <v>15.226877470355731</v>
      </c>
      <c r="D16" s="32">
        <v>2.1387351778656121</v>
      </c>
      <c r="E16" s="32">
        <v>466.87707509881426</v>
      </c>
      <c r="F16" s="32">
        <v>595.63517786561272</v>
      </c>
      <c r="G16" s="32"/>
      <c r="H16" s="32">
        <v>76.997628458498028</v>
      </c>
      <c r="I16" s="32">
        <v>56.227272727272698</v>
      </c>
      <c r="J16" s="32">
        <v>123.2865612648222</v>
      </c>
      <c r="K16" s="32">
        <v>49.127272727272718</v>
      </c>
      <c r="L16" s="32">
        <v>103.32332015810277</v>
      </c>
      <c r="M16" s="32">
        <v>57.915019762845866</v>
      </c>
      <c r="N16" s="32">
        <v>0</v>
      </c>
      <c r="O16" s="32">
        <v>0</v>
      </c>
      <c r="P16" s="32"/>
      <c r="Q16" s="32">
        <v>7.8920948616600803</v>
      </c>
      <c r="R16" s="32">
        <v>5.6909090909090887</v>
      </c>
      <c r="S16" s="32">
        <v>1.6438735177865611</v>
      </c>
      <c r="U16" s="67">
        <f t="shared" si="0"/>
        <v>0.23597769895785925</v>
      </c>
      <c r="V16" s="67">
        <f t="shared" si="1"/>
        <v>-4.6688747477169557E-2</v>
      </c>
      <c r="W16" s="67">
        <f t="shared" si="4"/>
        <v>-5.3956003471767211E-2</v>
      </c>
      <c r="X16" s="67">
        <f t="shared" si="2"/>
        <v>-9.5698101399874225E-2</v>
      </c>
      <c r="Y16" s="67">
        <f t="shared" si="3"/>
        <v>-4.6438823314056243E-2</v>
      </c>
      <c r="AA16" s="64" t="s">
        <v>49</v>
      </c>
      <c r="AB16" s="64" t="s">
        <v>49</v>
      </c>
      <c r="AC16" s="64" t="s">
        <v>49</v>
      </c>
      <c r="AD16" s="64" t="s">
        <v>49</v>
      </c>
      <c r="AE16" s="64" t="s">
        <v>49</v>
      </c>
    </row>
    <row r="17" spans="1:31">
      <c r="A17" s="23">
        <v>2021</v>
      </c>
      <c r="B17" s="32">
        <v>115.12619047619049</v>
      </c>
      <c r="C17" s="32">
        <v>16.096825396825398</v>
      </c>
      <c r="D17" s="32">
        <v>1.6956349206349206</v>
      </c>
      <c r="E17" s="32">
        <v>522.2404761904761</v>
      </c>
      <c r="F17" s="32">
        <v>655.15912698412717</v>
      </c>
      <c r="G17" s="32"/>
      <c r="H17" s="32">
        <v>78.208730158730162</v>
      </c>
      <c r="I17" s="32">
        <v>67.236904761904768</v>
      </c>
      <c r="J17" s="32">
        <v>139.54007936507935</v>
      </c>
      <c r="K17" s="32">
        <v>54.255158730158733</v>
      </c>
      <c r="L17" s="32">
        <v>118.70595238095238</v>
      </c>
      <c r="M17" s="32">
        <v>23.31230158730159</v>
      </c>
      <c r="N17" s="32">
        <v>12.070634920634919</v>
      </c>
      <c r="O17" s="32">
        <v>28.910714285714285</v>
      </c>
      <c r="P17" s="32"/>
      <c r="Q17" s="32">
        <v>9.2857142857142865</v>
      </c>
      <c r="R17" s="32">
        <v>5.610317460317459</v>
      </c>
      <c r="S17" s="32">
        <v>1.2007936507936507</v>
      </c>
      <c r="U17" s="67">
        <f t="shared" si="0"/>
        <v>3.3518420798735127E-2</v>
      </c>
      <c r="V17" s="67">
        <f t="shared" si="1"/>
        <v>5.7132391599217458E-2</v>
      </c>
      <c r="W17" s="67">
        <f t="shared" si="4"/>
        <v>-0.20717864549873399</v>
      </c>
      <c r="X17" s="67">
        <f t="shared" si="2"/>
        <v>0.11858239362029965</v>
      </c>
      <c r="Y17" s="67">
        <f t="shared" si="3"/>
        <v>9.9933568953753493E-2</v>
      </c>
      <c r="AA17" s="64" t="s">
        <v>49</v>
      </c>
      <c r="AB17" s="64" t="s">
        <v>49</v>
      </c>
      <c r="AC17" s="64" t="s">
        <v>49</v>
      </c>
      <c r="AD17" s="64" t="s">
        <v>49</v>
      </c>
      <c r="AE17" s="64" t="s">
        <v>49</v>
      </c>
    </row>
    <row r="18" spans="1:31">
      <c r="A18" s="23">
        <v>2022</v>
      </c>
      <c r="B18" s="32">
        <v>123.06653386454185</v>
      </c>
      <c r="C18" s="32">
        <v>15.391633466135461</v>
      </c>
      <c r="D18" s="32">
        <v>1.6808764940239043</v>
      </c>
      <c r="E18" s="32">
        <v>544.91673306772907</v>
      </c>
      <c r="F18" s="32">
        <v>685.05577689243012</v>
      </c>
      <c r="G18" s="32"/>
      <c r="H18" s="32">
        <v>106.46932270916335</v>
      </c>
      <c r="I18" s="32">
        <v>69.094422310756968</v>
      </c>
      <c r="J18" s="32">
        <v>143.88326693227091</v>
      </c>
      <c r="K18" s="32">
        <v>47.264541832669323</v>
      </c>
      <c r="L18" s="32">
        <v>112.00916334661353</v>
      </c>
      <c r="M18" s="32">
        <v>0</v>
      </c>
      <c r="N18" s="32">
        <v>17.701992031872514</v>
      </c>
      <c r="O18" s="32">
        <v>48.494023904382473</v>
      </c>
      <c r="P18" s="32"/>
      <c r="Q18" s="32">
        <v>8.907171314741035</v>
      </c>
      <c r="R18" s="32">
        <v>4.980478087649403</v>
      </c>
      <c r="S18" s="32">
        <v>1.5039840637450197</v>
      </c>
      <c r="U18" s="67">
        <f>B18/B17-1</f>
        <v>6.8970782021954724E-2</v>
      </c>
      <c r="V18" s="67">
        <f t="shared" ref="V18:Y20" si="5">C18/C17-1</f>
        <v>-4.3809379384149527E-2</v>
      </c>
      <c r="W18" s="67">
        <f t="shared" si="5"/>
        <v>-8.7037760495579652E-3</v>
      </c>
      <c r="X18" s="67">
        <f t="shared" si="5"/>
        <v>4.3421101793309269E-2</v>
      </c>
      <c r="Y18" s="67">
        <f t="shared" si="5"/>
        <v>4.563265423153795E-2</v>
      </c>
      <c r="AA18" s="64" t="s">
        <v>49</v>
      </c>
      <c r="AB18" s="64" t="s">
        <v>49</v>
      </c>
      <c r="AC18" s="64" t="s">
        <v>49</v>
      </c>
      <c r="AD18" s="64" t="s">
        <v>49</v>
      </c>
      <c r="AE18" s="64" t="s">
        <v>49</v>
      </c>
    </row>
    <row r="19" spans="1:31">
      <c r="A19" s="23">
        <v>2023</v>
      </c>
      <c r="B19" s="32">
        <v>161.1164</v>
      </c>
      <c r="C19" s="32">
        <v>15.7712</v>
      </c>
      <c r="D19" s="32">
        <v>4.153999999999999</v>
      </c>
      <c r="E19" s="32">
        <v>579.49560000000008</v>
      </c>
      <c r="F19" s="32">
        <v>760.5372000000001</v>
      </c>
      <c r="G19" s="32"/>
      <c r="H19" s="32">
        <v>108.21639999999999</v>
      </c>
      <c r="I19" s="32">
        <v>72.504400000000004</v>
      </c>
      <c r="J19" s="32">
        <v>162.49039999999999</v>
      </c>
      <c r="K19" s="32">
        <v>50.071199999999997</v>
      </c>
      <c r="L19" s="32">
        <v>115.12800000000003</v>
      </c>
      <c r="M19" s="32">
        <v>0</v>
      </c>
      <c r="N19" s="32">
        <v>18.553599999999999</v>
      </c>
      <c r="O19" s="32">
        <v>52.531600000000005</v>
      </c>
      <c r="P19" s="32"/>
      <c r="Q19" s="32">
        <v>9.5775999999999986</v>
      </c>
      <c r="R19" s="32">
        <v>4.9903999999999984</v>
      </c>
      <c r="S19" s="32">
        <v>1.2031999999999998</v>
      </c>
      <c r="U19" s="67">
        <f t="shared" ref="U19:U20" si="6">B19/B18-1</f>
        <v>0.3091812610676048</v>
      </c>
      <c r="V19" s="67">
        <f t="shared" si="5"/>
        <v>2.4660575155954545E-2</v>
      </c>
      <c r="W19" s="67">
        <f t="shared" si="5"/>
        <v>1.4713296989808007</v>
      </c>
      <c r="X19" s="67">
        <f t="shared" si="5"/>
        <v>6.3457157458905122E-2</v>
      </c>
      <c r="Y19" s="67">
        <f t="shared" si="5"/>
        <v>0.1101828867861987</v>
      </c>
      <c r="AA19" s="64" t="s">
        <v>49</v>
      </c>
      <c r="AB19" s="64" t="s">
        <v>49</v>
      </c>
      <c r="AC19" s="64" t="s">
        <v>49</v>
      </c>
      <c r="AD19" s="64" t="s">
        <v>49</v>
      </c>
      <c r="AE19" s="64" t="s">
        <v>49</v>
      </c>
    </row>
    <row r="20" spans="1:31">
      <c r="A20" s="23">
        <v>2024</v>
      </c>
      <c r="B20" s="32">
        <v>179.73611111111111</v>
      </c>
      <c r="C20" s="32">
        <v>18.099206349206344</v>
      </c>
      <c r="D20" s="32">
        <v>2.6011904761904763</v>
      </c>
      <c r="E20" s="32">
        <v>707.47738095238105</v>
      </c>
      <c r="F20" s="32">
        <v>907.91388888888889</v>
      </c>
      <c r="G20" s="32"/>
      <c r="H20" s="32">
        <v>138.02619047619049</v>
      </c>
      <c r="I20" s="32">
        <v>86.224603174603175</v>
      </c>
      <c r="J20" s="32">
        <v>191.95634920634922</v>
      </c>
      <c r="K20" s="32">
        <v>61.455158730158736</v>
      </c>
      <c r="L20" s="32">
        <v>132.3940476190476</v>
      </c>
      <c r="M20" s="32">
        <v>0</v>
      </c>
      <c r="N20" s="32">
        <v>28.644444444444442</v>
      </c>
      <c r="O20" s="32">
        <v>68.776587301587298</v>
      </c>
      <c r="P20" s="32"/>
      <c r="Q20" s="32">
        <v>10.918253968253969</v>
      </c>
      <c r="R20" s="32">
        <v>5.7190476190476192</v>
      </c>
      <c r="S20" s="32">
        <v>1.4619047619047618</v>
      </c>
      <c r="U20" s="67">
        <f t="shared" si="6"/>
        <v>0.11556682690968212</v>
      </c>
      <c r="V20" s="67">
        <f t="shared" si="5"/>
        <v>0.14761123752196048</v>
      </c>
      <c r="W20" s="67">
        <f t="shared" si="5"/>
        <v>-0.37381067015154623</v>
      </c>
      <c r="X20" s="67">
        <f t="shared" si="5"/>
        <v>0.22085030663283889</v>
      </c>
      <c r="Y20" s="67">
        <f t="shared" si="5"/>
        <v>0.19377972423819467</v>
      </c>
      <c r="AA20" s="64" t="s">
        <v>49</v>
      </c>
      <c r="AB20" s="64" t="s">
        <v>49</v>
      </c>
      <c r="AC20" s="64" t="s">
        <v>49</v>
      </c>
      <c r="AD20" s="64" t="s">
        <v>49</v>
      </c>
      <c r="AE20" s="64" t="s">
        <v>49</v>
      </c>
    </row>
    <row r="21" spans="1:31">
      <c r="A21" s="23"/>
      <c r="B21" s="32"/>
      <c r="C21" s="32"/>
      <c r="D21" s="32"/>
      <c r="E21" s="32"/>
      <c r="F21" s="32"/>
      <c r="G21" s="32"/>
      <c r="H21" s="32"/>
      <c r="I21" s="32"/>
      <c r="J21" s="32"/>
      <c r="K21" s="32"/>
      <c r="L21" s="32"/>
      <c r="M21" s="32"/>
      <c r="N21" s="32"/>
      <c r="O21" s="32"/>
      <c r="P21" s="32"/>
      <c r="Q21" s="32"/>
      <c r="R21" s="32"/>
      <c r="S21" s="32"/>
      <c r="U21" s="67"/>
      <c r="V21" s="67"/>
      <c r="W21" s="67"/>
      <c r="X21" s="67"/>
      <c r="Y21" s="67"/>
      <c r="AA21" s="64"/>
      <c r="AB21" s="64"/>
      <c r="AC21" s="64"/>
      <c r="AD21" s="64"/>
      <c r="AE21" s="64"/>
    </row>
    <row r="22" spans="1:31">
      <c r="A22" s="101" t="s">
        <v>113</v>
      </c>
      <c r="B22" s="102">
        <v>174.92857142857142</v>
      </c>
      <c r="C22" s="102">
        <v>17.504761904761903</v>
      </c>
      <c r="D22" s="102">
        <v>4.9571428571428573</v>
      </c>
      <c r="E22" s="102">
        <v>706.5999999999998</v>
      </c>
      <c r="F22" s="102">
        <v>903.99047619047599</v>
      </c>
      <c r="G22" s="102"/>
      <c r="H22" s="102">
        <v>127.39047619047618</v>
      </c>
      <c r="I22" s="102">
        <v>85.909523809523805</v>
      </c>
      <c r="J22" s="102">
        <v>199.52857142857144</v>
      </c>
      <c r="K22" s="102">
        <v>68.085714285714289</v>
      </c>
      <c r="L22" s="102">
        <v>130.89047619047619</v>
      </c>
      <c r="M22" s="102">
        <v>0</v>
      </c>
      <c r="N22" s="102">
        <v>25.299999999999997</v>
      </c>
      <c r="O22" s="102">
        <v>69.495238095238093</v>
      </c>
      <c r="P22" s="102"/>
      <c r="Q22" s="102">
        <v>9.5809523809523807</v>
      </c>
      <c r="R22" s="102">
        <v>6.7190476190476192</v>
      </c>
      <c r="S22" s="102">
        <v>1.2047619047619047</v>
      </c>
      <c r="T22" s="103"/>
      <c r="U22" s="109"/>
      <c r="V22" s="109"/>
      <c r="W22" s="109"/>
      <c r="X22" s="109"/>
      <c r="Y22" s="109"/>
      <c r="Z22" s="114"/>
      <c r="AA22" s="110"/>
      <c r="AB22" s="110"/>
      <c r="AC22" s="110"/>
      <c r="AD22" s="110"/>
      <c r="AE22" s="110"/>
    </row>
    <row r="23" spans="1:31">
      <c r="A23" s="101" t="s">
        <v>123</v>
      </c>
      <c r="B23" s="102">
        <v>170.61904761904762</v>
      </c>
      <c r="C23" s="102">
        <v>23.261904761904763</v>
      </c>
      <c r="D23" s="102">
        <v>2.6904761904761907</v>
      </c>
      <c r="E23" s="102">
        <v>777.64285714285711</v>
      </c>
      <c r="F23" s="102">
        <v>974.21428571428567</v>
      </c>
      <c r="G23" s="102"/>
      <c r="H23" s="102">
        <v>148.22380952380951</v>
      </c>
      <c r="I23" s="102">
        <v>87.052380952380943</v>
      </c>
      <c r="J23" s="102">
        <v>222.99047619047619</v>
      </c>
      <c r="K23" s="102">
        <v>71.838095238095235</v>
      </c>
      <c r="L23" s="102">
        <v>145.58095238095237</v>
      </c>
      <c r="M23" s="102">
        <v>0</v>
      </c>
      <c r="N23" s="102">
        <v>36.890476190476193</v>
      </c>
      <c r="O23" s="102">
        <v>65.066666666666677</v>
      </c>
      <c r="P23" s="102"/>
      <c r="Q23" s="102">
        <v>12.585714285714285</v>
      </c>
      <c r="R23" s="102">
        <v>8.8333333333333339</v>
      </c>
      <c r="S23" s="102">
        <v>1.842857142857143</v>
      </c>
      <c r="T23" s="103"/>
      <c r="U23" s="109">
        <f>B23/B22-1</f>
        <v>-2.4635905811895897E-2</v>
      </c>
      <c r="V23" s="109">
        <f t="shared" ref="V23" si="7">C23/C22-1</f>
        <v>0.32889009793253554</v>
      </c>
      <c r="W23" s="109">
        <f t="shared" ref="W23" si="8">D23/D22-1</f>
        <v>-0.45725264169068203</v>
      </c>
      <c r="X23" s="109">
        <f t="shared" ref="X23" si="9">E23/E22-1</f>
        <v>0.10054183009178796</v>
      </c>
      <c r="Y23" s="109">
        <f t="shared" ref="Y23" si="10">F23/F22-1</f>
        <v>7.7682023620139429E-2</v>
      </c>
      <c r="Z23" s="114"/>
      <c r="AA23" s="110" t="s">
        <v>49</v>
      </c>
      <c r="AB23" s="110" t="s">
        <v>49</v>
      </c>
      <c r="AC23" s="110" t="s">
        <v>49</v>
      </c>
      <c r="AD23" s="110" t="s">
        <v>49</v>
      </c>
      <c r="AE23" s="110" t="s">
        <v>49</v>
      </c>
    </row>
    <row r="24" spans="1:31">
      <c r="A24" s="23"/>
      <c r="B24" s="32"/>
      <c r="C24" s="32"/>
      <c r="D24" s="32"/>
      <c r="E24" s="32"/>
      <c r="F24" s="32"/>
      <c r="G24" s="32"/>
      <c r="H24" s="32"/>
      <c r="I24" s="32"/>
      <c r="J24" s="32"/>
      <c r="K24" s="32"/>
      <c r="L24" s="32"/>
      <c r="M24" s="32"/>
      <c r="N24" s="32"/>
      <c r="O24" s="32"/>
      <c r="P24" s="32"/>
      <c r="Q24" s="32"/>
      <c r="R24" s="32"/>
      <c r="S24" s="32"/>
    </row>
    <row r="25" spans="1:31">
      <c r="A25" s="23" t="s">
        <v>96</v>
      </c>
      <c r="B25" s="32">
        <v>137.98253968253968</v>
      </c>
      <c r="C25" s="32">
        <v>14.358730158730159</v>
      </c>
      <c r="D25" s="32">
        <v>2.1317460317460313</v>
      </c>
      <c r="E25" s="32">
        <v>483.35555555555555</v>
      </c>
      <c r="F25" s="32">
        <v>637.82857142857142</v>
      </c>
      <c r="G25" s="32"/>
      <c r="H25" s="32">
        <v>92.711111111111109</v>
      </c>
      <c r="I25" s="32">
        <v>60.75873015873016</v>
      </c>
      <c r="J25" s="32">
        <v>125.98571428571428</v>
      </c>
      <c r="K25" s="32">
        <v>41.244444444444454</v>
      </c>
      <c r="L25" s="32">
        <v>97.953968253968256</v>
      </c>
      <c r="M25" s="32">
        <v>0</v>
      </c>
      <c r="N25" s="32">
        <v>15.909523809523808</v>
      </c>
      <c r="O25" s="32">
        <v>48.792063492063484</v>
      </c>
      <c r="P25" s="32"/>
      <c r="Q25" s="32">
        <v>8.6063492063492077</v>
      </c>
      <c r="R25" s="32">
        <v>4.2984126984126974</v>
      </c>
      <c r="S25" s="32">
        <v>1.4539682539682537</v>
      </c>
      <c r="U25" s="67" t="s">
        <v>49</v>
      </c>
      <c r="V25" s="67" t="s">
        <v>49</v>
      </c>
      <c r="W25" s="67" t="s">
        <v>49</v>
      </c>
      <c r="X25" s="67" t="s">
        <v>49</v>
      </c>
      <c r="Y25" s="67" t="s">
        <v>49</v>
      </c>
      <c r="AA25" s="67" t="s">
        <v>49</v>
      </c>
      <c r="AB25" s="67" t="s">
        <v>49</v>
      </c>
      <c r="AC25" s="67" t="s">
        <v>49</v>
      </c>
      <c r="AD25" s="67" t="s">
        <v>49</v>
      </c>
      <c r="AE25" s="67" t="s">
        <v>49</v>
      </c>
    </row>
    <row r="26" spans="1:31">
      <c r="A26" s="23" t="s">
        <v>99</v>
      </c>
      <c r="B26" s="32">
        <v>157.17258064516128</v>
      </c>
      <c r="C26" s="32">
        <v>18.317741935483873</v>
      </c>
      <c r="D26" s="32">
        <v>5.5209677419354835</v>
      </c>
      <c r="E26" s="32">
        <v>623.12741935483871</v>
      </c>
      <c r="F26" s="32">
        <v>804.13870967741934</v>
      </c>
      <c r="G26" s="32"/>
      <c r="H26" s="32">
        <v>115.21290322580643</v>
      </c>
      <c r="I26" s="32">
        <v>82.693548387096769</v>
      </c>
      <c r="J26" s="32">
        <v>175.20483870967743</v>
      </c>
      <c r="K26" s="32">
        <v>54.050000000000004</v>
      </c>
      <c r="L26" s="32">
        <v>120.57903225806453</v>
      </c>
      <c r="M26" s="32">
        <v>0</v>
      </c>
      <c r="N26" s="32">
        <v>19.39516129032258</v>
      </c>
      <c r="O26" s="32">
        <v>55.991935483870968</v>
      </c>
      <c r="P26" s="32"/>
      <c r="Q26" s="32">
        <v>10.806451612903226</v>
      </c>
      <c r="R26" s="32">
        <v>5.9983870967741932</v>
      </c>
      <c r="S26" s="32">
        <v>1.5129032258064516</v>
      </c>
      <c r="U26" s="67" t="s">
        <v>49</v>
      </c>
      <c r="V26" s="67" t="s">
        <v>49</v>
      </c>
      <c r="W26" s="67" t="s">
        <v>49</v>
      </c>
      <c r="X26" s="67" t="s">
        <v>49</v>
      </c>
      <c r="Y26" s="67" t="s">
        <v>49</v>
      </c>
      <c r="AA26" s="67">
        <f t="shared" ref="AA26:AE27" si="11">B26/B25-1</f>
        <v>0.13907586428523966</v>
      </c>
      <c r="AB26" s="67">
        <f t="shared" si="11"/>
        <v>0.27572158073787745</v>
      </c>
      <c r="AC26" s="67">
        <f t="shared" si="11"/>
        <v>1.5898806235438236</v>
      </c>
      <c r="AD26" s="67">
        <f t="shared" si="11"/>
        <v>0.28916987131477834</v>
      </c>
      <c r="AE26" s="67">
        <f t="shared" si="11"/>
        <v>0.26074425903555265</v>
      </c>
    </row>
    <row r="27" spans="1:31">
      <c r="A27" s="23" t="s">
        <v>110</v>
      </c>
      <c r="B27" s="32">
        <v>162.65967741935484</v>
      </c>
      <c r="C27" s="32">
        <v>14.324193548387095</v>
      </c>
      <c r="D27" s="32">
        <v>5.5435483870967737</v>
      </c>
      <c r="E27" s="32">
        <v>532.70322580645166</v>
      </c>
      <c r="F27" s="32">
        <v>715.23064516129034</v>
      </c>
      <c r="G27" s="32"/>
      <c r="H27" s="32">
        <v>104.46774193548387</v>
      </c>
      <c r="I27" s="32">
        <v>65.099999999999994</v>
      </c>
      <c r="J27" s="32">
        <v>152.88870967741937</v>
      </c>
      <c r="K27" s="32">
        <v>46.153225806451616</v>
      </c>
      <c r="L27" s="32">
        <v>104.6725806451613</v>
      </c>
      <c r="M27" s="32">
        <v>0</v>
      </c>
      <c r="N27" s="32">
        <v>14.920967741935483</v>
      </c>
      <c r="O27" s="32">
        <v>44.5</v>
      </c>
      <c r="P27" s="32"/>
      <c r="Q27" s="32">
        <v>9.4403225806451605</v>
      </c>
      <c r="R27" s="32">
        <v>3.9064516129032256</v>
      </c>
      <c r="S27" s="32">
        <v>0.97741935483870956</v>
      </c>
      <c r="U27" s="67" t="s">
        <v>49</v>
      </c>
      <c r="V27" s="67" t="s">
        <v>49</v>
      </c>
      <c r="W27" s="67" t="s">
        <v>49</v>
      </c>
      <c r="X27" s="67" t="s">
        <v>49</v>
      </c>
      <c r="Y27" s="67" t="s">
        <v>49</v>
      </c>
      <c r="AA27" s="67">
        <f t="shared" si="11"/>
        <v>3.491128510882846E-2</v>
      </c>
      <c r="AB27" s="67">
        <f t="shared" si="11"/>
        <v>-0.21801532094743348</v>
      </c>
      <c r="AC27" s="67">
        <f t="shared" si="11"/>
        <v>4.0899795501021519E-3</v>
      </c>
      <c r="AD27" s="67">
        <f t="shared" si="11"/>
        <v>-0.14511348841302585</v>
      </c>
      <c r="AE27" s="67">
        <f t="shared" si="11"/>
        <v>-0.11056309495633476</v>
      </c>
    </row>
    <row r="28" spans="1:31">
      <c r="A28" s="23" t="s">
        <v>111</v>
      </c>
      <c r="B28" s="32">
        <v>154.13968253968252</v>
      </c>
      <c r="C28" s="32">
        <v>14.717460317460317</v>
      </c>
      <c r="D28" s="32">
        <v>2.8349206349206346</v>
      </c>
      <c r="E28" s="32">
        <v>557.93650793650795</v>
      </c>
      <c r="F28" s="32">
        <v>729.62857142857138</v>
      </c>
      <c r="G28" s="32"/>
      <c r="H28" s="32">
        <v>103.82222222222222</v>
      </c>
      <c r="I28" s="32">
        <v>68.265079365079373</v>
      </c>
      <c r="J28" s="32">
        <v>153.47777777777776</v>
      </c>
      <c r="K28" s="32">
        <v>49.790476190476191</v>
      </c>
      <c r="L28" s="32">
        <v>112.2904761904762</v>
      </c>
      <c r="M28" s="32">
        <v>0</v>
      </c>
      <c r="N28" s="32">
        <v>18.19206349206349</v>
      </c>
      <c r="O28" s="32">
        <v>52.098412698412695</v>
      </c>
      <c r="P28" s="32"/>
      <c r="Q28" s="32">
        <v>8.0793650793650791</v>
      </c>
      <c r="R28" s="32">
        <v>5.4047619047619051</v>
      </c>
      <c r="S28" s="32">
        <v>1.2333333333333334</v>
      </c>
      <c r="U28" s="67" t="s">
        <v>49</v>
      </c>
      <c r="V28" s="67" t="s">
        <v>49</v>
      </c>
      <c r="W28" s="67" t="s">
        <v>49</v>
      </c>
      <c r="X28" s="67" t="s">
        <v>49</v>
      </c>
      <c r="Y28" s="67" t="s">
        <v>49</v>
      </c>
      <c r="AA28" s="67">
        <f t="shared" ref="AA28" si="12">B28/B27-1</f>
        <v>-5.2379268266386725E-2</v>
      </c>
      <c r="AB28" s="67">
        <f t="shared" ref="AB28" si="13">C28/C27-1</f>
        <v>2.7454723209705767E-2</v>
      </c>
      <c r="AC28" s="67">
        <f t="shared" ref="AC28" si="14">D28/D27-1</f>
        <v>-0.48860902134105511</v>
      </c>
      <c r="AD28" s="67">
        <f t="shared" ref="AD28" si="15">E28/E27-1</f>
        <v>4.7368367427953917E-2</v>
      </c>
      <c r="AE28" s="67">
        <f t="shared" ref="AE28" si="16">F28/F27-1</f>
        <v>2.0130466115632073E-2</v>
      </c>
    </row>
    <row r="29" spans="1:31">
      <c r="A29" s="23" t="s">
        <v>112</v>
      </c>
      <c r="B29" s="32">
        <v>170.45555555555558</v>
      </c>
      <c r="C29" s="32">
        <v>15.742857142857142</v>
      </c>
      <c r="D29" s="32">
        <v>2.7603174603174603</v>
      </c>
      <c r="E29" s="32">
        <v>604.16507936507935</v>
      </c>
      <c r="F29" s="32">
        <v>793.12380952380943</v>
      </c>
      <c r="G29" s="32"/>
      <c r="H29" s="32">
        <v>109.41428571428573</v>
      </c>
      <c r="I29" s="32">
        <v>74.003174603174614</v>
      </c>
      <c r="J29" s="32">
        <v>168.43968253968256</v>
      </c>
      <c r="K29" s="32">
        <v>50.292063492063491</v>
      </c>
      <c r="L29" s="32">
        <v>122.89047619047619</v>
      </c>
      <c r="M29" s="32">
        <v>0</v>
      </c>
      <c r="N29" s="32">
        <v>21.661904761904758</v>
      </c>
      <c r="O29" s="32">
        <v>57.463492063492062</v>
      </c>
      <c r="P29" s="32"/>
      <c r="Q29" s="32">
        <v>10.001587301587302</v>
      </c>
      <c r="R29" s="32">
        <v>4.6507936507936511</v>
      </c>
      <c r="S29" s="32">
        <v>1.0904761904761906</v>
      </c>
      <c r="U29" s="67">
        <f t="shared" ref="U29:U30" si="17">B29/B25-1</f>
        <v>0.2353414855801863</v>
      </c>
      <c r="V29" s="67">
        <f t="shared" ref="V29:V30" si="18">C29/C25-1</f>
        <v>9.63961972142382E-2</v>
      </c>
      <c r="W29" s="67">
        <f t="shared" ref="W29:W30" si="19">D29/D25-1</f>
        <v>0.29486224869694744</v>
      </c>
      <c r="X29" s="67">
        <f t="shared" ref="X29:X30" si="20">E29/E25-1</f>
        <v>0.2499392474566029</v>
      </c>
      <c r="Y29" s="67">
        <f t="shared" ref="Y29:Y30" si="21">F29/F25-1</f>
        <v>0.24347488502657821</v>
      </c>
      <c r="AA29" s="67">
        <f t="shared" ref="AA29:AA30" si="22">B29/B28-1</f>
        <v>0.10585121720146673</v>
      </c>
      <c r="AB29" s="67">
        <f t="shared" ref="AB29:AB30" si="23">C29/C28-1</f>
        <v>6.9672131147541005E-2</v>
      </c>
      <c r="AC29" s="67">
        <f t="shared" ref="AC29:AC30" si="24">D29/D28-1</f>
        <v>-2.631578947368407E-2</v>
      </c>
      <c r="AD29" s="67">
        <f t="shared" ref="AD29:AD30" si="25">E29/E28-1</f>
        <v>8.2856330014224655E-2</v>
      </c>
      <c r="AE29" s="67">
        <f t="shared" ref="AE29:AE30" si="26">F29/F28-1</f>
        <v>8.7024056597616584E-2</v>
      </c>
    </row>
    <row r="30" spans="1:31">
      <c r="A30" s="23" t="s">
        <v>115</v>
      </c>
      <c r="B30" s="32">
        <v>176.79508196721312</v>
      </c>
      <c r="C30" s="32">
        <v>17.557377049180328</v>
      </c>
      <c r="D30" s="32">
        <v>3.1360655737704919</v>
      </c>
      <c r="E30" s="32">
        <v>691.5</v>
      </c>
      <c r="F30" s="32">
        <v>888.98852459016382</v>
      </c>
      <c r="G30" s="32"/>
      <c r="H30" s="32">
        <v>128.15081967213115</v>
      </c>
      <c r="I30" s="32">
        <v>85.188524590163937</v>
      </c>
      <c r="J30" s="32">
        <v>189.09344262295082</v>
      </c>
      <c r="K30" s="32">
        <v>61.995081967213117</v>
      </c>
      <c r="L30" s="32">
        <v>131.96885245901638</v>
      </c>
      <c r="M30" s="32">
        <v>0</v>
      </c>
      <c r="N30" s="34">
        <v>24.850819672131145</v>
      </c>
      <c r="O30" s="34">
        <v>70.252459016393445</v>
      </c>
      <c r="P30" s="32"/>
      <c r="Q30" s="32">
        <v>9.747540983606557</v>
      </c>
      <c r="R30" s="32">
        <v>5.9786885245901633</v>
      </c>
      <c r="S30" s="32">
        <v>1.8311475409836067</v>
      </c>
      <c r="U30" s="67">
        <f t="shared" si="17"/>
        <v>0.12484684823208658</v>
      </c>
      <c r="V30" s="67">
        <f t="shared" si="18"/>
        <v>-4.1509749890657588E-2</v>
      </c>
      <c r="W30" s="67">
        <f t="shared" si="19"/>
        <v>-0.43197176285781325</v>
      </c>
      <c r="X30" s="67">
        <f t="shared" si="20"/>
        <v>0.10972487892757399</v>
      </c>
      <c r="Y30" s="67">
        <f t="shared" si="21"/>
        <v>0.1055163915026327</v>
      </c>
      <c r="AA30" s="67">
        <f t="shared" si="22"/>
        <v>3.7191667886655289E-2</v>
      </c>
      <c r="AB30" s="67">
        <f t="shared" si="23"/>
        <v>0.11525988515664531</v>
      </c>
      <c r="AC30" s="67">
        <f t="shared" si="24"/>
        <v>0.13612496347062097</v>
      </c>
      <c r="AD30" s="67">
        <f t="shared" si="25"/>
        <v>0.14455473117827577</v>
      </c>
      <c r="AE30" s="67">
        <f t="shared" si="26"/>
        <v>0.12086979852983037</v>
      </c>
    </row>
    <row r="31" spans="1:31">
      <c r="A31" s="23" t="s">
        <v>116</v>
      </c>
      <c r="B31" s="32">
        <v>179.53492063492064</v>
      </c>
      <c r="C31" s="32">
        <v>18.290476190476195</v>
      </c>
      <c r="D31" s="32">
        <v>2.2079365079365076</v>
      </c>
      <c r="E31" s="32">
        <v>680.11269841269848</v>
      </c>
      <c r="F31" s="32">
        <v>880.14603174603167</v>
      </c>
      <c r="G31" s="32"/>
      <c r="H31" s="32">
        <v>131.81904761904764</v>
      </c>
      <c r="I31" s="32">
        <v>84.341269841269835</v>
      </c>
      <c r="J31" s="32">
        <v>184.95238095238096</v>
      </c>
      <c r="K31" s="32">
        <v>57.839682539682542</v>
      </c>
      <c r="L31" s="32">
        <v>127.36507936507937</v>
      </c>
      <c r="M31" s="32">
        <v>0</v>
      </c>
      <c r="N31" s="32">
        <v>26.882539682539679</v>
      </c>
      <c r="O31" s="32">
        <v>66.912698412698418</v>
      </c>
      <c r="P31" s="32"/>
      <c r="Q31" s="32">
        <v>11.885714285714284</v>
      </c>
      <c r="R31" s="32">
        <v>5.2396825396825397</v>
      </c>
      <c r="S31" s="32">
        <v>1.1650793650793652</v>
      </c>
      <c r="U31" s="67">
        <f t="shared" ref="U31:U33" si="27">B31/B27-1</f>
        <v>0.1037457068850538</v>
      </c>
      <c r="V31" s="67">
        <f t="shared" ref="V31:V33" si="28">C31/C27-1</f>
        <v>0.27689395767314973</v>
      </c>
      <c r="W31" s="67">
        <f t="shared" ref="W31:W33" si="29">D31/D27-1</f>
        <v>-0.60171060956629763</v>
      </c>
      <c r="X31" s="67">
        <f t="shared" ref="X31:X33" si="30">E31/E27-1</f>
        <v>0.27671969206322289</v>
      </c>
      <c r="Y31" s="67">
        <f t="shared" ref="Y31:Y33" si="31">F31/F27-1</f>
        <v>0.2305765108086939</v>
      </c>
      <c r="AA31" s="67">
        <f t="shared" ref="AA31:AA33" si="32">B31/B30-1</f>
        <v>1.5497256129645143E-2</v>
      </c>
      <c r="AB31" s="67">
        <f t="shared" ref="AB31:AB33" si="33">C31/C30-1</f>
        <v>4.1754479569605873E-2</v>
      </c>
      <c r="AC31" s="67">
        <f t="shared" ref="AC31:AC33" si="34">D31/D30-1</f>
        <v>-0.29595333515877176</v>
      </c>
      <c r="AD31" s="67">
        <f t="shared" ref="AD31:AD33" si="35">E31/E30-1</f>
        <v>-1.6467536641072367E-2</v>
      </c>
      <c r="AE31" s="67">
        <f t="shared" ref="AE31:AE33" si="36">F31/F30-1</f>
        <v>-9.9466895235893471E-3</v>
      </c>
    </row>
    <row r="32" spans="1:31">
      <c r="A32" s="23" t="s">
        <v>118</v>
      </c>
      <c r="B32" s="32">
        <v>188.41093749999999</v>
      </c>
      <c r="C32" s="32">
        <v>17.496875000000003</v>
      </c>
      <c r="D32" s="32">
        <v>2.8156249999999998</v>
      </c>
      <c r="E32" s="32">
        <v>755.34531249999998</v>
      </c>
      <c r="F32" s="32">
        <v>964.06875000000002</v>
      </c>
      <c r="G32" s="32"/>
      <c r="H32" s="32">
        <v>153.17812499999999</v>
      </c>
      <c r="I32" s="32">
        <v>91.634375000000006</v>
      </c>
      <c r="J32" s="32">
        <v>198.89218750000001</v>
      </c>
      <c r="K32" s="32">
        <v>63.932812499999997</v>
      </c>
      <c r="L32" s="32">
        <v>141.37968749999999</v>
      </c>
      <c r="M32" s="32">
        <v>0</v>
      </c>
      <c r="N32" s="34">
        <v>32.615625000000001</v>
      </c>
      <c r="O32" s="34">
        <v>73.712500000000006</v>
      </c>
      <c r="P32" s="32"/>
      <c r="Q32" s="32">
        <v>9.5093750000000004</v>
      </c>
      <c r="R32" s="32">
        <v>6.5265624999999998</v>
      </c>
      <c r="S32" s="32">
        <v>1.4609375</v>
      </c>
      <c r="U32" s="67">
        <f t="shared" si="27"/>
        <v>0.22233894864480797</v>
      </c>
      <c r="V32" s="67">
        <f t="shared" si="28"/>
        <v>0.18885151531492683</v>
      </c>
      <c r="W32" s="67">
        <f t="shared" si="29"/>
        <v>-6.8064109742440593E-3</v>
      </c>
      <c r="X32" s="67">
        <f t="shared" si="30"/>
        <v>0.35381947901849209</v>
      </c>
      <c r="Y32" s="67">
        <f t="shared" si="31"/>
        <v>0.32131441633707958</v>
      </c>
      <c r="AA32" s="67">
        <f t="shared" si="32"/>
        <v>4.9438943876152663E-2</v>
      </c>
      <c r="AB32" s="67">
        <f t="shared" si="33"/>
        <v>-4.3388765946368202E-2</v>
      </c>
      <c r="AC32" s="67">
        <f t="shared" si="34"/>
        <v>0.27522915168943207</v>
      </c>
      <c r="AD32" s="67">
        <f t="shared" si="35"/>
        <v>0.11061786416116837</v>
      </c>
      <c r="AE32" s="67">
        <f t="shared" si="36"/>
        <v>9.5350902267300697E-2</v>
      </c>
    </row>
    <row r="33" spans="1:31">
      <c r="A33" s="87" t="s">
        <v>121</v>
      </c>
      <c r="B33" s="32">
        <v>174.0625</v>
      </c>
      <c r="C33" s="32">
        <v>19.029687500000001</v>
      </c>
      <c r="D33" s="32">
        <v>2.2640625000000001</v>
      </c>
      <c r="E33" s="32">
        <v>701.77499999999998</v>
      </c>
      <c r="F33" s="32">
        <v>897.13124999999991</v>
      </c>
      <c r="G33" s="32"/>
      <c r="H33" s="32">
        <v>138.39687500000002</v>
      </c>
      <c r="I33" s="32">
        <v>83.65625</v>
      </c>
      <c r="J33" s="32">
        <v>194.64375000000001</v>
      </c>
      <c r="K33" s="32">
        <v>62.021875000000001</v>
      </c>
      <c r="L33" s="32">
        <v>128.76406249999999</v>
      </c>
      <c r="M33" s="32">
        <v>0</v>
      </c>
      <c r="N33" s="34">
        <v>30.0234375</v>
      </c>
      <c r="O33" s="34">
        <v>64.268750000000011</v>
      </c>
      <c r="P33" s="32"/>
      <c r="Q33" s="32">
        <v>12.490625</v>
      </c>
      <c r="R33" s="32">
        <v>5.1359374999999998</v>
      </c>
      <c r="S33" s="32">
        <v>1.4031250000000002</v>
      </c>
      <c r="U33" s="67">
        <f t="shared" si="27"/>
        <v>2.1160615344501643E-2</v>
      </c>
      <c r="V33" s="67">
        <f t="shared" si="28"/>
        <v>0.20878232758620707</v>
      </c>
      <c r="W33" s="67">
        <f t="shared" si="29"/>
        <v>-0.17978184301322597</v>
      </c>
      <c r="X33" s="67">
        <f t="shared" si="30"/>
        <v>0.1615616724116189</v>
      </c>
      <c r="Y33" s="67">
        <f t="shared" si="31"/>
        <v>0.13113644960253601</v>
      </c>
      <c r="AA33" s="67">
        <f t="shared" si="32"/>
        <v>-7.615501355912524E-2</v>
      </c>
      <c r="AB33" s="67">
        <f t="shared" si="33"/>
        <v>8.760492945168763E-2</v>
      </c>
      <c r="AC33" s="67">
        <f t="shared" si="34"/>
        <v>-0.1958934517203107</v>
      </c>
      <c r="AD33" s="67">
        <f t="shared" si="35"/>
        <v>-7.0921619044269857E-2</v>
      </c>
      <c r="AE33" s="67">
        <f t="shared" si="36"/>
        <v>-6.9432288931676411E-2</v>
      </c>
    </row>
    <row r="34" spans="1:31">
      <c r="A34" s="24"/>
      <c r="B34" s="32"/>
      <c r="C34" s="32"/>
      <c r="D34" s="32"/>
      <c r="E34" s="32"/>
      <c r="F34" s="32"/>
      <c r="G34" s="32"/>
      <c r="H34" s="32"/>
      <c r="I34" s="32"/>
      <c r="J34" s="32"/>
      <c r="K34" s="32"/>
      <c r="L34" s="32"/>
      <c r="M34" s="32"/>
      <c r="N34" s="32"/>
      <c r="O34" s="32"/>
      <c r="P34" s="32"/>
      <c r="Q34" s="32"/>
      <c r="R34" s="32"/>
      <c r="S34" s="32"/>
    </row>
    <row r="35" spans="1:31">
      <c r="A35" s="25">
        <v>45322</v>
      </c>
      <c r="B35" s="32">
        <v>174.92857142857142</v>
      </c>
      <c r="C35" s="32">
        <v>17.504761904761903</v>
      </c>
      <c r="D35" s="32">
        <v>4.9571428571428573</v>
      </c>
      <c r="E35" s="32">
        <v>706.5999999999998</v>
      </c>
      <c r="F35" s="32">
        <v>903.99047619047599</v>
      </c>
      <c r="G35" s="32"/>
      <c r="H35" s="32">
        <v>127.39047619047618</v>
      </c>
      <c r="I35" s="32">
        <v>85.909523809523805</v>
      </c>
      <c r="J35" s="32">
        <v>199.52857142857144</v>
      </c>
      <c r="K35" s="32">
        <v>68.085714285714289</v>
      </c>
      <c r="L35" s="32">
        <v>130.89047619047619</v>
      </c>
      <c r="M35" s="32">
        <v>0</v>
      </c>
      <c r="N35" s="32">
        <v>25.299999999999997</v>
      </c>
      <c r="O35" s="32">
        <v>69.495238095238093</v>
      </c>
      <c r="P35" s="32"/>
      <c r="Q35" s="32">
        <v>9.5809523809523807</v>
      </c>
      <c r="R35" s="32">
        <v>6.7190476190476192</v>
      </c>
      <c r="S35" s="32">
        <v>1.2047619047619047</v>
      </c>
      <c r="U35" s="67" t="s">
        <v>49</v>
      </c>
      <c r="V35" s="67" t="s">
        <v>49</v>
      </c>
      <c r="W35" s="67" t="s">
        <v>49</v>
      </c>
      <c r="X35" s="67" t="s">
        <v>49</v>
      </c>
      <c r="Y35" s="67" t="s">
        <v>49</v>
      </c>
      <c r="AA35" s="67" t="s">
        <v>49</v>
      </c>
      <c r="AB35" s="67" t="s">
        <v>49</v>
      </c>
      <c r="AC35" s="67" t="s">
        <v>49</v>
      </c>
      <c r="AD35" s="67" t="s">
        <v>49</v>
      </c>
      <c r="AE35" s="67" t="s">
        <v>49</v>
      </c>
    </row>
    <row r="36" spans="1:31">
      <c r="A36" s="25">
        <v>45351</v>
      </c>
      <c r="B36" s="32">
        <v>174.80500000000001</v>
      </c>
      <c r="C36" s="32">
        <v>18.11</v>
      </c>
      <c r="D36" s="32">
        <v>2.4950000000000001</v>
      </c>
      <c r="E36" s="32">
        <v>730.16500000000008</v>
      </c>
      <c r="F36" s="32">
        <v>925.57500000000005</v>
      </c>
      <c r="G36" s="32"/>
      <c r="H36" s="32">
        <v>135.76500000000001</v>
      </c>
      <c r="I36" s="32">
        <v>86.195000000000007</v>
      </c>
      <c r="J36" s="32">
        <v>196.6</v>
      </c>
      <c r="K36" s="32">
        <v>60.9</v>
      </c>
      <c r="L36" s="32">
        <v>148.57999999999998</v>
      </c>
      <c r="M36" s="32">
        <v>0</v>
      </c>
      <c r="N36" s="32">
        <v>25.99</v>
      </c>
      <c r="O36" s="32">
        <v>76.135000000000005</v>
      </c>
      <c r="P36" s="32"/>
      <c r="Q36" s="32">
        <v>10.220000000000001</v>
      </c>
      <c r="R36" s="32">
        <v>5.33</v>
      </c>
      <c r="S36" s="32">
        <v>2.56</v>
      </c>
      <c r="U36" s="67" t="s">
        <v>49</v>
      </c>
      <c r="V36" s="67" t="s">
        <v>49</v>
      </c>
      <c r="W36" s="67" t="s">
        <v>49</v>
      </c>
      <c r="X36" s="67" t="s">
        <v>49</v>
      </c>
      <c r="Y36" s="67" t="s">
        <v>49</v>
      </c>
      <c r="AA36" s="67">
        <f t="shared" ref="AA36" si="37">B36/B35-1</f>
        <v>-7.0641077991007162E-4</v>
      </c>
      <c r="AB36" s="67">
        <f t="shared" ref="AB36" si="38">C36/C35-1</f>
        <v>3.4575625680087096E-2</v>
      </c>
      <c r="AC36" s="67">
        <f t="shared" ref="AC36" si="39">D36/D35-1</f>
        <v>-0.49668587896253602</v>
      </c>
      <c r="AD36" s="67">
        <f t="shared" ref="AD36" si="40">E36/E35-1</f>
        <v>3.3349844324936706E-2</v>
      </c>
      <c r="AE36" s="67">
        <f t="shared" ref="AE36" si="41">F36/F35-1</f>
        <v>2.3876937178015201E-2</v>
      </c>
    </row>
    <row r="37" spans="1:31">
      <c r="A37" s="25">
        <v>45382</v>
      </c>
      <c r="B37" s="32">
        <v>180.745</v>
      </c>
      <c r="C37" s="32">
        <v>17.059999999999999</v>
      </c>
      <c r="D37" s="32">
        <v>1.8649999999999998</v>
      </c>
      <c r="E37" s="32">
        <v>636.9799999999999</v>
      </c>
      <c r="F37" s="32">
        <v>836.65</v>
      </c>
      <c r="G37" s="32"/>
      <c r="H37" s="32">
        <v>121.33499999999999</v>
      </c>
      <c r="I37" s="32">
        <v>83.424999999999997</v>
      </c>
      <c r="J37" s="32">
        <v>170.63</v>
      </c>
      <c r="K37" s="32">
        <v>56.695000000000007</v>
      </c>
      <c r="L37" s="32">
        <v>116.49000000000001</v>
      </c>
      <c r="M37" s="32">
        <v>0</v>
      </c>
      <c r="N37" s="32">
        <v>23.240000000000002</v>
      </c>
      <c r="O37" s="32">
        <v>65.164999999999992</v>
      </c>
      <c r="P37" s="32"/>
      <c r="Q37" s="32">
        <v>9.4499999999999993</v>
      </c>
      <c r="R37" s="32">
        <v>5.85</v>
      </c>
      <c r="S37" s="32">
        <v>1.7600000000000002</v>
      </c>
      <c r="U37" s="67" t="s">
        <v>49</v>
      </c>
      <c r="V37" s="67" t="s">
        <v>49</v>
      </c>
      <c r="W37" s="67" t="s">
        <v>49</v>
      </c>
      <c r="X37" s="67" t="s">
        <v>49</v>
      </c>
      <c r="Y37" s="67" t="s">
        <v>49</v>
      </c>
      <c r="AA37" s="67">
        <f t="shared" ref="AA37:AA38" si="42">B37/B36-1</f>
        <v>3.398072137524677E-2</v>
      </c>
      <c r="AB37" s="67">
        <f t="shared" ref="AB37:AB38" si="43">C37/C36-1</f>
        <v>-5.7979017117614662E-2</v>
      </c>
      <c r="AC37" s="67">
        <f t="shared" ref="AC37:AC38" si="44">D37/D36-1</f>
        <v>-0.25250501002004022</v>
      </c>
      <c r="AD37" s="67">
        <f t="shared" ref="AD37:AD38" si="45">E37/E36-1</f>
        <v>-0.12762183889942702</v>
      </c>
      <c r="AE37" s="67">
        <f t="shared" ref="AE37:AE38" si="46">F37/F36-1</f>
        <v>-9.6075412581368425E-2</v>
      </c>
    </row>
    <row r="38" spans="1:31">
      <c r="A38" s="25">
        <v>45412</v>
      </c>
      <c r="B38" s="32">
        <v>184.02727272727273</v>
      </c>
      <c r="C38" s="32">
        <v>18.490909090909092</v>
      </c>
      <c r="D38" s="32">
        <v>2.7545454545454544</v>
      </c>
      <c r="E38" s="32">
        <v>698.25</v>
      </c>
      <c r="F38" s="32">
        <v>903.52272727272725</v>
      </c>
      <c r="G38" s="32"/>
      <c r="H38" s="32">
        <v>135.70909090909092</v>
      </c>
      <c r="I38" s="32">
        <v>86.768181818181816</v>
      </c>
      <c r="J38" s="32">
        <v>195.95909090909092</v>
      </c>
      <c r="K38" s="32">
        <v>59.690909090909095</v>
      </c>
      <c r="L38" s="32">
        <v>130.82727272727271</v>
      </c>
      <c r="M38" s="32">
        <v>0</v>
      </c>
      <c r="N38" s="32">
        <v>24.140909090909091</v>
      </c>
      <c r="O38" s="32">
        <v>65.154545454545456</v>
      </c>
      <c r="P38" s="32"/>
      <c r="Q38" s="32">
        <v>12.413636363636364</v>
      </c>
      <c r="R38" s="32">
        <v>4.75</v>
      </c>
      <c r="S38" s="32">
        <v>1.3272727272727272</v>
      </c>
      <c r="U38" s="67" t="s">
        <v>49</v>
      </c>
      <c r="V38" s="67" t="s">
        <v>49</v>
      </c>
      <c r="W38" s="67" t="s">
        <v>49</v>
      </c>
      <c r="X38" s="67" t="s">
        <v>49</v>
      </c>
      <c r="Y38" s="67" t="s">
        <v>49</v>
      </c>
      <c r="AA38" s="67">
        <f t="shared" si="42"/>
        <v>1.815968755579811E-2</v>
      </c>
      <c r="AB38" s="67">
        <f t="shared" si="43"/>
        <v>8.3875093253756861E-2</v>
      </c>
      <c r="AC38" s="67">
        <f t="shared" si="44"/>
        <v>0.47696807214233505</v>
      </c>
      <c r="AD38" s="67">
        <f t="shared" si="45"/>
        <v>9.6188263367766869E-2</v>
      </c>
      <c r="AE38" s="67">
        <f t="shared" si="46"/>
        <v>7.9929154691600113E-2</v>
      </c>
    </row>
    <row r="39" spans="1:31">
      <c r="A39" s="25">
        <v>45443</v>
      </c>
      <c r="B39" s="32">
        <v>170.55909090909091</v>
      </c>
      <c r="C39" s="32">
        <v>15.450000000000001</v>
      </c>
      <c r="D39" s="32">
        <v>2.0636363636363635</v>
      </c>
      <c r="E39" s="32">
        <v>642.46818181818185</v>
      </c>
      <c r="F39" s="32">
        <v>830.54090909090917</v>
      </c>
      <c r="G39" s="32"/>
      <c r="H39" s="32">
        <v>122.10909090909091</v>
      </c>
      <c r="I39" s="32">
        <v>76.38636363636364</v>
      </c>
      <c r="J39" s="32">
        <v>170.52727272727273</v>
      </c>
      <c r="K39" s="32">
        <v>54.645454545454548</v>
      </c>
      <c r="L39" s="32">
        <v>125.31363636363636</v>
      </c>
      <c r="M39" s="32">
        <v>0</v>
      </c>
      <c r="N39" s="32">
        <v>27.113636363636363</v>
      </c>
      <c r="O39" s="32">
        <v>66.372727272727275</v>
      </c>
      <c r="P39" s="32"/>
      <c r="Q39" s="32">
        <v>9.1045454545454554</v>
      </c>
      <c r="R39" s="32">
        <v>5.3181818181818183</v>
      </c>
      <c r="S39" s="32">
        <v>1.0272727272727273</v>
      </c>
      <c r="U39" s="67" t="s">
        <v>49</v>
      </c>
      <c r="V39" s="67" t="s">
        <v>49</v>
      </c>
      <c r="W39" s="67" t="s">
        <v>49</v>
      </c>
      <c r="X39" s="67" t="s">
        <v>49</v>
      </c>
      <c r="Y39" s="67" t="s">
        <v>49</v>
      </c>
      <c r="AA39" s="67">
        <f t="shared" ref="AA39:AA41" si="47">B39/B38-1</f>
        <v>-7.3185792619670953E-2</v>
      </c>
      <c r="AB39" s="67">
        <f t="shared" ref="AB39:AB41" si="48">C39/C38-1</f>
        <v>-0.16445427728613571</v>
      </c>
      <c r="AC39" s="67">
        <f t="shared" ref="AC39:AC41" si="49">D39/D38-1</f>
        <v>-0.25082508250825086</v>
      </c>
      <c r="AD39" s="67">
        <f t="shared" ref="AD39:AD41" si="50">E39/E38-1</f>
        <v>-7.988803176773096E-2</v>
      </c>
      <c r="AE39" s="67">
        <f t="shared" ref="AE39:AE41" si="51">F39/F38-1</f>
        <v>-8.0774745315054575E-2</v>
      </c>
    </row>
    <row r="40" spans="1:31">
      <c r="A40" s="25">
        <v>45473</v>
      </c>
      <c r="B40" s="32">
        <v>184.72631578947369</v>
      </c>
      <c r="C40" s="32">
        <v>21.347368421052632</v>
      </c>
      <c r="D40" s="32">
        <v>1.7421052631578948</v>
      </c>
      <c r="E40" s="32">
        <v>702.69999999999993</v>
      </c>
      <c r="F40" s="32">
        <v>910.51578947368421</v>
      </c>
      <c r="G40" s="32"/>
      <c r="H40" s="32">
        <v>138.55789473684209</v>
      </c>
      <c r="I40" s="32">
        <v>90.742105263157896</v>
      </c>
      <c r="J40" s="32">
        <v>188.9105263157895</v>
      </c>
      <c r="K40" s="32">
        <v>59.39473684210526</v>
      </c>
      <c r="L40" s="32">
        <v>125.73157894736842</v>
      </c>
      <c r="M40" s="32">
        <v>0</v>
      </c>
      <c r="N40" s="32">
        <v>29.789473684210527</v>
      </c>
      <c r="O40" s="32">
        <v>69.573684210526324</v>
      </c>
      <c r="P40" s="32"/>
      <c r="Q40" s="32">
        <v>14.494736842105262</v>
      </c>
      <c r="R40" s="32">
        <v>5.7157894736842101</v>
      </c>
      <c r="S40" s="32">
        <v>1.1368421052631579</v>
      </c>
      <c r="U40" s="67" t="s">
        <v>49</v>
      </c>
      <c r="V40" s="67" t="s">
        <v>49</v>
      </c>
      <c r="W40" s="67" t="s">
        <v>49</v>
      </c>
      <c r="X40" s="67" t="s">
        <v>49</v>
      </c>
      <c r="Y40" s="67" t="s">
        <v>49</v>
      </c>
      <c r="AA40" s="67">
        <f t="shared" si="47"/>
        <v>8.3063440388140952E-2</v>
      </c>
      <c r="AB40" s="67">
        <f t="shared" si="48"/>
        <v>0.38170669391926415</v>
      </c>
      <c r="AC40" s="67">
        <f t="shared" si="49"/>
        <v>-0.15580802225828883</v>
      </c>
      <c r="AD40" s="67">
        <f t="shared" si="50"/>
        <v>9.3750663280105728E-2</v>
      </c>
      <c r="AE40" s="67">
        <f t="shared" si="51"/>
        <v>9.6292523953231512E-2</v>
      </c>
    </row>
    <row r="41" spans="1:31">
      <c r="A41" s="25">
        <v>45504</v>
      </c>
      <c r="B41" s="32">
        <v>171.95000000000002</v>
      </c>
      <c r="C41" s="32">
        <v>18.868181818181821</v>
      </c>
      <c r="D41" s="32">
        <v>3.1681818181818184</v>
      </c>
      <c r="E41" s="32">
        <v>676.2954545454545</v>
      </c>
      <c r="F41" s="32">
        <v>870.28181818181827</v>
      </c>
      <c r="G41" s="32"/>
      <c r="H41" s="32">
        <v>152.30454545454543</v>
      </c>
      <c r="I41" s="32">
        <v>84.036363636363632</v>
      </c>
      <c r="J41" s="32">
        <v>176.56363636363636</v>
      </c>
      <c r="K41" s="32">
        <v>56.486363636363642</v>
      </c>
      <c r="L41" s="32">
        <v>119.56818181818181</v>
      </c>
      <c r="M41" s="32">
        <v>0</v>
      </c>
      <c r="N41" s="32">
        <v>26.845454545454547</v>
      </c>
      <c r="O41" s="32">
        <v>60.490909090909092</v>
      </c>
      <c r="P41" s="32"/>
      <c r="Q41" s="32">
        <v>10.213636363636363</v>
      </c>
      <c r="R41" s="32">
        <v>7.4045454545454552</v>
      </c>
      <c r="S41" s="32">
        <v>1.25</v>
      </c>
      <c r="U41" s="67" t="s">
        <v>49</v>
      </c>
      <c r="V41" s="67" t="s">
        <v>49</v>
      </c>
      <c r="W41" s="67" t="s">
        <v>49</v>
      </c>
      <c r="X41" s="67" t="s">
        <v>49</v>
      </c>
      <c r="Y41" s="67" t="s">
        <v>49</v>
      </c>
      <c r="AA41" s="67">
        <f t="shared" si="47"/>
        <v>-6.916348509886594E-2</v>
      </c>
      <c r="AB41" s="67">
        <f t="shared" si="48"/>
        <v>-0.11613546709700551</v>
      </c>
      <c r="AC41" s="67">
        <f t="shared" si="49"/>
        <v>0.81859379291403456</v>
      </c>
      <c r="AD41" s="67">
        <f t="shared" si="50"/>
        <v>-3.757584382317547E-2</v>
      </c>
      <c r="AE41" s="67">
        <f t="shared" si="51"/>
        <v>-4.4188109373833995E-2</v>
      </c>
    </row>
    <row r="42" spans="1:31">
      <c r="A42" s="25">
        <v>45535</v>
      </c>
      <c r="B42" s="32">
        <v>190.13636363636363</v>
      </c>
      <c r="C42" s="32">
        <v>15.322727272727271</v>
      </c>
      <c r="D42" s="32">
        <v>2.3590909090909089</v>
      </c>
      <c r="E42" s="32">
        <v>819.9636363636364</v>
      </c>
      <c r="F42" s="32">
        <v>1027.7818181818182</v>
      </c>
      <c r="G42" s="32"/>
      <c r="H42" s="32">
        <v>155.19090909090909</v>
      </c>
      <c r="I42" s="32">
        <v>94.104545454545459</v>
      </c>
      <c r="J42" s="32">
        <v>213.82727272727271</v>
      </c>
      <c r="K42" s="32">
        <v>70.031818181818181</v>
      </c>
      <c r="L42" s="32">
        <v>161.57727272727271</v>
      </c>
      <c r="M42" s="32">
        <v>0</v>
      </c>
      <c r="N42" s="32">
        <v>33.609090909090909</v>
      </c>
      <c r="O42" s="32">
        <v>91.622727272727275</v>
      </c>
      <c r="P42" s="32"/>
      <c r="Q42" s="32">
        <v>7.831818181818182</v>
      </c>
      <c r="R42" s="32">
        <v>6.004545454545454</v>
      </c>
      <c r="S42" s="32">
        <v>1.4863636363636366</v>
      </c>
      <c r="U42" s="67" t="s">
        <v>49</v>
      </c>
      <c r="V42" s="67" t="s">
        <v>49</v>
      </c>
      <c r="W42" s="67" t="s">
        <v>49</v>
      </c>
      <c r="X42" s="67" t="s">
        <v>49</v>
      </c>
      <c r="Y42" s="67" t="s">
        <v>49</v>
      </c>
      <c r="AA42" s="67">
        <f t="shared" ref="AA42:AA44" si="52">B42/B41-1</f>
        <v>0.10576541806550521</v>
      </c>
      <c r="AB42" s="67">
        <f t="shared" ref="AB42:AB44" si="53">C42/C41-1</f>
        <v>-0.18790652854733825</v>
      </c>
      <c r="AC42" s="67">
        <f t="shared" ref="AC42:AC44" si="54">D42/D41-1</f>
        <v>-0.25538020086083224</v>
      </c>
      <c r="AD42" s="67">
        <f t="shared" ref="AD42:AD44" si="55">E42/E41-1</f>
        <v>0.21243404913129704</v>
      </c>
      <c r="AE42" s="67">
        <f t="shared" ref="AE42:AE44" si="56">F42/F41-1</f>
        <v>0.18097585943947081</v>
      </c>
    </row>
    <row r="43" spans="1:31">
      <c r="A43" s="25">
        <v>45565</v>
      </c>
      <c r="B43" s="32">
        <v>204.62</v>
      </c>
      <c r="C43" s="32">
        <v>18.380000000000003</v>
      </c>
      <c r="D43" s="32">
        <v>2.93</v>
      </c>
      <c r="E43" s="32">
        <v>771.22</v>
      </c>
      <c r="F43" s="32">
        <v>997.15</v>
      </c>
      <c r="G43" s="32"/>
      <c r="H43" s="32">
        <v>151.92500000000001</v>
      </c>
      <c r="I43" s="32">
        <v>97.275000000000006</v>
      </c>
      <c r="J43" s="32">
        <v>207.02500000000001</v>
      </c>
      <c r="K43" s="32">
        <v>65.414999999999992</v>
      </c>
      <c r="L43" s="32">
        <v>143.155</v>
      </c>
      <c r="M43" s="32">
        <v>0</v>
      </c>
      <c r="N43" s="32">
        <v>37.869999999999997</v>
      </c>
      <c r="O43" s="32">
        <v>68.554999999999993</v>
      </c>
      <c r="P43" s="32"/>
      <c r="Q43" s="32">
        <v>10.58</v>
      </c>
      <c r="R43" s="32">
        <v>6.1349999999999998</v>
      </c>
      <c r="S43" s="32">
        <v>1.6649999999999998</v>
      </c>
      <c r="U43" s="67" t="s">
        <v>49</v>
      </c>
      <c r="V43" s="67" t="s">
        <v>49</v>
      </c>
      <c r="W43" s="67" t="s">
        <v>49</v>
      </c>
      <c r="X43" s="67" t="s">
        <v>49</v>
      </c>
      <c r="Y43" s="67" t="s">
        <v>49</v>
      </c>
      <c r="AA43" s="67">
        <f t="shared" si="52"/>
        <v>7.61749940234282E-2</v>
      </c>
      <c r="AB43" s="67">
        <f t="shared" si="53"/>
        <v>0.19952536339365201</v>
      </c>
      <c r="AC43" s="67">
        <f t="shared" si="54"/>
        <v>0.24200385356454746</v>
      </c>
      <c r="AD43" s="67">
        <f t="shared" si="55"/>
        <v>-5.9446095170517577E-2</v>
      </c>
      <c r="AE43" s="67">
        <f t="shared" si="56"/>
        <v>-2.9803814039060295E-2</v>
      </c>
    </row>
    <row r="44" spans="1:31">
      <c r="A44" s="25">
        <v>45596</v>
      </c>
      <c r="B44" s="32">
        <v>163.80434782608697</v>
      </c>
      <c r="C44" s="32">
        <v>21.356521739130436</v>
      </c>
      <c r="D44" s="32">
        <v>3.5434782608695654</v>
      </c>
      <c r="E44" s="32">
        <v>713.22173913043468</v>
      </c>
      <c r="F44" s="32">
        <v>901.92608695652166</v>
      </c>
      <c r="G44" s="32"/>
      <c r="H44" s="32">
        <v>138.53913043478261</v>
      </c>
      <c r="I44" s="32">
        <v>87.421739130434787</v>
      </c>
      <c r="J44" s="32">
        <v>200.9</v>
      </c>
      <c r="K44" s="32">
        <v>61.078260869565213</v>
      </c>
      <c r="L44" s="32">
        <v>130.01739130434783</v>
      </c>
      <c r="M44" s="32">
        <v>0</v>
      </c>
      <c r="N44" s="32">
        <v>28.708695652173912</v>
      </c>
      <c r="O44" s="32">
        <v>66.556521739130432</v>
      </c>
      <c r="P44" s="32"/>
      <c r="Q44" s="32">
        <v>13.991304347826087</v>
      </c>
      <c r="R44" s="32">
        <v>5.6956521739130439</v>
      </c>
      <c r="S44" s="32">
        <v>1.6695652173913043</v>
      </c>
      <c r="U44" s="67" t="s">
        <v>49</v>
      </c>
      <c r="V44" s="67" t="s">
        <v>49</v>
      </c>
      <c r="W44" s="67" t="s">
        <v>49</v>
      </c>
      <c r="X44" s="67" t="s">
        <v>49</v>
      </c>
      <c r="Y44" s="67" t="s">
        <v>49</v>
      </c>
      <c r="AA44" s="67">
        <f t="shared" si="52"/>
        <v>-0.19947049249297744</v>
      </c>
      <c r="AB44" s="67">
        <f t="shared" si="53"/>
        <v>0.16194351137815199</v>
      </c>
      <c r="AC44" s="67">
        <f t="shared" si="54"/>
        <v>0.20937824603056843</v>
      </c>
      <c r="AD44" s="67">
        <f t="shared" si="55"/>
        <v>-7.5203263491047112E-2</v>
      </c>
      <c r="AE44" s="67">
        <f t="shared" si="56"/>
        <v>-9.5496076862536583E-2</v>
      </c>
    </row>
    <row r="45" spans="1:31">
      <c r="A45" s="25">
        <v>45626</v>
      </c>
      <c r="B45" s="32">
        <v>173.19</v>
      </c>
      <c r="C45" s="32">
        <v>17.074999999999999</v>
      </c>
      <c r="D45" s="32">
        <v>1.47</v>
      </c>
      <c r="E45" s="32">
        <v>768.06000000000006</v>
      </c>
      <c r="F45" s="32">
        <v>959.79500000000007</v>
      </c>
      <c r="G45" s="32"/>
      <c r="H45" s="32">
        <v>142.58499999999998</v>
      </c>
      <c r="I45" s="32">
        <v>89.275000000000006</v>
      </c>
      <c r="J45" s="32">
        <v>207.81</v>
      </c>
      <c r="K45" s="32">
        <v>69.75</v>
      </c>
      <c r="L45" s="32">
        <v>151.10499999999999</v>
      </c>
      <c r="M45" s="32">
        <v>0</v>
      </c>
      <c r="N45" s="32">
        <v>32.86</v>
      </c>
      <c r="O45" s="32">
        <v>74.674999999999997</v>
      </c>
      <c r="P45" s="32"/>
      <c r="Q45" s="32">
        <v>10.48</v>
      </c>
      <c r="R45" s="32">
        <v>5.2700000000000005</v>
      </c>
      <c r="S45" s="32">
        <v>1.325</v>
      </c>
      <c r="U45" s="67" t="s">
        <v>49</v>
      </c>
      <c r="V45" s="67" t="s">
        <v>49</v>
      </c>
      <c r="W45" s="67" t="s">
        <v>49</v>
      </c>
      <c r="X45" s="67" t="s">
        <v>49</v>
      </c>
      <c r="Y45" s="67" t="s">
        <v>49</v>
      </c>
      <c r="AA45" s="67">
        <f t="shared" ref="AA45:AA46" si="57">B45/B44-1</f>
        <v>5.7297942932979407E-2</v>
      </c>
      <c r="AB45" s="67">
        <f t="shared" ref="AB45:AB46" si="58">C45/C44-1</f>
        <v>-0.20047842019543982</v>
      </c>
      <c r="AC45" s="67">
        <f t="shared" ref="AC45:AC46" si="59">D45/D44-1</f>
        <v>-0.58515337423312885</v>
      </c>
      <c r="AD45" s="67">
        <f t="shared" ref="AD45:AD46" si="60">E45/E44-1</f>
        <v>7.6888095049408633E-2</v>
      </c>
      <c r="AE45" s="67">
        <f t="shared" ref="AE45:AE46" si="61">F45/F44-1</f>
        <v>6.4161480503078128E-2</v>
      </c>
    </row>
    <row r="46" spans="1:31">
      <c r="A46" s="25">
        <v>45657</v>
      </c>
      <c r="B46" s="32">
        <v>186.12857142857143</v>
      </c>
      <c r="C46" s="32">
        <v>18.342857142857142</v>
      </c>
      <c r="D46" s="32">
        <v>1.6190476190476191</v>
      </c>
      <c r="E46" s="32">
        <v>626.10952380952381</v>
      </c>
      <c r="F46" s="32">
        <v>832.19999999999982</v>
      </c>
      <c r="G46" s="32"/>
      <c r="H46" s="32">
        <v>134.25238095238097</v>
      </c>
      <c r="I46" s="32">
        <v>74.180952380952377</v>
      </c>
      <c r="J46" s="32">
        <v>175.25238095238097</v>
      </c>
      <c r="K46" s="32">
        <v>55.695238095238089</v>
      </c>
      <c r="L46" s="32">
        <v>106.11428571428571</v>
      </c>
      <c r="M46" s="32">
        <v>0</v>
      </c>
      <c r="N46" s="32">
        <v>28.761904761904763</v>
      </c>
      <c r="O46" s="32">
        <v>51.852380952380955</v>
      </c>
      <c r="P46" s="32"/>
      <c r="Q46" s="32">
        <v>12.761904761904763</v>
      </c>
      <c r="R46" s="32">
        <v>4.3952380952380947</v>
      </c>
      <c r="S46" s="32">
        <v>1.1857142857142857</v>
      </c>
      <c r="U46" s="67" t="s">
        <v>49</v>
      </c>
      <c r="V46" s="67" t="s">
        <v>49</v>
      </c>
      <c r="W46" s="67" t="s">
        <v>49</v>
      </c>
      <c r="X46" s="67" t="s">
        <v>49</v>
      </c>
      <c r="Y46" s="67" t="s">
        <v>49</v>
      </c>
      <c r="AA46" s="67">
        <f t="shared" si="57"/>
        <v>7.4707381653510208E-2</v>
      </c>
      <c r="AB46" s="67">
        <f t="shared" si="58"/>
        <v>7.4252248483580807E-2</v>
      </c>
      <c r="AC46" s="67">
        <f t="shared" si="59"/>
        <v>0.10139293812763195</v>
      </c>
      <c r="AD46" s="67">
        <f t="shared" si="60"/>
        <v>-0.18481691038522541</v>
      </c>
      <c r="AE46" s="67">
        <f t="shared" si="61"/>
        <v>-0.13293984652972801</v>
      </c>
    </row>
    <row r="47" spans="1:31">
      <c r="A47" s="25">
        <v>45688</v>
      </c>
      <c r="B47" s="32">
        <v>170.61904761904762</v>
      </c>
      <c r="C47" s="32">
        <v>23.261904761904763</v>
      </c>
      <c r="D47" s="32">
        <v>2.6904761904761907</v>
      </c>
      <c r="E47" s="32">
        <v>777.64285714285711</v>
      </c>
      <c r="F47" s="32">
        <v>974.21428571428567</v>
      </c>
      <c r="G47" s="32"/>
      <c r="H47" s="32">
        <v>148.22380952380951</v>
      </c>
      <c r="I47" s="32">
        <v>87.052380952380943</v>
      </c>
      <c r="J47" s="32">
        <v>222.99047619047619</v>
      </c>
      <c r="K47" s="32">
        <v>71.838095238095235</v>
      </c>
      <c r="L47" s="32">
        <v>145.58095238095237</v>
      </c>
      <c r="M47" s="32">
        <v>0</v>
      </c>
      <c r="N47" s="32">
        <v>36.890476190476193</v>
      </c>
      <c r="O47" s="32">
        <v>65.066666666666677</v>
      </c>
      <c r="P47" s="32"/>
      <c r="Q47" s="32">
        <v>12.585714285714285</v>
      </c>
      <c r="R47" s="32">
        <v>8.8333333333333339</v>
      </c>
      <c r="S47" s="32">
        <v>1.842857142857143</v>
      </c>
      <c r="U47" s="67">
        <f>B47/B35-1</f>
        <v>-2.4635905811895897E-2</v>
      </c>
      <c r="V47" s="67">
        <f t="shared" ref="V47:Y47" si="62">C47/C35-1</f>
        <v>0.32889009793253554</v>
      </c>
      <c r="W47" s="67">
        <f t="shared" si="62"/>
        <v>-0.45725264169068203</v>
      </c>
      <c r="X47" s="67">
        <f t="shared" si="62"/>
        <v>0.10054183009178796</v>
      </c>
      <c r="Y47" s="67">
        <f t="shared" si="62"/>
        <v>7.7682023620139429E-2</v>
      </c>
      <c r="AA47" s="67">
        <f t="shared" ref="AA47" si="63">B47/B46-1</f>
        <v>-8.3326937344897267E-2</v>
      </c>
      <c r="AB47" s="67">
        <f t="shared" ref="AB47" si="64">C47/C46-1</f>
        <v>0.26817237798546212</v>
      </c>
      <c r="AC47" s="67">
        <f t="shared" ref="AC47" si="65">D47/D46-1</f>
        <v>0.66176470588235303</v>
      </c>
      <c r="AD47" s="67">
        <f t="shared" ref="AD47" si="66">E47/E46-1</f>
        <v>0.24202368367013216</v>
      </c>
      <c r="AE47" s="67">
        <f t="shared" ref="AE47" si="67">F47/F46-1</f>
        <v>0.17064922580423691</v>
      </c>
    </row>
    <row r="48" spans="1:31">
      <c r="B48" s="32"/>
    </row>
    <row r="49" spans="2:2">
      <c r="B49" s="32"/>
    </row>
    <row r="50" spans="2:2">
      <c r="B50" s="32"/>
    </row>
    <row r="51" spans="2:2">
      <c r="B51" s="32"/>
    </row>
    <row r="52" spans="2:2">
      <c r="B52" s="32"/>
    </row>
    <row r="53" spans="2:2">
      <c r="B53" s="32"/>
    </row>
    <row r="54" spans="2:2">
      <c r="B54" s="32"/>
    </row>
    <row r="55" spans="2:2">
      <c r="B55" s="32"/>
    </row>
    <row r="56" spans="2:2">
      <c r="B56" s="32"/>
    </row>
    <row r="57" spans="2:2">
      <c r="B57" s="32"/>
    </row>
    <row r="58" spans="2:2">
      <c r="B58" s="32"/>
    </row>
    <row r="59" spans="2:2">
      <c r="B59" s="32"/>
    </row>
    <row r="60" spans="2:2">
      <c r="B60" s="32"/>
    </row>
    <row r="61" spans="2:2">
      <c r="B61" s="32"/>
    </row>
    <row r="62" spans="2:2">
      <c r="B62" s="32"/>
    </row>
    <row r="63" spans="2:2">
      <c r="B63" s="32"/>
    </row>
    <row r="64" spans="2:2">
      <c r="B64" s="32"/>
    </row>
    <row r="65" spans="2:2">
      <c r="B65" s="32"/>
    </row>
    <row r="66" spans="2:2">
      <c r="B66" s="32"/>
    </row>
    <row r="67" spans="2:2">
      <c r="B67" s="32"/>
    </row>
    <row r="68" spans="2:2">
      <c r="B68" s="32"/>
    </row>
    <row r="69" spans="2:2">
      <c r="B69" s="32"/>
    </row>
    <row r="70" spans="2:2">
      <c r="B70" s="32"/>
    </row>
    <row r="71" spans="2:2">
      <c r="B71" s="32"/>
    </row>
    <row r="72" spans="2:2">
      <c r="B72" s="32"/>
    </row>
    <row r="73" spans="2:2">
      <c r="B73" s="32"/>
    </row>
    <row r="74" spans="2:2">
      <c r="B74" s="32"/>
    </row>
    <row r="75" spans="2:2">
      <c r="B75" s="32"/>
    </row>
    <row r="76" spans="2:2">
      <c r="B76" s="32"/>
    </row>
    <row r="77" spans="2:2">
      <c r="B77" s="32"/>
    </row>
    <row r="78" spans="2:2">
      <c r="B78" s="32"/>
    </row>
    <row r="79" spans="2:2">
      <c r="B79" s="32"/>
    </row>
    <row r="80" spans="2:2">
      <c r="B80" s="32"/>
    </row>
    <row r="81" spans="2:2">
      <c r="B81" s="32"/>
    </row>
    <row r="82" spans="2:2">
      <c r="B82" s="32"/>
    </row>
    <row r="83" spans="2:2">
      <c r="B83" s="32"/>
    </row>
    <row r="84" spans="2:2">
      <c r="B84" s="32"/>
    </row>
    <row r="85" spans="2:2">
      <c r="B85" s="32"/>
    </row>
    <row r="86" spans="2:2">
      <c r="B86" s="32"/>
    </row>
    <row r="87" spans="2:2">
      <c r="B87" s="32"/>
    </row>
    <row r="88" spans="2:2">
      <c r="B88" s="32"/>
    </row>
    <row r="89" spans="2:2">
      <c r="B89" s="32"/>
    </row>
    <row r="90" spans="2:2">
      <c r="B90" s="32"/>
    </row>
    <row r="91" spans="2:2">
      <c r="B91" s="32"/>
    </row>
    <row r="92" spans="2:2">
      <c r="B92" s="32"/>
    </row>
    <row r="93" spans="2:2">
      <c r="B93" s="32"/>
    </row>
    <row r="94" spans="2:2">
      <c r="B94" s="32"/>
    </row>
    <row r="95" spans="2:2">
      <c r="B95" s="32"/>
    </row>
    <row r="96" spans="2:2">
      <c r="B96" s="32"/>
    </row>
    <row r="97" spans="2:2">
      <c r="B97" s="32"/>
    </row>
    <row r="98" spans="2:2">
      <c r="B98" s="32"/>
    </row>
    <row r="99" spans="2:2">
      <c r="B99" s="32"/>
    </row>
    <row r="100" spans="2:2">
      <c r="B100" s="32"/>
    </row>
    <row r="101" spans="2:2">
      <c r="B101" s="32"/>
    </row>
    <row r="102" spans="2:2">
      <c r="B102" s="32"/>
    </row>
    <row r="103" spans="2:2">
      <c r="B103" s="32"/>
    </row>
    <row r="104" spans="2:2">
      <c r="B104" s="32"/>
    </row>
    <row r="105" spans="2:2">
      <c r="B105" s="32"/>
    </row>
    <row r="106" spans="2:2">
      <c r="B106" s="32"/>
    </row>
    <row r="107" spans="2:2">
      <c r="B107" s="32"/>
    </row>
    <row r="108" spans="2:2">
      <c r="B108" s="32"/>
    </row>
    <row r="109" spans="2:2">
      <c r="B109" s="32"/>
    </row>
    <row r="110" spans="2:2">
      <c r="B110" s="32"/>
    </row>
    <row r="111" spans="2:2">
      <c r="B111" s="32"/>
    </row>
    <row r="112" spans="2:2">
      <c r="B112" s="32"/>
    </row>
    <row r="113" spans="2:2">
      <c r="B113" s="32"/>
    </row>
    <row r="114" spans="2:2">
      <c r="B114" s="32"/>
    </row>
    <row r="115" spans="2:2">
      <c r="B115" s="32"/>
    </row>
    <row r="116" spans="2:2">
      <c r="B116" s="32"/>
    </row>
    <row r="117" spans="2:2">
      <c r="B117" s="32"/>
    </row>
    <row r="118" spans="2:2">
      <c r="B118" s="32"/>
    </row>
    <row r="119" spans="2:2">
      <c r="B119" s="32"/>
    </row>
    <row r="120" spans="2:2">
      <c r="B120" s="32"/>
    </row>
    <row r="121" spans="2:2">
      <c r="B121" s="32"/>
    </row>
    <row r="122" spans="2:2">
      <c r="B122" s="32"/>
    </row>
    <row r="123" spans="2:2">
      <c r="B123" s="32"/>
    </row>
    <row r="124" spans="2:2">
      <c r="B124" s="32"/>
    </row>
    <row r="125" spans="2:2">
      <c r="B125" s="32"/>
    </row>
    <row r="126" spans="2:2">
      <c r="B126" s="32"/>
    </row>
    <row r="127" spans="2:2">
      <c r="B127" s="32"/>
    </row>
    <row r="128" spans="2:2">
      <c r="B128" s="32"/>
    </row>
    <row r="129" spans="2:2">
      <c r="B129" s="32"/>
    </row>
    <row r="130" spans="2:2">
      <c r="B130" s="32"/>
    </row>
    <row r="131" spans="2:2">
      <c r="B131" s="32"/>
    </row>
    <row r="132" spans="2:2">
      <c r="B132" s="32"/>
    </row>
    <row r="133" spans="2:2">
      <c r="B133" s="32"/>
    </row>
    <row r="134" spans="2:2">
      <c r="B134" s="32"/>
    </row>
    <row r="135" spans="2:2">
      <c r="B135" s="32"/>
    </row>
    <row r="136" spans="2:2">
      <c r="B136" s="32"/>
    </row>
    <row r="137" spans="2:2">
      <c r="B137" s="32"/>
    </row>
    <row r="138" spans="2:2">
      <c r="B138" s="32"/>
    </row>
    <row r="139" spans="2:2">
      <c r="B139" s="32"/>
    </row>
    <row r="140" spans="2:2">
      <c r="B140" s="32"/>
    </row>
    <row r="141" spans="2:2">
      <c r="B141" s="32"/>
    </row>
    <row r="142" spans="2:2">
      <c r="B142" s="32"/>
    </row>
    <row r="143" spans="2:2">
      <c r="B143" s="32"/>
    </row>
    <row r="144" spans="2:2">
      <c r="B144" s="32"/>
    </row>
    <row r="145" spans="2:2">
      <c r="B145" s="32"/>
    </row>
    <row r="146" spans="2:2">
      <c r="B146" s="32"/>
    </row>
    <row r="147" spans="2:2">
      <c r="B147" s="32"/>
    </row>
    <row r="148" spans="2:2">
      <c r="B148" s="32"/>
    </row>
    <row r="149" spans="2:2">
      <c r="B149" s="32"/>
    </row>
    <row r="150" spans="2:2">
      <c r="B150" s="32"/>
    </row>
    <row r="151" spans="2:2">
      <c r="B151" s="32"/>
    </row>
    <row r="152" spans="2:2">
      <c r="B152" s="32"/>
    </row>
    <row r="153" spans="2:2">
      <c r="B153" s="32"/>
    </row>
    <row r="154" spans="2:2">
      <c r="B154" s="32"/>
    </row>
    <row r="155" spans="2:2">
      <c r="B155" s="32"/>
    </row>
    <row r="156" spans="2:2">
      <c r="B156" s="32"/>
    </row>
    <row r="157" spans="2:2">
      <c r="B157" s="32"/>
    </row>
    <row r="158" spans="2:2">
      <c r="B158" s="32"/>
    </row>
    <row r="159" spans="2:2">
      <c r="B159" s="32"/>
    </row>
    <row r="160" spans="2:2">
      <c r="B160" s="32"/>
    </row>
    <row r="161" spans="2:2">
      <c r="B161" s="32"/>
    </row>
    <row r="162" spans="2:2">
      <c r="B162" s="32"/>
    </row>
    <row r="163" spans="2:2">
      <c r="B163" s="32"/>
    </row>
    <row r="164" spans="2:2">
      <c r="B164" s="32"/>
    </row>
    <row r="165" spans="2:2">
      <c r="B165" s="32"/>
    </row>
    <row r="166" spans="2:2">
      <c r="B166" s="32"/>
    </row>
    <row r="167" spans="2:2">
      <c r="B167" s="32"/>
    </row>
    <row r="168" spans="2:2">
      <c r="B168" s="32"/>
    </row>
    <row r="169" spans="2:2">
      <c r="B169" s="32"/>
    </row>
    <row r="170" spans="2:2">
      <c r="B170" s="32"/>
    </row>
    <row r="171" spans="2:2">
      <c r="B171" s="32"/>
    </row>
    <row r="172" spans="2:2">
      <c r="B172" s="32"/>
    </row>
    <row r="173" spans="2:2">
      <c r="B173" s="32"/>
    </row>
    <row r="174" spans="2:2">
      <c r="B174" s="32"/>
    </row>
    <row r="175" spans="2:2">
      <c r="B175" s="32"/>
    </row>
    <row r="176" spans="2:2">
      <c r="B176" s="32"/>
    </row>
    <row r="177" spans="2:2">
      <c r="B177" s="32"/>
    </row>
    <row r="178" spans="2:2">
      <c r="B178" s="32"/>
    </row>
    <row r="179" spans="2:2">
      <c r="B179" s="32"/>
    </row>
    <row r="180" spans="2:2">
      <c r="B180" s="32"/>
    </row>
    <row r="181" spans="2:2">
      <c r="B181" s="32"/>
    </row>
    <row r="182" spans="2:2">
      <c r="B182" s="32"/>
    </row>
    <row r="183" spans="2:2">
      <c r="B183" s="32"/>
    </row>
    <row r="184" spans="2:2">
      <c r="B184" s="32"/>
    </row>
    <row r="185" spans="2:2">
      <c r="B185" s="32"/>
    </row>
    <row r="186" spans="2:2">
      <c r="B186" s="32"/>
    </row>
    <row r="187" spans="2:2">
      <c r="B187" s="32"/>
    </row>
    <row r="188" spans="2:2">
      <c r="B188" s="32"/>
    </row>
    <row r="189" spans="2:2">
      <c r="B189" s="32"/>
    </row>
    <row r="190" spans="2:2">
      <c r="B190" s="33"/>
    </row>
    <row r="191" spans="2:2">
      <c r="B191" s="34"/>
    </row>
    <row r="192" spans="2:2">
      <c r="B192" s="34"/>
    </row>
    <row r="193" spans="2:2">
      <c r="B193" s="33"/>
    </row>
    <row r="194" spans="2:2">
      <c r="B194" s="33"/>
    </row>
    <row r="195" spans="2:2">
      <c r="B195" s="33"/>
    </row>
    <row r="196" spans="2:2">
      <c r="B196" s="33"/>
    </row>
    <row r="197" spans="2:2">
      <c r="B197" s="33"/>
    </row>
    <row r="198" spans="2:2">
      <c r="B198" s="33"/>
    </row>
    <row r="199" spans="2:2">
      <c r="B199" s="33"/>
    </row>
    <row r="200" spans="2:2">
      <c r="B200" s="33"/>
    </row>
    <row r="201" spans="2:2">
      <c r="B201" s="33"/>
    </row>
    <row r="202" spans="2:2">
      <c r="B202" s="33"/>
    </row>
    <row r="203" spans="2:2">
      <c r="B203" s="33"/>
    </row>
    <row r="204" spans="2:2">
      <c r="B204" s="33"/>
    </row>
    <row r="205" spans="2:2">
      <c r="B205" s="33"/>
    </row>
    <row r="206" spans="2:2">
      <c r="B206" s="33"/>
    </row>
    <row r="207" spans="2:2">
      <c r="B207" s="33"/>
    </row>
    <row r="208" spans="2:2">
      <c r="B208" s="33"/>
    </row>
    <row r="209" spans="2:2">
      <c r="B209" s="33"/>
    </row>
    <row r="210" spans="2:2">
      <c r="B210" s="33"/>
    </row>
    <row r="211" spans="2:2">
      <c r="B211" s="33"/>
    </row>
    <row r="212" spans="2:2">
      <c r="B212" s="33"/>
    </row>
    <row r="213" spans="2:2">
      <c r="B213" s="33"/>
    </row>
    <row r="214" spans="2:2">
      <c r="B214" s="33"/>
    </row>
    <row r="215" spans="2:2">
      <c r="B215" s="33"/>
    </row>
    <row r="216" spans="2:2">
      <c r="B216" s="33"/>
    </row>
    <row r="217" spans="2:2">
      <c r="B217" s="33"/>
    </row>
    <row r="218" spans="2:2">
      <c r="B218" s="33"/>
    </row>
    <row r="219" spans="2:2">
      <c r="B219" s="33"/>
    </row>
  </sheetData>
  <mergeCells count="4">
    <mergeCell ref="Q8:S8"/>
    <mergeCell ref="U8:Y8"/>
    <mergeCell ref="AA8:AE8"/>
    <mergeCell ref="H8:O8"/>
  </mergeCells>
  <phoneticPr fontId="6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2"/>
  <sheetViews>
    <sheetView workbookViewId="0">
      <pane xSplit="1" ySplit="8" topLeftCell="B14" activePane="bottomRight" state="frozen"/>
      <selection pane="topRight" activeCell="B1" sqref="B1"/>
      <selection pane="bottomLeft" activeCell="A9" sqref="A9"/>
      <selection pane="bottomRight" activeCell="A44" sqref="A44"/>
    </sheetView>
  </sheetViews>
  <sheetFormatPr defaultColWidth="9.28515625" defaultRowHeight="12"/>
  <cols>
    <col min="1" max="1" width="8.7109375" style="26" customWidth="1"/>
    <col min="2" max="7" width="8.7109375" style="20" customWidth="1"/>
    <col min="8" max="8" width="2.7109375" style="20" customWidth="1"/>
    <col min="9" max="14" width="8.7109375" style="64" customWidth="1"/>
    <col min="15" max="15" width="1.7109375" style="64" customWidth="1"/>
    <col min="16" max="21" width="8.7109375" style="64" customWidth="1"/>
    <col min="22" max="22" width="2.7109375" style="20" customWidth="1"/>
    <col min="23" max="16384" width="9.28515625" style="20"/>
  </cols>
  <sheetData>
    <row r="1" spans="1:21" s="68" customFormat="1" ht="12.75">
      <c r="A1" s="17" t="s">
        <v>40</v>
      </c>
      <c r="B1" s="79" t="s">
        <v>45</v>
      </c>
      <c r="I1" s="115"/>
      <c r="J1" s="115"/>
      <c r="K1" s="115"/>
      <c r="L1" s="115"/>
      <c r="M1" s="115"/>
      <c r="N1" s="115"/>
      <c r="O1" s="115"/>
      <c r="P1" s="115"/>
      <c r="Q1" s="115"/>
      <c r="R1" s="115"/>
      <c r="S1" s="115"/>
      <c r="T1" s="115"/>
      <c r="U1" s="115"/>
    </row>
    <row r="2" spans="1:21" s="68" customFormat="1" ht="12.75">
      <c r="A2" s="17" t="s">
        <v>41</v>
      </c>
      <c r="B2" s="79" t="s">
        <v>62</v>
      </c>
      <c r="I2" s="115"/>
      <c r="J2" s="115"/>
      <c r="K2" s="115"/>
      <c r="L2" s="115"/>
      <c r="M2" s="115"/>
      <c r="N2" s="115"/>
      <c r="O2" s="115"/>
      <c r="P2" s="115"/>
      <c r="Q2" s="115"/>
      <c r="R2" s="115"/>
      <c r="S2" s="115"/>
      <c r="T2" s="115"/>
      <c r="U2" s="115"/>
    </row>
    <row r="3" spans="1:21" s="68" customFormat="1" ht="12.75">
      <c r="A3" s="17" t="s">
        <v>42</v>
      </c>
      <c r="B3" s="79" t="s">
        <v>48</v>
      </c>
      <c r="I3" s="115"/>
      <c r="J3" s="115"/>
      <c r="K3" s="115"/>
      <c r="L3" s="115"/>
      <c r="M3" s="115"/>
      <c r="N3" s="115"/>
      <c r="O3" s="115"/>
      <c r="P3" s="115"/>
      <c r="Q3" s="115"/>
      <c r="R3" s="115"/>
      <c r="S3" s="115"/>
      <c r="T3" s="115"/>
      <c r="U3" s="115"/>
    </row>
    <row r="4" spans="1:21" s="40" customFormat="1" ht="11.25">
      <c r="A4" s="18" t="s">
        <v>43</v>
      </c>
      <c r="B4" s="45" t="s">
        <v>92</v>
      </c>
      <c r="I4" s="94"/>
      <c r="J4" s="94"/>
      <c r="K4" s="94"/>
      <c r="L4" s="94"/>
      <c r="M4" s="94"/>
      <c r="N4" s="94"/>
      <c r="O4" s="94"/>
      <c r="P4" s="94"/>
      <c r="Q4" s="94"/>
      <c r="R4" s="94"/>
      <c r="S4" s="94"/>
      <c r="T4" s="94"/>
      <c r="U4" s="94"/>
    </row>
    <row r="5" spans="1:21" s="40" customFormat="1" ht="11.25">
      <c r="A5" s="19" t="s">
        <v>44</v>
      </c>
      <c r="B5" s="45" t="s">
        <v>13</v>
      </c>
      <c r="I5" s="94"/>
      <c r="J5" s="94"/>
      <c r="K5" s="94"/>
      <c r="L5" s="94"/>
      <c r="M5" s="94"/>
      <c r="N5" s="94"/>
      <c r="O5" s="94"/>
      <c r="P5" s="94"/>
      <c r="Q5" s="94"/>
      <c r="R5" s="94"/>
      <c r="S5" s="94"/>
      <c r="T5" s="94"/>
      <c r="U5" s="94"/>
    </row>
    <row r="6" spans="1:21">
      <c r="A6" s="20"/>
    </row>
    <row r="7" spans="1:21">
      <c r="A7" s="21"/>
      <c r="I7" s="124" t="s">
        <v>50</v>
      </c>
      <c r="J7" s="124"/>
      <c r="K7" s="124"/>
      <c r="L7" s="124"/>
      <c r="M7" s="124"/>
      <c r="N7" s="124"/>
      <c r="P7" s="124" t="s">
        <v>93</v>
      </c>
      <c r="Q7" s="124"/>
      <c r="R7" s="124"/>
      <c r="S7" s="124"/>
      <c r="T7" s="124"/>
      <c r="U7" s="124"/>
    </row>
    <row r="8" spans="1:21" s="30" customFormat="1" ht="12.75" thickBot="1">
      <c r="A8" s="69"/>
      <c r="B8" s="62" t="s">
        <v>4</v>
      </c>
      <c r="C8" s="62" t="s">
        <v>5</v>
      </c>
      <c r="D8" s="62" t="s">
        <v>6</v>
      </c>
      <c r="E8" s="62" t="s">
        <v>14</v>
      </c>
      <c r="F8" s="62" t="s">
        <v>15</v>
      </c>
      <c r="G8" s="62" t="s">
        <v>7</v>
      </c>
      <c r="I8" s="66" t="s">
        <v>4</v>
      </c>
      <c r="J8" s="66" t="s">
        <v>5</v>
      </c>
      <c r="K8" s="66" t="s">
        <v>6</v>
      </c>
      <c r="L8" s="66" t="s">
        <v>14</v>
      </c>
      <c r="M8" s="66" t="s">
        <v>15</v>
      </c>
      <c r="N8" s="66" t="s">
        <v>7</v>
      </c>
      <c r="O8" s="65"/>
      <c r="P8" s="66" t="s">
        <v>4</v>
      </c>
      <c r="Q8" s="66" t="s">
        <v>5</v>
      </c>
      <c r="R8" s="66" t="s">
        <v>6</v>
      </c>
      <c r="S8" s="66" t="s">
        <v>14</v>
      </c>
      <c r="T8" s="66" t="s">
        <v>15</v>
      </c>
      <c r="U8" s="66" t="s">
        <v>7</v>
      </c>
    </row>
    <row r="9" spans="1:21" ht="12.75" thickTop="1">
      <c r="A9" s="29">
        <v>2014</v>
      </c>
      <c r="B9" s="32">
        <v>1457.885</v>
      </c>
      <c r="C9" s="32">
        <v>8229.1859999999997</v>
      </c>
      <c r="D9" s="32">
        <v>1576.1659999999999</v>
      </c>
      <c r="E9" s="32">
        <v>1077.5540000000001</v>
      </c>
      <c r="F9" s="32"/>
      <c r="G9" s="32">
        <v>12340.790999999999</v>
      </c>
      <c r="I9" s="64" t="s">
        <v>49</v>
      </c>
      <c r="J9" s="64" t="s">
        <v>49</v>
      </c>
      <c r="K9" s="64" t="s">
        <v>49</v>
      </c>
      <c r="L9" s="64" t="s">
        <v>49</v>
      </c>
      <c r="M9" s="64" t="s">
        <v>49</v>
      </c>
      <c r="N9" s="64" t="s">
        <v>49</v>
      </c>
      <c r="P9" s="64" t="s">
        <v>49</v>
      </c>
      <c r="Q9" s="64" t="s">
        <v>49</v>
      </c>
      <c r="R9" s="64" t="s">
        <v>49</v>
      </c>
      <c r="S9" s="64" t="s">
        <v>49</v>
      </c>
      <c r="T9" s="64" t="s">
        <v>49</v>
      </c>
      <c r="U9" s="64" t="s">
        <v>49</v>
      </c>
    </row>
    <row r="10" spans="1:21">
      <c r="A10" s="29">
        <v>2015</v>
      </c>
      <c r="B10" s="32">
        <v>1513.9570000000001</v>
      </c>
      <c r="C10" s="32">
        <v>8456.8310000000001</v>
      </c>
      <c r="D10" s="32">
        <v>1724.8019999999999</v>
      </c>
      <c r="E10" s="32">
        <v>1167.924</v>
      </c>
      <c r="F10" s="32">
        <v>328.041</v>
      </c>
      <c r="G10" s="32">
        <v>13191.554999999998</v>
      </c>
      <c r="I10" s="67">
        <f t="shared" ref="I10:I17" si="0">B10/B9-1</f>
        <v>3.84611954989591E-2</v>
      </c>
      <c r="J10" s="67">
        <f t="shared" ref="J10:J17" si="1">C10/C9-1</f>
        <v>2.7663124882582713E-2</v>
      </c>
      <c r="K10" s="67">
        <f t="shared" ref="K10:K17" si="2">D10/D9-1</f>
        <v>9.430224988992264E-2</v>
      </c>
      <c r="L10" s="67">
        <f t="shared" ref="L10:L17" si="3">E10/E9-1</f>
        <v>8.386586658302031E-2</v>
      </c>
      <c r="M10" s="64" t="s">
        <v>49</v>
      </c>
      <c r="N10" s="67">
        <f t="shared" ref="N10:N17" si="4">G10/G9-1</f>
        <v>6.8939179020210295E-2</v>
      </c>
      <c r="P10" s="64" t="s">
        <v>49</v>
      </c>
      <c r="Q10" s="64" t="s">
        <v>49</v>
      </c>
      <c r="R10" s="64" t="s">
        <v>49</v>
      </c>
      <c r="S10" s="64" t="s">
        <v>49</v>
      </c>
      <c r="T10" s="64" t="s">
        <v>49</v>
      </c>
      <c r="U10" s="64" t="s">
        <v>49</v>
      </c>
    </row>
    <row r="11" spans="1:21">
      <c r="A11" s="29">
        <v>2016</v>
      </c>
      <c r="B11" s="32">
        <v>1817.963</v>
      </c>
      <c r="C11" s="32">
        <v>8659.018</v>
      </c>
      <c r="D11" s="32">
        <v>1849.001</v>
      </c>
      <c r="E11" s="32">
        <v>1247.203</v>
      </c>
      <c r="F11" s="32">
        <v>335.05599999999998</v>
      </c>
      <c r="G11" s="32">
        <v>13908.241</v>
      </c>
      <c r="I11" s="67">
        <f t="shared" si="0"/>
        <v>0.20080226849243399</v>
      </c>
      <c r="J11" s="67">
        <f t="shared" si="1"/>
        <v>2.3908128233850245E-2</v>
      </c>
      <c r="K11" s="67">
        <f t="shared" si="2"/>
        <v>7.2007685519845266E-2</v>
      </c>
      <c r="L11" s="67">
        <f t="shared" si="3"/>
        <v>6.7880273031464267E-2</v>
      </c>
      <c r="M11" s="64" t="s">
        <v>49</v>
      </c>
      <c r="N11" s="67">
        <f t="shared" si="4"/>
        <v>5.4329152249299018E-2</v>
      </c>
      <c r="P11" s="64" t="s">
        <v>49</v>
      </c>
      <c r="Q11" s="64" t="s">
        <v>49</v>
      </c>
      <c r="R11" s="64" t="s">
        <v>49</v>
      </c>
      <c r="S11" s="64" t="s">
        <v>49</v>
      </c>
      <c r="T11" s="64" t="s">
        <v>49</v>
      </c>
      <c r="U11" s="64" t="s">
        <v>49</v>
      </c>
    </row>
    <row r="12" spans="1:21">
      <c r="A12" s="29">
        <v>2017</v>
      </c>
      <c r="B12" s="32">
        <v>1955.933</v>
      </c>
      <c r="C12" s="32">
        <v>8849.7440000000006</v>
      </c>
      <c r="D12" s="32">
        <v>1992.5239999999999</v>
      </c>
      <c r="E12" s="32">
        <v>1327.528</v>
      </c>
      <c r="F12" s="32">
        <v>343.05200000000002</v>
      </c>
      <c r="G12" s="32">
        <v>14468.780999999999</v>
      </c>
      <c r="I12" s="67">
        <f t="shared" si="0"/>
        <v>7.5892633678463328E-2</v>
      </c>
      <c r="J12" s="67">
        <f t="shared" si="1"/>
        <v>2.2026285197698003E-2</v>
      </c>
      <c r="K12" s="67">
        <f t="shared" si="2"/>
        <v>7.7621915834550581E-2</v>
      </c>
      <c r="L12" s="67">
        <f t="shared" si="3"/>
        <v>6.4404110637963585E-2</v>
      </c>
      <c r="M12" s="67">
        <f>F12/F11-1</f>
        <v>2.3864667398882711E-2</v>
      </c>
      <c r="N12" s="67">
        <f t="shared" si="4"/>
        <v>4.0302724118743694E-2</v>
      </c>
      <c r="P12" s="64" t="s">
        <v>49</v>
      </c>
      <c r="Q12" s="64" t="s">
        <v>49</v>
      </c>
      <c r="R12" s="64" t="s">
        <v>49</v>
      </c>
      <c r="S12" s="64" t="s">
        <v>49</v>
      </c>
      <c r="T12" s="64" t="s">
        <v>49</v>
      </c>
      <c r="U12" s="64" t="s">
        <v>49</v>
      </c>
    </row>
    <row r="13" spans="1:21">
      <c r="A13" s="29">
        <v>2018</v>
      </c>
      <c r="B13" s="32">
        <v>2339.9929999999999</v>
      </c>
      <c r="C13" s="32">
        <v>9297.0470000000005</v>
      </c>
      <c r="D13" s="32">
        <v>2174.5210000000002</v>
      </c>
      <c r="E13" s="32">
        <v>1412.5909999999999</v>
      </c>
      <c r="F13" s="32">
        <v>383.815</v>
      </c>
      <c r="G13" s="32">
        <v>15607.967000000002</v>
      </c>
      <c r="I13" s="67">
        <f t="shared" si="0"/>
        <v>0.19635641916159696</v>
      </c>
      <c r="J13" s="67">
        <f t="shared" si="1"/>
        <v>5.0544173933166903E-2</v>
      </c>
      <c r="K13" s="67">
        <f t="shared" si="2"/>
        <v>9.1339928653306313E-2</v>
      </c>
      <c r="L13" s="67">
        <f t="shared" si="3"/>
        <v>6.4076237939990621E-2</v>
      </c>
      <c r="M13" s="67">
        <f t="shared" ref="M13:M17" si="5">F13/F12-1</f>
        <v>0.11882455137996573</v>
      </c>
      <c r="N13" s="67">
        <f t="shared" si="4"/>
        <v>7.8734068889424913E-2</v>
      </c>
      <c r="P13" s="64" t="s">
        <v>49</v>
      </c>
      <c r="Q13" s="64" t="s">
        <v>49</v>
      </c>
      <c r="R13" s="64" t="s">
        <v>49</v>
      </c>
      <c r="S13" s="64" t="s">
        <v>49</v>
      </c>
      <c r="T13" s="64" t="s">
        <v>49</v>
      </c>
      <c r="U13" s="64" t="s">
        <v>49</v>
      </c>
    </row>
    <row r="14" spans="1:21">
      <c r="A14" s="29">
        <v>2019</v>
      </c>
      <c r="B14" s="32">
        <v>2416.864</v>
      </c>
      <c r="C14" s="32">
        <v>9929.2309999999998</v>
      </c>
      <c r="D14" s="32">
        <v>2379.0569999999998</v>
      </c>
      <c r="E14" s="32">
        <v>1507.365</v>
      </c>
      <c r="F14" s="32">
        <v>440.81</v>
      </c>
      <c r="G14" s="32">
        <v>16673.326999999997</v>
      </c>
      <c r="I14" s="67">
        <f t="shared" si="0"/>
        <v>3.2850952972936387E-2</v>
      </c>
      <c r="J14" s="67">
        <f t="shared" si="1"/>
        <v>6.7998365502508484E-2</v>
      </c>
      <c r="K14" s="67">
        <f t="shared" si="2"/>
        <v>9.4060255109055912E-2</v>
      </c>
      <c r="L14" s="67">
        <f t="shared" si="3"/>
        <v>6.7092314760606619E-2</v>
      </c>
      <c r="M14" s="67">
        <f t="shared" si="5"/>
        <v>0.14849602021807384</v>
      </c>
      <c r="N14" s="67">
        <f t="shared" si="4"/>
        <v>6.8257448263441045E-2</v>
      </c>
      <c r="P14" s="64" t="s">
        <v>49</v>
      </c>
      <c r="Q14" s="64" t="s">
        <v>49</v>
      </c>
      <c r="R14" s="64" t="s">
        <v>49</v>
      </c>
      <c r="S14" s="64" t="s">
        <v>49</v>
      </c>
      <c r="T14" s="64" t="s">
        <v>49</v>
      </c>
      <c r="U14" s="64" t="s">
        <v>49</v>
      </c>
    </row>
    <row r="15" spans="1:21">
      <c r="A15" s="29">
        <v>2020</v>
      </c>
      <c r="B15" s="32">
        <v>4964.1400000000003</v>
      </c>
      <c r="C15" s="32">
        <v>11091.924000000001</v>
      </c>
      <c r="D15" s="32">
        <v>2839.2930000000001</v>
      </c>
      <c r="E15" s="32">
        <v>1579.27</v>
      </c>
      <c r="F15" s="32">
        <v>498.50200000000001</v>
      </c>
      <c r="G15" s="32">
        <v>20973.129000000004</v>
      </c>
      <c r="I15" s="67">
        <f t="shared" si="0"/>
        <v>1.0539591801607373</v>
      </c>
      <c r="J15" s="67">
        <f t="shared" si="1"/>
        <v>0.11709799077088667</v>
      </c>
      <c r="K15" s="67">
        <f t="shared" si="2"/>
        <v>0.19345312029093886</v>
      </c>
      <c r="L15" s="67">
        <f t="shared" si="3"/>
        <v>4.7702447648711566E-2</v>
      </c>
      <c r="M15" s="67">
        <f t="shared" si="5"/>
        <v>0.13087724870125461</v>
      </c>
      <c r="N15" s="67">
        <f t="shared" si="4"/>
        <v>0.25788506397073641</v>
      </c>
      <c r="P15" s="64" t="s">
        <v>49</v>
      </c>
      <c r="Q15" s="64" t="s">
        <v>49</v>
      </c>
      <c r="R15" s="64" t="s">
        <v>49</v>
      </c>
      <c r="S15" s="64" t="s">
        <v>49</v>
      </c>
      <c r="T15" s="64" t="s">
        <v>49</v>
      </c>
      <c r="U15" s="64" t="s">
        <v>49</v>
      </c>
    </row>
    <row r="16" spans="1:21">
      <c r="A16" s="29">
        <v>2021</v>
      </c>
      <c r="B16" s="32">
        <v>3770.0659999999998</v>
      </c>
      <c r="C16" s="32">
        <v>13000.507</v>
      </c>
      <c r="D16" s="32">
        <v>3481.511</v>
      </c>
      <c r="E16" s="32">
        <v>1728.595</v>
      </c>
      <c r="F16" s="32">
        <v>603.36</v>
      </c>
      <c r="G16" s="32">
        <v>22584.039000000001</v>
      </c>
      <c r="I16" s="67">
        <f t="shared" si="0"/>
        <v>-0.24053995253961424</v>
      </c>
      <c r="J16" s="67">
        <f t="shared" si="1"/>
        <v>0.17206960667959836</v>
      </c>
      <c r="K16" s="67">
        <f t="shared" si="2"/>
        <v>0.22618940701082968</v>
      </c>
      <c r="L16" s="67">
        <f t="shared" si="3"/>
        <v>9.4553179633628304E-2</v>
      </c>
      <c r="M16" s="67">
        <f t="shared" si="5"/>
        <v>0.21034619720683168</v>
      </c>
      <c r="N16" s="67">
        <f t="shared" si="4"/>
        <v>7.6808281682718693E-2</v>
      </c>
      <c r="P16" s="64" t="s">
        <v>49</v>
      </c>
      <c r="Q16" s="64" t="s">
        <v>49</v>
      </c>
      <c r="R16" s="64" t="s">
        <v>49</v>
      </c>
      <c r="S16" s="64" t="s">
        <v>49</v>
      </c>
      <c r="T16" s="64" t="s">
        <v>49</v>
      </c>
      <c r="U16" s="64" t="s">
        <v>49</v>
      </c>
    </row>
    <row r="17" spans="1:21">
      <c r="A17" s="29">
        <v>2022</v>
      </c>
      <c r="B17" s="32">
        <v>3697.3861438000004</v>
      </c>
      <c r="C17" s="32">
        <v>13751.9168697</v>
      </c>
      <c r="D17" s="32">
        <v>3959.87360605</v>
      </c>
      <c r="E17" s="32">
        <v>1908.0719940255301</v>
      </c>
      <c r="F17" s="32">
        <v>617.20419169999991</v>
      </c>
      <c r="G17" s="32">
        <v>23934.45280527553</v>
      </c>
      <c r="I17" s="67">
        <f t="shared" si="0"/>
        <v>-1.9278138950352464E-2</v>
      </c>
      <c r="J17" s="67">
        <f t="shared" si="1"/>
        <v>5.7798505065994821E-2</v>
      </c>
      <c r="K17" s="67">
        <f t="shared" si="2"/>
        <v>0.13740086015813247</v>
      </c>
      <c r="L17" s="67">
        <f t="shared" si="3"/>
        <v>0.10382825012540819</v>
      </c>
      <c r="M17" s="67">
        <f t="shared" si="5"/>
        <v>2.2945159937682202E-2</v>
      </c>
      <c r="N17" s="67">
        <f t="shared" si="4"/>
        <v>5.9795052836896456E-2</v>
      </c>
      <c r="P17" s="64" t="s">
        <v>49</v>
      </c>
      <c r="Q17" s="64" t="s">
        <v>49</v>
      </c>
      <c r="R17" s="64" t="s">
        <v>49</v>
      </c>
      <c r="S17" s="64" t="s">
        <v>49</v>
      </c>
      <c r="T17" s="64" t="s">
        <v>49</v>
      </c>
      <c r="U17" s="64" t="s">
        <v>49</v>
      </c>
    </row>
    <row r="18" spans="1:21">
      <c r="A18" s="29">
        <v>2023</v>
      </c>
      <c r="B18" s="32">
        <v>5675.7810635000005</v>
      </c>
      <c r="C18" s="32">
        <v>13758.204841000001</v>
      </c>
      <c r="D18" s="32">
        <v>4354.5529642000001</v>
      </c>
      <c r="E18" s="32">
        <v>2006.22410422602</v>
      </c>
      <c r="F18" s="32">
        <v>571.45261800000003</v>
      </c>
      <c r="G18" s="32">
        <v>26366.215590926022</v>
      </c>
      <c r="I18" s="67">
        <f t="shared" ref="I18:I19" si="6">B18/B17-1</f>
        <v>0.53507933517235995</v>
      </c>
      <c r="J18" s="67">
        <f t="shared" ref="J18:J19" si="7">C18/C17-1</f>
        <v>4.5724325994545012E-4</v>
      </c>
      <c r="K18" s="67">
        <f t="shared" ref="K18:K19" si="8">D18/D17-1</f>
        <v>9.9669685806889952E-2</v>
      </c>
      <c r="L18" s="67">
        <f t="shared" ref="L18:L19" si="9">E18/E17-1</f>
        <v>5.1440464776915773E-2</v>
      </c>
      <c r="M18" s="67">
        <f t="shared" ref="M18:M19" si="10">F18/F17-1</f>
        <v>-7.4127127319054242E-2</v>
      </c>
      <c r="N18" s="67">
        <f t="shared" ref="N18:N19" si="11">G18/G17-1</f>
        <v>0.10160093508026602</v>
      </c>
      <c r="P18" s="64" t="s">
        <v>49</v>
      </c>
      <c r="Q18" s="64" t="s">
        <v>49</v>
      </c>
      <c r="R18" s="64" t="s">
        <v>49</v>
      </c>
      <c r="S18" s="64" t="s">
        <v>49</v>
      </c>
      <c r="T18" s="64" t="s">
        <v>49</v>
      </c>
      <c r="U18" s="64" t="s">
        <v>49</v>
      </c>
    </row>
    <row r="19" spans="1:21">
      <c r="A19" s="29">
        <v>2024</v>
      </c>
      <c r="B19" s="32">
        <v>6186.8820707000004</v>
      </c>
      <c r="C19" s="32">
        <v>14565.431063100001</v>
      </c>
      <c r="D19" s="32">
        <v>4811.6677061</v>
      </c>
      <c r="E19" s="32">
        <v>2078.0657211745802</v>
      </c>
      <c r="F19" s="32">
        <v>634.10797239999999</v>
      </c>
      <c r="G19" s="32">
        <v>28276.154533474582</v>
      </c>
      <c r="I19" s="67">
        <f t="shared" si="6"/>
        <v>9.0049457771866015E-2</v>
      </c>
      <c r="J19" s="67">
        <f t="shared" si="7"/>
        <v>5.8672350893805181E-2</v>
      </c>
      <c r="K19" s="67">
        <f t="shared" si="8"/>
        <v>0.10497397681416865</v>
      </c>
      <c r="L19" s="67">
        <f t="shared" si="9"/>
        <v>3.5809367855380136E-2</v>
      </c>
      <c r="M19" s="67">
        <f t="shared" si="10"/>
        <v>0.10964225628939195</v>
      </c>
      <c r="N19" s="67">
        <f t="shared" si="11"/>
        <v>7.2438872994949888E-2</v>
      </c>
      <c r="P19" s="64" t="s">
        <v>49</v>
      </c>
      <c r="Q19" s="64" t="s">
        <v>49</v>
      </c>
      <c r="R19" s="64" t="s">
        <v>49</v>
      </c>
      <c r="S19" s="64" t="s">
        <v>49</v>
      </c>
      <c r="T19" s="64" t="s">
        <v>49</v>
      </c>
      <c r="U19" s="64" t="s">
        <v>49</v>
      </c>
    </row>
    <row r="20" spans="1:21">
      <c r="A20" s="25"/>
      <c r="B20" s="32"/>
      <c r="C20" s="32"/>
      <c r="D20" s="32"/>
      <c r="E20" s="32"/>
      <c r="F20" s="32"/>
      <c r="G20" s="32"/>
    </row>
    <row r="21" spans="1:21">
      <c r="A21" s="29" t="s">
        <v>96</v>
      </c>
      <c r="B21" s="32">
        <v>3697.3861438000004</v>
      </c>
      <c r="C21" s="32">
        <v>13751.9168697</v>
      </c>
      <c r="D21" s="32">
        <v>3959.87360605</v>
      </c>
      <c r="E21" s="32">
        <v>1908.0719940255301</v>
      </c>
      <c r="F21" s="32">
        <v>617.20419169999991</v>
      </c>
      <c r="G21" s="32">
        <v>23934.45280527553</v>
      </c>
      <c r="I21" s="67" t="s">
        <v>49</v>
      </c>
      <c r="J21" s="67" t="s">
        <v>49</v>
      </c>
      <c r="K21" s="67" t="s">
        <v>49</v>
      </c>
      <c r="L21" s="67" t="s">
        <v>49</v>
      </c>
      <c r="M21" s="67" t="s">
        <v>49</v>
      </c>
      <c r="N21" s="67" t="s">
        <v>49</v>
      </c>
      <c r="P21" s="64" t="s">
        <v>49</v>
      </c>
      <c r="Q21" s="64" t="s">
        <v>49</v>
      </c>
      <c r="R21" s="64" t="s">
        <v>49</v>
      </c>
      <c r="S21" s="64" t="s">
        <v>49</v>
      </c>
      <c r="T21" s="64" t="s">
        <v>49</v>
      </c>
      <c r="U21" s="64" t="s">
        <v>49</v>
      </c>
    </row>
    <row r="22" spans="1:21">
      <c r="A22" s="29" t="s">
        <v>99</v>
      </c>
      <c r="B22" s="32">
        <v>4068.8328519000002</v>
      </c>
      <c r="C22" s="32">
        <v>13737.8528711</v>
      </c>
      <c r="D22" s="32">
        <v>4063.6936587999999</v>
      </c>
      <c r="E22" s="32">
        <v>1905.60779890871</v>
      </c>
      <c r="F22" s="32">
        <v>601.40719490000004</v>
      </c>
      <c r="G22" s="32">
        <v>24377.394375608706</v>
      </c>
      <c r="I22" s="67" t="s">
        <v>49</v>
      </c>
      <c r="J22" s="67" t="s">
        <v>49</v>
      </c>
      <c r="K22" s="67" t="s">
        <v>49</v>
      </c>
      <c r="L22" s="67" t="s">
        <v>49</v>
      </c>
      <c r="M22" s="67" t="s">
        <v>49</v>
      </c>
      <c r="N22" s="67" t="s">
        <v>49</v>
      </c>
      <c r="P22" s="67">
        <f t="shared" ref="P22:U23" si="12">B22/B21-1</f>
        <v>0.10046197331129836</v>
      </c>
      <c r="Q22" s="67">
        <f t="shared" si="12"/>
        <v>-1.0226936894148775E-3</v>
      </c>
      <c r="R22" s="67">
        <f t="shared" si="12"/>
        <v>2.6218021855894724E-2</v>
      </c>
      <c r="S22" s="67">
        <f t="shared" si="12"/>
        <v>-1.2914581444180007E-3</v>
      </c>
      <c r="T22" s="67">
        <f t="shared" si="12"/>
        <v>-2.5594441859653205E-2</v>
      </c>
      <c r="U22" s="67">
        <f t="shared" si="12"/>
        <v>1.8506442321319483E-2</v>
      </c>
    </row>
    <row r="23" spans="1:21">
      <c r="A23" s="29" t="s">
        <v>110</v>
      </c>
      <c r="B23" s="32">
        <v>4466.6977315999993</v>
      </c>
      <c r="C23" s="32">
        <v>13723.968516499999</v>
      </c>
      <c r="D23" s="32">
        <v>4170.5022054000001</v>
      </c>
      <c r="E23" s="32">
        <v>1933.6292502419699</v>
      </c>
      <c r="F23" s="32">
        <v>586.35976240000002</v>
      </c>
      <c r="G23" s="32">
        <v>24881.157466141969</v>
      </c>
      <c r="I23" s="67" t="s">
        <v>49</v>
      </c>
      <c r="J23" s="67" t="s">
        <v>49</v>
      </c>
      <c r="K23" s="67" t="s">
        <v>49</v>
      </c>
      <c r="L23" s="67" t="s">
        <v>49</v>
      </c>
      <c r="M23" s="67" t="s">
        <v>49</v>
      </c>
      <c r="N23" s="67" t="s">
        <v>49</v>
      </c>
      <c r="P23" s="67">
        <f t="shared" si="12"/>
        <v>9.7783539944190645E-2</v>
      </c>
      <c r="Q23" s="67">
        <f t="shared" si="12"/>
        <v>-1.0106640921456744E-3</v>
      </c>
      <c r="R23" s="67">
        <f t="shared" si="12"/>
        <v>2.6283611799502671E-2</v>
      </c>
      <c r="S23" s="67">
        <f t="shared" si="12"/>
        <v>1.4704731660579284E-2</v>
      </c>
      <c r="T23" s="67">
        <f t="shared" si="12"/>
        <v>-2.5020373263911599E-2</v>
      </c>
      <c r="U23" s="67">
        <f t="shared" si="12"/>
        <v>2.0665173757754562E-2</v>
      </c>
    </row>
    <row r="24" spans="1:21">
      <c r="A24" s="29" t="s">
        <v>111</v>
      </c>
      <c r="B24" s="32">
        <v>5260.4069244000002</v>
      </c>
      <c r="C24" s="32">
        <v>13729.4862761</v>
      </c>
      <c r="D24" s="32">
        <v>4246.9262789000004</v>
      </c>
      <c r="E24" s="32">
        <v>1935.8148045810101</v>
      </c>
      <c r="F24" s="32">
        <v>575.55616079999993</v>
      </c>
      <c r="G24" s="32">
        <v>25748.190444781008</v>
      </c>
      <c r="I24" s="64" t="s">
        <v>49</v>
      </c>
      <c r="J24" s="64" t="s">
        <v>49</v>
      </c>
      <c r="K24" s="64" t="s">
        <v>49</v>
      </c>
      <c r="L24" s="64" t="s">
        <v>49</v>
      </c>
      <c r="M24" s="64" t="s">
        <v>49</v>
      </c>
      <c r="N24" s="64" t="s">
        <v>49</v>
      </c>
      <c r="P24" s="67">
        <f t="shared" ref="P24:P25" si="13">B24/B23-1</f>
        <v>0.17769485210177605</v>
      </c>
      <c r="Q24" s="67">
        <f t="shared" ref="Q24:Q25" si="14">C24/C23-1</f>
        <v>4.0205277310034759E-4</v>
      </c>
      <c r="R24" s="67">
        <f t="shared" ref="R24:R25" si="15">D24/D23-1</f>
        <v>1.8324909024396652E-2</v>
      </c>
      <c r="S24" s="67">
        <f t="shared" ref="S24:S25" si="16">E24/E23-1</f>
        <v>1.1302861387552099E-3</v>
      </c>
      <c r="T24" s="67">
        <f t="shared" ref="T24:T25" si="17">F24/F23-1</f>
        <v>-1.842486864340831E-2</v>
      </c>
      <c r="U24" s="67">
        <f t="shared" ref="U24" si="18">G24/G23-1</f>
        <v>3.4846971239938851E-2</v>
      </c>
    </row>
    <row r="25" spans="1:21">
      <c r="A25" s="29" t="s">
        <v>112</v>
      </c>
      <c r="B25" s="32">
        <v>5675.7810635000005</v>
      </c>
      <c r="C25" s="32">
        <v>13758.204841000001</v>
      </c>
      <c r="D25" s="32">
        <v>4354.5529642000001</v>
      </c>
      <c r="E25" s="32">
        <v>2006.22410422602</v>
      </c>
      <c r="F25" s="32">
        <v>571.45261800000003</v>
      </c>
      <c r="G25" s="32">
        <v>26366.215590926022</v>
      </c>
      <c r="I25" s="67">
        <f t="shared" ref="I25" si="19">B25/B21-1</f>
        <v>0.53507933517235995</v>
      </c>
      <c r="J25" s="67">
        <f t="shared" ref="J25" si="20">C25/C21-1</f>
        <v>4.5724325994545012E-4</v>
      </c>
      <c r="K25" s="67">
        <f t="shared" ref="K25" si="21">D25/D21-1</f>
        <v>9.9669685806889952E-2</v>
      </c>
      <c r="L25" s="67">
        <f t="shared" ref="L25" si="22">E25/E21-1</f>
        <v>5.1440464776915773E-2</v>
      </c>
      <c r="M25" s="67">
        <f t="shared" ref="M25" si="23">F25/F21-1</f>
        <v>-7.4127127319054242E-2</v>
      </c>
      <c r="N25" s="67">
        <f t="shared" ref="N25" si="24">G25/G21-1</f>
        <v>0.10160093508026602</v>
      </c>
      <c r="P25" s="67">
        <f t="shared" si="13"/>
        <v>7.8962358819299361E-2</v>
      </c>
      <c r="Q25" s="67">
        <f t="shared" si="14"/>
        <v>2.0917435891241176E-3</v>
      </c>
      <c r="R25" s="67">
        <f t="shared" si="15"/>
        <v>2.5342254193278846E-2</v>
      </c>
      <c r="S25" s="67">
        <f t="shared" si="16"/>
        <v>3.6371919193091129E-2</v>
      </c>
      <c r="T25" s="67">
        <f t="shared" si="17"/>
        <v>-7.1297000700959456E-3</v>
      </c>
      <c r="U25" s="67">
        <f>G25/G24-1</f>
        <v>2.4002663312220562E-2</v>
      </c>
    </row>
    <row r="26" spans="1:21">
      <c r="A26" s="29" t="s">
        <v>115</v>
      </c>
      <c r="B26" s="32">
        <v>6062.8653365999999</v>
      </c>
      <c r="C26" s="32">
        <v>13863.195002800001</v>
      </c>
      <c r="D26" s="32">
        <v>4467.0563456</v>
      </c>
      <c r="E26" s="32">
        <v>1999.3334030269</v>
      </c>
      <c r="F26" s="32">
        <v>553.56560809999996</v>
      </c>
      <c r="G26" s="32">
        <v>26946.015696126902</v>
      </c>
      <c r="I26" s="67">
        <f t="shared" ref="I26:I27" si="25">B26/B22-1</f>
        <v>0.4900748094797891</v>
      </c>
      <c r="J26" s="67">
        <f t="shared" ref="J26:J27" si="26">C26/C22-1</f>
        <v>9.1238516583389551E-3</v>
      </c>
      <c r="K26" s="67">
        <f t="shared" ref="K26:K27" si="27">D26/D22-1</f>
        <v>9.9260111777006443E-2</v>
      </c>
      <c r="L26" s="67">
        <f t="shared" ref="L26:L27" si="28">E26/E22-1</f>
        <v>4.9184099777437984E-2</v>
      </c>
      <c r="M26" s="67">
        <f t="shared" ref="M26:M27" si="29">F26/F22-1</f>
        <v>-7.9549408796073751E-2</v>
      </c>
      <c r="N26" s="67">
        <f t="shared" ref="N26:N27" si="30">G26/G22-1</f>
        <v>0.10536898574723308</v>
      </c>
      <c r="P26" s="67">
        <f t="shared" ref="P26:P27" si="31">B26/B25-1</f>
        <v>6.8199296056233427E-2</v>
      </c>
      <c r="Q26" s="67">
        <f t="shared" ref="Q26:Q27" si="32">C26/C25-1</f>
        <v>7.6310945369213457E-3</v>
      </c>
      <c r="R26" s="67">
        <f t="shared" ref="R26:R27" si="33">D26/D25-1</f>
        <v>2.583580503553895E-2</v>
      </c>
      <c r="S26" s="67">
        <f t="shared" ref="S26:S27" si="34">E26/E25-1</f>
        <v>-3.4346617531935131E-3</v>
      </c>
      <c r="T26" s="67">
        <f t="shared" ref="T26:T27" si="35">F26/F25-1</f>
        <v>-3.1300950134067085E-2</v>
      </c>
      <c r="U26" s="67">
        <f t="shared" ref="U26" si="36">G26/G25-1</f>
        <v>2.1990266415041315E-2</v>
      </c>
    </row>
    <row r="27" spans="1:21">
      <c r="A27" s="29" t="s">
        <v>116</v>
      </c>
      <c r="B27" s="32">
        <v>5765.8300898999996</v>
      </c>
      <c r="C27" s="32">
        <v>14046.7073817</v>
      </c>
      <c r="D27" s="32">
        <v>4581.0649061000004</v>
      </c>
      <c r="E27" s="32">
        <v>2053.8662873340099</v>
      </c>
      <c r="F27" s="32">
        <v>598.01141799999994</v>
      </c>
      <c r="G27" s="32">
        <v>27045.48008303401</v>
      </c>
      <c r="I27" s="67">
        <f t="shared" si="25"/>
        <v>0.29084850517400973</v>
      </c>
      <c r="J27" s="67">
        <f t="shared" si="26"/>
        <v>2.3516438762736902E-2</v>
      </c>
      <c r="K27" s="67">
        <f t="shared" si="27"/>
        <v>9.8444427188744799E-2</v>
      </c>
      <c r="L27" s="67">
        <f t="shared" si="28"/>
        <v>6.2182053295373851E-2</v>
      </c>
      <c r="M27" s="67">
        <f t="shared" si="29"/>
        <v>1.9871171842196445E-2</v>
      </c>
      <c r="N27" s="67">
        <f t="shared" si="30"/>
        <v>8.6986412100692245E-2</v>
      </c>
      <c r="P27" s="67">
        <f t="shared" si="31"/>
        <v>-4.8992552235470721E-2</v>
      </c>
      <c r="Q27" s="67">
        <f t="shared" si="32"/>
        <v>1.3237379901453794E-2</v>
      </c>
      <c r="R27" s="67">
        <f t="shared" si="33"/>
        <v>2.5522078003850979E-2</v>
      </c>
      <c r="S27" s="67">
        <f t="shared" si="34"/>
        <v>2.727553304743946E-2</v>
      </c>
      <c r="T27" s="67">
        <f t="shared" si="35"/>
        <v>8.0290049182338175E-2</v>
      </c>
      <c r="U27" s="67">
        <f>G27/G26-1</f>
        <v>3.6912465289407059E-3</v>
      </c>
    </row>
    <row r="28" spans="1:21">
      <c r="A28" s="29" t="s">
        <v>118</v>
      </c>
      <c r="B28" s="32">
        <v>6004.7606777000001</v>
      </c>
      <c r="C28" s="32">
        <v>14343.4338238</v>
      </c>
      <c r="D28" s="32">
        <v>4708.307828</v>
      </c>
      <c r="E28" s="32">
        <v>2051.7428907614099</v>
      </c>
      <c r="F28" s="32">
        <v>615.57811600000002</v>
      </c>
      <c r="G28" s="32">
        <v>27723.823336261412</v>
      </c>
      <c r="I28" s="67">
        <f t="shared" ref="I28:I29" si="37">B28/B24-1</f>
        <v>0.14150117357791681</v>
      </c>
      <c r="J28" s="67">
        <f t="shared" ref="J28:J29" si="38">C28/C24-1</f>
        <v>4.4717445019683444E-2</v>
      </c>
      <c r="K28" s="67">
        <f t="shared" ref="K28:K29" si="39">D28/D24-1</f>
        <v>0.10863893526767376</v>
      </c>
      <c r="L28" s="67">
        <f t="shared" ref="L28:L29" si="40">E28/E24-1</f>
        <v>5.9885938420380702E-2</v>
      </c>
      <c r="M28" s="67">
        <f t="shared" ref="M28:M29" si="41">F28/F24-1</f>
        <v>6.9536142475429719E-2</v>
      </c>
      <c r="N28" s="67">
        <f t="shared" ref="N28:N29" si="42">G28/G24-1</f>
        <v>7.6728999489005023E-2</v>
      </c>
      <c r="P28" s="67">
        <f t="shared" ref="P28:P29" si="43">B28/B27-1</f>
        <v>4.1439061518398823E-2</v>
      </c>
      <c r="Q28" s="67">
        <f t="shared" ref="Q28:Q29" si="44">C28/C27-1</f>
        <v>2.112427019634322E-2</v>
      </c>
      <c r="R28" s="67">
        <f t="shared" ref="R28:R29" si="45">D28/D27-1</f>
        <v>2.7775839135255831E-2</v>
      </c>
      <c r="S28" s="67">
        <f t="shared" ref="S28:S29" si="46">E28/E27-1</f>
        <v>-1.0338533650875448E-3</v>
      </c>
      <c r="T28" s="67">
        <f t="shared" ref="T28:T29" si="47">F28/F27-1</f>
        <v>2.9375188284448628E-2</v>
      </c>
      <c r="U28" s="67">
        <f t="shared" ref="U28:U29" si="48">G28/G27-1</f>
        <v>2.508157559580293E-2</v>
      </c>
    </row>
    <row r="29" spans="1:21">
      <c r="A29" s="29" t="s">
        <v>121</v>
      </c>
      <c r="B29" s="32">
        <v>6186.8820707000004</v>
      </c>
      <c r="C29" s="32">
        <v>14565.431063100001</v>
      </c>
      <c r="D29" s="32">
        <v>4811.6677061</v>
      </c>
      <c r="E29" s="32">
        <v>2078.0657211745802</v>
      </c>
      <c r="F29" s="32">
        <v>634.10797239999999</v>
      </c>
      <c r="G29" s="32">
        <v>28276.154533474582</v>
      </c>
      <c r="I29" s="67">
        <f t="shared" si="37"/>
        <v>9.0049457771866015E-2</v>
      </c>
      <c r="J29" s="67">
        <f t="shared" si="38"/>
        <v>5.8672350893805181E-2</v>
      </c>
      <c r="K29" s="67">
        <f t="shared" si="39"/>
        <v>0.10497397681416865</v>
      </c>
      <c r="L29" s="67">
        <f t="shared" si="40"/>
        <v>3.5809367855380136E-2</v>
      </c>
      <c r="M29" s="67">
        <f t="shared" si="41"/>
        <v>0.10964225628939195</v>
      </c>
      <c r="N29" s="67">
        <f t="shared" si="42"/>
        <v>7.2438872994949888E-2</v>
      </c>
      <c r="P29" s="67">
        <f t="shared" si="43"/>
        <v>3.0329500670417842E-2</v>
      </c>
      <c r="Q29" s="67">
        <f t="shared" si="44"/>
        <v>1.5477272878105408E-2</v>
      </c>
      <c r="R29" s="67">
        <f t="shared" si="45"/>
        <v>2.1952659400331864E-2</v>
      </c>
      <c r="S29" s="67">
        <f t="shared" si="46"/>
        <v>1.2829497561169578E-2</v>
      </c>
      <c r="T29" s="67">
        <f t="shared" si="47"/>
        <v>3.0101551563278761E-2</v>
      </c>
      <c r="U29" s="67">
        <f t="shared" si="48"/>
        <v>1.9922619997752911E-2</v>
      </c>
    </row>
    <row r="30" spans="1:21">
      <c r="A30" s="25"/>
      <c r="H30" s="32"/>
    </row>
    <row r="31" spans="1:21">
      <c r="A31" s="25">
        <v>45322</v>
      </c>
      <c r="B31" s="32">
        <v>5780.2437895000003</v>
      </c>
      <c r="C31" s="32">
        <v>13831.182693700001</v>
      </c>
      <c r="D31" s="32">
        <v>4401.5480275</v>
      </c>
      <c r="E31" s="32">
        <v>1966.3050443949899</v>
      </c>
      <c r="F31" s="32">
        <v>525.56579390000002</v>
      </c>
      <c r="G31" s="32">
        <v>26504.845348994993</v>
      </c>
      <c r="I31" s="64" t="s">
        <v>49</v>
      </c>
      <c r="J31" s="64" t="s">
        <v>49</v>
      </c>
      <c r="K31" s="64" t="s">
        <v>49</v>
      </c>
      <c r="L31" s="64" t="s">
        <v>49</v>
      </c>
      <c r="M31" s="64" t="s">
        <v>49</v>
      </c>
      <c r="N31" s="64" t="s">
        <v>49</v>
      </c>
      <c r="P31" s="64" t="s">
        <v>49</v>
      </c>
      <c r="Q31" s="64" t="s">
        <v>49</v>
      </c>
      <c r="R31" s="64" t="s">
        <v>49</v>
      </c>
      <c r="S31" s="64" t="s">
        <v>49</v>
      </c>
      <c r="T31" s="64" t="s">
        <v>49</v>
      </c>
      <c r="U31" s="64" t="s">
        <v>49</v>
      </c>
    </row>
    <row r="32" spans="1:21">
      <c r="A32" s="25">
        <v>45351</v>
      </c>
      <c r="B32" s="32">
        <v>6011.2363775000003</v>
      </c>
      <c r="C32" s="32">
        <v>13829.7920693</v>
      </c>
      <c r="D32" s="32">
        <v>4445.0769741000004</v>
      </c>
      <c r="E32" s="32">
        <v>1973.6868518723602</v>
      </c>
      <c r="F32" s="32">
        <v>553.56560809999996</v>
      </c>
      <c r="G32" s="32">
        <v>26813.357880872361</v>
      </c>
      <c r="I32" s="64" t="s">
        <v>49</v>
      </c>
      <c r="J32" s="64" t="s">
        <v>49</v>
      </c>
      <c r="K32" s="64" t="s">
        <v>49</v>
      </c>
      <c r="L32" s="64" t="s">
        <v>49</v>
      </c>
      <c r="M32" s="64" t="s">
        <v>49</v>
      </c>
      <c r="N32" s="64" t="s">
        <v>49</v>
      </c>
      <c r="P32" s="67">
        <f t="shared" ref="P32:P37" si="49">B32/B31-1</f>
        <v>3.9962430030997309E-2</v>
      </c>
      <c r="Q32" s="67">
        <f t="shared" ref="Q32:Q37" si="50">C32/C31-1</f>
        <v>-1.0054269622472578E-4</v>
      </c>
      <c r="R32" s="67">
        <f t="shared" ref="R32:R37" si="51">D32/D31-1</f>
        <v>9.8894630543708839E-3</v>
      </c>
      <c r="S32" s="67">
        <f t="shared" ref="S32:S37" si="52">E32/E31-1</f>
        <v>3.7541517265657909E-3</v>
      </c>
      <c r="T32" s="67">
        <f t="shared" ref="T32:T37" si="53">F32/F31-1</f>
        <v>5.327556421095303E-2</v>
      </c>
      <c r="U32" s="67">
        <f t="shared" ref="U32:U37" si="54">G32/G31-1</f>
        <v>1.1639854064987576E-2</v>
      </c>
    </row>
    <row r="33" spans="1:21">
      <c r="A33" s="25">
        <v>45382</v>
      </c>
      <c r="B33" s="32">
        <v>6062.8653365999999</v>
      </c>
      <c r="C33" s="32">
        <v>13863.195002800001</v>
      </c>
      <c r="D33" s="32">
        <v>4467.0563456</v>
      </c>
      <c r="E33" s="32">
        <v>1999.3334030269</v>
      </c>
      <c r="F33" s="32">
        <v>553.56560809999996</v>
      </c>
      <c r="G33" s="32">
        <v>26946.015696126902</v>
      </c>
      <c r="I33" s="64" t="s">
        <v>49</v>
      </c>
      <c r="J33" s="64" t="s">
        <v>49</v>
      </c>
      <c r="K33" s="64" t="s">
        <v>49</v>
      </c>
      <c r="L33" s="64" t="s">
        <v>49</v>
      </c>
      <c r="M33" s="64" t="s">
        <v>49</v>
      </c>
      <c r="N33" s="64" t="s">
        <v>49</v>
      </c>
      <c r="P33" s="67">
        <f t="shared" si="49"/>
        <v>8.5887421252051066E-3</v>
      </c>
      <c r="Q33" s="67">
        <f t="shared" si="50"/>
        <v>2.4152881932442138E-3</v>
      </c>
      <c r="R33" s="67">
        <f t="shared" si="51"/>
        <v>4.9446548683107494E-3</v>
      </c>
      <c r="S33" s="67">
        <f t="shared" si="52"/>
        <v>1.2994235195015857E-2</v>
      </c>
      <c r="T33" s="67">
        <f t="shared" si="53"/>
        <v>0</v>
      </c>
      <c r="U33" s="67">
        <f t="shared" si="54"/>
        <v>4.9474525288446536E-3</v>
      </c>
    </row>
    <row r="34" spans="1:21">
      <c r="A34" s="25">
        <v>45412</v>
      </c>
      <c r="B34" s="32">
        <v>5866.7624480999993</v>
      </c>
      <c r="C34" s="32">
        <v>13994.853499700001</v>
      </c>
      <c r="D34" s="32">
        <v>4515.2681727999998</v>
      </c>
      <c r="E34" s="32">
        <v>1995.63881432017</v>
      </c>
      <c r="F34" s="32">
        <v>540.34942490000003</v>
      </c>
      <c r="G34" s="32">
        <v>26912.872359820169</v>
      </c>
      <c r="I34" s="64" t="s">
        <v>49</v>
      </c>
      <c r="J34" s="64" t="s">
        <v>49</v>
      </c>
      <c r="K34" s="64" t="s">
        <v>49</v>
      </c>
      <c r="L34" s="64" t="s">
        <v>49</v>
      </c>
      <c r="M34" s="64" t="s">
        <v>49</v>
      </c>
      <c r="N34" s="64" t="s">
        <v>49</v>
      </c>
      <c r="P34" s="67">
        <f t="shared" si="49"/>
        <v>-3.2344919046144116E-2</v>
      </c>
      <c r="Q34" s="67">
        <f t="shared" si="50"/>
        <v>9.4969808095037855E-3</v>
      </c>
      <c r="R34" s="67">
        <f t="shared" si="51"/>
        <v>1.0792751080359153E-2</v>
      </c>
      <c r="S34" s="67">
        <f t="shared" si="52"/>
        <v>-1.8479102590576169E-3</v>
      </c>
      <c r="T34" s="67">
        <f t="shared" si="53"/>
        <v>-2.3874646485647411E-2</v>
      </c>
      <c r="U34" s="67">
        <f t="shared" si="54"/>
        <v>-1.2299902397628903E-3</v>
      </c>
    </row>
    <row r="35" spans="1:21">
      <c r="A35" s="25">
        <v>45443</v>
      </c>
      <c r="B35" s="32">
        <v>5866.7803757000001</v>
      </c>
      <c r="C35" s="32">
        <v>14013.7722025</v>
      </c>
      <c r="D35" s="32">
        <v>4560.3579354999993</v>
      </c>
      <c r="E35" s="32">
        <v>2025.75159943381</v>
      </c>
      <c r="F35" s="32">
        <v>570.01186519999999</v>
      </c>
      <c r="G35" s="32">
        <v>27036.673978333809</v>
      </c>
      <c r="I35" s="64" t="s">
        <v>49</v>
      </c>
      <c r="J35" s="64" t="s">
        <v>49</v>
      </c>
      <c r="K35" s="64" t="s">
        <v>49</v>
      </c>
      <c r="L35" s="64" t="s">
        <v>49</v>
      </c>
      <c r="M35" s="64" t="s">
        <v>49</v>
      </c>
      <c r="N35" s="64" t="s">
        <v>49</v>
      </c>
      <c r="P35" s="67">
        <f t="shared" si="49"/>
        <v>3.0557910191131299E-6</v>
      </c>
      <c r="Q35" s="67">
        <f t="shared" si="50"/>
        <v>1.3518328577291072E-3</v>
      </c>
      <c r="R35" s="67">
        <f t="shared" si="51"/>
        <v>9.9860652732921551E-3</v>
      </c>
      <c r="S35" s="67">
        <f t="shared" si="52"/>
        <v>1.5089296168003363E-2</v>
      </c>
      <c r="T35" s="67">
        <f t="shared" si="53"/>
        <v>5.489492342013591E-2</v>
      </c>
      <c r="U35" s="67">
        <f t="shared" si="54"/>
        <v>4.6000893869089232E-3</v>
      </c>
    </row>
    <row r="36" spans="1:21">
      <c r="A36" s="25">
        <v>45444</v>
      </c>
      <c r="B36" s="32">
        <v>5765.8300898999996</v>
      </c>
      <c r="C36" s="32">
        <v>14046.7073817</v>
      </c>
      <c r="D36" s="32">
        <v>4581.0649061000004</v>
      </c>
      <c r="E36" s="32">
        <v>2053.8662873340099</v>
      </c>
      <c r="F36" s="32">
        <v>598.01141799999994</v>
      </c>
      <c r="G36" s="32">
        <v>27045.48008303401</v>
      </c>
      <c r="I36" s="64" t="s">
        <v>49</v>
      </c>
      <c r="J36" s="64" t="s">
        <v>49</v>
      </c>
      <c r="K36" s="64" t="s">
        <v>49</v>
      </c>
      <c r="L36" s="64" t="s">
        <v>49</v>
      </c>
      <c r="M36" s="64" t="s">
        <v>49</v>
      </c>
      <c r="N36" s="64" t="s">
        <v>49</v>
      </c>
      <c r="P36" s="67">
        <f t="shared" si="49"/>
        <v>-1.7207101567690009E-2</v>
      </c>
      <c r="Q36" s="67">
        <f t="shared" si="50"/>
        <v>2.3502008398654795E-3</v>
      </c>
      <c r="R36" s="67">
        <f t="shared" si="51"/>
        <v>4.5406459082537598E-3</v>
      </c>
      <c r="S36" s="67">
        <f t="shared" si="52"/>
        <v>1.3878645292965786E-2</v>
      </c>
      <c r="T36" s="67">
        <f t="shared" si="53"/>
        <v>4.9120999946511201E-2</v>
      </c>
      <c r="U36" s="67">
        <f t="shared" si="54"/>
        <v>3.2570961602962356E-4</v>
      </c>
    </row>
    <row r="37" spans="1:21">
      <c r="A37" s="25">
        <v>45474</v>
      </c>
      <c r="B37" s="32">
        <v>5915.7821837000001</v>
      </c>
      <c r="C37" s="32">
        <v>14226.9852226</v>
      </c>
      <c r="D37" s="32">
        <v>4631.8035487999996</v>
      </c>
      <c r="E37" s="32">
        <v>2023.7126327160699</v>
      </c>
      <c r="F37" s="32">
        <v>559.5793834000001</v>
      </c>
      <c r="G37" s="32">
        <v>27357.862971216069</v>
      </c>
      <c r="I37" s="64" t="s">
        <v>49</v>
      </c>
      <c r="J37" s="64" t="s">
        <v>49</v>
      </c>
      <c r="K37" s="64" t="s">
        <v>49</v>
      </c>
      <c r="L37" s="64" t="s">
        <v>49</v>
      </c>
      <c r="M37" s="64" t="s">
        <v>49</v>
      </c>
      <c r="N37" s="64" t="s">
        <v>49</v>
      </c>
      <c r="P37" s="67">
        <f t="shared" si="49"/>
        <v>2.6007026128409771E-2</v>
      </c>
      <c r="Q37" s="67">
        <f t="shared" si="50"/>
        <v>1.2834170742024975E-2</v>
      </c>
      <c r="R37" s="67">
        <f t="shared" si="51"/>
        <v>1.1075731023246771E-2</v>
      </c>
      <c r="S37" s="67">
        <f t="shared" si="52"/>
        <v>-1.4681410763638603E-2</v>
      </c>
      <c r="T37" s="67">
        <f t="shared" si="53"/>
        <v>-6.4266389308305527E-2</v>
      </c>
      <c r="U37" s="67">
        <f t="shared" si="54"/>
        <v>1.1550280757560705E-2</v>
      </c>
    </row>
    <row r="38" spans="1:21">
      <c r="A38" s="25">
        <v>45505</v>
      </c>
      <c r="B38" s="32">
        <v>6121.8018453000004</v>
      </c>
      <c r="C38" s="32">
        <v>14192.2054659</v>
      </c>
      <c r="D38" s="32">
        <v>4657.5582076999999</v>
      </c>
      <c r="E38" s="32">
        <v>2032.19752993104</v>
      </c>
      <c r="F38" s="32">
        <v>587.57837080000002</v>
      </c>
      <c r="G38" s="32">
        <v>27591.341419631044</v>
      </c>
      <c r="I38" s="64" t="s">
        <v>49</v>
      </c>
      <c r="J38" s="64" t="s">
        <v>49</v>
      </c>
      <c r="K38" s="64" t="s">
        <v>49</v>
      </c>
      <c r="L38" s="64" t="s">
        <v>49</v>
      </c>
      <c r="M38" s="64" t="s">
        <v>49</v>
      </c>
      <c r="N38" s="64" t="s">
        <v>49</v>
      </c>
      <c r="P38" s="67">
        <f t="shared" ref="P38:P40" si="55">B38/B37-1</f>
        <v>3.4825430552134717E-2</v>
      </c>
      <c r="Q38" s="67">
        <f t="shared" ref="Q38:Q40" si="56">C38/C37-1</f>
        <v>-2.4446329391522026E-3</v>
      </c>
      <c r="R38" s="67">
        <f t="shared" ref="R38:R40" si="57">D38/D37-1</f>
        <v>5.5603953467915357E-3</v>
      </c>
      <c r="S38" s="67">
        <f t="shared" ref="S38:S40" si="58">E38/E37-1</f>
        <v>4.1927381772490779E-3</v>
      </c>
      <c r="T38" s="67">
        <f t="shared" ref="T38:T40" si="59">F38/F37-1</f>
        <v>5.0035773708956732E-2</v>
      </c>
      <c r="U38" s="67">
        <f t="shared" ref="U38:U40" si="60">G38/G37-1</f>
        <v>8.5342356111888229E-3</v>
      </c>
    </row>
    <row r="39" spans="1:21">
      <c r="A39" s="25">
        <v>45536</v>
      </c>
      <c r="B39" s="32">
        <v>6004.7606777000001</v>
      </c>
      <c r="C39" s="32">
        <v>14343.4338238</v>
      </c>
      <c r="D39" s="32">
        <v>4708.307828</v>
      </c>
      <c r="E39" s="32">
        <v>2051.7428907614099</v>
      </c>
      <c r="F39" s="32">
        <v>615.57811600000002</v>
      </c>
      <c r="G39" s="32">
        <v>27723.823336261412</v>
      </c>
      <c r="I39" s="64" t="s">
        <v>49</v>
      </c>
      <c r="J39" s="64" t="s">
        <v>49</v>
      </c>
      <c r="K39" s="64" t="s">
        <v>49</v>
      </c>
      <c r="L39" s="64" t="s">
        <v>49</v>
      </c>
      <c r="M39" s="64" t="s">
        <v>49</v>
      </c>
      <c r="N39" s="64" t="s">
        <v>49</v>
      </c>
      <c r="P39" s="67">
        <f t="shared" si="55"/>
        <v>-1.911874486591858E-2</v>
      </c>
      <c r="Q39" s="67">
        <f t="shared" si="56"/>
        <v>1.0655733406859103E-2</v>
      </c>
      <c r="R39" s="67">
        <f t="shared" si="57"/>
        <v>1.0896185949130999E-2</v>
      </c>
      <c r="S39" s="67">
        <f t="shared" si="58"/>
        <v>9.6178449892285744E-3</v>
      </c>
      <c r="T39" s="67">
        <f t="shared" si="59"/>
        <v>4.7652784022457872E-2</v>
      </c>
      <c r="U39" s="67">
        <f t="shared" si="60"/>
        <v>4.8015757775410339E-3</v>
      </c>
    </row>
    <row r="40" spans="1:21">
      <c r="A40" s="25">
        <v>45566</v>
      </c>
      <c r="B40" s="32">
        <v>6186.7777925</v>
      </c>
      <c r="C40" s="32">
        <v>14443.6326176</v>
      </c>
      <c r="D40" s="32">
        <v>4743.8282596000008</v>
      </c>
      <c r="E40" s="32">
        <v>2033.9082920246001</v>
      </c>
      <c r="F40" s="32">
        <v>578.10992110000007</v>
      </c>
      <c r="G40" s="32">
        <v>27986.256882824604</v>
      </c>
      <c r="I40" s="64" t="s">
        <v>49</v>
      </c>
      <c r="J40" s="64" t="s">
        <v>49</v>
      </c>
      <c r="K40" s="64" t="s">
        <v>49</v>
      </c>
      <c r="L40" s="64" t="s">
        <v>49</v>
      </c>
      <c r="M40" s="64" t="s">
        <v>49</v>
      </c>
      <c r="N40" s="64" t="s">
        <v>49</v>
      </c>
      <c r="P40" s="67">
        <f t="shared" si="55"/>
        <v>3.0312134749343134E-2</v>
      </c>
      <c r="Q40" s="67">
        <f t="shared" si="56"/>
        <v>6.9856908067398304E-3</v>
      </c>
      <c r="R40" s="67">
        <f t="shared" si="57"/>
        <v>7.5442033311337031E-3</v>
      </c>
      <c r="S40" s="67">
        <f t="shared" si="58"/>
        <v>-8.6924140530060257E-3</v>
      </c>
      <c r="T40" s="67">
        <f t="shared" si="59"/>
        <v>-6.0866677885605625E-2</v>
      </c>
      <c r="U40" s="67">
        <f t="shared" si="60"/>
        <v>9.4659940434673739E-3</v>
      </c>
    </row>
    <row r="41" spans="1:21">
      <c r="A41" s="25">
        <v>45597</v>
      </c>
      <c r="B41" s="32">
        <v>6389.7632320000002</v>
      </c>
      <c r="C41" s="32">
        <v>14409.501922599999</v>
      </c>
      <c r="D41" s="32">
        <v>4759.2961254000002</v>
      </c>
      <c r="E41" s="32">
        <v>2053.8745245116702</v>
      </c>
      <c r="F41" s="32">
        <v>606.10974269999997</v>
      </c>
      <c r="G41" s="32">
        <v>28218.545547211666</v>
      </c>
      <c r="I41" s="64" t="s">
        <v>49</v>
      </c>
      <c r="J41" s="64" t="s">
        <v>49</v>
      </c>
      <c r="K41" s="64" t="s">
        <v>49</v>
      </c>
      <c r="L41" s="64" t="s">
        <v>49</v>
      </c>
      <c r="M41" s="64" t="s">
        <v>49</v>
      </c>
      <c r="N41" s="64" t="s">
        <v>49</v>
      </c>
      <c r="P41" s="67">
        <f t="shared" ref="P41:P43" si="61">B41/B40-1</f>
        <v>3.2809557140725421E-2</v>
      </c>
      <c r="Q41" s="67">
        <f t="shared" ref="Q41:Q43" si="62">C41/C40-1</f>
        <v>-2.3630270793797425E-3</v>
      </c>
      <c r="R41" s="67">
        <f t="shared" ref="R41:R43" si="63">D41/D40-1</f>
        <v>3.2606293806478615E-3</v>
      </c>
      <c r="S41" s="67">
        <f t="shared" ref="S41:S43" si="64">E41/E40-1</f>
        <v>9.8166827704877502E-3</v>
      </c>
      <c r="T41" s="67">
        <f t="shared" ref="T41:T43" si="65">F41/F40-1</f>
        <v>4.8433387108671511E-2</v>
      </c>
      <c r="U41" s="67">
        <f t="shared" ref="U41:U43" si="66">G41/G40-1</f>
        <v>8.300097628619385E-3</v>
      </c>
    </row>
    <row r="42" spans="1:21">
      <c r="A42" s="25">
        <v>45627</v>
      </c>
      <c r="B42" s="32">
        <v>6186.8820707000004</v>
      </c>
      <c r="C42" s="32">
        <v>14565.431063100001</v>
      </c>
      <c r="D42" s="32">
        <v>4811.6677061</v>
      </c>
      <c r="E42" s="32">
        <v>2078.0657211745802</v>
      </c>
      <c r="F42" s="32">
        <v>634.10797239999999</v>
      </c>
      <c r="G42" s="32">
        <v>28276.154533474582</v>
      </c>
      <c r="I42" s="64" t="s">
        <v>49</v>
      </c>
      <c r="J42" s="64" t="s">
        <v>49</v>
      </c>
      <c r="K42" s="64" t="s">
        <v>49</v>
      </c>
      <c r="L42" s="64" t="s">
        <v>49</v>
      </c>
      <c r="M42" s="64" t="s">
        <v>49</v>
      </c>
      <c r="N42" s="64" t="s">
        <v>49</v>
      </c>
      <c r="P42" s="67">
        <f t="shared" si="61"/>
        <v>-3.1750966966032301E-2</v>
      </c>
      <c r="Q42" s="67">
        <f t="shared" si="62"/>
        <v>1.0821272056283915E-2</v>
      </c>
      <c r="R42" s="67">
        <f t="shared" si="63"/>
        <v>1.1004060121516002E-2</v>
      </c>
      <c r="S42" s="67">
        <f t="shared" si="64"/>
        <v>1.1778322567519872E-2</v>
      </c>
      <c r="T42" s="67">
        <f t="shared" si="65"/>
        <v>4.6193333859439356E-2</v>
      </c>
      <c r="U42" s="67">
        <f t="shared" si="66"/>
        <v>2.041529254813268E-3</v>
      </c>
    </row>
    <row r="43" spans="1:21">
      <c r="A43" s="25">
        <v>45658</v>
      </c>
      <c r="B43" s="32">
        <v>6379.9249602</v>
      </c>
      <c r="C43" s="32">
        <v>14691.030376800001</v>
      </c>
      <c r="D43" s="32">
        <v>4850.2082671999997</v>
      </c>
      <c r="E43" s="32">
        <v>1995.38958415207</v>
      </c>
      <c r="F43" s="32">
        <v>597.78575879999994</v>
      </c>
      <c r="G43" s="32">
        <v>28514.338947152071</v>
      </c>
      <c r="I43" s="67">
        <f t="shared" ref="I43" si="67">B43/B31-1</f>
        <v>0.10374669175534423</v>
      </c>
      <c r="J43" s="67">
        <f t="shared" ref="J43" si="68">C43/C31-1</f>
        <v>6.2167328864194404E-2</v>
      </c>
      <c r="K43" s="67">
        <f t="shared" ref="K43" si="69">D43/D31-1</f>
        <v>0.1019323739958895</v>
      </c>
      <c r="L43" s="67">
        <f t="shared" ref="L43" si="70">E43/E31-1</f>
        <v>1.4791468821171216E-2</v>
      </c>
      <c r="M43" s="67">
        <f t="shared" ref="M43" si="71">F43/F31-1</f>
        <v>0.13741374674345974</v>
      </c>
      <c r="N43" s="67">
        <f t="shared" ref="N43" si="72">G43/G31-1</f>
        <v>7.5816084632739589E-2</v>
      </c>
      <c r="P43" s="67">
        <f t="shared" si="61"/>
        <v>3.1201966886392984E-2</v>
      </c>
      <c r="Q43" s="67">
        <f t="shared" si="62"/>
        <v>8.623109961928499E-3</v>
      </c>
      <c r="R43" s="67">
        <f t="shared" si="63"/>
        <v>8.0098135312087759E-3</v>
      </c>
      <c r="S43" s="67">
        <f t="shared" si="64"/>
        <v>-3.9785140662336405E-2</v>
      </c>
      <c r="T43" s="67">
        <f t="shared" si="65"/>
        <v>-5.7280802609256165E-2</v>
      </c>
      <c r="U43" s="67">
        <f t="shared" si="66"/>
        <v>8.4235079913541622E-3</v>
      </c>
    </row>
    <row r="44" spans="1:21">
      <c r="A44" s="25"/>
      <c r="B44" s="32"/>
      <c r="C44" s="32"/>
      <c r="D44" s="32"/>
      <c r="E44" s="32"/>
      <c r="F44" s="32"/>
      <c r="G44" s="32"/>
      <c r="I44" s="67"/>
      <c r="J44" s="67"/>
      <c r="K44" s="67"/>
      <c r="L44" s="67"/>
      <c r="M44" s="67"/>
      <c r="N44" s="67"/>
      <c r="P44" s="67"/>
      <c r="Q44" s="67"/>
      <c r="R44" s="67"/>
      <c r="S44" s="67"/>
      <c r="T44" s="67"/>
      <c r="U44" s="67"/>
    </row>
    <row r="47" spans="1:21">
      <c r="A47" s="23"/>
    </row>
    <row r="48" spans="1:21">
      <c r="A48" s="23"/>
    </row>
    <row r="49" spans="1:1">
      <c r="A49" s="23"/>
    </row>
    <row r="50" spans="1:1">
      <c r="A50" s="23"/>
    </row>
    <row r="51" spans="1:1">
      <c r="A51" s="23"/>
    </row>
    <row r="52" spans="1:1">
      <c r="A52" s="23"/>
    </row>
  </sheetData>
  <mergeCells count="2">
    <mergeCell ref="I7:N7"/>
    <mergeCell ref="P7:U7"/>
  </mergeCells>
  <phoneticPr fontId="6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E7BF-E359-4605-8E76-EB634ACA2E8C}">
  <dimension ref="A1:AI246"/>
  <sheetViews>
    <sheetView workbookViewId="0">
      <pane xSplit="1" ySplit="8" topLeftCell="B9" activePane="bottomRight" state="frozen"/>
      <selection pane="topRight" activeCell="B1" sqref="B1"/>
      <selection pane="bottomLeft" activeCell="A9" sqref="A9"/>
      <selection pane="bottomRight" activeCell="A30" sqref="A30"/>
    </sheetView>
  </sheetViews>
  <sheetFormatPr defaultColWidth="9.28515625" defaultRowHeight="12"/>
  <cols>
    <col min="1" max="1" width="8.7109375" style="26" customWidth="1"/>
    <col min="2" max="2" width="11.7109375" style="20" customWidth="1"/>
    <col min="3" max="11" width="11.7109375" style="47" customWidth="1"/>
    <col min="12" max="12" width="1.7109375" style="47" customWidth="1"/>
    <col min="13" max="13" width="11.7109375" style="47" customWidth="1"/>
    <col min="14" max="14" width="2.7109375" style="47" customWidth="1"/>
    <col min="15" max="24" width="11.7109375" style="77" customWidth="1"/>
    <col min="25" max="25" width="1.7109375" style="77" customWidth="1"/>
    <col min="26" max="35" width="11.7109375" style="77" customWidth="1"/>
    <col min="36" max="36" width="2.7109375" style="47" customWidth="1"/>
    <col min="37" max="16384" width="9.28515625" style="47"/>
  </cols>
  <sheetData>
    <row r="1" spans="1:35" s="44" customFormat="1" ht="12.75">
      <c r="A1" s="16" t="s">
        <v>40</v>
      </c>
      <c r="B1" s="35" t="s">
        <v>45</v>
      </c>
      <c r="O1" s="111"/>
      <c r="P1" s="111"/>
      <c r="Q1" s="111"/>
      <c r="R1" s="111"/>
      <c r="S1" s="111"/>
      <c r="T1" s="111"/>
      <c r="U1" s="111"/>
      <c r="V1" s="111"/>
      <c r="W1" s="111"/>
      <c r="X1" s="111"/>
      <c r="Y1" s="111"/>
      <c r="Z1" s="111"/>
      <c r="AA1" s="111"/>
      <c r="AB1" s="111"/>
      <c r="AC1" s="111"/>
      <c r="AD1" s="111"/>
      <c r="AE1" s="111"/>
      <c r="AF1" s="111"/>
      <c r="AG1" s="111"/>
      <c r="AH1" s="111"/>
      <c r="AI1" s="111"/>
    </row>
    <row r="2" spans="1:35" s="44" customFormat="1" ht="12.75">
      <c r="A2" s="16" t="s">
        <v>41</v>
      </c>
      <c r="B2" s="35" t="s">
        <v>73</v>
      </c>
      <c r="O2" s="111"/>
      <c r="P2" s="111"/>
      <c r="Q2" s="111"/>
      <c r="R2" s="111"/>
      <c r="S2" s="111"/>
      <c r="T2" s="111"/>
      <c r="U2" s="111"/>
      <c r="V2" s="111"/>
      <c r="W2" s="111"/>
      <c r="X2" s="111"/>
      <c r="Y2" s="111"/>
      <c r="Z2" s="111"/>
      <c r="AA2" s="111"/>
      <c r="AB2" s="111"/>
      <c r="AC2" s="111"/>
      <c r="AD2" s="111"/>
      <c r="AE2" s="111"/>
      <c r="AF2" s="111"/>
      <c r="AG2" s="111"/>
      <c r="AH2" s="111"/>
      <c r="AI2" s="111"/>
    </row>
    <row r="3" spans="1:35" s="44" customFormat="1" ht="12.75">
      <c r="A3" s="17" t="s">
        <v>42</v>
      </c>
      <c r="B3" s="35" t="s">
        <v>48</v>
      </c>
      <c r="O3" s="111"/>
      <c r="P3" s="111"/>
      <c r="Q3" s="111"/>
      <c r="R3" s="111"/>
      <c r="S3" s="111"/>
      <c r="T3" s="111"/>
      <c r="U3" s="111"/>
      <c r="V3" s="111"/>
      <c r="W3" s="111"/>
      <c r="X3" s="111"/>
      <c r="Y3" s="111"/>
      <c r="Z3" s="111"/>
      <c r="AA3" s="111"/>
      <c r="AB3" s="111"/>
      <c r="AC3" s="111"/>
      <c r="AD3" s="111"/>
      <c r="AE3" s="111"/>
      <c r="AF3" s="111"/>
      <c r="AG3" s="111"/>
      <c r="AH3" s="111"/>
      <c r="AI3" s="111"/>
    </row>
    <row r="4" spans="1:35" s="45" customFormat="1" ht="11.25">
      <c r="A4" s="18" t="s">
        <v>43</v>
      </c>
      <c r="B4" s="75" t="s">
        <v>74</v>
      </c>
      <c r="O4" s="112"/>
      <c r="P4" s="112"/>
      <c r="Q4" s="112"/>
      <c r="R4" s="112"/>
      <c r="S4" s="112"/>
      <c r="T4" s="112"/>
      <c r="U4" s="112"/>
      <c r="V4" s="112"/>
      <c r="W4" s="112"/>
      <c r="X4" s="112"/>
      <c r="Y4" s="112"/>
      <c r="Z4" s="112"/>
      <c r="AA4" s="112"/>
      <c r="AB4" s="112"/>
      <c r="AC4" s="112"/>
      <c r="AD4" s="112"/>
      <c r="AE4" s="112"/>
      <c r="AF4" s="112"/>
      <c r="AG4" s="112"/>
      <c r="AH4" s="112"/>
      <c r="AI4" s="112"/>
    </row>
    <row r="5" spans="1:35" s="45" customFormat="1" ht="11.25">
      <c r="A5" s="19" t="s">
        <v>44</v>
      </c>
      <c r="B5" s="39" t="s">
        <v>114</v>
      </c>
      <c r="O5" s="112"/>
      <c r="P5" s="112"/>
      <c r="Q5" s="112"/>
      <c r="R5" s="112"/>
      <c r="S5" s="112"/>
      <c r="T5" s="112"/>
      <c r="U5" s="112"/>
      <c r="V5" s="112"/>
      <c r="W5" s="112"/>
      <c r="X5" s="112"/>
      <c r="Y5" s="112"/>
      <c r="Z5" s="112"/>
      <c r="AA5" s="112"/>
      <c r="AB5" s="112"/>
      <c r="AC5" s="112"/>
      <c r="AD5" s="112"/>
      <c r="AE5" s="112"/>
      <c r="AF5" s="112"/>
      <c r="AG5" s="112"/>
      <c r="AH5" s="112"/>
      <c r="AI5" s="112"/>
    </row>
    <row r="6" spans="1:35">
      <c r="A6" s="27"/>
    </row>
    <row r="7" spans="1:35">
      <c r="A7" s="20"/>
      <c r="O7" s="124" t="s">
        <v>50</v>
      </c>
      <c r="P7" s="124"/>
      <c r="Q7" s="124"/>
      <c r="R7" s="124"/>
      <c r="S7" s="124"/>
      <c r="T7" s="124"/>
      <c r="U7" s="124"/>
      <c r="V7" s="124"/>
      <c r="W7" s="124"/>
      <c r="X7" s="124"/>
      <c r="Z7" s="124" t="s">
        <v>94</v>
      </c>
      <c r="AA7" s="124"/>
      <c r="AB7" s="124"/>
      <c r="AC7" s="124"/>
      <c r="AD7" s="124"/>
      <c r="AE7" s="124"/>
      <c r="AF7" s="124"/>
      <c r="AG7" s="124"/>
      <c r="AH7" s="124"/>
      <c r="AI7" s="124"/>
    </row>
    <row r="8" spans="1:35" ht="37.5" customHeight="1" thickBot="1">
      <c r="A8" s="22"/>
      <c r="B8" s="42" t="s">
        <v>75</v>
      </c>
      <c r="C8" s="42" t="s">
        <v>76</v>
      </c>
      <c r="D8" s="42" t="s">
        <v>77</v>
      </c>
      <c r="E8" s="42" t="s">
        <v>78</v>
      </c>
      <c r="F8" s="42" t="s">
        <v>79</v>
      </c>
      <c r="G8" s="42" t="s">
        <v>70</v>
      </c>
      <c r="H8" s="42" t="s">
        <v>71</v>
      </c>
      <c r="I8" s="42" t="s">
        <v>80</v>
      </c>
      <c r="J8" s="42" t="s">
        <v>81</v>
      </c>
      <c r="K8" s="42" t="s">
        <v>72</v>
      </c>
      <c r="L8" s="42"/>
      <c r="M8" s="42" t="s">
        <v>82</v>
      </c>
      <c r="O8" s="78" t="s">
        <v>75</v>
      </c>
      <c r="P8" s="78" t="s">
        <v>76</v>
      </c>
      <c r="Q8" s="78" t="s">
        <v>77</v>
      </c>
      <c r="R8" s="78" t="s">
        <v>78</v>
      </c>
      <c r="S8" s="78" t="s">
        <v>79</v>
      </c>
      <c r="T8" s="78" t="s">
        <v>70</v>
      </c>
      <c r="U8" s="78" t="s">
        <v>71</v>
      </c>
      <c r="V8" s="78" t="s">
        <v>80</v>
      </c>
      <c r="W8" s="78" t="s">
        <v>81</v>
      </c>
      <c r="X8" s="78" t="s">
        <v>72</v>
      </c>
      <c r="Z8" s="78" t="s">
        <v>75</v>
      </c>
      <c r="AA8" s="78" t="s">
        <v>76</v>
      </c>
      <c r="AB8" s="78" t="s">
        <v>77</v>
      </c>
      <c r="AC8" s="78" t="s">
        <v>78</v>
      </c>
      <c r="AD8" s="78" t="s">
        <v>79</v>
      </c>
      <c r="AE8" s="78" t="s">
        <v>70</v>
      </c>
      <c r="AF8" s="78" t="s">
        <v>71</v>
      </c>
      <c r="AG8" s="78" t="s">
        <v>80</v>
      </c>
      <c r="AH8" s="78" t="s">
        <v>81</v>
      </c>
      <c r="AI8" s="78" t="s">
        <v>72</v>
      </c>
    </row>
    <row r="9" spans="1:35" ht="12.75" thickTop="1">
      <c r="A9" s="23">
        <v>2013</v>
      </c>
      <c r="B9" s="32">
        <v>474.19499999999999</v>
      </c>
      <c r="C9" s="32">
        <v>1082.252</v>
      </c>
      <c r="D9" s="32">
        <v>410.00700000000001</v>
      </c>
      <c r="E9" s="32">
        <v>279.25299999999999</v>
      </c>
      <c r="F9" s="32">
        <v>2341.3359999999998</v>
      </c>
      <c r="G9" s="32">
        <v>547.577</v>
      </c>
      <c r="H9" s="32">
        <v>5861.1689999999999</v>
      </c>
      <c r="I9" s="32">
        <v>488.46199999999999</v>
      </c>
      <c r="J9" s="32">
        <v>184.71199999999999</v>
      </c>
      <c r="K9" s="32">
        <v>11668.963</v>
      </c>
      <c r="L9" s="32"/>
      <c r="M9" s="32">
        <v>165.22399999999999</v>
      </c>
      <c r="O9" s="64" t="s">
        <v>49</v>
      </c>
      <c r="P9" s="64" t="s">
        <v>49</v>
      </c>
      <c r="Q9" s="64" t="s">
        <v>49</v>
      </c>
      <c r="R9" s="64" t="s">
        <v>49</v>
      </c>
      <c r="S9" s="64" t="s">
        <v>49</v>
      </c>
      <c r="T9" s="64" t="s">
        <v>49</v>
      </c>
      <c r="U9" s="64" t="s">
        <v>49</v>
      </c>
      <c r="V9" s="64" t="s">
        <v>49</v>
      </c>
      <c r="W9" s="64" t="s">
        <v>49</v>
      </c>
      <c r="X9" s="64" t="s">
        <v>49</v>
      </c>
      <c r="Z9" s="64" t="s">
        <v>49</v>
      </c>
      <c r="AA9" s="64" t="s">
        <v>49</v>
      </c>
      <c r="AB9" s="64" t="s">
        <v>49</v>
      </c>
      <c r="AC9" s="64" t="s">
        <v>49</v>
      </c>
      <c r="AD9" s="64" t="s">
        <v>49</v>
      </c>
      <c r="AE9" s="64" t="s">
        <v>49</v>
      </c>
      <c r="AF9" s="64" t="s">
        <v>49</v>
      </c>
      <c r="AG9" s="64" t="s">
        <v>49</v>
      </c>
      <c r="AH9" s="64" t="s">
        <v>49</v>
      </c>
      <c r="AI9" s="64" t="s">
        <v>49</v>
      </c>
    </row>
    <row r="10" spans="1:35">
      <c r="A10" s="23">
        <v>2014</v>
      </c>
      <c r="B10" s="32">
        <v>241.33500000000001</v>
      </c>
      <c r="C10" s="32">
        <v>1241.47</v>
      </c>
      <c r="D10" s="32">
        <v>567.62199999999996</v>
      </c>
      <c r="E10" s="32">
        <v>315.81599999999997</v>
      </c>
      <c r="F10" s="32">
        <v>2736.2930000000001</v>
      </c>
      <c r="G10" s="32">
        <v>566.12099999999998</v>
      </c>
      <c r="H10" s="32">
        <v>6215.7650000000003</v>
      </c>
      <c r="I10" s="32">
        <v>528.71600000000001</v>
      </c>
      <c r="J10" s="32">
        <v>201.042</v>
      </c>
      <c r="K10" s="32">
        <v>12614.18</v>
      </c>
      <c r="L10" s="32"/>
      <c r="M10" s="32">
        <v>-133.32599999999999</v>
      </c>
      <c r="O10" s="67">
        <f t="shared" ref="O10:O17" si="0">B10/B9-1</f>
        <v>-0.49106380286590956</v>
      </c>
      <c r="P10" s="67">
        <f t="shared" ref="P10:P17" si="1">C10/C9-1</f>
        <v>0.14711730724452354</v>
      </c>
      <c r="Q10" s="67">
        <f t="shared" ref="Q10:Q17" si="2">D10/D9-1</f>
        <v>0.38442026599545853</v>
      </c>
      <c r="R10" s="67">
        <f t="shared" ref="R10:R17" si="3">E10/E9-1</f>
        <v>0.13093144925927391</v>
      </c>
      <c r="S10" s="67">
        <f t="shared" ref="S10:S17" si="4">F10/F9-1</f>
        <v>0.1686887315618093</v>
      </c>
      <c r="T10" s="67">
        <f t="shared" ref="T10:T17" si="5">G10/G9-1</f>
        <v>3.3865556807535668E-2</v>
      </c>
      <c r="U10" s="67">
        <f t="shared" ref="U10:U17" si="6">H10/H9-1</f>
        <v>6.0499193932131989E-2</v>
      </c>
      <c r="V10" s="67">
        <f t="shared" ref="V10:V17" si="7">I10/I9-1</f>
        <v>8.2409685912107733E-2</v>
      </c>
      <c r="W10" s="67">
        <f t="shared" ref="W10:W16" si="8">J10/J9-1</f>
        <v>8.8407899865736939E-2</v>
      </c>
      <c r="X10" s="67">
        <f t="shared" ref="X10:X16" si="9">K10/K9-1</f>
        <v>8.1002656362866299E-2</v>
      </c>
      <c r="Z10" s="64" t="s">
        <v>49</v>
      </c>
      <c r="AA10" s="64" t="s">
        <v>49</v>
      </c>
      <c r="AB10" s="64" t="s">
        <v>49</v>
      </c>
      <c r="AC10" s="64" t="s">
        <v>49</v>
      </c>
      <c r="AD10" s="64" t="s">
        <v>49</v>
      </c>
      <c r="AE10" s="64" t="s">
        <v>49</v>
      </c>
      <c r="AF10" s="64" t="s">
        <v>49</v>
      </c>
      <c r="AG10" s="64" t="s">
        <v>49</v>
      </c>
      <c r="AH10" s="64" t="s">
        <v>49</v>
      </c>
      <c r="AI10" s="64" t="s">
        <v>49</v>
      </c>
    </row>
    <row r="11" spans="1:35">
      <c r="A11" s="23">
        <v>2015</v>
      </c>
      <c r="B11" s="32">
        <v>617.07899999999995</v>
      </c>
      <c r="C11" s="32">
        <v>1442.9659999999999</v>
      </c>
      <c r="D11" s="32">
        <v>603.20899999999995</v>
      </c>
      <c r="E11" s="32">
        <v>315.70400000000001</v>
      </c>
      <c r="F11" s="32">
        <v>2675.9090000000001</v>
      </c>
      <c r="G11" s="32">
        <v>562.31100000000004</v>
      </c>
      <c r="H11" s="32">
        <v>6217.17</v>
      </c>
      <c r="I11" s="32">
        <v>487.30599999999998</v>
      </c>
      <c r="J11" s="32">
        <v>224.535</v>
      </c>
      <c r="K11" s="32">
        <v>13146.189</v>
      </c>
      <c r="L11" s="32"/>
      <c r="M11" s="32">
        <v>22.806999999999999</v>
      </c>
      <c r="O11" s="67">
        <f t="shared" si="0"/>
        <v>1.5569395238983152</v>
      </c>
      <c r="P11" s="67">
        <f t="shared" si="1"/>
        <v>0.16230436498666889</v>
      </c>
      <c r="Q11" s="67">
        <f t="shared" si="2"/>
        <v>6.2694892023212656E-2</v>
      </c>
      <c r="R11" s="67">
        <f t="shared" si="3"/>
        <v>-3.5463687716885683E-4</v>
      </c>
      <c r="S11" s="67">
        <f t="shared" si="4"/>
        <v>-2.2067812182394175E-2</v>
      </c>
      <c r="T11" s="67">
        <f t="shared" si="5"/>
        <v>-6.730010015526644E-3</v>
      </c>
      <c r="U11" s="67">
        <f t="shared" si="6"/>
        <v>2.2603814655153265E-4</v>
      </c>
      <c r="V11" s="67">
        <f t="shared" si="7"/>
        <v>-7.8321821166751238E-2</v>
      </c>
      <c r="W11" s="67">
        <f t="shared" si="8"/>
        <v>0.11685617930581671</v>
      </c>
      <c r="X11" s="67">
        <f t="shared" si="9"/>
        <v>4.2175472365227007E-2</v>
      </c>
      <c r="Z11" s="64" t="s">
        <v>49</v>
      </c>
      <c r="AA11" s="64" t="s">
        <v>49</v>
      </c>
      <c r="AB11" s="64" t="s">
        <v>49</v>
      </c>
      <c r="AC11" s="64" t="s">
        <v>49</v>
      </c>
      <c r="AD11" s="64" t="s">
        <v>49</v>
      </c>
      <c r="AE11" s="64" t="s">
        <v>49</v>
      </c>
      <c r="AF11" s="64" t="s">
        <v>49</v>
      </c>
      <c r="AG11" s="64" t="s">
        <v>49</v>
      </c>
      <c r="AH11" s="64" t="s">
        <v>49</v>
      </c>
      <c r="AI11" s="64" t="s">
        <v>49</v>
      </c>
    </row>
    <row r="12" spans="1:35">
      <c r="A12" s="23">
        <v>2016</v>
      </c>
      <c r="B12" s="32">
        <v>730.65599999999995</v>
      </c>
      <c r="C12" s="32">
        <v>1851.636</v>
      </c>
      <c r="D12" s="32">
        <v>722.27499999999998</v>
      </c>
      <c r="E12" s="32">
        <v>340.322</v>
      </c>
      <c r="F12" s="32">
        <v>2640.7060000000001</v>
      </c>
      <c r="G12" s="32">
        <v>567.59400000000005</v>
      </c>
      <c r="H12" s="32">
        <v>6096.8459999999995</v>
      </c>
      <c r="I12" s="32">
        <v>547.44000000000005</v>
      </c>
      <c r="J12" s="32">
        <v>234.459</v>
      </c>
      <c r="K12" s="32">
        <v>13731.933999999999</v>
      </c>
      <c r="L12" s="32"/>
      <c r="M12" s="32">
        <v>148.28800000000001</v>
      </c>
      <c r="O12" s="67">
        <f t="shared" si="0"/>
        <v>0.1840558502233911</v>
      </c>
      <c r="P12" s="67">
        <f t="shared" si="1"/>
        <v>0.2832152663333718</v>
      </c>
      <c r="Q12" s="67">
        <f t="shared" si="2"/>
        <v>0.19738763844703922</v>
      </c>
      <c r="R12" s="67">
        <f t="shared" si="3"/>
        <v>7.7978106074044096E-2</v>
      </c>
      <c r="S12" s="67">
        <f t="shared" si="4"/>
        <v>-1.3155529578920633E-2</v>
      </c>
      <c r="T12" s="67">
        <f t="shared" si="5"/>
        <v>9.3951567726755503E-3</v>
      </c>
      <c r="U12" s="67">
        <f t="shared" si="6"/>
        <v>-1.9353500065142248E-2</v>
      </c>
      <c r="V12" s="67">
        <f t="shared" si="7"/>
        <v>0.12340090210258037</v>
      </c>
      <c r="W12" s="67">
        <f t="shared" si="8"/>
        <v>4.4198009219052814E-2</v>
      </c>
      <c r="X12" s="67">
        <f t="shared" si="9"/>
        <v>4.4556258851899955E-2</v>
      </c>
      <c r="Z12" s="64" t="s">
        <v>49</v>
      </c>
      <c r="AA12" s="64" t="s">
        <v>49</v>
      </c>
      <c r="AB12" s="64" t="s">
        <v>49</v>
      </c>
      <c r="AC12" s="64" t="s">
        <v>49</v>
      </c>
      <c r="AD12" s="64" t="s">
        <v>49</v>
      </c>
      <c r="AE12" s="64" t="s">
        <v>49</v>
      </c>
      <c r="AF12" s="64" t="s">
        <v>49</v>
      </c>
      <c r="AG12" s="64" t="s">
        <v>49</v>
      </c>
      <c r="AH12" s="64" t="s">
        <v>49</v>
      </c>
      <c r="AI12" s="64" t="s">
        <v>49</v>
      </c>
    </row>
    <row r="13" spans="1:35">
      <c r="A13" s="23">
        <v>2017</v>
      </c>
      <c r="B13" s="32">
        <v>676.90599999999995</v>
      </c>
      <c r="C13" s="32">
        <v>1970.3340000000001</v>
      </c>
      <c r="D13" s="32">
        <v>695.24900000000002</v>
      </c>
      <c r="E13" s="32">
        <v>384.40600000000001</v>
      </c>
      <c r="F13" s="32">
        <v>2633.0079999999998</v>
      </c>
      <c r="G13" s="32">
        <v>615.31500000000005</v>
      </c>
      <c r="H13" s="32">
        <v>6308.68</v>
      </c>
      <c r="I13" s="32">
        <v>664.25599999999997</v>
      </c>
      <c r="J13" s="32">
        <v>252.93600000000001</v>
      </c>
      <c r="K13" s="32">
        <v>14201.09</v>
      </c>
      <c r="L13" s="32"/>
      <c r="M13" s="32">
        <v>233.499</v>
      </c>
      <c r="O13" s="67">
        <f t="shared" si="0"/>
        <v>-7.3564030131826774E-2</v>
      </c>
      <c r="P13" s="67">
        <f t="shared" si="1"/>
        <v>6.4104392007932498E-2</v>
      </c>
      <c r="Q13" s="67">
        <f t="shared" si="2"/>
        <v>-3.7417881001003739E-2</v>
      </c>
      <c r="R13" s="67">
        <f t="shared" si="3"/>
        <v>0.12953614518015288</v>
      </c>
      <c r="S13" s="67">
        <f t="shared" si="4"/>
        <v>-2.915129514607151E-3</v>
      </c>
      <c r="T13" s="67">
        <f t="shared" si="5"/>
        <v>8.4075941606148064E-2</v>
      </c>
      <c r="U13" s="67">
        <f t="shared" si="6"/>
        <v>3.4744850042136566E-2</v>
      </c>
      <c r="V13" s="67">
        <f t="shared" si="7"/>
        <v>0.21338594183837478</v>
      </c>
      <c r="W13" s="67">
        <f t="shared" si="8"/>
        <v>7.8806955587117589E-2</v>
      </c>
      <c r="X13" s="67">
        <f t="shared" si="9"/>
        <v>3.416532587470944E-2</v>
      </c>
      <c r="Z13" s="64" t="s">
        <v>49</v>
      </c>
      <c r="AA13" s="64" t="s">
        <v>49</v>
      </c>
      <c r="AB13" s="64" t="s">
        <v>49</v>
      </c>
      <c r="AC13" s="64" t="s">
        <v>49</v>
      </c>
      <c r="AD13" s="64" t="s">
        <v>49</v>
      </c>
      <c r="AE13" s="64" t="s">
        <v>49</v>
      </c>
      <c r="AF13" s="64" t="s">
        <v>49</v>
      </c>
      <c r="AG13" s="64" t="s">
        <v>49</v>
      </c>
      <c r="AH13" s="64" t="s">
        <v>49</v>
      </c>
      <c r="AI13" s="64" t="s">
        <v>49</v>
      </c>
    </row>
    <row r="14" spans="1:35">
      <c r="A14" s="23">
        <v>2018</v>
      </c>
      <c r="B14" s="32">
        <v>1252.125</v>
      </c>
      <c r="C14" s="32">
        <v>2271.0320000000002</v>
      </c>
      <c r="D14" s="32">
        <v>933.64599999999996</v>
      </c>
      <c r="E14" s="32">
        <v>366.2</v>
      </c>
      <c r="F14" s="32">
        <v>2337.9940000000001</v>
      </c>
      <c r="G14" s="32">
        <v>595.16399999999999</v>
      </c>
      <c r="H14" s="32">
        <v>6395.7110000000002</v>
      </c>
      <c r="I14" s="32">
        <v>762.09199999999998</v>
      </c>
      <c r="J14" s="32">
        <v>265.05700000000002</v>
      </c>
      <c r="K14" s="32">
        <v>15179.021000000001</v>
      </c>
      <c r="L14" s="32"/>
      <c r="M14" s="32">
        <v>387.19499999999999</v>
      </c>
      <c r="O14" s="67">
        <f t="shared" si="0"/>
        <v>0.84977677845963862</v>
      </c>
      <c r="P14" s="67">
        <f t="shared" si="1"/>
        <v>0.152612704242022</v>
      </c>
      <c r="Q14" s="67">
        <f t="shared" si="2"/>
        <v>0.34289441624511485</v>
      </c>
      <c r="R14" s="67">
        <f t="shared" si="3"/>
        <v>-4.7361383537197654E-2</v>
      </c>
      <c r="S14" s="67">
        <f t="shared" si="4"/>
        <v>-0.11204447536809603</v>
      </c>
      <c r="T14" s="67">
        <f t="shared" si="5"/>
        <v>-3.2749079739645692E-2</v>
      </c>
      <c r="U14" s="67">
        <f t="shared" si="6"/>
        <v>1.3795437397363663E-2</v>
      </c>
      <c r="V14" s="67">
        <f t="shared" si="7"/>
        <v>0.14728658830330477</v>
      </c>
      <c r="W14" s="67">
        <f t="shared" si="8"/>
        <v>4.7921213271341356E-2</v>
      </c>
      <c r="X14" s="67">
        <f t="shared" si="9"/>
        <v>6.8863094311774731E-2</v>
      </c>
      <c r="Z14" s="64" t="s">
        <v>49</v>
      </c>
      <c r="AA14" s="64" t="s">
        <v>49</v>
      </c>
      <c r="AB14" s="64" t="s">
        <v>49</v>
      </c>
      <c r="AC14" s="64" t="s">
        <v>49</v>
      </c>
      <c r="AD14" s="64" t="s">
        <v>49</v>
      </c>
      <c r="AE14" s="64" t="s">
        <v>49</v>
      </c>
      <c r="AF14" s="64" t="s">
        <v>49</v>
      </c>
      <c r="AG14" s="64" t="s">
        <v>49</v>
      </c>
      <c r="AH14" s="64" t="s">
        <v>49</v>
      </c>
      <c r="AI14" s="64" t="s">
        <v>49</v>
      </c>
    </row>
    <row r="15" spans="1:35">
      <c r="A15" s="23">
        <v>2019</v>
      </c>
      <c r="B15" s="43">
        <v>1474.9839999999999</v>
      </c>
      <c r="C15" s="32">
        <v>2640.4290000000001</v>
      </c>
      <c r="D15" s="32">
        <v>1071.5630000000001</v>
      </c>
      <c r="E15" s="32">
        <v>374.75900000000001</v>
      </c>
      <c r="F15" s="32">
        <v>2540.73</v>
      </c>
      <c r="G15" s="32">
        <v>641.39400000000001</v>
      </c>
      <c r="H15" s="32">
        <v>7038.8990000000003</v>
      </c>
      <c r="I15" s="32">
        <v>796.73199999999997</v>
      </c>
      <c r="J15" s="32">
        <v>344.483</v>
      </c>
      <c r="K15" s="32">
        <v>16923.973000000002</v>
      </c>
      <c r="L15" s="32"/>
      <c r="M15" s="32">
        <v>-295.06599999999997</v>
      </c>
      <c r="O15" s="67">
        <f t="shared" si="0"/>
        <v>0.17798462613556953</v>
      </c>
      <c r="P15" s="67">
        <f t="shared" si="1"/>
        <v>0.16265600836976324</v>
      </c>
      <c r="Q15" s="67">
        <f t="shared" si="2"/>
        <v>0.14771872851166301</v>
      </c>
      <c r="R15" s="67">
        <f t="shared" si="3"/>
        <v>2.3372474057892001E-2</v>
      </c>
      <c r="S15" s="67">
        <f t="shared" si="4"/>
        <v>8.6713652815191056E-2</v>
      </c>
      <c r="T15" s="67">
        <f t="shared" si="5"/>
        <v>7.767606911708369E-2</v>
      </c>
      <c r="U15" s="67">
        <f t="shared" si="6"/>
        <v>0.10056551961150206</v>
      </c>
      <c r="V15" s="67">
        <f t="shared" si="7"/>
        <v>4.545382972134604E-2</v>
      </c>
      <c r="W15" s="67">
        <f t="shared" si="8"/>
        <v>0.2996563003429451</v>
      </c>
      <c r="X15" s="67">
        <f t="shared" si="9"/>
        <v>0.11495813860459125</v>
      </c>
      <c r="Z15" s="64" t="s">
        <v>49</v>
      </c>
      <c r="AA15" s="64" t="s">
        <v>49</v>
      </c>
      <c r="AB15" s="64" t="s">
        <v>49</v>
      </c>
      <c r="AC15" s="64" t="s">
        <v>49</v>
      </c>
      <c r="AD15" s="64" t="s">
        <v>49</v>
      </c>
      <c r="AE15" s="64" t="s">
        <v>49</v>
      </c>
      <c r="AF15" s="64" t="s">
        <v>49</v>
      </c>
      <c r="AG15" s="64" t="s">
        <v>49</v>
      </c>
      <c r="AH15" s="64" t="s">
        <v>49</v>
      </c>
      <c r="AI15" s="64" t="s">
        <v>49</v>
      </c>
    </row>
    <row r="16" spans="1:35">
      <c r="A16" s="23">
        <v>2020</v>
      </c>
      <c r="B16" s="43">
        <v>1266.9480000000001</v>
      </c>
      <c r="C16" s="32">
        <v>4055.2350000000001</v>
      </c>
      <c r="D16" s="32">
        <v>1427.8720000000001</v>
      </c>
      <c r="E16" s="32">
        <v>404.06599999999997</v>
      </c>
      <c r="F16" s="32">
        <v>5254.5559999999996</v>
      </c>
      <c r="G16" s="32">
        <v>877.67600000000004</v>
      </c>
      <c r="H16" s="32">
        <v>7391.4110000000001</v>
      </c>
      <c r="I16" s="32">
        <v>839.57399999999996</v>
      </c>
      <c r="J16" s="32">
        <v>435.67399999999998</v>
      </c>
      <c r="K16" s="32">
        <v>21953.011999999999</v>
      </c>
      <c r="L16" s="32"/>
      <c r="M16" s="32">
        <v>-1006.854</v>
      </c>
      <c r="O16" s="67">
        <f t="shared" si="0"/>
        <v>-0.14104288588893155</v>
      </c>
      <c r="P16" s="67">
        <f t="shared" si="1"/>
        <v>0.53582429218888294</v>
      </c>
      <c r="Q16" s="67">
        <f t="shared" si="2"/>
        <v>0.33251334732535542</v>
      </c>
      <c r="R16" s="67">
        <f t="shared" si="3"/>
        <v>7.8202257984464563E-2</v>
      </c>
      <c r="S16" s="67">
        <f t="shared" si="4"/>
        <v>1.0681284512718783</v>
      </c>
      <c r="T16" s="67">
        <f t="shared" si="5"/>
        <v>0.36838822938786464</v>
      </c>
      <c r="U16" s="67">
        <f t="shared" si="6"/>
        <v>5.0080559473860919E-2</v>
      </c>
      <c r="V16" s="67">
        <f t="shared" si="7"/>
        <v>5.3772159270620401E-2</v>
      </c>
      <c r="W16" s="67">
        <f t="shared" si="8"/>
        <v>0.26471843313022703</v>
      </c>
      <c r="X16" s="67">
        <f t="shared" si="9"/>
        <v>0.2971547520195168</v>
      </c>
      <c r="Z16" s="64" t="s">
        <v>49</v>
      </c>
      <c r="AA16" s="64" t="s">
        <v>49</v>
      </c>
      <c r="AB16" s="64" t="s">
        <v>49</v>
      </c>
      <c r="AC16" s="64" t="s">
        <v>49</v>
      </c>
      <c r="AD16" s="64" t="s">
        <v>49</v>
      </c>
      <c r="AE16" s="64" t="s">
        <v>49</v>
      </c>
      <c r="AF16" s="64" t="s">
        <v>49</v>
      </c>
      <c r="AG16" s="64" t="s">
        <v>49</v>
      </c>
      <c r="AH16" s="64" t="s">
        <v>49</v>
      </c>
      <c r="AI16" s="64" t="s">
        <v>49</v>
      </c>
    </row>
    <row r="17" spans="1:35">
      <c r="A17" s="23">
        <v>2021</v>
      </c>
      <c r="B17" s="43">
        <v>494.50099999999998</v>
      </c>
      <c r="C17" s="32">
        <v>3743.7820000000002</v>
      </c>
      <c r="D17" s="32">
        <v>1791.5419999999999</v>
      </c>
      <c r="E17" s="32">
        <v>424.96699999999998</v>
      </c>
      <c r="F17" s="32">
        <v>6052.0550000000003</v>
      </c>
      <c r="G17" s="32">
        <v>1272.826</v>
      </c>
      <c r="H17" s="32">
        <v>7827.2759999999998</v>
      </c>
      <c r="I17" s="32">
        <v>943.61699999999996</v>
      </c>
      <c r="J17" s="32">
        <v>385.16899999999998</v>
      </c>
      <c r="K17" s="32">
        <v>22935.735000000001</v>
      </c>
      <c r="L17" s="32"/>
      <c r="M17" s="32">
        <v>-378.19900000000001</v>
      </c>
      <c r="O17" s="67">
        <f t="shared" si="0"/>
        <v>-0.60969116333109175</v>
      </c>
      <c r="P17" s="67">
        <f t="shared" si="1"/>
        <v>-7.6802700706617433E-2</v>
      </c>
      <c r="Q17" s="67">
        <f t="shared" si="2"/>
        <v>0.25469369803455755</v>
      </c>
      <c r="R17" s="67">
        <f t="shared" si="3"/>
        <v>5.1726698113674585E-2</v>
      </c>
      <c r="S17" s="67">
        <f t="shared" si="4"/>
        <v>0.15177286149391134</v>
      </c>
      <c r="T17" s="67">
        <f t="shared" si="5"/>
        <v>0.45022308915818599</v>
      </c>
      <c r="U17" s="67">
        <f t="shared" si="6"/>
        <v>5.8969119698525807E-2</v>
      </c>
      <c r="V17" s="67">
        <f t="shared" si="7"/>
        <v>0.12392356123462611</v>
      </c>
      <c r="W17" s="67">
        <f t="shared" ref="W17:W18" si="10">J17/J16-1</f>
        <v>-0.11592383295767017</v>
      </c>
      <c r="X17" s="67">
        <f t="shared" ref="X17:X18" si="11">K17/K16-1</f>
        <v>4.4764836825124554E-2</v>
      </c>
      <c r="Z17" s="64" t="s">
        <v>49</v>
      </c>
      <c r="AA17" s="64" t="s">
        <v>49</v>
      </c>
      <c r="AB17" s="64" t="s">
        <v>49</v>
      </c>
      <c r="AC17" s="64" t="s">
        <v>49</v>
      </c>
      <c r="AD17" s="64" t="s">
        <v>49</v>
      </c>
      <c r="AE17" s="64" t="s">
        <v>49</v>
      </c>
      <c r="AF17" s="64" t="s">
        <v>49</v>
      </c>
      <c r="AG17" s="64" t="s">
        <v>49</v>
      </c>
      <c r="AH17" s="64" t="s">
        <v>49</v>
      </c>
      <c r="AI17" s="64" t="s">
        <v>49</v>
      </c>
    </row>
    <row r="18" spans="1:35">
      <c r="A18" s="23">
        <v>2022</v>
      </c>
      <c r="B18" s="43">
        <v>1674.8969999999999</v>
      </c>
      <c r="C18" s="32">
        <v>2809.3339999999998</v>
      </c>
      <c r="D18" s="32">
        <v>1837.799</v>
      </c>
      <c r="E18" s="32">
        <v>396.03800000000001</v>
      </c>
      <c r="F18" s="32">
        <v>5056.4049999999997</v>
      </c>
      <c r="G18" s="32">
        <v>1333.876</v>
      </c>
      <c r="H18" s="32">
        <v>7383.6030000000001</v>
      </c>
      <c r="I18" s="32">
        <v>766.89700000000005</v>
      </c>
      <c r="J18" s="32">
        <v>363.51600000000002</v>
      </c>
      <c r="K18" s="32">
        <v>21622.365000000002</v>
      </c>
      <c r="L18" s="32"/>
      <c r="M18" s="32">
        <v>2222.6129999999998</v>
      </c>
      <c r="O18" s="67">
        <f t="shared" ref="O18:O19" si="12">B18/B17-1</f>
        <v>2.3870447178064351</v>
      </c>
      <c r="P18" s="67">
        <f t="shared" ref="P18:P19" si="13">C18/C17-1</f>
        <v>-0.24960000341900257</v>
      </c>
      <c r="Q18" s="67">
        <f t="shared" ref="Q18:Q19" si="14">D18/D17-1</f>
        <v>2.5819657032880139E-2</v>
      </c>
      <c r="R18" s="67">
        <f t="shared" ref="R18:R19" si="15">E18/E17-1</f>
        <v>-6.8073521002807169E-2</v>
      </c>
      <c r="S18" s="67">
        <f t="shared" ref="S18:S19" si="16">F18/F17-1</f>
        <v>-0.16451436743387171</v>
      </c>
      <c r="T18" s="67">
        <f t="shared" ref="T18:T19" si="17">G18/G17-1</f>
        <v>4.796413649626885E-2</v>
      </c>
      <c r="U18" s="67">
        <f t="shared" ref="U18:U19" si="18">H18/H17-1</f>
        <v>-5.6682937972290737E-2</v>
      </c>
      <c r="V18" s="67">
        <f t="shared" ref="V18:V19" si="19">I18/I17-1</f>
        <v>-0.18727937288115826</v>
      </c>
      <c r="W18" s="67">
        <f t="shared" si="10"/>
        <v>-5.6216881420882658E-2</v>
      </c>
      <c r="X18" s="67">
        <f t="shared" si="11"/>
        <v>-5.7263043891987664E-2</v>
      </c>
      <c r="Z18" s="64" t="s">
        <v>49</v>
      </c>
      <c r="AA18" s="64" t="s">
        <v>49</v>
      </c>
      <c r="AB18" s="64" t="s">
        <v>49</v>
      </c>
      <c r="AC18" s="64" t="s">
        <v>49</v>
      </c>
      <c r="AD18" s="64" t="s">
        <v>49</v>
      </c>
      <c r="AE18" s="64" t="s">
        <v>49</v>
      </c>
      <c r="AF18" s="64" t="s">
        <v>49</v>
      </c>
      <c r="AG18" s="64" t="s">
        <v>49</v>
      </c>
      <c r="AH18" s="64" t="s">
        <v>49</v>
      </c>
      <c r="AI18" s="64" t="s">
        <v>49</v>
      </c>
    </row>
    <row r="19" spans="1:35">
      <c r="A19" s="23">
        <v>2023</v>
      </c>
      <c r="B19" s="43">
        <v>2621.3159999999998</v>
      </c>
      <c r="C19" s="32">
        <v>4147.2479999999996</v>
      </c>
      <c r="D19" s="32">
        <v>1884.817</v>
      </c>
      <c r="E19" s="32">
        <v>444.12</v>
      </c>
      <c r="F19" s="32">
        <v>4403.0829999999996</v>
      </c>
      <c r="G19" s="32">
        <v>1527.0350000000001</v>
      </c>
      <c r="H19" s="32">
        <v>8040.0510000000004</v>
      </c>
      <c r="I19" s="32">
        <v>860.41300000000001</v>
      </c>
      <c r="J19" s="32">
        <v>381.678</v>
      </c>
      <c r="K19" s="32">
        <v>24309.760999999999</v>
      </c>
      <c r="L19" s="32"/>
      <c r="M19" s="32">
        <v>1916.808</v>
      </c>
      <c r="O19" s="67">
        <f t="shared" si="12"/>
        <v>0.56506101569230816</v>
      </c>
      <c r="P19" s="67">
        <f t="shared" si="13"/>
        <v>0.476238852340092</v>
      </c>
      <c r="Q19" s="67">
        <f t="shared" si="14"/>
        <v>2.5583864176659254E-2</v>
      </c>
      <c r="R19" s="67">
        <f t="shared" si="15"/>
        <v>0.1214075417005438</v>
      </c>
      <c r="S19" s="67">
        <f t="shared" si="16"/>
        <v>-0.12920681788741217</v>
      </c>
      <c r="T19" s="67">
        <f t="shared" si="17"/>
        <v>0.14481031220293339</v>
      </c>
      <c r="U19" s="67">
        <f t="shared" si="18"/>
        <v>8.8906188482777315E-2</v>
      </c>
      <c r="V19" s="67">
        <f t="shared" si="19"/>
        <v>0.12194075605980981</v>
      </c>
      <c r="W19" s="67">
        <f t="shared" ref="W19" si="20">J19/J18-1</f>
        <v>4.996203743439076E-2</v>
      </c>
      <c r="X19" s="67">
        <f t="shared" ref="X19" si="21">K19/K18-1</f>
        <v>0.12428779183035688</v>
      </c>
      <c r="Z19" s="64" t="s">
        <v>49</v>
      </c>
      <c r="AA19" s="64" t="s">
        <v>49</v>
      </c>
      <c r="AB19" s="64" t="s">
        <v>49</v>
      </c>
      <c r="AC19" s="64" t="s">
        <v>49</v>
      </c>
      <c r="AD19" s="64" t="s">
        <v>49</v>
      </c>
      <c r="AE19" s="64" t="s">
        <v>49</v>
      </c>
      <c r="AF19" s="64" t="s">
        <v>49</v>
      </c>
      <c r="AG19" s="64" t="s">
        <v>49</v>
      </c>
      <c r="AH19" s="64" t="s">
        <v>49</v>
      </c>
      <c r="AI19" s="64" t="s">
        <v>49</v>
      </c>
    </row>
    <row r="20" spans="1:35">
      <c r="A20" s="23"/>
      <c r="B20" s="43"/>
      <c r="C20" s="32"/>
      <c r="D20" s="32"/>
      <c r="E20" s="32"/>
      <c r="F20" s="32"/>
      <c r="G20" s="32"/>
      <c r="H20" s="32"/>
      <c r="I20" s="32"/>
      <c r="J20" s="32"/>
      <c r="K20" s="32"/>
      <c r="L20" s="32"/>
      <c r="M20" s="32"/>
    </row>
    <row r="21" spans="1:35">
      <c r="A21" s="23" t="s">
        <v>95</v>
      </c>
      <c r="B21" s="32">
        <v>1193.223</v>
      </c>
      <c r="C21" s="32">
        <v>2985.7890000000002</v>
      </c>
      <c r="D21" s="32">
        <v>1812.6959999999999</v>
      </c>
      <c r="E21" s="32">
        <v>371.73</v>
      </c>
      <c r="F21" s="32">
        <v>5186.5460000000003</v>
      </c>
      <c r="G21" s="32">
        <v>1297.74</v>
      </c>
      <c r="H21" s="32">
        <v>7344.0529999999999</v>
      </c>
      <c r="I21" s="32">
        <v>781.46299999999997</v>
      </c>
      <c r="J21" s="32">
        <v>363.435</v>
      </c>
      <c r="K21" s="32">
        <v>21336.674999999999</v>
      </c>
      <c r="L21" s="32"/>
      <c r="M21" s="32">
        <v>2280.0349999999999</v>
      </c>
      <c r="O21" s="64" t="s">
        <v>49</v>
      </c>
      <c r="P21" s="64" t="s">
        <v>49</v>
      </c>
      <c r="Q21" s="64" t="s">
        <v>49</v>
      </c>
      <c r="R21" s="64" t="s">
        <v>49</v>
      </c>
      <c r="S21" s="64" t="s">
        <v>49</v>
      </c>
      <c r="T21" s="64" t="s">
        <v>49</v>
      </c>
      <c r="U21" s="64" t="s">
        <v>49</v>
      </c>
      <c r="V21" s="64" t="s">
        <v>49</v>
      </c>
      <c r="W21" s="64" t="s">
        <v>49</v>
      </c>
      <c r="X21" s="64" t="s">
        <v>49</v>
      </c>
      <c r="Z21" s="64" t="s">
        <v>49</v>
      </c>
      <c r="AA21" s="64" t="s">
        <v>49</v>
      </c>
      <c r="AB21" s="64" t="s">
        <v>49</v>
      </c>
      <c r="AC21" s="64" t="s">
        <v>49</v>
      </c>
      <c r="AD21" s="64" t="s">
        <v>49</v>
      </c>
      <c r="AE21" s="64" t="s">
        <v>49</v>
      </c>
      <c r="AF21" s="64" t="s">
        <v>49</v>
      </c>
      <c r="AG21" s="64" t="s">
        <v>49</v>
      </c>
      <c r="AH21" s="64" t="s">
        <v>49</v>
      </c>
      <c r="AI21" s="64" t="s">
        <v>49</v>
      </c>
    </row>
    <row r="22" spans="1:35">
      <c r="A22" s="23" t="s">
        <v>96</v>
      </c>
      <c r="B22" s="32">
        <v>1674.8969999999999</v>
      </c>
      <c r="C22" s="32">
        <v>2809.3339999999998</v>
      </c>
      <c r="D22" s="32">
        <v>1837.799</v>
      </c>
      <c r="E22" s="32">
        <v>396.03800000000001</v>
      </c>
      <c r="F22" s="32">
        <v>5056.4049999999997</v>
      </c>
      <c r="G22" s="32">
        <v>1333.876</v>
      </c>
      <c r="H22" s="32">
        <v>7383.6030000000001</v>
      </c>
      <c r="I22" s="32">
        <v>766.89700000000005</v>
      </c>
      <c r="J22" s="32">
        <v>363.51600000000002</v>
      </c>
      <c r="K22" s="32">
        <v>21622.365000000002</v>
      </c>
      <c r="L22" s="32"/>
      <c r="M22" s="32">
        <v>2222.6129999999998</v>
      </c>
      <c r="O22" s="64" t="s">
        <v>49</v>
      </c>
      <c r="P22" s="64" t="s">
        <v>49</v>
      </c>
      <c r="Q22" s="64" t="s">
        <v>49</v>
      </c>
      <c r="R22" s="64" t="s">
        <v>49</v>
      </c>
      <c r="S22" s="64" t="s">
        <v>49</v>
      </c>
      <c r="T22" s="64" t="s">
        <v>49</v>
      </c>
      <c r="U22" s="64" t="s">
        <v>49</v>
      </c>
      <c r="V22" s="64" t="s">
        <v>49</v>
      </c>
      <c r="W22" s="64" t="s">
        <v>49</v>
      </c>
      <c r="X22" s="64" t="s">
        <v>49</v>
      </c>
      <c r="Z22" s="67">
        <f t="shared" ref="Z22:AG25" si="22">B22/B21-1</f>
        <v>0.4036747531685192</v>
      </c>
      <c r="AA22" s="67">
        <f t="shared" si="22"/>
        <v>-5.9098281894668481E-2</v>
      </c>
      <c r="AB22" s="67">
        <f t="shared" si="22"/>
        <v>1.3848433493536705E-2</v>
      </c>
      <c r="AC22" s="67">
        <f t="shared" si="22"/>
        <v>6.5391547628655289E-2</v>
      </c>
      <c r="AD22" s="67">
        <f t="shared" si="22"/>
        <v>-2.5092036202898904E-2</v>
      </c>
      <c r="AE22" s="67">
        <f t="shared" si="22"/>
        <v>2.784533111409071E-2</v>
      </c>
      <c r="AF22" s="67">
        <f t="shared" si="22"/>
        <v>5.385309719306175E-3</v>
      </c>
      <c r="AG22" s="67">
        <f t="shared" si="22"/>
        <v>-1.8639398154487008E-2</v>
      </c>
      <c r="AH22" s="67">
        <f t="shared" ref="AH22:AH23" si="23">J22/J21-1</f>
        <v>2.228734161542345E-4</v>
      </c>
      <c r="AI22" s="67">
        <f t="shared" ref="AI22:AI23" si="24">K22/K21-1</f>
        <v>1.3389621391336926E-2</v>
      </c>
    </row>
    <row r="23" spans="1:35">
      <c r="A23" s="23" t="s">
        <v>99</v>
      </c>
      <c r="B23" s="32">
        <v>2190.3229999999999</v>
      </c>
      <c r="C23" s="32">
        <v>2864.3490000000002</v>
      </c>
      <c r="D23" s="32">
        <v>1837.643</v>
      </c>
      <c r="E23" s="32">
        <v>407.71300000000002</v>
      </c>
      <c r="F23" s="32">
        <v>4960.2039999999997</v>
      </c>
      <c r="G23" s="32">
        <v>1410.325</v>
      </c>
      <c r="H23" s="32">
        <v>7655.44</v>
      </c>
      <c r="I23" s="32">
        <v>814.16499999999996</v>
      </c>
      <c r="J23" s="32">
        <v>359.41800000000001</v>
      </c>
      <c r="K23" s="32">
        <v>22499.58</v>
      </c>
      <c r="L23" s="32"/>
      <c r="M23" s="32">
        <v>1782.462</v>
      </c>
      <c r="O23" s="64" t="s">
        <v>49</v>
      </c>
      <c r="P23" s="64" t="s">
        <v>49</v>
      </c>
      <c r="Q23" s="64" t="s">
        <v>49</v>
      </c>
      <c r="R23" s="64" t="s">
        <v>49</v>
      </c>
      <c r="S23" s="64" t="s">
        <v>49</v>
      </c>
      <c r="T23" s="64" t="s">
        <v>49</v>
      </c>
      <c r="U23" s="64" t="s">
        <v>49</v>
      </c>
      <c r="V23" s="64" t="s">
        <v>49</v>
      </c>
      <c r="W23" s="64" t="s">
        <v>49</v>
      </c>
      <c r="X23" s="64" t="s">
        <v>49</v>
      </c>
      <c r="Z23" s="67">
        <f t="shared" si="22"/>
        <v>0.30773593838904723</v>
      </c>
      <c r="AA23" s="67">
        <f t="shared" si="22"/>
        <v>1.9582933179180584E-2</v>
      </c>
      <c r="AB23" s="67">
        <f t="shared" si="22"/>
        <v>-8.48841467429029E-5</v>
      </c>
      <c r="AC23" s="67">
        <f t="shared" si="22"/>
        <v>2.9479494391952299E-2</v>
      </c>
      <c r="AD23" s="67">
        <f t="shared" si="22"/>
        <v>-1.9025572516441991E-2</v>
      </c>
      <c r="AE23" s="67">
        <f t="shared" si="22"/>
        <v>5.7313423436661237E-2</v>
      </c>
      <c r="AF23" s="67">
        <f t="shared" si="22"/>
        <v>3.681630770235067E-2</v>
      </c>
      <c r="AG23" s="67">
        <f t="shared" si="22"/>
        <v>6.16353956267921E-2</v>
      </c>
      <c r="AH23" s="67">
        <f t="shared" si="23"/>
        <v>-1.1273231439606568E-2</v>
      </c>
      <c r="AI23" s="67">
        <f t="shared" si="24"/>
        <v>4.0569798909601218E-2</v>
      </c>
    </row>
    <row r="24" spans="1:35">
      <c r="A24" s="23" t="s">
        <v>110</v>
      </c>
      <c r="B24" s="32">
        <v>2357.471</v>
      </c>
      <c r="C24" s="32">
        <v>3052.5450000000001</v>
      </c>
      <c r="D24" s="32">
        <v>1774.546</v>
      </c>
      <c r="E24" s="32">
        <v>409.34699999999998</v>
      </c>
      <c r="F24" s="32">
        <v>4702.866</v>
      </c>
      <c r="G24" s="32">
        <v>1443.232</v>
      </c>
      <c r="H24" s="32">
        <v>7725.973</v>
      </c>
      <c r="I24" s="32">
        <v>806.03</v>
      </c>
      <c r="J24" s="32">
        <v>372.55099999999999</v>
      </c>
      <c r="K24" s="32">
        <v>22644.561000000002</v>
      </c>
      <c r="L24" s="32"/>
      <c r="M24" s="32">
        <v>2127.8119999999999</v>
      </c>
      <c r="O24" s="64" t="s">
        <v>49</v>
      </c>
      <c r="P24" s="64" t="s">
        <v>49</v>
      </c>
      <c r="Q24" s="64" t="s">
        <v>49</v>
      </c>
      <c r="R24" s="64" t="s">
        <v>49</v>
      </c>
      <c r="S24" s="64" t="s">
        <v>49</v>
      </c>
      <c r="T24" s="64" t="s">
        <v>49</v>
      </c>
      <c r="U24" s="64" t="s">
        <v>49</v>
      </c>
      <c r="V24" s="64" t="s">
        <v>49</v>
      </c>
      <c r="W24" s="64" t="s">
        <v>49</v>
      </c>
      <c r="X24" s="64" t="s">
        <v>49</v>
      </c>
      <c r="Z24" s="67">
        <f t="shared" si="22"/>
        <v>7.6312032517578565E-2</v>
      </c>
      <c r="AA24" s="67">
        <f t="shared" si="22"/>
        <v>6.5702887462386617E-2</v>
      </c>
      <c r="AB24" s="67">
        <f t="shared" si="22"/>
        <v>-3.4335831279524887E-2</v>
      </c>
      <c r="AC24" s="67">
        <f t="shared" si="22"/>
        <v>4.0077211175506555E-3</v>
      </c>
      <c r="AD24" s="67">
        <f t="shared" si="22"/>
        <v>-5.1880527494433615E-2</v>
      </c>
      <c r="AE24" s="67">
        <f t="shared" si="22"/>
        <v>2.3332919717086398E-2</v>
      </c>
      <c r="AF24" s="67">
        <f t="shared" si="22"/>
        <v>9.213448214602904E-3</v>
      </c>
      <c r="AG24" s="67">
        <f t="shared" si="22"/>
        <v>-9.9918321224813367E-3</v>
      </c>
      <c r="AH24" s="67">
        <f t="shared" ref="AH24" si="25">J24/J23-1</f>
        <v>3.6539627954081277E-2</v>
      </c>
      <c r="AI24" s="67">
        <f t="shared" ref="AI24" si="26">K24/K23-1</f>
        <v>6.4437202827785089E-3</v>
      </c>
    </row>
    <row r="25" spans="1:35">
      <c r="A25" s="23" t="s">
        <v>111</v>
      </c>
      <c r="B25" s="32">
        <v>2447.4630000000002</v>
      </c>
      <c r="C25" s="32">
        <v>3555.9160000000002</v>
      </c>
      <c r="D25" s="32">
        <v>1769.0630000000001</v>
      </c>
      <c r="E25" s="32">
        <v>427.73200000000003</v>
      </c>
      <c r="F25" s="32">
        <v>4367.41</v>
      </c>
      <c r="G25" s="32">
        <v>1437.527</v>
      </c>
      <c r="H25" s="32">
        <v>7700.5690000000004</v>
      </c>
      <c r="I25" s="32">
        <v>806.39200000000005</v>
      </c>
      <c r="J25" s="32">
        <v>376.96899999999999</v>
      </c>
      <c r="K25" s="32">
        <v>22889.041000000001</v>
      </c>
      <c r="L25" s="32"/>
      <c r="M25" s="32">
        <v>2741.1260000000002</v>
      </c>
      <c r="O25" s="83">
        <f t="shared" ref="O25:V25" si="27">B25/B21-1</f>
        <v>1.0511362922102578</v>
      </c>
      <c r="P25" s="67">
        <f t="shared" si="27"/>
        <v>0.19094684855493815</v>
      </c>
      <c r="Q25" s="67">
        <f t="shared" si="27"/>
        <v>-2.4070776346392209E-2</v>
      </c>
      <c r="R25" s="67">
        <f t="shared" si="27"/>
        <v>0.15065235520404596</v>
      </c>
      <c r="S25" s="67">
        <f t="shared" si="27"/>
        <v>-0.15793477971659764</v>
      </c>
      <c r="T25" s="67">
        <f t="shared" si="27"/>
        <v>0.10771572117681516</v>
      </c>
      <c r="U25" s="67">
        <f t="shared" si="27"/>
        <v>4.8544856634340716E-2</v>
      </c>
      <c r="V25" s="67">
        <f t="shared" si="27"/>
        <v>3.1900422668763806E-2</v>
      </c>
      <c r="W25" s="67">
        <f t="shared" ref="W25:W27" si="28">J25/J21-1</f>
        <v>3.7239121163344269E-2</v>
      </c>
      <c r="X25" s="67">
        <f t="shared" ref="X25:X27" si="29">K25/K21-1</f>
        <v>7.2755759742321624E-2</v>
      </c>
      <c r="Z25" s="67">
        <f t="shared" si="22"/>
        <v>3.8173110082796446E-2</v>
      </c>
      <c r="AA25" s="67">
        <f t="shared" si="22"/>
        <v>0.16490207351570585</v>
      </c>
      <c r="AB25" s="67">
        <f t="shared" si="22"/>
        <v>-3.0898043781338869E-3</v>
      </c>
      <c r="AC25" s="67">
        <f t="shared" si="22"/>
        <v>4.4912995575880688E-2</v>
      </c>
      <c r="AD25" s="67">
        <f t="shared" si="22"/>
        <v>-7.133012082419532E-2</v>
      </c>
      <c r="AE25" s="67">
        <f t="shared" si="22"/>
        <v>-3.9529334161104712E-3</v>
      </c>
      <c r="AF25" s="67">
        <f t="shared" si="22"/>
        <v>-3.2881295339758365E-3</v>
      </c>
      <c r="AG25" s="67">
        <f t="shared" si="22"/>
        <v>4.4911479721609915E-4</v>
      </c>
      <c r="AH25" s="67">
        <f t="shared" ref="AH25:AH27" si="30">J25/J24-1</f>
        <v>1.1858779066490133E-2</v>
      </c>
      <c r="AI25" s="67">
        <f t="shared" ref="AI25:AI27" si="31">K25/K24-1</f>
        <v>1.0796411553308571E-2</v>
      </c>
    </row>
    <row r="26" spans="1:35">
      <c r="A26" s="23" t="s">
        <v>112</v>
      </c>
      <c r="B26" s="32">
        <v>2621.3159999999998</v>
      </c>
      <c r="C26" s="32">
        <v>4147.2479999999996</v>
      </c>
      <c r="D26" s="32">
        <v>1884.817</v>
      </c>
      <c r="E26" s="32">
        <v>444.12</v>
      </c>
      <c r="F26" s="32">
        <v>4403.0829999999996</v>
      </c>
      <c r="G26" s="32">
        <v>1527.0350000000001</v>
      </c>
      <c r="H26" s="32">
        <v>8040.0510000000004</v>
      </c>
      <c r="I26" s="32">
        <v>860.41300000000001</v>
      </c>
      <c r="J26" s="32">
        <v>381.678</v>
      </c>
      <c r="K26" s="32">
        <v>24309.760999999999</v>
      </c>
      <c r="L26" s="32"/>
      <c r="M26" s="32">
        <v>1916.808</v>
      </c>
      <c r="O26" s="83">
        <f t="shared" ref="O26:O27" si="32">B26/B22-1</f>
        <v>0.56506101569230816</v>
      </c>
      <c r="P26" s="67">
        <f t="shared" ref="P26:P27" si="33">C26/C22-1</f>
        <v>0.476238852340092</v>
      </c>
      <c r="Q26" s="67">
        <f t="shared" ref="Q26:Q27" si="34">D26/D22-1</f>
        <v>2.5583864176659254E-2</v>
      </c>
      <c r="R26" s="67">
        <f t="shared" ref="R26:R27" si="35">E26/E22-1</f>
        <v>0.1214075417005438</v>
      </c>
      <c r="S26" s="67">
        <f t="shared" ref="S26:S27" si="36">F26/F22-1</f>
        <v>-0.12920681788741217</v>
      </c>
      <c r="T26" s="67">
        <f t="shared" ref="T26:T27" si="37">G26/G22-1</f>
        <v>0.14481031220293339</v>
      </c>
      <c r="U26" s="67">
        <f t="shared" ref="U26:U27" si="38">H26/H22-1</f>
        <v>8.8906188482777315E-2</v>
      </c>
      <c r="V26" s="67">
        <f t="shared" ref="V26:V27" si="39">I26/I22-1</f>
        <v>0.12194075605980981</v>
      </c>
      <c r="W26" s="67">
        <f t="shared" si="28"/>
        <v>4.996203743439076E-2</v>
      </c>
      <c r="X26" s="67">
        <f t="shared" si="29"/>
        <v>0.12428779183035688</v>
      </c>
      <c r="Z26" s="67">
        <f t="shared" ref="Z26:Z27" si="40">B26/B25-1</f>
        <v>7.1033964558401719E-2</v>
      </c>
      <c r="AA26" s="67">
        <f t="shared" ref="AA26:AA27" si="41">C26/C25-1</f>
        <v>0.16629526681732631</v>
      </c>
      <c r="AB26" s="67">
        <f t="shared" ref="AB26:AB27" si="42">D26/D25-1</f>
        <v>6.5432378609467268E-2</v>
      </c>
      <c r="AC26" s="67">
        <f t="shared" ref="AC26:AC27" si="43">E26/E25-1</f>
        <v>3.8313710454209504E-2</v>
      </c>
      <c r="AD26" s="67">
        <f t="shared" ref="AD26:AD27" si="44">F26/F25-1</f>
        <v>8.1679988826328653E-3</v>
      </c>
      <c r="AE26" s="67">
        <f t="shared" ref="AE26:AE27" si="45">G26/G25-1</f>
        <v>6.226526527849563E-2</v>
      </c>
      <c r="AF26" s="67">
        <f t="shared" ref="AF26:AF27" si="46">H26/H25-1</f>
        <v>4.4085313695650274E-2</v>
      </c>
      <c r="AG26" s="67">
        <f t="shared" ref="AG26:AG27" si="47">I26/I25-1</f>
        <v>6.6990991974126723E-2</v>
      </c>
      <c r="AH26" s="67">
        <f t="shared" si="30"/>
        <v>1.2491743352901707E-2</v>
      </c>
      <c r="AI26" s="67">
        <f t="shared" si="31"/>
        <v>6.2069878768621134E-2</v>
      </c>
    </row>
    <row r="27" spans="1:35">
      <c r="A27" s="23" t="s">
        <v>115</v>
      </c>
      <c r="B27" s="32">
        <v>2566.13</v>
      </c>
      <c r="C27" s="32">
        <v>4458.4260000000004</v>
      </c>
      <c r="D27" s="32">
        <v>2000.0509999999999</v>
      </c>
      <c r="E27" s="32">
        <v>469.86700000000002</v>
      </c>
      <c r="F27" s="32">
        <v>4176.26</v>
      </c>
      <c r="G27" s="32">
        <v>1565.1310000000001</v>
      </c>
      <c r="H27" s="32">
        <v>8215.4699999999993</v>
      </c>
      <c r="I27" s="32">
        <v>884.79899999999998</v>
      </c>
      <c r="J27" s="32">
        <v>375.46199999999999</v>
      </c>
      <c r="K27" s="32">
        <v>24711.596000000001</v>
      </c>
      <c r="L27" s="32"/>
      <c r="M27" s="32">
        <v>2097.0120000000002</v>
      </c>
      <c r="O27" s="67">
        <f t="shared" si="32"/>
        <v>0.17157606435215267</v>
      </c>
      <c r="P27" s="67">
        <f t="shared" si="33"/>
        <v>0.55652331472177452</v>
      </c>
      <c r="Q27" s="67">
        <f t="shared" si="34"/>
        <v>8.8378428236605133E-2</v>
      </c>
      <c r="R27" s="67">
        <f t="shared" si="35"/>
        <v>0.15244547022047361</v>
      </c>
      <c r="S27" s="67">
        <f t="shared" si="36"/>
        <v>-0.15804672549758025</v>
      </c>
      <c r="T27" s="67">
        <f t="shared" si="37"/>
        <v>0.10976618864446142</v>
      </c>
      <c r="U27" s="67">
        <f t="shared" si="38"/>
        <v>7.3154514959296923E-2</v>
      </c>
      <c r="V27" s="67">
        <f t="shared" si="39"/>
        <v>8.6756370023275409E-2</v>
      </c>
      <c r="W27" s="67">
        <f t="shared" si="28"/>
        <v>4.4638832779660298E-2</v>
      </c>
      <c r="X27" s="67">
        <f t="shared" si="29"/>
        <v>9.8313657410493915E-2</v>
      </c>
      <c r="Z27" s="67">
        <f t="shared" si="40"/>
        <v>-2.1052784174055983E-2</v>
      </c>
      <c r="AA27" s="67">
        <f t="shared" si="41"/>
        <v>7.5032407032326276E-2</v>
      </c>
      <c r="AB27" s="67">
        <f t="shared" si="42"/>
        <v>6.1138030906979335E-2</v>
      </c>
      <c r="AC27" s="67">
        <f t="shared" si="43"/>
        <v>5.7973070341349242E-2</v>
      </c>
      <c r="AD27" s="67">
        <f t="shared" si="44"/>
        <v>-5.1514586484061153E-2</v>
      </c>
      <c r="AE27" s="67">
        <f t="shared" si="45"/>
        <v>2.4947692750984851E-2</v>
      </c>
      <c r="AF27" s="67">
        <f t="shared" si="46"/>
        <v>2.1818145183407189E-2</v>
      </c>
      <c r="AG27" s="67">
        <f t="shared" si="47"/>
        <v>2.8342203104787966E-2</v>
      </c>
      <c r="AH27" s="67">
        <f t="shared" si="30"/>
        <v>-1.6285979280964646E-2</v>
      </c>
      <c r="AI27" s="67">
        <f t="shared" si="31"/>
        <v>1.652977995135374E-2</v>
      </c>
    </row>
    <row r="28" spans="1:35">
      <c r="A28" s="23" t="s">
        <v>116</v>
      </c>
      <c r="B28" s="32">
        <v>2616.5439999999999</v>
      </c>
      <c r="C28" s="32">
        <v>4381.2539999999999</v>
      </c>
      <c r="D28" s="32">
        <v>1993.856</v>
      </c>
      <c r="E28" s="32">
        <v>549.17700000000002</v>
      </c>
      <c r="F28" s="32">
        <v>3993.1770000000001</v>
      </c>
      <c r="G28" s="32">
        <v>1606.2</v>
      </c>
      <c r="H28" s="32">
        <v>8318.866</v>
      </c>
      <c r="I28" s="32">
        <v>922.69</v>
      </c>
      <c r="J28" s="32">
        <v>366.95499999999998</v>
      </c>
      <c r="K28" s="32">
        <v>24748.719000000001</v>
      </c>
      <c r="L28" s="32"/>
      <c r="M28" s="32">
        <v>2154.4160000000002</v>
      </c>
      <c r="O28" s="67">
        <f t="shared" ref="O28:O29" si="48">B28/B24-1</f>
        <v>0.1098944589350197</v>
      </c>
      <c r="P28" s="67">
        <f t="shared" ref="P28:P29" si="49">C28/C24-1</f>
        <v>0.43527908679478911</v>
      </c>
      <c r="Q28" s="67">
        <f t="shared" ref="Q28:Q29" si="50">D28/D24-1</f>
        <v>0.1235865398811864</v>
      </c>
      <c r="R28" s="67">
        <f t="shared" ref="R28:R29" si="51">E28/E24-1</f>
        <v>0.34159282955536519</v>
      </c>
      <c r="S28" s="67">
        <f t="shared" ref="S28:S29" si="52">F28/F24-1</f>
        <v>-0.1509056392421132</v>
      </c>
      <c r="T28" s="67">
        <f t="shared" ref="T28:T29" si="53">G28/G24-1</f>
        <v>0.11291878228864105</v>
      </c>
      <c r="U28" s="67">
        <f t="shared" ref="U28:U29" si="54">H28/H24-1</f>
        <v>7.6740237119648169E-2</v>
      </c>
      <c r="V28" s="67">
        <f t="shared" ref="V28:V29" si="55">I28/I24-1</f>
        <v>0.14473406697021218</v>
      </c>
      <c r="W28" s="67">
        <f t="shared" ref="W28:W29" si="56">J28/J24-1</f>
        <v>-1.5020762258053266E-2</v>
      </c>
      <c r="X28" s="67">
        <f t="shared" ref="X28:X29" si="57">K28/K24-1</f>
        <v>9.2921121323570777E-2</v>
      </c>
      <c r="Z28" s="67">
        <f t="shared" ref="Z28:Z29" si="58">B28/B27-1</f>
        <v>1.9645925966338407E-2</v>
      </c>
      <c r="AA28" s="67">
        <f t="shared" ref="AA28:AA29" si="59">C28/C27-1</f>
        <v>-1.7309247703113262E-2</v>
      </c>
      <c r="AB28" s="67">
        <f t="shared" ref="AB28:AB29" si="60">D28/D27-1</f>
        <v>-3.0974210157640458E-3</v>
      </c>
      <c r="AC28" s="67">
        <f t="shared" ref="AC28:AC29" si="61">E28/E27-1</f>
        <v>0.16879244552181794</v>
      </c>
      <c r="AD28" s="67">
        <f t="shared" ref="AD28:AD29" si="62">F28/F27-1</f>
        <v>-4.3838985120658203E-2</v>
      </c>
      <c r="AE28" s="67">
        <f t="shared" ref="AE28:AE29" si="63">G28/G27-1</f>
        <v>2.6239976078679561E-2</v>
      </c>
      <c r="AF28" s="67">
        <f t="shared" ref="AF28:AF29" si="64">H28/H27-1</f>
        <v>1.2585524626101741E-2</v>
      </c>
      <c r="AG28" s="67">
        <f t="shared" ref="AG28:AG29" si="65">I28/I27-1</f>
        <v>4.2824415488715628E-2</v>
      </c>
      <c r="AH28" s="67">
        <f t="shared" ref="AH28:AH29" si="66">J28/J27-1</f>
        <v>-2.2657419392641653E-2</v>
      </c>
      <c r="AI28" s="67">
        <f t="shared" ref="AI28:AI29" si="67">K28/K27-1</f>
        <v>1.502250198651689E-3</v>
      </c>
    </row>
    <row r="29" spans="1:35">
      <c r="A29" s="23" t="s">
        <v>118</v>
      </c>
      <c r="B29" s="32">
        <v>2825.8220000000001</v>
      </c>
      <c r="C29" s="32">
        <v>4705.098</v>
      </c>
      <c r="D29" s="32">
        <v>2102.9079999999999</v>
      </c>
      <c r="E29" s="32">
        <v>614.58600000000001</v>
      </c>
      <c r="F29" s="32">
        <v>4048.0340000000001</v>
      </c>
      <c r="G29" s="32">
        <v>1696.338</v>
      </c>
      <c r="H29" s="32">
        <v>8772.93</v>
      </c>
      <c r="I29" s="32">
        <v>994.63300000000004</v>
      </c>
      <c r="J29" s="32">
        <v>411.64400000000001</v>
      </c>
      <c r="K29" s="32">
        <v>26171.992999999999</v>
      </c>
      <c r="L29" s="32"/>
      <c r="M29" s="32">
        <v>1414.433</v>
      </c>
      <c r="O29" s="67">
        <f t="shared" si="48"/>
        <v>0.15459232682986412</v>
      </c>
      <c r="P29" s="67">
        <f t="shared" si="49"/>
        <v>0.32317467566725422</v>
      </c>
      <c r="Q29" s="67">
        <f t="shared" si="50"/>
        <v>0.18871289490538201</v>
      </c>
      <c r="R29" s="67">
        <f t="shared" si="51"/>
        <v>0.43684830688374965</v>
      </c>
      <c r="S29" s="67">
        <f t="shared" si="52"/>
        <v>-7.312709363215264E-2</v>
      </c>
      <c r="T29" s="67">
        <f t="shared" si="53"/>
        <v>0.18003905317952285</v>
      </c>
      <c r="U29" s="67">
        <f t="shared" si="54"/>
        <v>0.13925737176045039</v>
      </c>
      <c r="V29" s="67">
        <f t="shared" si="55"/>
        <v>0.2334360955961865</v>
      </c>
      <c r="W29" s="67">
        <f t="shared" si="56"/>
        <v>9.1983690966631171E-2</v>
      </c>
      <c r="X29" s="67">
        <f t="shared" si="57"/>
        <v>0.14342898857143016</v>
      </c>
      <c r="Z29" s="67">
        <f t="shared" si="58"/>
        <v>7.9982603006102826E-2</v>
      </c>
      <c r="AA29" s="67">
        <f t="shared" si="59"/>
        <v>7.3915824099675564E-2</v>
      </c>
      <c r="AB29" s="67">
        <f t="shared" si="60"/>
        <v>5.4694020029530721E-2</v>
      </c>
      <c r="AC29" s="67">
        <f t="shared" si="61"/>
        <v>0.11910367695660962</v>
      </c>
      <c r="AD29" s="67">
        <f t="shared" si="62"/>
        <v>1.3737683052867489E-2</v>
      </c>
      <c r="AE29" s="67">
        <f t="shared" si="63"/>
        <v>5.6118789689951321E-2</v>
      </c>
      <c r="AF29" s="67">
        <f t="shared" si="64"/>
        <v>5.4582439481535072E-2</v>
      </c>
      <c r="AG29" s="67">
        <f t="shared" si="65"/>
        <v>7.7970932816005423E-2</v>
      </c>
      <c r="AH29" s="67">
        <f t="shared" si="66"/>
        <v>0.12178332493084998</v>
      </c>
      <c r="AI29" s="67">
        <f t="shared" si="67"/>
        <v>5.7508996728274919E-2</v>
      </c>
    </row>
    <row r="30" spans="1:35">
      <c r="A30" s="25"/>
      <c r="B30" s="32"/>
    </row>
    <row r="31" spans="1:35">
      <c r="A31" s="25"/>
      <c r="B31" s="32"/>
    </row>
    <row r="32" spans="1:35">
      <c r="A32" s="25"/>
      <c r="B32" s="32"/>
    </row>
    <row r="33" spans="1:2">
      <c r="A33" s="25"/>
      <c r="B33" s="32"/>
    </row>
    <row r="34" spans="1:2">
      <c r="A34" s="25"/>
      <c r="B34" s="32"/>
    </row>
    <row r="35" spans="1:2">
      <c r="A35" s="25"/>
      <c r="B35" s="32"/>
    </row>
    <row r="36" spans="1:2">
      <c r="A36" s="25"/>
      <c r="B36" s="32"/>
    </row>
    <row r="37" spans="1:2">
      <c r="A37" s="25"/>
      <c r="B37" s="32"/>
    </row>
    <row r="38" spans="1:2">
      <c r="A38" s="25"/>
      <c r="B38" s="32"/>
    </row>
    <row r="39" spans="1:2">
      <c r="A39" s="25"/>
      <c r="B39" s="32"/>
    </row>
    <row r="40" spans="1:2">
      <c r="A40" s="25"/>
      <c r="B40" s="32"/>
    </row>
    <row r="41" spans="1:2">
      <c r="A41" s="25"/>
      <c r="B41" s="32"/>
    </row>
    <row r="42" spans="1:2">
      <c r="A42" s="25"/>
      <c r="B42" s="32"/>
    </row>
    <row r="43" spans="1:2">
      <c r="A43" s="25"/>
      <c r="B43" s="32"/>
    </row>
    <row r="44" spans="1:2">
      <c r="A44" s="25"/>
      <c r="B44" s="32"/>
    </row>
    <row r="45" spans="1:2">
      <c r="A45" s="25"/>
      <c r="B45" s="32"/>
    </row>
    <row r="46" spans="1:2">
      <c r="A46" s="25"/>
      <c r="B46" s="32"/>
    </row>
    <row r="47" spans="1:2">
      <c r="A47" s="25"/>
      <c r="B47" s="32"/>
    </row>
    <row r="48" spans="1:2">
      <c r="A48" s="25"/>
      <c r="B48" s="32"/>
    </row>
    <row r="49" spans="1:2">
      <c r="A49" s="25"/>
      <c r="B49" s="32"/>
    </row>
    <row r="50" spans="1:2">
      <c r="A50" s="25"/>
      <c r="B50" s="32"/>
    </row>
    <row r="51" spans="1:2">
      <c r="A51" s="25"/>
      <c r="B51" s="32"/>
    </row>
    <row r="52" spans="1:2">
      <c r="A52" s="25"/>
      <c r="B52" s="32"/>
    </row>
    <row r="53" spans="1:2">
      <c r="A53" s="25"/>
      <c r="B53" s="32"/>
    </row>
    <row r="54" spans="1:2">
      <c r="A54" s="25"/>
      <c r="B54" s="32"/>
    </row>
    <row r="55" spans="1:2">
      <c r="A55" s="25"/>
      <c r="B55" s="32"/>
    </row>
    <row r="56" spans="1:2">
      <c r="A56" s="25"/>
      <c r="B56" s="32"/>
    </row>
    <row r="57" spans="1:2">
      <c r="A57" s="25"/>
      <c r="B57" s="32"/>
    </row>
    <row r="58" spans="1:2">
      <c r="A58" s="25"/>
      <c r="B58" s="32"/>
    </row>
    <row r="59" spans="1:2">
      <c r="A59" s="25"/>
      <c r="B59" s="32"/>
    </row>
    <row r="60" spans="1:2">
      <c r="A60" s="25"/>
      <c r="B60" s="32"/>
    </row>
    <row r="61" spans="1:2">
      <c r="A61" s="25"/>
      <c r="B61" s="32"/>
    </row>
    <row r="62" spans="1:2">
      <c r="A62" s="25"/>
      <c r="B62" s="32"/>
    </row>
    <row r="63" spans="1:2">
      <c r="A63" s="25"/>
      <c r="B63" s="32"/>
    </row>
    <row r="64" spans="1:2">
      <c r="A64" s="25"/>
      <c r="B64" s="32"/>
    </row>
    <row r="65" spans="1:2">
      <c r="A65" s="25"/>
      <c r="B65" s="32"/>
    </row>
    <row r="66" spans="1:2">
      <c r="B66" s="32"/>
    </row>
    <row r="67" spans="1:2">
      <c r="B67" s="32"/>
    </row>
    <row r="68" spans="1:2">
      <c r="B68" s="32"/>
    </row>
    <row r="69" spans="1:2">
      <c r="B69" s="32"/>
    </row>
    <row r="70" spans="1:2">
      <c r="B70" s="32"/>
    </row>
    <row r="71" spans="1:2">
      <c r="B71" s="32"/>
    </row>
    <row r="72" spans="1:2">
      <c r="B72" s="32"/>
    </row>
    <row r="73" spans="1:2">
      <c r="B73" s="32"/>
    </row>
    <row r="74" spans="1:2">
      <c r="B74" s="32"/>
    </row>
    <row r="75" spans="1:2">
      <c r="B75" s="32"/>
    </row>
    <row r="76" spans="1:2">
      <c r="B76" s="32"/>
    </row>
    <row r="77" spans="1:2">
      <c r="B77" s="32"/>
    </row>
    <row r="78" spans="1:2">
      <c r="B78" s="32"/>
    </row>
    <row r="79" spans="1:2">
      <c r="B79" s="32"/>
    </row>
    <row r="80" spans="1:2">
      <c r="B80" s="32"/>
    </row>
    <row r="81" spans="2:2">
      <c r="B81" s="32"/>
    </row>
    <row r="82" spans="2:2">
      <c r="B82" s="32"/>
    </row>
    <row r="83" spans="2:2">
      <c r="B83" s="32"/>
    </row>
    <row r="84" spans="2:2">
      <c r="B84" s="32"/>
    </row>
    <row r="85" spans="2:2">
      <c r="B85" s="32"/>
    </row>
    <row r="86" spans="2:2">
      <c r="B86" s="32"/>
    </row>
    <row r="87" spans="2:2">
      <c r="B87" s="32"/>
    </row>
    <row r="88" spans="2:2">
      <c r="B88" s="32"/>
    </row>
    <row r="89" spans="2:2">
      <c r="B89" s="32"/>
    </row>
    <row r="90" spans="2:2">
      <c r="B90" s="32"/>
    </row>
    <row r="91" spans="2:2">
      <c r="B91" s="32"/>
    </row>
    <row r="92" spans="2:2">
      <c r="B92" s="32"/>
    </row>
    <row r="93" spans="2:2">
      <c r="B93" s="32"/>
    </row>
    <row r="94" spans="2:2">
      <c r="B94" s="32"/>
    </row>
    <row r="95" spans="2:2">
      <c r="B95" s="32"/>
    </row>
    <row r="96" spans="2:2">
      <c r="B96" s="32"/>
    </row>
    <row r="97" spans="2:2">
      <c r="B97" s="32"/>
    </row>
    <row r="98" spans="2:2">
      <c r="B98" s="32"/>
    </row>
    <row r="99" spans="2:2">
      <c r="B99" s="32"/>
    </row>
    <row r="100" spans="2:2">
      <c r="B100" s="32"/>
    </row>
    <row r="101" spans="2:2">
      <c r="B101" s="32"/>
    </row>
    <row r="102" spans="2:2">
      <c r="B102" s="32"/>
    </row>
    <row r="103" spans="2:2">
      <c r="B103" s="32"/>
    </row>
    <row r="104" spans="2:2">
      <c r="B104" s="32"/>
    </row>
    <row r="105" spans="2:2">
      <c r="B105" s="32"/>
    </row>
    <row r="106" spans="2:2">
      <c r="B106" s="32"/>
    </row>
    <row r="107" spans="2:2">
      <c r="B107" s="32"/>
    </row>
    <row r="108" spans="2:2">
      <c r="B108" s="32"/>
    </row>
    <row r="109" spans="2:2">
      <c r="B109" s="32"/>
    </row>
    <row r="110" spans="2:2">
      <c r="B110" s="32"/>
    </row>
    <row r="111" spans="2:2">
      <c r="B111" s="32"/>
    </row>
    <row r="112" spans="2:2">
      <c r="B112" s="32"/>
    </row>
    <row r="113" spans="2:2">
      <c r="B113" s="32"/>
    </row>
    <row r="114" spans="2:2">
      <c r="B114" s="32"/>
    </row>
    <row r="115" spans="2:2">
      <c r="B115" s="32"/>
    </row>
    <row r="116" spans="2:2">
      <c r="B116" s="32"/>
    </row>
    <row r="117" spans="2:2">
      <c r="B117" s="32"/>
    </row>
    <row r="118" spans="2:2">
      <c r="B118" s="32"/>
    </row>
    <row r="119" spans="2:2">
      <c r="B119" s="32"/>
    </row>
    <row r="120" spans="2:2">
      <c r="B120" s="32"/>
    </row>
    <row r="121" spans="2:2">
      <c r="B121" s="32"/>
    </row>
    <row r="122" spans="2:2">
      <c r="B122" s="32"/>
    </row>
    <row r="123" spans="2:2">
      <c r="B123" s="32"/>
    </row>
    <row r="124" spans="2:2">
      <c r="B124" s="32"/>
    </row>
    <row r="125" spans="2:2">
      <c r="B125" s="32"/>
    </row>
    <row r="126" spans="2:2">
      <c r="B126" s="32"/>
    </row>
    <row r="127" spans="2:2">
      <c r="B127" s="32"/>
    </row>
    <row r="128" spans="2:2">
      <c r="B128" s="32"/>
    </row>
    <row r="129" spans="2:2">
      <c r="B129" s="32"/>
    </row>
    <row r="130" spans="2:2">
      <c r="B130" s="32"/>
    </row>
    <row r="131" spans="2:2">
      <c r="B131" s="32"/>
    </row>
    <row r="132" spans="2:2">
      <c r="B132" s="32"/>
    </row>
    <row r="133" spans="2:2">
      <c r="B133" s="32"/>
    </row>
    <row r="134" spans="2:2">
      <c r="B134" s="32"/>
    </row>
    <row r="135" spans="2:2">
      <c r="B135" s="32"/>
    </row>
    <row r="136" spans="2:2">
      <c r="B136" s="32"/>
    </row>
    <row r="137" spans="2:2">
      <c r="B137" s="32"/>
    </row>
    <row r="138" spans="2:2">
      <c r="B138" s="32"/>
    </row>
    <row r="139" spans="2:2">
      <c r="B139" s="32"/>
    </row>
    <row r="140" spans="2:2">
      <c r="B140" s="32"/>
    </row>
    <row r="141" spans="2:2">
      <c r="B141" s="32"/>
    </row>
    <row r="142" spans="2:2">
      <c r="B142" s="32"/>
    </row>
    <row r="143" spans="2:2">
      <c r="B143" s="32"/>
    </row>
    <row r="144" spans="2:2">
      <c r="B144" s="32"/>
    </row>
    <row r="145" spans="2:2">
      <c r="B145" s="32"/>
    </row>
    <row r="146" spans="2:2">
      <c r="B146" s="32"/>
    </row>
    <row r="147" spans="2:2">
      <c r="B147" s="32"/>
    </row>
    <row r="148" spans="2:2">
      <c r="B148" s="32"/>
    </row>
    <row r="149" spans="2:2">
      <c r="B149" s="32"/>
    </row>
    <row r="150" spans="2:2">
      <c r="B150" s="32"/>
    </row>
    <row r="151" spans="2:2">
      <c r="B151" s="32"/>
    </row>
    <row r="152" spans="2:2">
      <c r="B152" s="32"/>
    </row>
    <row r="153" spans="2:2">
      <c r="B153" s="32"/>
    </row>
    <row r="154" spans="2:2">
      <c r="B154" s="32"/>
    </row>
    <row r="155" spans="2:2">
      <c r="B155" s="32"/>
    </row>
    <row r="156" spans="2:2">
      <c r="B156" s="32"/>
    </row>
    <row r="157" spans="2:2">
      <c r="B157" s="32"/>
    </row>
    <row r="158" spans="2:2">
      <c r="B158" s="32"/>
    </row>
    <row r="159" spans="2:2">
      <c r="B159" s="32"/>
    </row>
    <row r="160" spans="2:2">
      <c r="B160" s="32"/>
    </row>
    <row r="161" spans="2:2">
      <c r="B161" s="32"/>
    </row>
    <row r="162" spans="2:2">
      <c r="B162" s="32"/>
    </row>
    <row r="163" spans="2:2">
      <c r="B163" s="32"/>
    </row>
    <row r="164" spans="2:2">
      <c r="B164" s="32"/>
    </row>
    <row r="165" spans="2:2">
      <c r="B165" s="32"/>
    </row>
    <row r="166" spans="2:2">
      <c r="B166" s="32"/>
    </row>
    <row r="167" spans="2:2">
      <c r="B167" s="32"/>
    </row>
    <row r="168" spans="2:2">
      <c r="B168" s="32"/>
    </row>
    <row r="169" spans="2:2">
      <c r="B169" s="32"/>
    </row>
    <row r="170" spans="2:2">
      <c r="B170" s="32"/>
    </row>
    <row r="171" spans="2:2">
      <c r="B171" s="32"/>
    </row>
    <row r="172" spans="2:2">
      <c r="B172" s="32"/>
    </row>
    <row r="173" spans="2:2">
      <c r="B173" s="32"/>
    </row>
    <row r="174" spans="2:2">
      <c r="B174" s="32"/>
    </row>
    <row r="175" spans="2:2">
      <c r="B175" s="32"/>
    </row>
    <row r="176" spans="2:2">
      <c r="B176" s="32"/>
    </row>
    <row r="177" spans="2:2">
      <c r="B177" s="32"/>
    </row>
    <row r="178" spans="2:2">
      <c r="B178" s="32"/>
    </row>
    <row r="179" spans="2:2">
      <c r="B179" s="32"/>
    </row>
    <row r="180" spans="2:2">
      <c r="B180" s="32"/>
    </row>
    <row r="181" spans="2:2">
      <c r="B181" s="32"/>
    </row>
    <row r="182" spans="2:2">
      <c r="B182" s="32"/>
    </row>
    <row r="183" spans="2:2">
      <c r="B183" s="32"/>
    </row>
    <row r="184" spans="2:2">
      <c r="B184" s="32"/>
    </row>
    <row r="185" spans="2:2">
      <c r="B185" s="32"/>
    </row>
    <row r="186" spans="2:2">
      <c r="B186" s="32"/>
    </row>
    <row r="187" spans="2:2">
      <c r="B187" s="32"/>
    </row>
    <row r="188" spans="2:2">
      <c r="B188" s="32"/>
    </row>
    <row r="189" spans="2:2">
      <c r="B189" s="32"/>
    </row>
    <row r="190" spans="2:2">
      <c r="B190" s="32"/>
    </row>
    <row r="191" spans="2:2">
      <c r="B191" s="32"/>
    </row>
    <row r="192" spans="2:2">
      <c r="B192" s="32"/>
    </row>
    <row r="193" spans="2:2">
      <c r="B193" s="32"/>
    </row>
    <row r="194" spans="2:2">
      <c r="B194" s="32"/>
    </row>
    <row r="195" spans="2:2">
      <c r="B195" s="32"/>
    </row>
    <row r="196" spans="2:2">
      <c r="B196" s="32"/>
    </row>
    <row r="197" spans="2:2">
      <c r="B197" s="32"/>
    </row>
    <row r="198" spans="2:2">
      <c r="B198" s="32"/>
    </row>
    <row r="199" spans="2:2">
      <c r="B199" s="32"/>
    </row>
    <row r="200" spans="2:2">
      <c r="B200" s="32"/>
    </row>
    <row r="201" spans="2:2">
      <c r="B201" s="32"/>
    </row>
    <row r="202" spans="2:2">
      <c r="B202" s="32"/>
    </row>
    <row r="203" spans="2:2">
      <c r="B203" s="32"/>
    </row>
    <row r="204" spans="2:2">
      <c r="B204" s="32"/>
    </row>
    <row r="205" spans="2:2">
      <c r="B205" s="32"/>
    </row>
    <row r="206" spans="2:2">
      <c r="B206" s="32"/>
    </row>
    <row r="207" spans="2:2">
      <c r="B207" s="32"/>
    </row>
    <row r="208" spans="2:2">
      <c r="B208" s="32"/>
    </row>
    <row r="209" spans="2:2">
      <c r="B209" s="32"/>
    </row>
    <row r="210" spans="2:2">
      <c r="B210" s="32"/>
    </row>
    <row r="211" spans="2:2">
      <c r="B211" s="32"/>
    </row>
    <row r="212" spans="2:2">
      <c r="B212" s="32"/>
    </row>
    <row r="213" spans="2:2">
      <c r="B213" s="32"/>
    </row>
    <row r="214" spans="2:2">
      <c r="B214" s="32"/>
    </row>
    <row r="215" spans="2:2">
      <c r="B215" s="32"/>
    </row>
    <row r="216" spans="2:2">
      <c r="B216" s="32"/>
    </row>
    <row r="217" spans="2:2">
      <c r="B217" s="33"/>
    </row>
    <row r="218" spans="2:2">
      <c r="B218" s="34"/>
    </row>
    <row r="219" spans="2:2">
      <c r="B219" s="34"/>
    </row>
    <row r="220" spans="2:2">
      <c r="B220" s="33"/>
    </row>
    <row r="221" spans="2:2">
      <c r="B221" s="33"/>
    </row>
    <row r="222" spans="2:2">
      <c r="B222" s="33"/>
    </row>
    <row r="223" spans="2:2">
      <c r="B223" s="33"/>
    </row>
    <row r="224" spans="2:2">
      <c r="B224" s="33"/>
    </row>
    <row r="225" spans="2:2">
      <c r="B225" s="33"/>
    </row>
    <row r="226" spans="2:2">
      <c r="B226" s="33"/>
    </row>
    <row r="227" spans="2:2">
      <c r="B227" s="33"/>
    </row>
    <row r="228" spans="2:2">
      <c r="B228" s="33"/>
    </row>
    <row r="229" spans="2:2">
      <c r="B229" s="33"/>
    </row>
    <row r="230" spans="2:2">
      <c r="B230" s="33"/>
    </row>
    <row r="231" spans="2:2">
      <c r="B231" s="33"/>
    </row>
    <row r="232" spans="2:2">
      <c r="B232" s="33"/>
    </row>
    <row r="233" spans="2:2">
      <c r="B233" s="33"/>
    </row>
    <row r="234" spans="2:2">
      <c r="B234" s="33"/>
    </row>
    <row r="235" spans="2:2">
      <c r="B235" s="33"/>
    </row>
    <row r="236" spans="2:2">
      <c r="B236" s="33"/>
    </row>
    <row r="237" spans="2:2">
      <c r="B237" s="33"/>
    </row>
    <row r="238" spans="2:2">
      <c r="B238" s="33"/>
    </row>
    <row r="239" spans="2:2">
      <c r="B239" s="33"/>
    </row>
    <row r="240" spans="2:2">
      <c r="B240" s="33"/>
    </row>
    <row r="241" spans="2:2">
      <c r="B241" s="33"/>
    </row>
    <row r="242" spans="2:2">
      <c r="B242" s="33"/>
    </row>
    <row r="243" spans="2:2">
      <c r="B243" s="33"/>
    </row>
    <row r="244" spans="2:2">
      <c r="B244" s="33"/>
    </row>
    <row r="245" spans="2:2">
      <c r="B245" s="33"/>
    </row>
    <row r="246" spans="2:2">
      <c r="B246" s="33"/>
    </row>
  </sheetData>
  <mergeCells count="2">
    <mergeCell ref="O7:X7"/>
    <mergeCell ref="Z7:AI7"/>
  </mergeCells>
  <phoneticPr fontId="6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58"/>
  <sheetViews>
    <sheetView workbookViewId="0">
      <pane xSplit="1" ySplit="9" topLeftCell="B15" activePane="bottomRight" state="frozen"/>
      <selection pane="topRight" activeCell="B1" sqref="B1"/>
      <selection pane="bottomLeft" activeCell="A10" sqref="A10"/>
      <selection pane="bottomRight" activeCell="A48" sqref="A48"/>
    </sheetView>
  </sheetViews>
  <sheetFormatPr defaultColWidth="9.28515625" defaultRowHeight="12"/>
  <cols>
    <col min="1" max="1" width="8.7109375" style="26" customWidth="1"/>
    <col min="2" max="4" width="9.7109375" style="53" customWidth="1"/>
    <col min="5" max="5" width="2.7109375" style="47" customWidth="1"/>
    <col min="6" max="6" width="10.5703125" style="77" bestFit="1" customWidth="1"/>
    <col min="7" max="7" width="9.28515625" style="77"/>
    <col min="8" max="8" width="1.7109375" style="77" customWidth="1"/>
    <col min="9" max="10" width="9.28515625" style="77"/>
    <col min="11" max="11" width="2.7109375" style="47" customWidth="1"/>
    <col min="12" max="16384" width="9.28515625" style="47"/>
  </cols>
  <sheetData>
    <row r="1" spans="1:11" s="37" customFormat="1" ht="12.75">
      <c r="A1" s="16" t="s">
        <v>40</v>
      </c>
      <c r="B1" s="35" t="s">
        <v>45</v>
      </c>
      <c r="C1" s="38"/>
      <c r="F1" s="116"/>
      <c r="G1" s="116"/>
      <c r="H1" s="116"/>
      <c r="I1" s="116"/>
      <c r="J1" s="116"/>
      <c r="K1" s="68"/>
    </row>
    <row r="2" spans="1:11" s="37" customFormat="1" ht="12.75">
      <c r="A2" s="16" t="s">
        <v>41</v>
      </c>
      <c r="B2" s="35" t="s">
        <v>68</v>
      </c>
      <c r="C2" s="38"/>
      <c r="F2" s="116"/>
      <c r="G2" s="116"/>
      <c r="H2" s="116"/>
      <c r="I2" s="116"/>
      <c r="J2" s="116"/>
    </row>
    <row r="3" spans="1:11" s="37" customFormat="1" ht="12.75">
      <c r="A3" s="17" t="s">
        <v>42</v>
      </c>
      <c r="B3" s="68" t="s">
        <v>66</v>
      </c>
      <c r="F3" s="116"/>
      <c r="G3" s="116"/>
      <c r="H3" s="116"/>
      <c r="I3" s="116"/>
      <c r="J3" s="116"/>
    </row>
    <row r="4" spans="1:11" s="45" customFormat="1" ht="11.25">
      <c r="A4" s="18" t="s">
        <v>43</v>
      </c>
      <c r="B4" s="75" t="s">
        <v>69</v>
      </c>
      <c r="C4" s="40"/>
      <c r="D4" s="40"/>
      <c r="F4" s="112"/>
      <c r="G4" s="112"/>
      <c r="H4" s="112"/>
      <c r="I4" s="112"/>
      <c r="J4" s="112"/>
    </row>
    <row r="5" spans="1:11" s="45" customFormat="1" ht="11.25">
      <c r="A5" s="19" t="s">
        <v>44</v>
      </c>
      <c r="B5" s="75" t="s">
        <v>67</v>
      </c>
      <c r="C5" s="40"/>
      <c r="D5" s="40"/>
      <c r="F5" s="112"/>
      <c r="G5" s="112"/>
      <c r="H5" s="112"/>
      <c r="I5" s="112"/>
      <c r="J5" s="112"/>
    </row>
    <row r="6" spans="1:11">
      <c r="A6" s="27"/>
      <c r="B6" s="20"/>
      <c r="C6" s="20"/>
      <c r="D6" s="20"/>
    </row>
    <row r="7" spans="1:11">
      <c r="A7" s="20"/>
      <c r="B7" s="20"/>
      <c r="C7" s="20"/>
      <c r="D7" s="20"/>
      <c r="F7" s="124" t="s">
        <v>50</v>
      </c>
      <c r="G7" s="124"/>
      <c r="I7" s="124" t="s">
        <v>93</v>
      </c>
      <c r="J7" s="124"/>
    </row>
    <row r="8" spans="1:11">
      <c r="A8" s="20"/>
      <c r="B8" s="20"/>
      <c r="C8" s="20"/>
      <c r="D8" s="20"/>
    </row>
    <row r="9" spans="1:11" ht="24.75" thickBot="1">
      <c r="A9" s="22"/>
      <c r="B9" s="76" t="s">
        <v>65</v>
      </c>
      <c r="C9" s="76" t="s">
        <v>64</v>
      </c>
      <c r="D9" s="76" t="s">
        <v>63</v>
      </c>
      <c r="F9" s="78" t="s">
        <v>65</v>
      </c>
      <c r="G9" s="78" t="s">
        <v>64</v>
      </c>
      <c r="I9" s="78" t="s">
        <v>65</v>
      </c>
      <c r="J9" s="78" t="s">
        <v>64</v>
      </c>
    </row>
    <row r="10" spans="1:11" ht="12.75" thickTop="1">
      <c r="A10" s="23">
        <v>2014</v>
      </c>
      <c r="B10" s="72">
        <v>2.9090909090909091E-2</v>
      </c>
      <c r="C10" s="72">
        <v>2.2072727272727275</v>
      </c>
      <c r="D10" s="70">
        <v>2.1781818181818182</v>
      </c>
      <c r="F10" s="64" t="s">
        <v>49</v>
      </c>
      <c r="G10" s="64" t="s">
        <v>49</v>
      </c>
      <c r="I10" s="64" t="s">
        <v>49</v>
      </c>
      <c r="J10" s="64" t="s">
        <v>49</v>
      </c>
    </row>
    <row r="11" spans="1:11">
      <c r="A11" s="23">
        <v>2015</v>
      </c>
      <c r="B11" s="72">
        <v>5.2509960159362511E-2</v>
      </c>
      <c r="C11" s="72">
        <v>2.1382868525896415</v>
      </c>
      <c r="D11" s="70">
        <v>2.0857768924302791</v>
      </c>
      <c r="F11" s="67">
        <f t="shared" ref="F11:F18" si="0">B11/B10-1</f>
        <v>0.80502988047808621</v>
      </c>
      <c r="G11" s="67">
        <f t="shared" ref="G11:G18" si="1">C11/C10-1</f>
        <v>-3.1253897096950034E-2</v>
      </c>
      <c r="I11" s="64" t="s">
        <v>49</v>
      </c>
      <c r="J11" s="64" t="s">
        <v>49</v>
      </c>
    </row>
    <row r="12" spans="1:11">
      <c r="A12" s="23">
        <v>2016</v>
      </c>
      <c r="B12" s="70">
        <v>0.31936000000000009</v>
      </c>
      <c r="C12" s="70">
        <v>1.8374400000000002</v>
      </c>
      <c r="D12" s="70">
        <v>1.5180800000000001</v>
      </c>
      <c r="F12" s="67">
        <f t="shared" si="0"/>
        <v>5.0818937784522067</v>
      </c>
      <c r="G12" s="67">
        <f t="shared" si="1"/>
        <v>-0.14069527305248641</v>
      </c>
      <c r="I12" s="64" t="s">
        <v>49</v>
      </c>
      <c r="J12" s="64" t="s">
        <v>49</v>
      </c>
    </row>
    <row r="13" spans="1:11">
      <c r="A13" s="23">
        <v>2017</v>
      </c>
      <c r="B13" s="70">
        <v>0.94896000000000047</v>
      </c>
      <c r="C13" s="70">
        <v>2.3294800000000002</v>
      </c>
      <c r="D13" s="70">
        <v>1.3805199999999997</v>
      </c>
      <c r="F13" s="67">
        <f t="shared" si="0"/>
        <v>1.9714428857715438</v>
      </c>
      <c r="G13" s="67">
        <f t="shared" si="1"/>
        <v>0.26778561476837348</v>
      </c>
      <c r="I13" s="64" t="s">
        <v>49</v>
      </c>
      <c r="J13" s="64" t="s">
        <v>49</v>
      </c>
    </row>
    <row r="14" spans="1:11">
      <c r="A14" s="23">
        <v>2018</v>
      </c>
      <c r="B14" s="70">
        <v>1.9716867469879513</v>
      </c>
      <c r="C14" s="70">
        <v>2.9112449799196782</v>
      </c>
      <c r="D14" s="70">
        <v>0.93955823293172691</v>
      </c>
      <c r="F14" s="67">
        <f t="shared" si="0"/>
        <v>1.077734305964372</v>
      </c>
      <c r="G14" s="67">
        <f t="shared" si="1"/>
        <v>0.24974027676549193</v>
      </c>
      <c r="I14" s="64" t="s">
        <v>49</v>
      </c>
      <c r="J14" s="64" t="s">
        <v>49</v>
      </c>
    </row>
    <row r="15" spans="1:11">
      <c r="A15" s="23">
        <v>2019</v>
      </c>
      <c r="B15" s="70">
        <v>2.105760000000001</v>
      </c>
      <c r="C15" s="70">
        <v>2.1413999999999982</v>
      </c>
      <c r="D15" s="70">
        <v>3.5639999999997229E-2</v>
      </c>
      <c r="F15" s="67">
        <f t="shared" si="0"/>
        <v>6.7999266727773344E-2</v>
      </c>
      <c r="G15" s="67">
        <f t="shared" si="1"/>
        <v>-0.26443840529728291</v>
      </c>
      <c r="I15" s="64" t="s">
        <v>49</v>
      </c>
      <c r="J15" s="64" t="s">
        <v>49</v>
      </c>
    </row>
    <row r="16" spans="1:11">
      <c r="A16" s="23">
        <v>2020</v>
      </c>
      <c r="B16" s="70">
        <v>0.25143478260869595</v>
      </c>
      <c r="C16" s="70">
        <v>0.80991304347826043</v>
      </c>
      <c r="D16" s="70">
        <v>0.55847826086956442</v>
      </c>
      <c r="F16" s="67">
        <f t="shared" si="0"/>
        <v>-0.88059665744971138</v>
      </c>
      <c r="G16" s="67">
        <f t="shared" si="1"/>
        <v>-0.62178339241698843</v>
      </c>
      <c r="I16" s="64" t="s">
        <v>49</v>
      </c>
      <c r="J16" s="64" t="s">
        <v>49</v>
      </c>
    </row>
    <row r="17" spans="1:10">
      <c r="A17" s="23">
        <v>2021</v>
      </c>
      <c r="B17" s="70">
        <v>4.4900398406374338E-2</v>
      </c>
      <c r="C17" s="70">
        <v>1.446852589641435</v>
      </c>
      <c r="D17" s="70">
        <v>1.4019521912350608</v>
      </c>
      <c r="F17" s="67">
        <f t="shared" si="0"/>
        <v>-0.821423281454849</v>
      </c>
      <c r="G17" s="67">
        <f t="shared" si="1"/>
        <v>0.78642954486541883</v>
      </c>
      <c r="I17" s="64" t="s">
        <v>49</v>
      </c>
      <c r="J17" s="64" t="s">
        <v>49</v>
      </c>
    </row>
    <row r="18" spans="1:10">
      <c r="A18" s="23">
        <v>2022</v>
      </c>
      <c r="B18" s="70">
        <v>2.0853815261044186</v>
      </c>
      <c r="C18" s="70">
        <v>2.9505622489959835</v>
      </c>
      <c r="D18" s="70">
        <v>0.86518072289156489</v>
      </c>
      <c r="F18" s="67">
        <f t="shared" si="0"/>
        <v>45.444610741101243</v>
      </c>
      <c r="G18" s="67">
        <f t="shared" si="1"/>
        <v>1.0392970715331851</v>
      </c>
      <c r="I18" s="64" t="s">
        <v>49</v>
      </c>
      <c r="J18" s="64" t="s">
        <v>49</v>
      </c>
    </row>
    <row r="19" spans="1:10">
      <c r="A19" s="23">
        <v>2023</v>
      </c>
      <c r="B19" s="70">
        <v>5.2788400000000006</v>
      </c>
      <c r="C19" s="70">
        <v>3.9589999999999996</v>
      </c>
      <c r="D19" s="70">
        <v>-1.319840000000001</v>
      </c>
      <c r="F19" s="67">
        <f t="shared" ref="F19:F20" si="2">B19/B18-1</f>
        <v>1.5313545430035043</v>
      </c>
      <c r="G19" s="67">
        <f t="shared" ref="G19:G20" si="3">C19/C18-1</f>
        <v>0.3417781649403151</v>
      </c>
      <c r="I19" s="64" t="s">
        <v>49</v>
      </c>
      <c r="J19" s="64" t="s">
        <v>49</v>
      </c>
    </row>
    <row r="20" spans="1:10">
      <c r="A20" s="23">
        <v>2024</v>
      </c>
      <c r="B20" s="70">
        <v>5.1813200000000128</v>
      </c>
      <c r="C20" s="70">
        <v>4.207959999999999</v>
      </c>
      <c r="D20" s="70">
        <v>-0.97336000000001377</v>
      </c>
      <c r="F20" s="67">
        <f t="shared" si="2"/>
        <v>-1.8473755597818386E-2</v>
      </c>
      <c r="G20" s="67">
        <f t="shared" si="3"/>
        <v>6.2884566809800369E-2</v>
      </c>
      <c r="I20" s="64" t="s">
        <v>49</v>
      </c>
      <c r="J20" s="64" t="s">
        <v>49</v>
      </c>
    </row>
    <row r="21" spans="1:10">
      <c r="A21" s="23"/>
      <c r="B21" s="70"/>
      <c r="C21" s="70"/>
      <c r="D21" s="70"/>
      <c r="F21" s="67"/>
      <c r="G21" s="67"/>
      <c r="I21" s="64"/>
      <c r="J21" s="64"/>
    </row>
    <row r="22" spans="1:10">
      <c r="A22" s="101" t="s">
        <v>113</v>
      </c>
      <c r="B22" s="118">
        <v>5.4538095238095234</v>
      </c>
      <c r="C22" s="118">
        <v>4.0580952380952384</v>
      </c>
      <c r="D22" s="118">
        <v>-1.395714285714285</v>
      </c>
      <c r="E22" s="103"/>
      <c r="F22" s="109"/>
      <c r="G22" s="109"/>
      <c r="H22" s="114"/>
      <c r="I22" s="110"/>
      <c r="J22" s="110"/>
    </row>
    <row r="23" spans="1:10">
      <c r="A23" s="101" t="s">
        <v>123</v>
      </c>
      <c r="B23" s="118">
        <v>4.3428571428571416</v>
      </c>
      <c r="C23" s="118">
        <v>4.6290476190476193</v>
      </c>
      <c r="D23" s="118">
        <v>0.28619047619047766</v>
      </c>
      <c r="E23" s="103"/>
      <c r="F23" s="109">
        <f t="shared" ref="F23" si="4">B23/B22-1</f>
        <v>-0.20370208678948765</v>
      </c>
      <c r="G23" s="109">
        <f t="shared" ref="G23" si="5">C23/C22-1</f>
        <v>0.14069467261206281</v>
      </c>
      <c r="H23" s="114"/>
      <c r="I23" s="110" t="s">
        <v>49</v>
      </c>
      <c r="J23" s="110" t="s">
        <v>49</v>
      </c>
    </row>
    <row r="24" spans="1:10">
      <c r="A24" s="23"/>
      <c r="B24" s="70" t="s">
        <v>10</v>
      </c>
      <c r="C24" s="70" t="s">
        <v>10</v>
      </c>
      <c r="D24" s="71" t="s">
        <v>10</v>
      </c>
      <c r="F24" s="117"/>
    </row>
    <row r="25" spans="1:10">
      <c r="A25" s="23" t="s">
        <v>96</v>
      </c>
      <c r="B25" s="70">
        <v>4.1873770491803279</v>
      </c>
      <c r="C25" s="70">
        <v>3.8267213114754086</v>
      </c>
      <c r="D25" s="70">
        <v>-0.36065573770491932</v>
      </c>
      <c r="F25" s="64" t="s">
        <v>49</v>
      </c>
      <c r="G25" s="64" t="s">
        <v>49</v>
      </c>
      <c r="I25" s="64" t="s">
        <v>49</v>
      </c>
      <c r="J25" s="64" t="s">
        <v>49</v>
      </c>
    </row>
    <row r="26" spans="1:10">
      <c r="A26" s="23" t="s">
        <v>99</v>
      </c>
      <c r="B26" s="70">
        <v>4.7817741935483893</v>
      </c>
      <c r="C26" s="70">
        <v>3.6462903225806458</v>
      </c>
      <c r="D26" s="70">
        <v>-1.1354838709677435</v>
      </c>
      <c r="F26" s="64" t="s">
        <v>49</v>
      </c>
      <c r="G26" s="64" t="s">
        <v>49</v>
      </c>
      <c r="I26" s="67">
        <f t="shared" ref="I26:I27" si="6">B26/B25-1</f>
        <v>0.14194975455683245</v>
      </c>
      <c r="J26" s="67">
        <f t="shared" ref="J26:J27" si="7">C26/C25-1</f>
        <v>-4.7150281979953412E-2</v>
      </c>
    </row>
    <row r="27" spans="1:10">
      <c r="A27" s="23" t="s">
        <v>110</v>
      </c>
      <c r="B27" s="70">
        <v>5.2695238095238093</v>
      </c>
      <c r="C27" s="70">
        <v>3.5957142857142861</v>
      </c>
      <c r="D27" s="70">
        <v>-1.6738095238095232</v>
      </c>
      <c r="F27" s="64" t="s">
        <v>49</v>
      </c>
      <c r="G27" s="64" t="s">
        <v>49</v>
      </c>
      <c r="I27" s="67">
        <f t="shared" si="6"/>
        <v>0.10200180858257513</v>
      </c>
      <c r="J27" s="67">
        <f t="shared" si="7"/>
        <v>-1.3870545785439448E-2</v>
      </c>
    </row>
    <row r="28" spans="1:10">
      <c r="A28" s="23" t="s">
        <v>111</v>
      </c>
      <c r="B28" s="70">
        <v>5.5355555555555567</v>
      </c>
      <c r="C28" s="70">
        <v>4.1496825396825416</v>
      </c>
      <c r="D28" s="70">
        <v>-1.385873015873015</v>
      </c>
      <c r="F28" s="64" t="s">
        <v>49</v>
      </c>
      <c r="G28" s="64" t="s">
        <v>49</v>
      </c>
      <c r="I28" s="67">
        <f t="shared" ref="I28:I29" si="8">B28/B27-1</f>
        <v>5.0484968974034761E-2</v>
      </c>
      <c r="J28" s="67">
        <f t="shared" ref="J28:J29" si="9">C28/C27-1</f>
        <v>0.15406347945084575</v>
      </c>
    </row>
    <row r="29" spans="1:10">
      <c r="A29" s="23" t="s">
        <v>112</v>
      </c>
      <c r="B29" s="70">
        <v>5.5245161290322589</v>
      </c>
      <c r="C29" s="70">
        <v>4.4470967741935494</v>
      </c>
      <c r="D29" s="70">
        <v>-1.0774193548387094</v>
      </c>
      <c r="F29" s="67">
        <f>B29/B25-1</f>
        <v>0.31932617104869343</v>
      </c>
      <c r="G29" s="67">
        <f t="shared" ref="G29:G30" si="10">C29/C25-1</f>
        <v>0.16211670833143388</v>
      </c>
      <c r="I29" s="67">
        <f t="shared" si="8"/>
        <v>-1.9942761683998667E-3</v>
      </c>
      <c r="J29" s="67">
        <f t="shared" si="9"/>
        <v>7.1671563226077595E-2</v>
      </c>
    </row>
    <row r="30" spans="1:10">
      <c r="A30" s="23" t="s">
        <v>115</v>
      </c>
      <c r="B30" s="70">
        <v>5.4542622950819668</v>
      </c>
      <c r="C30" s="70">
        <v>4.1563934426229503</v>
      </c>
      <c r="D30" s="70">
        <v>-1.2978688524590165</v>
      </c>
      <c r="F30" s="67">
        <f t="shared" ref="F30" si="11">B30/B26-1</f>
        <v>0.14063568757406064</v>
      </c>
      <c r="G30" s="67">
        <f t="shared" si="10"/>
        <v>0.13989646323095895</v>
      </c>
      <c r="I30" s="67">
        <f t="shared" ref="I30:I32" si="12">B30/B29-1</f>
        <v>-1.2716739766781782E-2</v>
      </c>
      <c r="J30" s="67">
        <f t="shared" ref="J30:J32" si="13">C30/C29-1</f>
        <v>-6.5369238928540296E-2</v>
      </c>
    </row>
    <row r="31" spans="1:10">
      <c r="A31" s="23" t="s">
        <v>116</v>
      </c>
      <c r="B31" s="70">
        <v>5.4665079365079343</v>
      </c>
      <c r="C31" s="70">
        <v>4.4487301587301582</v>
      </c>
      <c r="D31" s="70">
        <v>-1.0177777777777761</v>
      </c>
      <c r="F31" s="67">
        <f>B31/B27-1</f>
        <v>3.7381769986143398E-2</v>
      </c>
      <c r="G31" s="67">
        <f t="shared" ref="G31:G33" si="14">C31/C27-1</f>
        <v>0.23723127179622971</v>
      </c>
      <c r="I31" s="67">
        <f t="shared" si="12"/>
        <v>2.2451508129723852E-3</v>
      </c>
      <c r="J31" s="67">
        <f t="shared" si="13"/>
        <v>7.0334226088742069E-2</v>
      </c>
    </row>
    <row r="32" spans="1:10">
      <c r="A32" s="23" t="s">
        <v>118</v>
      </c>
      <c r="B32" s="70">
        <v>5.225625</v>
      </c>
      <c r="C32" s="70">
        <v>3.9546875000000004</v>
      </c>
      <c r="D32" s="70">
        <v>-1.2709374999999996</v>
      </c>
      <c r="F32" s="67">
        <f t="shared" ref="F32:F33" si="15">B32/B28-1</f>
        <v>-5.5989060618225839E-2</v>
      </c>
      <c r="G32" s="67">
        <f t="shared" si="14"/>
        <v>-4.6990351145622555E-2</v>
      </c>
      <c r="I32" s="67">
        <f t="shared" si="12"/>
        <v>-4.4065231278492045E-2</v>
      </c>
      <c r="J32" s="67">
        <f t="shared" si="13"/>
        <v>-0.11105251186355991</v>
      </c>
    </row>
    <row r="33" spans="1:20">
      <c r="A33" s="23" t="s">
        <v>121</v>
      </c>
      <c r="B33" s="70">
        <v>4.5772580645161254</v>
      </c>
      <c r="C33" s="70">
        <v>4.2754838709677436</v>
      </c>
      <c r="D33" s="70">
        <v>-0.30177419354838175</v>
      </c>
      <c r="F33" s="67">
        <f t="shared" si="15"/>
        <v>-0.17146444003269956</v>
      </c>
      <c r="G33" s="67">
        <f t="shared" si="14"/>
        <v>-3.8589873784999118E-2</v>
      </c>
      <c r="I33" s="67">
        <f t="shared" ref="I33" si="16">B33/B32-1</f>
        <v>-0.12407452419258458</v>
      </c>
      <c r="J33" s="67">
        <f t="shared" ref="J33" si="17">C33/C32-1</f>
        <v>8.1118007672601911E-2</v>
      </c>
    </row>
    <row r="34" spans="1:20">
      <c r="A34" s="24"/>
      <c r="B34" s="47"/>
      <c r="C34" s="47"/>
      <c r="D34" s="47"/>
    </row>
    <row r="35" spans="1:20">
      <c r="A35" s="25">
        <v>45322</v>
      </c>
      <c r="B35" s="70">
        <v>5.4538095238095234</v>
      </c>
      <c r="C35" s="70">
        <v>4.0580952380952384</v>
      </c>
      <c r="D35" s="70">
        <f t="shared" ref="D35:D46" si="18">C35-B35</f>
        <v>-1.395714285714285</v>
      </c>
      <c r="F35" s="64" t="s">
        <v>49</v>
      </c>
      <c r="G35" s="64" t="s">
        <v>49</v>
      </c>
      <c r="I35" s="64" t="s">
        <v>49</v>
      </c>
      <c r="J35" s="64" t="s">
        <v>49</v>
      </c>
      <c r="O35" s="84"/>
      <c r="P35" s="85"/>
      <c r="S35" s="84"/>
      <c r="T35" s="85"/>
    </row>
    <row r="36" spans="1:20">
      <c r="A36" s="25">
        <v>45351</v>
      </c>
      <c r="B36" s="70">
        <v>5.4404999999999992</v>
      </c>
      <c r="C36" s="70">
        <v>4.2075000000000005</v>
      </c>
      <c r="D36" s="70">
        <f t="shared" si="18"/>
        <v>-1.2329999999999988</v>
      </c>
      <c r="F36" s="64" t="s">
        <v>49</v>
      </c>
      <c r="G36" s="64" t="s">
        <v>49</v>
      </c>
      <c r="I36" s="67">
        <f t="shared" ref="I36:I40" si="19">B36/B35-1</f>
        <v>-2.4404086265608083E-3</v>
      </c>
      <c r="J36" s="67">
        <f t="shared" ref="J36:J40" si="20">C36/C35-1</f>
        <v>3.6816475005867266E-2</v>
      </c>
      <c r="O36" s="84"/>
      <c r="P36" s="85"/>
      <c r="S36" s="84"/>
      <c r="T36" s="85"/>
    </row>
    <row r="37" spans="1:20">
      <c r="A37" s="25">
        <v>45382</v>
      </c>
      <c r="B37" s="70">
        <v>5.4685000000000006</v>
      </c>
      <c r="C37" s="70">
        <v>4.208499999999999</v>
      </c>
      <c r="D37" s="70">
        <f t="shared" si="18"/>
        <v>-1.2600000000000016</v>
      </c>
      <c r="F37" s="64" t="s">
        <v>49</v>
      </c>
      <c r="G37" s="64" t="s">
        <v>49</v>
      </c>
      <c r="I37" s="67">
        <f t="shared" si="19"/>
        <v>5.1465857917474267E-3</v>
      </c>
      <c r="J37" s="67">
        <f t="shared" si="20"/>
        <v>2.3767082590575583E-4</v>
      </c>
      <c r="O37" s="84"/>
      <c r="P37" s="85"/>
      <c r="S37" s="84"/>
      <c r="T37" s="85"/>
    </row>
    <row r="38" spans="1:20">
      <c r="A38" s="25">
        <v>45412</v>
      </c>
      <c r="B38" s="70">
        <v>5.4436363636363643</v>
      </c>
      <c r="C38" s="70">
        <v>4.5390909090909091</v>
      </c>
      <c r="D38" s="70">
        <f t="shared" si="18"/>
        <v>-0.90454545454545521</v>
      </c>
      <c r="F38" s="64" t="s">
        <v>49</v>
      </c>
      <c r="G38" s="64" t="s">
        <v>49</v>
      </c>
      <c r="I38" s="67">
        <f t="shared" si="19"/>
        <v>-4.546701355698346E-3</v>
      </c>
      <c r="J38" s="67">
        <f t="shared" si="20"/>
        <v>7.8553144609934789E-2</v>
      </c>
      <c r="O38" s="84"/>
      <c r="P38" s="85"/>
      <c r="S38" s="84"/>
      <c r="T38" s="85"/>
    </row>
    <row r="39" spans="1:20">
      <c r="A39" s="25">
        <v>45443</v>
      </c>
      <c r="B39" s="70">
        <v>5.4550000000000001</v>
      </c>
      <c r="C39" s="70">
        <v>4.4822727272727274</v>
      </c>
      <c r="D39" s="70">
        <f t="shared" si="18"/>
        <v>-0.97272727272727266</v>
      </c>
      <c r="F39" s="64" t="s">
        <v>49</v>
      </c>
      <c r="G39" s="64" t="s">
        <v>49</v>
      </c>
      <c r="I39" s="67">
        <f t="shared" si="19"/>
        <v>2.0875083500333513E-3</v>
      </c>
      <c r="J39" s="67">
        <f t="shared" si="20"/>
        <v>-1.2517524534348068E-2</v>
      </c>
      <c r="O39" s="84"/>
      <c r="P39" s="85"/>
      <c r="S39" s="84"/>
      <c r="T39" s="85"/>
    </row>
    <row r="40" spans="1:20">
      <c r="A40" s="25">
        <v>45473</v>
      </c>
      <c r="B40" s="70">
        <v>5.5063157894736836</v>
      </c>
      <c r="C40" s="70">
        <v>4.3052631578947373</v>
      </c>
      <c r="D40" s="70">
        <f t="shared" si="18"/>
        <v>-1.2010526315789463</v>
      </c>
      <c r="F40" s="64" t="s">
        <v>49</v>
      </c>
      <c r="G40" s="64" t="s">
        <v>49</v>
      </c>
      <c r="I40" s="67">
        <f t="shared" si="19"/>
        <v>9.4071108109410329E-3</v>
      </c>
      <c r="J40" s="67">
        <f t="shared" si="20"/>
        <v>-3.9491030588335696E-2</v>
      </c>
      <c r="O40" s="84"/>
      <c r="P40" s="85"/>
      <c r="S40" s="84"/>
      <c r="T40" s="85"/>
    </row>
    <row r="41" spans="1:20">
      <c r="A41" s="25">
        <v>45504</v>
      </c>
      <c r="B41" s="70">
        <v>5.4318181818181808</v>
      </c>
      <c r="C41" s="70">
        <v>4.248636363636364</v>
      </c>
      <c r="D41" s="70">
        <f t="shared" si="18"/>
        <v>-1.1831818181818168</v>
      </c>
      <c r="F41" s="64" t="s">
        <v>49</v>
      </c>
      <c r="G41" s="64" t="s">
        <v>49</v>
      </c>
      <c r="I41" s="67">
        <f t="shared" ref="I41:I43" si="21">B41/B40-1</f>
        <v>-1.3529483324933644E-2</v>
      </c>
      <c r="J41" s="67">
        <f t="shared" ref="J41:J43" si="22">C41/C40-1</f>
        <v>-1.3152922871749295E-2</v>
      </c>
      <c r="O41" s="84"/>
      <c r="P41" s="85"/>
      <c r="S41" s="84"/>
      <c r="T41" s="85"/>
    </row>
    <row r="42" spans="1:20">
      <c r="A42" s="25">
        <v>45535</v>
      </c>
      <c r="B42" s="70">
        <v>5.2954545454545459</v>
      </c>
      <c r="C42" s="70">
        <v>3.8709090909090902</v>
      </c>
      <c r="D42" s="70">
        <f t="shared" si="18"/>
        <v>-1.4245454545454557</v>
      </c>
      <c r="F42" s="64" t="s">
        <v>49</v>
      </c>
      <c r="G42" s="64" t="s">
        <v>49</v>
      </c>
      <c r="I42" s="67">
        <f t="shared" si="21"/>
        <v>-2.5104602510459983E-2</v>
      </c>
      <c r="J42" s="67">
        <f t="shared" si="22"/>
        <v>-8.8905531186477149E-2</v>
      </c>
      <c r="O42" s="84"/>
      <c r="P42" s="85"/>
      <c r="S42" s="84"/>
      <c r="T42" s="85"/>
    </row>
    <row r="43" spans="1:20">
      <c r="A43" s="25">
        <v>45565</v>
      </c>
      <c r="B43" s="70">
        <v>4.9219999999999997</v>
      </c>
      <c r="C43" s="70">
        <v>3.7235</v>
      </c>
      <c r="D43" s="70">
        <f t="shared" si="18"/>
        <v>-1.1984999999999997</v>
      </c>
      <c r="F43" s="64" t="s">
        <v>49</v>
      </c>
      <c r="G43" s="64" t="s">
        <v>49</v>
      </c>
      <c r="I43" s="67">
        <f t="shared" si="21"/>
        <v>-7.0523605150214719E-2</v>
      </c>
      <c r="J43" s="67">
        <f t="shared" si="22"/>
        <v>-3.8081258806951457E-2</v>
      </c>
      <c r="O43" s="84"/>
      <c r="P43" s="85"/>
      <c r="S43" s="84"/>
      <c r="T43" s="85"/>
    </row>
    <row r="44" spans="1:20">
      <c r="A44" s="25">
        <v>45596</v>
      </c>
      <c r="B44" s="70">
        <v>4.7181818181818178</v>
      </c>
      <c r="C44" s="70">
        <v>4.0954545454545457</v>
      </c>
      <c r="D44" s="70">
        <f t="shared" si="18"/>
        <v>-0.62272727272727213</v>
      </c>
      <c r="F44" s="64" t="s">
        <v>49</v>
      </c>
      <c r="G44" s="64" t="s">
        <v>49</v>
      </c>
      <c r="I44" s="67">
        <f t="shared" ref="I44:I46" si="23">B44/B43-1</f>
        <v>-4.1409626537623256E-2</v>
      </c>
      <c r="J44" s="67">
        <f t="shared" ref="J44:J46" si="24">C44/C43-1</f>
        <v>9.9893794938779479E-2</v>
      </c>
      <c r="O44" s="84"/>
      <c r="P44" s="85"/>
      <c r="S44" s="84"/>
      <c r="T44" s="85"/>
    </row>
    <row r="45" spans="1:20">
      <c r="A45" s="25">
        <v>45626</v>
      </c>
      <c r="B45" s="70">
        <v>4.62</v>
      </c>
      <c r="C45" s="70">
        <v>4.3557894736842107</v>
      </c>
      <c r="D45" s="70">
        <f t="shared" si="18"/>
        <v>-0.26421052631578945</v>
      </c>
      <c r="F45" s="64" t="s">
        <v>49</v>
      </c>
      <c r="G45" s="64" t="s">
        <v>49</v>
      </c>
      <c r="I45" s="67">
        <f t="shared" si="23"/>
        <v>-2.0809248554913173E-2</v>
      </c>
      <c r="J45" s="67">
        <f t="shared" si="24"/>
        <v>6.3566797126000329E-2</v>
      </c>
      <c r="O45" s="84"/>
      <c r="P45" s="85"/>
      <c r="S45" s="84"/>
      <c r="T45" s="85"/>
    </row>
    <row r="46" spans="1:20">
      <c r="A46" s="25">
        <v>45657</v>
      </c>
      <c r="B46" s="70">
        <v>4.3909523809523803</v>
      </c>
      <c r="C46" s="70">
        <v>4.3914285714285723</v>
      </c>
      <c r="D46" s="70">
        <f t="shared" si="18"/>
        <v>4.7619047619207322E-4</v>
      </c>
      <c r="F46" s="64" t="s">
        <v>49</v>
      </c>
      <c r="G46" s="64" t="s">
        <v>49</v>
      </c>
      <c r="I46" s="67">
        <f t="shared" si="23"/>
        <v>-4.9577406720264006E-2</v>
      </c>
      <c r="J46" s="67">
        <f t="shared" si="24"/>
        <v>8.1820064903681544E-3</v>
      </c>
      <c r="O46" s="84"/>
      <c r="P46" s="85"/>
      <c r="S46" s="84"/>
      <c r="T46" s="85"/>
    </row>
    <row r="47" spans="1:20">
      <c r="A47" s="25">
        <v>45688</v>
      </c>
      <c r="B47" s="70">
        <v>4.3428571428571416</v>
      </c>
      <c r="C47" s="70">
        <v>4.6290476190476193</v>
      </c>
      <c r="D47" s="70">
        <f>C47-B47</f>
        <v>0.28619047619047766</v>
      </c>
      <c r="F47" s="67">
        <f t="shared" ref="F47" si="25">B47/B35-1</f>
        <v>-0.20370208678948765</v>
      </c>
      <c r="G47" s="67">
        <f t="shared" ref="G47" si="26">C47/C35-1</f>
        <v>0.14069467261206281</v>
      </c>
      <c r="I47" s="67">
        <f t="shared" ref="I47" si="27">B47/B46-1</f>
        <v>-1.095325886563292E-2</v>
      </c>
      <c r="J47" s="67">
        <f t="shared" ref="J47" si="28">C47/C46-1</f>
        <v>5.4109737584038031E-2</v>
      </c>
      <c r="O47" s="84"/>
      <c r="P47" s="85"/>
      <c r="S47" s="84"/>
      <c r="T47" s="85"/>
    </row>
    <row r="48" spans="1:20">
      <c r="A48" s="25"/>
      <c r="B48" s="70"/>
      <c r="C48" s="70"/>
      <c r="D48" s="70"/>
      <c r="F48" s="67"/>
      <c r="G48" s="67"/>
      <c r="I48" s="67"/>
      <c r="J48" s="67"/>
    </row>
    <row r="49" spans="2:4">
      <c r="B49" s="73"/>
      <c r="C49" s="73"/>
      <c r="D49" s="73"/>
    </row>
    <row r="50" spans="2:4">
      <c r="B50" s="74"/>
      <c r="C50" s="71"/>
      <c r="D50" s="71"/>
    </row>
    <row r="51" spans="2:4">
      <c r="B51" s="74"/>
      <c r="C51" s="71"/>
      <c r="D51" s="71"/>
    </row>
    <row r="52" spans="2:4">
      <c r="B52" s="74"/>
      <c r="C52" s="71"/>
      <c r="D52" s="71"/>
    </row>
    <row r="53" spans="2:4">
      <c r="B53" s="74"/>
      <c r="C53" s="71"/>
      <c r="D53" s="71"/>
    </row>
    <row r="54" spans="2:4">
      <c r="B54" s="74"/>
      <c r="C54" s="71"/>
      <c r="D54" s="71"/>
    </row>
    <row r="55" spans="2:4">
      <c r="B55" s="74"/>
      <c r="C55" s="71"/>
      <c r="D55" s="71"/>
    </row>
    <row r="56" spans="2:4">
      <c r="B56" s="74"/>
      <c r="C56" s="71"/>
      <c r="D56" s="71"/>
    </row>
    <row r="57" spans="2:4">
      <c r="B57" s="74"/>
      <c r="C57" s="71"/>
      <c r="D57" s="71"/>
    </row>
    <row r="58" spans="2:4">
      <c r="B58" s="74"/>
      <c r="C58" s="71"/>
      <c r="D58" s="71"/>
    </row>
  </sheetData>
  <mergeCells count="2">
    <mergeCell ref="F7:G7"/>
    <mergeCell ref="I7:J7"/>
  </mergeCells>
  <phoneticPr fontId="2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Table of Contents</vt:lpstr>
      <vt:lpstr>Issuance Net</vt:lpstr>
      <vt:lpstr>Issuance Gross</vt:lpstr>
      <vt:lpstr>Trading Volume</vt:lpstr>
      <vt:lpstr>Outstanding</vt:lpstr>
      <vt:lpstr>Holders</vt:lpstr>
      <vt:lpstr>Yield Curve Rates</vt:lpstr>
      <vt:lpstr>'Issuance Net'!Print_Area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Treasury Issuance - Gross and Net</dc:title>
  <dc:creator>SIFMA</dc:creator>
  <cp:lastModifiedBy>Justyna Podziemska</cp:lastModifiedBy>
  <cp:lastPrinted>2008-02-25T19:27:57Z</cp:lastPrinted>
  <dcterms:created xsi:type="dcterms:W3CDTF">2007-03-06T14:59:53Z</dcterms:created>
  <dcterms:modified xsi:type="dcterms:W3CDTF">2025-02-13T14:59:43Z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