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rpiexchange-my.sharepoint.com/personal/manicb_rpi_edu/Documents/Desktop/MITR/MITR-RCC-Project/Project Documents/"/>
    </mc:Choice>
  </mc:AlternateContent>
  <xr:revisionPtr revIDLastSave="4" documentId="8_{75433BCC-CB93-4DCB-BF4D-E73F81BE1517}" xr6:coauthVersionLast="47" xr6:coauthVersionMax="47" xr10:uidLastSave="{6BC1BAFC-9DE7-41EF-99FB-DB7FCB15E748}"/>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B20" i="1" s="1"/>
  <c r="B6" i="1"/>
  <c r="G6" i="1" s="1"/>
  <c r="F19" i="1"/>
  <c r="E19" i="1"/>
  <c r="D19" i="1"/>
  <c r="C19" i="1"/>
  <c r="B19" i="1"/>
  <c r="G19" i="1" s="1"/>
  <c r="G18" i="1"/>
  <c r="G17" i="1"/>
  <c r="G16" i="1"/>
  <c r="G15" i="1"/>
  <c r="G14" i="1"/>
  <c r="G11" i="1"/>
  <c r="G10" i="1"/>
  <c r="G9" i="1"/>
  <c r="C8" i="1"/>
  <c r="G8" i="1" s="1"/>
  <c r="F6" i="1"/>
  <c r="F8" i="1" s="1"/>
  <c r="F12" i="1" s="1"/>
  <c r="F20" i="1" s="1"/>
  <c r="E6" i="1"/>
  <c r="E8" i="1" s="1"/>
  <c r="E12" i="1" s="1"/>
  <c r="D6" i="1"/>
  <c r="D8" i="1" s="1"/>
  <c r="D12" i="1" s="1"/>
  <c r="C6" i="1"/>
  <c r="G4" i="1"/>
  <c r="E20" i="1" l="1"/>
  <c r="D20" i="1"/>
  <c r="B21" i="1"/>
  <c r="C12" i="1"/>
  <c r="G12" i="1" l="1"/>
  <c r="C20" i="1"/>
  <c r="C21" i="1" l="1"/>
  <c r="D21" i="1" s="1"/>
  <c r="E21" i="1" s="1"/>
  <c r="F21" i="1" s="1"/>
  <c r="B24" i="1"/>
  <c r="B23" i="1"/>
  <c r="C24" i="1"/>
  <c r="C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Manicke, Ben</author>
  </authors>
  <commentList>
    <comment ref="A4" authorId="0" shapeId="0" xr:uid="{75D49F01-6A0C-4C47-8F51-0A94CEE6D1DD}">
      <text>
        <r>
          <rPr>
            <sz val="10"/>
            <color rgb="FF000000"/>
            <rFont val="Arial"/>
            <scheme val="minor"/>
          </rPr>
          <t>Manicke, Ben:
These are just projected numbers. Our site is meant to have great outreach to our sponsors and donors, and we hope to have that contributes to our revenue increase. We eventually expect to see this number taper off but initially we could see a rapid increase in value.</t>
        </r>
      </text>
    </comment>
    <comment ref="A9" authorId="0" shapeId="0" xr:uid="{90004B18-C493-4829-BD80-18A361F69520}">
      <text>
        <r>
          <rPr>
            <sz val="10"/>
            <color rgb="FF000000"/>
            <rFont val="Arial"/>
            <scheme val="minor"/>
          </rPr>
          <t>Manicke, Ben:
This is to reflect our impacts on labor costs. We predict training new developers on the site should become easier with time and the value should decrease.</t>
        </r>
      </text>
    </comment>
    <comment ref="A10" authorId="0" shapeId="0" xr:uid="{4427C072-EC79-45A6-8BA5-84DABEF2BC88}">
      <text>
        <r>
          <rPr>
            <sz val="10"/>
            <color rgb="FF000000"/>
            <rFont val="Arial"/>
            <scheme val="minor"/>
          </rPr>
          <t xml:space="preserve">Manicke, Ben:
This is our impacts on material and contract costs. Following trends, we expect IT costs to drop in some regards and try to account for such drops here in our CBA. </t>
        </r>
      </text>
    </comment>
    <comment ref="A11" authorId="0" shapeId="0" xr:uid="{265F5616-B1D4-4A53-928D-7BBFB957FC30}">
      <text>
        <r>
          <rPr>
            <sz val="10"/>
            <color rgb="FF000000"/>
            <rFont val="Arial"/>
            <scheme val="minor"/>
          </rPr>
          <t>Manicke, Ben:
This is an intangible benefit. We believe as time progresses the site will be better known, and we could have potential help from some donors here and there.</t>
        </r>
      </text>
    </comment>
    <comment ref="A14" authorId="0" shapeId="0" xr:uid="{3CCE884D-ACD4-41DC-8899-B2D693BA319F}">
      <text>
        <r>
          <rPr>
            <sz val="10"/>
            <color rgb="FF000000"/>
            <rFont val="Arial"/>
            <scheme val="minor"/>
          </rPr>
          <t xml:space="preserve">Manicke, Ben:
We were looking for places to host our site and found somewhere that will host our site for 1$ a month for one year while the following years will be 12$ a month. (Variable cost)
</t>
        </r>
      </text>
    </comment>
    <comment ref="A15" authorId="0" shapeId="0" xr:uid="{50F68A05-DC0F-4E88-A36B-31C2119D06FA}">
      <text>
        <r>
          <rPr>
            <sz val="10"/>
            <color rgb="FF000000"/>
            <rFont val="Arial"/>
            <scheme val="minor"/>
          </rPr>
          <t>Manicke, Ben:
We predict that our site will take 100$ to initially develop our site. (One time capital costs)</t>
        </r>
      </text>
    </comment>
    <comment ref="A16" authorId="0" shapeId="0" xr:uid="{4CDE6AA6-7D12-4ADE-86E7-47867F48C6B9}">
      <text>
        <r>
          <rPr>
            <sz val="10"/>
            <color rgb="FF000000"/>
            <rFont val="Arial"/>
            <scheme val="minor"/>
          </rPr>
          <t>Manicke, Ben:
To support the high amount of data it will be receiving from all the CTF writeups it will cost $684 a year to support that pricing plan on MongoDB. (Variable costs)</t>
        </r>
      </text>
    </comment>
    <comment ref="A17" authorId="0" shapeId="0" xr:uid="{A6BF2624-08DB-4411-BA47-E3D0E8C1D99A}">
      <text>
        <r>
          <rPr>
            <sz val="10"/>
            <color rgb="FF000000"/>
            <rFont val="Arial"/>
            <scheme val="minor"/>
          </rPr>
          <t>Manicke, Ben:
Through a site we found it costs 6 dollars a year to purchase a .com for our site. (Fixed Costs)</t>
        </r>
      </text>
    </comment>
    <comment ref="A18" authorId="0" shapeId="0" xr:uid="{ABBB6D0C-D17E-4FE5-B2A8-3953E200529B}">
      <text>
        <r>
          <rPr>
            <sz val="10"/>
            <color rgb="FF000000"/>
            <rFont val="Arial"/>
            <scheme val="minor"/>
          </rPr>
          <t>Manicke, Ben:
There obviously will be some mishaps when developing and setting up our site. We plan to account for this error but see it costing less as time passes (Intangible costs)</t>
        </r>
      </text>
    </comment>
  </commentList>
</comments>
</file>

<file path=xl/sharedStrings.xml><?xml version="1.0" encoding="utf-8"?>
<sst xmlns="http://schemas.openxmlformats.org/spreadsheetml/2006/main" count="28" uniqueCount="27">
  <si>
    <t>CBA Term Project</t>
  </si>
  <si>
    <t>2023 (Year 0)</t>
  </si>
  <si>
    <t>2024 (Year 1)</t>
  </si>
  <si>
    <t>2025 (Year 2)</t>
  </si>
  <si>
    <t>2026 (Year 3)</t>
  </si>
  <si>
    <t>2027 (Year 4)</t>
  </si>
  <si>
    <t>Total</t>
  </si>
  <si>
    <t>Revenue</t>
  </si>
  <si>
    <t>Gross Profit Margin</t>
  </si>
  <si>
    <t>Gross Profit</t>
  </si>
  <si>
    <t>Benefits</t>
  </si>
  <si>
    <t>Lower Training Costs</t>
  </si>
  <si>
    <t>Lower IT Costs</t>
  </si>
  <si>
    <t>Enhanced Reputation</t>
  </si>
  <si>
    <t>Total Benefits</t>
  </si>
  <si>
    <t>Costs</t>
  </si>
  <si>
    <t>Software Hosting</t>
  </si>
  <si>
    <t>Software Development</t>
  </si>
  <si>
    <t>Database Hosting</t>
  </si>
  <si>
    <t>Domain Name Ownership</t>
  </si>
  <si>
    <t>Operational Disruptions</t>
  </si>
  <si>
    <t>Total Costs</t>
  </si>
  <si>
    <t>Cash Flow</t>
  </si>
  <si>
    <t>Cumulative Cash Flow</t>
  </si>
  <si>
    <t>Interest Rate</t>
  </si>
  <si>
    <t>Net Present Value</t>
  </si>
  <si>
    <t>Internal Rate of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</si>
</sst>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quot;$&quot;#,##0"/>
    <numFmt numFmtId="166" formatCode="0.0%"/>
  </numFmts>
  <fonts count="8" x14ac:knownFonts="1">
    <font>
      <sz val="10"/>
      <color rgb="FF000000"/>
      <name val="Arial"/>
      <scheme val="minor"/>
    </font>
    <font>
      <b/>
      <sz val="10"/>
      <color rgb="FF000000"/>
      <name val="Arial"/>
      <family val="2"/>
      <scheme val="minor"/>
    </font>
    <font>
      <sz val="10"/>
      <color theme="1"/>
      <name val="Arial"/>
      <family val="2"/>
      <scheme val="minor"/>
    </font>
    <font>
      <i/>
      <u/>
      <sz val="10"/>
      <color rgb="FF000000"/>
      <name val="Arial"/>
      <family val="2"/>
      <scheme val="minor"/>
    </font>
    <font>
      <sz val="11"/>
      <color rgb="FF000000"/>
      <name val="Calibri"/>
      <family val="2"/>
    </font>
    <font>
      <i/>
      <u/>
      <sz val="10"/>
      <color rgb="FF000000"/>
      <name val="Arial"/>
      <family val="2"/>
      <scheme val="minor"/>
    </font>
    <font>
      <i/>
      <sz val="10"/>
      <color rgb="FF000000"/>
      <name val="Arial"/>
      <family val="2"/>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44" fontId="7" fillId="0" borderId="0" applyFont="0" applyFill="0" applyBorder="0" applyAlignment="0" applyProtection="0"/>
  </cellStyleXfs>
  <cellXfs count="15">
    <xf numFmtId="0" fontId="0" fillId="0" borderId="0" xfId="0"/>
    <xf numFmtId="0" fontId="1" fillId="0" borderId="0" xfId="0" applyFont="1"/>
    <xf numFmtId="0" fontId="2" fillId="0" borderId="0" xfId="0" applyFont="1"/>
    <xf numFmtId="164" fontId="2" fillId="0" borderId="0" xfId="0" applyNumberFormat="1" applyFont="1"/>
    <xf numFmtId="44" fontId="2" fillId="0" borderId="0" xfId="0" applyNumberFormat="1" applyFont="1"/>
    <xf numFmtId="9" fontId="2" fillId="0" borderId="0" xfId="0" applyNumberFormat="1" applyFont="1"/>
    <xf numFmtId="164" fontId="0" fillId="0" borderId="0" xfId="0" applyNumberFormat="1"/>
    <xf numFmtId="0" fontId="3" fillId="0" borderId="0" xfId="0" applyFont="1"/>
    <xf numFmtId="0" fontId="4" fillId="0" borderId="0" xfId="0" applyFont="1"/>
    <xf numFmtId="0" fontId="5" fillId="2" borderId="0" xfId="0" applyFont="1" applyFill="1" applyAlignment="1">
      <alignment horizontal="left"/>
    </xf>
    <xf numFmtId="0" fontId="6" fillId="0" borderId="0" xfId="0" applyFont="1"/>
    <xf numFmtId="166" fontId="2" fillId="0" borderId="0" xfId="0" applyNumberFormat="1" applyFont="1"/>
    <xf numFmtId="165" fontId="2" fillId="0" borderId="0" xfId="0" applyNumberFormat="1" applyFont="1"/>
    <xf numFmtId="44" fontId="2" fillId="0" borderId="0" xfId="1" applyFont="1"/>
    <xf numFmtId="44" fontId="2" fillId="2" borderId="0" xfId="0" applyNumberFormat="1"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9"/>
  <sheetViews>
    <sheetView tabSelected="1" zoomScale="130" zoomScaleNormal="130" workbookViewId="0">
      <selection activeCell="F11" sqref="F11"/>
    </sheetView>
  </sheetViews>
  <sheetFormatPr defaultColWidth="12.5703125" defaultRowHeight="15.75" customHeight="1" x14ac:dyDescent="0.2"/>
  <cols>
    <col min="1" max="1" width="21.7109375" customWidth="1"/>
    <col min="2" max="6" width="17.42578125" customWidth="1"/>
    <col min="7" max="7" width="15.28515625" customWidth="1"/>
  </cols>
  <sheetData>
    <row r="1" spans="1:11" ht="12.75" x14ac:dyDescent="0.2">
      <c r="A1" s="1" t="s">
        <v>0</v>
      </c>
      <c r="H1" s="2"/>
      <c r="I1" s="2"/>
      <c r="J1" s="2"/>
    </row>
    <row r="2" spans="1:11" ht="15.75" customHeight="1" x14ac:dyDescent="0.2">
      <c r="A2" s="2"/>
      <c r="B2" s="2"/>
      <c r="C2" s="2"/>
      <c r="D2" s="2"/>
      <c r="E2" s="2"/>
      <c r="F2" s="2"/>
      <c r="G2" s="2"/>
      <c r="H2" s="2"/>
      <c r="I2" s="2"/>
      <c r="J2" s="2"/>
    </row>
    <row r="3" spans="1:11" ht="12.75" x14ac:dyDescent="0.2">
      <c r="A3" s="2"/>
      <c r="B3" s="1" t="s">
        <v>1</v>
      </c>
      <c r="C3" s="1" t="s">
        <v>2</v>
      </c>
      <c r="D3" s="1" t="s">
        <v>3</v>
      </c>
      <c r="E3" s="1" t="s">
        <v>4</v>
      </c>
      <c r="F3" s="1" t="s">
        <v>5</v>
      </c>
      <c r="G3" s="1" t="s">
        <v>6</v>
      </c>
      <c r="H3" s="2"/>
      <c r="I3" s="2"/>
      <c r="J3" s="2"/>
    </row>
    <row r="4" spans="1:11" ht="15.75" customHeight="1" x14ac:dyDescent="0.2">
      <c r="A4" t="s">
        <v>7</v>
      </c>
      <c r="B4" s="13">
        <v>0</v>
      </c>
      <c r="C4" s="3">
        <v>1000</v>
      </c>
      <c r="D4" s="3">
        <v>3000</v>
      </c>
      <c r="E4" s="3">
        <v>5000</v>
      </c>
      <c r="F4" s="3">
        <v>7000</v>
      </c>
      <c r="G4" s="3">
        <f>SUM(B4:F4)</f>
        <v>16000</v>
      </c>
      <c r="H4" s="3"/>
      <c r="I4" s="2"/>
      <c r="J4" s="2"/>
    </row>
    <row r="5" spans="1:11" ht="15.75" customHeight="1" x14ac:dyDescent="0.2">
      <c r="A5" t="s">
        <v>8</v>
      </c>
      <c r="B5" s="4"/>
      <c r="C5" s="5">
        <v>0.4</v>
      </c>
      <c r="D5" s="5">
        <v>0.4</v>
      </c>
      <c r="E5" s="5">
        <v>0.45</v>
      </c>
      <c r="F5" s="5">
        <v>0.45</v>
      </c>
      <c r="G5" s="4"/>
      <c r="H5" s="4"/>
      <c r="I5" s="2"/>
      <c r="J5" s="2"/>
    </row>
    <row r="6" spans="1:11" ht="15.75" customHeight="1" x14ac:dyDescent="0.2">
      <c r="A6" t="s">
        <v>9</v>
      </c>
      <c r="B6" s="3">
        <f t="shared" ref="B6:F6" si="0">B4*B5</f>
        <v>0</v>
      </c>
      <c r="C6" s="3">
        <f t="shared" si="0"/>
        <v>400</v>
      </c>
      <c r="D6" s="3">
        <f t="shared" si="0"/>
        <v>1200</v>
      </c>
      <c r="E6" s="3">
        <f t="shared" si="0"/>
        <v>2250</v>
      </c>
      <c r="F6" s="3">
        <f t="shared" si="0"/>
        <v>3150</v>
      </c>
      <c r="G6" s="3">
        <f>SUM(B6:F6)</f>
        <v>7000</v>
      </c>
      <c r="H6" s="4"/>
      <c r="I6" s="2"/>
      <c r="J6" s="2"/>
    </row>
    <row r="7" spans="1:11" ht="12.75" x14ac:dyDescent="0.2">
      <c r="A7" s="1" t="s">
        <v>10</v>
      </c>
      <c r="B7" s="3"/>
      <c r="C7" s="3"/>
      <c r="D7" s="3"/>
      <c r="E7" s="3"/>
      <c r="F7" s="3"/>
      <c r="G7" s="3"/>
      <c r="H7" s="4"/>
      <c r="I7" s="2"/>
      <c r="J7" s="2"/>
    </row>
    <row r="8" spans="1:11" ht="15.75" customHeight="1" x14ac:dyDescent="0.2">
      <c r="A8" t="s">
        <v>9</v>
      </c>
      <c r="B8" s="3">
        <v>0</v>
      </c>
      <c r="C8" s="3">
        <f t="shared" ref="C8:F8" si="1">C6</f>
        <v>400</v>
      </c>
      <c r="D8" s="3">
        <f t="shared" si="1"/>
        <v>1200</v>
      </c>
      <c r="E8" s="3">
        <f t="shared" si="1"/>
        <v>2250</v>
      </c>
      <c r="F8" s="3">
        <f t="shared" si="1"/>
        <v>3150</v>
      </c>
      <c r="G8" s="3">
        <f t="shared" ref="G8:G12" si="2">SUM(C8:F8)</f>
        <v>7000</v>
      </c>
      <c r="H8" s="4"/>
      <c r="I8" s="2"/>
      <c r="J8" s="2"/>
    </row>
    <row r="9" spans="1:11" ht="15.75" customHeight="1" x14ac:dyDescent="0.2">
      <c r="A9" t="s">
        <v>11</v>
      </c>
      <c r="B9" s="6">
        <v>0</v>
      </c>
      <c r="C9" s="6">
        <v>50</v>
      </c>
      <c r="D9" s="6">
        <v>100</v>
      </c>
      <c r="E9" s="6">
        <v>150</v>
      </c>
      <c r="F9" s="6">
        <v>200</v>
      </c>
      <c r="G9" s="6">
        <f t="shared" si="2"/>
        <v>500</v>
      </c>
      <c r="H9" s="4"/>
      <c r="I9" s="2"/>
      <c r="J9" s="2"/>
    </row>
    <row r="10" spans="1:11" ht="15.75" customHeight="1" x14ac:dyDescent="0.2">
      <c r="A10" t="s">
        <v>12</v>
      </c>
      <c r="B10" s="3">
        <v>0</v>
      </c>
      <c r="C10" s="3">
        <v>20</v>
      </c>
      <c r="D10" s="3">
        <v>20</v>
      </c>
      <c r="E10" s="3">
        <v>20</v>
      </c>
      <c r="F10" s="3">
        <v>20</v>
      </c>
      <c r="G10" s="3">
        <f t="shared" si="2"/>
        <v>80</v>
      </c>
      <c r="H10" s="4"/>
      <c r="I10" s="2"/>
      <c r="J10" s="2"/>
    </row>
    <row r="11" spans="1:11" ht="15.75" customHeight="1" x14ac:dyDescent="0.2">
      <c r="A11" s="2" t="s">
        <v>13</v>
      </c>
      <c r="B11" s="3">
        <v>0</v>
      </c>
      <c r="C11" s="3">
        <v>40</v>
      </c>
      <c r="D11" s="3">
        <v>40</v>
      </c>
      <c r="E11" s="3">
        <v>40</v>
      </c>
      <c r="F11" s="3">
        <v>40</v>
      </c>
      <c r="G11" s="3">
        <f t="shared" si="2"/>
        <v>160</v>
      </c>
      <c r="H11" s="4"/>
      <c r="I11" s="2"/>
      <c r="J11" s="2"/>
    </row>
    <row r="12" spans="1:11" ht="15" x14ac:dyDescent="0.25">
      <c r="A12" s="7" t="s">
        <v>14</v>
      </c>
      <c r="B12" s="3">
        <f>SUM(B8:B11)</f>
        <v>0</v>
      </c>
      <c r="C12" s="3">
        <f t="shared" ref="C12:F12" si="3">SUM(C8:C11)</f>
        <v>510</v>
      </c>
      <c r="D12" s="3">
        <f t="shared" si="3"/>
        <v>1360</v>
      </c>
      <c r="E12" s="3">
        <f t="shared" si="3"/>
        <v>2460</v>
      </c>
      <c r="F12" s="3">
        <f t="shared" si="3"/>
        <v>3410</v>
      </c>
      <c r="G12" s="3">
        <f t="shared" si="2"/>
        <v>7740</v>
      </c>
      <c r="H12" s="4"/>
      <c r="I12" s="2"/>
      <c r="J12" s="2"/>
      <c r="K12" s="8"/>
    </row>
    <row r="13" spans="1:11" ht="15" x14ac:dyDescent="0.25">
      <c r="A13" s="1" t="s">
        <v>15</v>
      </c>
      <c r="B13" s="6"/>
      <c r="C13" s="6"/>
      <c r="D13" s="6"/>
      <c r="E13" s="6"/>
      <c r="F13" s="6"/>
      <c r="G13" s="6"/>
      <c r="H13" s="4"/>
      <c r="I13" s="2"/>
      <c r="J13" s="2"/>
      <c r="K13" s="8"/>
    </row>
    <row r="14" spans="1:11" ht="15" x14ac:dyDescent="0.25">
      <c r="A14" t="s">
        <v>16</v>
      </c>
      <c r="B14" s="6">
        <v>12</v>
      </c>
      <c r="C14" s="6">
        <v>144</v>
      </c>
      <c r="D14" s="6">
        <v>144</v>
      </c>
      <c r="E14" s="6">
        <v>144</v>
      </c>
      <c r="F14" s="6">
        <v>144</v>
      </c>
      <c r="G14" s="6">
        <f t="shared" ref="G14:G19" si="4">SUM(B14:F14)</f>
        <v>588</v>
      </c>
      <c r="H14" s="4"/>
      <c r="I14" s="2"/>
      <c r="J14" s="2"/>
      <c r="K14" s="8"/>
    </row>
    <row r="15" spans="1:11" ht="15" x14ac:dyDescent="0.25">
      <c r="A15" t="s">
        <v>17</v>
      </c>
      <c r="B15" s="6">
        <v>100</v>
      </c>
      <c r="C15" s="6">
        <v>0</v>
      </c>
      <c r="D15" s="6">
        <v>0</v>
      </c>
      <c r="E15" s="6">
        <v>0</v>
      </c>
      <c r="F15" s="6">
        <v>0</v>
      </c>
      <c r="G15" s="6">
        <f t="shared" si="4"/>
        <v>100</v>
      </c>
      <c r="H15" s="4"/>
      <c r="I15" s="2"/>
      <c r="J15" s="2"/>
      <c r="K15" s="8"/>
    </row>
    <row r="16" spans="1:11" ht="15" x14ac:dyDescent="0.25">
      <c r="A16" t="s">
        <v>18</v>
      </c>
      <c r="B16" s="6">
        <v>684</v>
      </c>
      <c r="C16" s="6">
        <v>684</v>
      </c>
      <c r="D16" s="6">
        <v>684</v>
      </c>
      <c r="E16" s="6">
        <v>684</v>
      </c>
      <c r="F16" s="6">
        <v>684</v>
      </c>
      <c r="G16" s="6">
        <f t="shared" si="4"/>
        <v>3420</v>
      </c>
      <c r="H16" s="4"/>
      <c r="I16" s="2"/>
      <c r="J16" s="2"/>
      <c r="K16" s="8"/>
    </row>
    <row r="17" spans="1:10" ht="15.75" customHeight="1" x14ac:dyDescent="0.2">
      <c r="A17" t="s">
        <v>19</v>
      </c>
      <c r="B17" s="6">
        <v>6</v>
      </c>
      <c r="C17" s="6">
        <v>6</v>
      </c>
      <c r="D17" s="6">
        <v>6</v>
      </c>
      <c r="E17" s="6">
        <v>6</v>
      </c>
      <c r="F17" s="6">
        <v>6</v>
      </c>
      <c r="G17" s="6">
        <f t="shared" si="4"/>
        <v>30</v>
      </c>
      <c r="H17" s="4"/>
      <c r="I17" s="2"/>
    </row>
    <row r="18" spans="1:10" ht="12.75" x14ac:dyDescent="0.2">
      <c r="A18" s="2" t="s">
        <v>20</v>
      </c>
      <c r="B18" s="6">
        <v>250</v>
      </c>
      <c r="C18" s="6">
        <v>150</v>
      </c>
      <c r="D18" s="6">
        <v>100</v>
      </c>
      <c r="E18" s="6">
        <v>50</v>
      </c>
      <c r="F18" s="6">
        <v>25</v>
      </c>
      <c r="G18" s="6">
        <f t="shared" si="4"/>
        <v>575</v>
      </c>
      <c r="H18" s="4"/>
      <c r="I18" s="2"/>
      <c r="J18" s="2"/>
    </row>
    <row r="19" spans="1:10" ht="12.75" x14ac:dyDescent="0.2">
      <c r="A19" s="7" t="s">
        <v>21</v>
      </c>
      <c r="B19" s="3">
        <f t="shared" ref="B19:F19" si="5">SUM(B14:B18)</f>
        <v>1052</v>
      </c>
      <c r="C19" s="3">
        <f t="shared" si="5"/>
        <v>984</v>
      </c>
      <c r="D19" s="3">
        <f t="shared" si="5"/>
        <v>934</v>
      </c>
      <c r="E19" s="3">
        <f t="shared" si="5"/>
        <v>884</v>
      </c>
      <c r="F19" s="3">
        <f t="shared" si="5"/>
        <v>859</v>
      </c>
      <c r="G19" s="6">
        <f t="shared" si="4"/>
        <v>4713</v>
      </c>
      <c r="H19" s="4"/>
      <c r="I19" s="2"/>
      <c r="J19" s="2"/>
    </row>
    <row r="20" spans="1:10" ht="12.75" x14ac:dyDescent="0.2">
      <c r="A20" s="9" t="s">
        <v>22</v>
      </c>
      <c r="B20" s="6">
        <f>B12-B19</f>
        <v>-1052</v>
      </c>
      <c r="C20" s="6">
        <f>C12-C19</f>
        <v>-474</v>
      </c>
      <c r="D20" s="6">
        <f>D12-D19</f>
        <v>426</v>
      </c>
      <c r="E20" s="6">
        <f>E12-E19</f>
        <v>1576</v>
      </c>
      <c r="F20" s="6">
        <f>F12-F19</f>
        <v>2551</v>
      </c>
      <c r="G20" s="6"/>
      <c r="H20" s="4"/>
      <c r="I20" s="2"/>
      <c r="J20" s="2"/>
    </row>
    <row r="21" spans="1:10" ht="12.75" x14ac:dyDescent="0.2">
      <c r="A21" s="9" t="s">
        <v>23</v>
      </c>
      <c r="B21" s="3">
        <f>B20</f>
        <v>-1052</v>
      </c>
      <c r="C21" s="3">
        <f t="shared" ref="C21:F21" si="6">B21+C20</f>
        <v>-1526</v>
      </c>
      <c r="D21" s="3">
        <f t="shared" si="6"/>
        <v>-1100</v>
      </c>
      <c r="E21" s="6">
        <f t="shared" si="6"/>
        <v>476</v>
      </c>
      <c r="F21" s="6">
        <f t="shared" si="6"/>
        <v>3027</v>
      </c>
      <c r="G21" s="3"/>
      <c r="H21" s="4"/>
      <c r="I21" s="2"/>
      <c r="J21" s="2"/>
    </row>
    <row r="22" spans="1:10" ht="12.75" x14ac:dyDescent="0.2">
      <c r="A22" s="10" t="s">
        <v>24</v>
      </c>
      <c r="B22" s="10" t="s">
        <v>25</v>
      </c>
      <c r="C22" s="10" t="s">
        <v>26</v>
      </c>
      <c r="G22" s="3"/>
      <c r="H22" s="4"/>
      <c r="I22" s="2"/>
      <c r="J22" s="2"/>
    </row>
    <row r="23" spans="1:10" ht="12.75" x14ac:dyDescent="0.2">
      <c r="A23" s="5">
        <v>0.1</v>
      </c>
      <c r="B23" s="14">
        <f>NPV(A23,C20:F20)+B20</f>
        <v>1795.5964756505696</v>
      </c>
      <c r="C23" s="11">
        <f>IRR(B20:F20)</f>
        <v>0.4211043734524893</v>
      </c>
      <c r="D23" s="2"/>
      <c r="E23" s="2"/>
      <c r="F23" s="2"/>
      <c r="G23" s="2"/>
      <c r="H23" s="2"/>
      <c r="I23" s="2"/>
      <c r="J23" s="2"/>
    </row>
    <row r="24" spans="1:10" ht="12.75" x14ac:dyDescent="0.2">
      <c r="A24" s="5">
        <v>0.35</v>
      </c>
      <c r="B24" s="4">
        <f>NPV(A24,C20:F20)+B20</f>
        <v>239.211554998579</v>
      </c>
      <c r="C24" s="11">
        <f>IRR(B20:F20)</f>
        <v>0.4211043734524893</v>
      </c>
      <c r="D24" s="2"/>
      <c r="E24" s="2"/>
      <c r="F24" s="2"/>
      <c r="G24" s="2"/>
      <c r="H24" s="2"/>
      <c r="I24" s="2"/>
      <c r="J24" s="2"/>
    </row>
    <row r="25" spans="1:10" ht="12.75" x14ac:dyDescent="0.2">
      <c r="A25" s="2"/>
      <c r="B25" s="12"/>
      <c r="C25" s="2"/>
      <c r="D25" s="2"/>
      <c r="E25" s="2"/>
      <c r="F25" s="2"/>
      <c r="G25" s="2"/>
      <c r="H25" s="2"/>
      <c r="I25" s="2"/>
      <c r="J25" s="2"/>
    </row>
    <row r="26" spans="1:10" ht="12.75" x14ac:dyDescent="0.2">
      <c r="A26" s="2"/>
      <c r="B26" s="2"/>
      <c r="C26" s="2"/>
      <c r="D26" s="2"/>
      <c r="E26" s="2"/>
      <c r="F26" s="2"/>
      <c r="G26" s="2"/>
      <c r="H26" s="2"/>
      <c r="I26" s="2"/>
      <c r="J26" s="2"/>
    </row>
    <row r="27" spans="1:10" ht="12.75" x14ac:dyDescent="0.2">
      <c r="A27" s="2"/>
      <c r="B27" s="2"/>
      <c r="C27" s="2"/>
      <c r="D27" s="2"/>
      <c r="E27" s="2"/>
      <c r="F27" s="2"/>
      <c r="G27" s="2"/>
      <c r="H27" s="2"/>
      <c r="I27" s="2"/>
      <c r="J27" s="2"/>
    </row>
    <row r="28" spans="1:10" ht="12.75" x14ac:dyDescent="0.2">
      <c r="A28" s="2"/>
      <c r="B28" s="2"/>
      <c r="C28" s="2"/>
      <c r="D28" s="2"/>
      <c r="E28" s="2"/>
      <c r="F28" s="2"/>
      <c r="G28" s="2"/>
      <c r="H28" s="2"/>
      <c r="I28" s="2"/>
      <c r="J28" s="2"/>
    </row>
    <row r="29" spans="1:10" ht="12.75" x14ac:dyDescent="0.2">
      <c r="G29" s="2"/>
      <c r="H29" s="2"/>
      <c r="I29" s="2"/>
      <c r="J29" s="2"/>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392a558-f998-4c52-9879-76813e889e5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464484D0C360A40AF77D5C66939F595" ma:contentTypeVersion="7" ma:contentTypeDescription="Create a new document." ma:contentTypeScope="" ma:versionID="aed76de4be4a95df9a7b631dcf6d49df">
  <xsd:schema xmlns:xsd="http://www.w3.org/2001/XMLSchema" xmlns:xs="http://www.w3.org/2001/XMLSchema" xmlns:p="http://schemas.microsoft.com/office/2006/metadata/properties" xmlns:ns3="9392a558-f998-4c52-9879-76813e889e56" xmlns:ns4="637bf4fa-d8b4-4807-8184-b158808b27be" targetNamespace="http://schemas.microsoft.com/office/2006/metadata/properties" ma:root="true" ma:fieldsID="6bd00252ac23e977623ead2ac626c119" ns3:_="" ns4:_="">
    <xsd:import namespace="9392a558-f998-4c52-9879-76813e889e56"/>
    <xsd:import namespace="637bf4fa-d8b4-4807-8184-b158808b27b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92a558-f998-4c52-9879-76813e889e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7bf4fa-d8b4-4807-8184-b158808b27b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634264-3B53-4770-BDFB-3CA228F6032C}">
  <ds:schemaRefs>
    <ds:schemaRef ds:uri="http://schemas.openxmlformats.org/package/2006/metadata/core-properties"/>
    <ds:schemaRef ds:uri="http://schemas.microsoft.com/office/2006/documentManagement/types"/>
    <ds:schemaRef ds:uri="9392a558-f998-4c52-9879-76813e889e56"/>
    <ds:schemaRef ds:uri="http://purl.org/dc/terms/"/>
    <ds:schemaRef ds:uri="http://purl.org/dc/dcmitype/"/>
    <ds:schemaRef ds:uri="http://www.w3.org/XML/1998/namespace"/>
    <ds:schemaRef ds:uri="637bf4fa-d8b4-4807-8184-b158808b27be"/>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EA92F263-4EA8-4BDD-8F77-C9F81D9D771D}">
  <ds:schemaRefs>
    <ds:schemaRef ds:uri="http://schemas.microsoft.com/sharepoint/v3/contenttype/forms"/>
  </ds:schemaRefs>
</ds:datastoreItem>
</file>

<file path=customXml/itemProps3.xml><?xml version="1.0" encoding="utf-8"?>
<ds:datastoreItem xmlns:ds="http://schemas.openxmlformats.org/officeDocument/2006/customXml" ds:itemID="{B5223E04-D98F-4340-A226-39655CF2A2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92a558-f998-4c52-9879-76813e889e56"/>
    <ds:schemaRef ds:uri="637bf4fa-d8b4-4807-8184-b158808b27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dc:creator>
  <cp:lastModifiedBy>Manicke, Ben</cp:lastModifiedBy>
  <dcterms:created xsi:type="dcterms:W3CDTF">2023-09-28T03:26:15Z</dcterms:created>
  <dcterms:modified xsi:type="dcterms:W3CDTF">2023-10-18T21:26:28Z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0x0101003464484D0C360A40AF77D5C66939F595</vt:lpwstr>
  </property>
</Properties>
</file>