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nshui\Desktop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3" i="1"/>
  <c r="I20" i="1" a="1"/>
  <c r="I20" i="1" s="1"/>
  <c r="C20" i="1" a="1"/>
  <c r="C20" i="1" s="1"/>
  <c r="I13" i="1"/>
  <c r="I17" i="1"/>
  <c r="I16" i="1"/>
  <c r="I15" i="1"/>
  <c r="I14" i="1"/>
  <c r="C13" i="1"/>
  <c r="G17" i="1"/>
  <c r="D13" i="1"/>
  <c r="F17" i="1"/>
  <c r="F16" i="1"/>
  <c r="G16" i="1"/>
  <c r="E16" i="1"/>
  <c r="E15" i="1"/>
  <c r="F15" i="1"/>
  <c r="D15" i="1"/>
  <c r="D14" i="1"/>
  <c r="E14" i="1"/>
  <c r="C14" i="1"/>
  <c r="D10" i="1"/>
  <c r="I24" i="1" l="1"/>
  <c r="I23" i="1"/>
  <c r="I22" i="1"/>
  <c r="I21" i="1"/>
  <c r="G22" i="1"/>
  <c r="F22" i="1"/>
  <c r="E22" i="1"/>
  <c r="E23" i="1"/>
  <c r="C23" i="1"/>
  <c r="D22" i="1"/>
  <c r="C22" i="1"/>
  <c r="G21" i="1"/>
  <c r="F21" i="1"/>
  <c r="E21" i="1"/>
  <c r="D21" i="1"/>
  <c r="C21" i="1"/>
  <c r="G20" i="1"/>
  <c r="F24" i="1"/>
  <c r="D24" i="1"/>
  <c r="G23" i="1"/>
  <c r="F20" i="1"/>
  <c r="G24" i="1"/>
  <c r="E24" i="1"/>
  <c r="C24" i="1"/>
  <c r="F23" i="1"/>
  <c r="E20" i="1"/>
  <c r="D20" i="1"/>
  <c r="D23" i="1"/>
</calcChain>
</file>

<file path=xl/sharedStrings.xml><?xml version="1.0" encoding="utf-8"?>
<sst xmlns="http://schemas.openxmlformats.org/spreadsheetml/2006/main" count="13" uniqueCount="13">
  <si>
    <t>L</t>
    <phoneticPr fontId="1" type="noConversion"/>
  </si>
  <si>
    <t>m</t>
    <phoneticPr fontId="1" type="noConversion"/>
  </si>
  <si>
    <t>n2</t>
    <phoneticPr fontId="1" type="noConversion"/>
  </si>
  <si>
    <t>m2</t>
    <phoneticPr fontId="1" type="noConversion"/>
  </si>
  <si>
    <t>N</t>
    <phoneticPr fontId="1" type="noConversion"/>
  </si>
  <si>
    <t>dx</t>
    <phoneticPr fontId="1" type="noConversion"/>
  </si>
  <si>
    <t>Tambient</t>
    <phoneticPr fontId="1" type="noConversion"/>
  </si>
  <si>
    <t>C</t>
    <phoneticPr fontId="1" type="noConversion"/>
  </si>
  <si>
    <t>TB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</si>
  <si>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</si>
  <si>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</si>
  <si>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</si>
  <si>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A-1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</si>
</sst>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解析解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Sheet1!$L$3:$L$758</c:f>
              <c:numCache>
                <c:formatCode>General</c:formatCode>
                <c:ptCount val="75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Sheet1!$M$3:$M$758</c:f>
              <c:numCache>
                <c:formatCode>General</c:formatCode>
                <c:ptCount val="756"/>
                <c:pt idx="0">
                  <c:v>100</c:v>
                </c:pt>
                <c:pt idx="1">
                  <c:v>96.098717294351886</c:v>
                </c:pt>
                <c:pt idx="2">
                  <c:v>92.387721019991304</c:v>
                </c:pt>
                <c:pt idx="3">
                  <c:v>88.857731753260637</c:v>
                </c:pt>
                <c:pt idx="4">
                  <c:v>85.499922682303875</c:v>
                </c:pt>
                <c:pt idx="5">
                  <c:v>82.305897535438959</c:v>
                </c:pt>
                <c:pt idx="6">
                  <c:v>79.267669586105256</c:v>
                </c:pt>
                <c:pt idx="7">
                  <c:v>76.377641681887255</c:v>
                </c:pt>
                <c:pt idx="8">
                  <c:v>73.628587247676137</c:v>
                </c:pt>
                <c:pt idx="9">
                  <c:v>71.013632215467695</c:v>
                </c:pt>
                <c:pt idx="10">
                  <c:v>68.526237835612307</c:v>
                </c:pt>
                <c:pt idx="11">
                  <c:v>66.160184326534434</c:v>
                </c:pt>
                <c:pt idx="12">
                  <c:v>63.909555322039125</c:v>
                </c:pt>
                <c:pt idx="13">
                  <c:v>61.768723077314846</c:v>
                </c:pt>
                <c:pt idx="14">
                  <c:v>59.732334396640098</c:v>
                </c:pt>
                <c:pt idx="15">
                  <c:v>57.795297247605696</c:v>
                </c:pt>
                <c:pt idx="16">
                  <c:v>55.952768028381442</c:v>
                </c:pt>
                <c:pt idx="17">
                  <c:v>54.200139456188651</c:v>
                </c:pt>
                <c:pt idx="18">
                  <c:v>52.533029046693471</c:v>
                </c:pt>
                <c:pt idx="19">
                  <c:v>50.947268155513044</c:v>
                </c:pt>
                <c:pt idx="20">
                  <c:v>49.438891554433461</c:v>
                </c:pt>
                <c:pt idx="21">
                  <c:v>48.004127516273797</c:v>
                </c:pt>
                <c:pt idx="22">
                  <c:v>46.639388383603396</c:v>
                </c:pt>
                <c:pt idx="23">
                  <c:v>45.341261597729741</c:v>
                </c:pt>
                <c:pt idx="24">
                  <c:v>44.106501165524065</c:v>
                </c:pt>
                <c:pt idx="25">
                  <c:v>42.932019542747916</c:v>
                </c:pt>
                <c:pt idx="26">
                  <c:v>41.814879913584164</c:v>
                </c:pt>
                <c:pt idx="27">
                  <c:v>40.752288847067867</c:v>
                </c:pt>
                <c:pt idx="28">
                  <c:v>39.741589312053748</c:v>
                </c:pt>
                <c:pt idx="29">
                  <c:v>38.780254033254423</c:v>
                </c:pt>
                <c:pt idx="30">
                  <c:v>37.865879171735699</c:v>
                </c:pt>
                <c:pt idx="31">
                  <c:v>36.996178314067166</c:v>
                </c:pt>
                <c:pt idx="32">
                  <c:v>36.168976755097717</c:v>
                </c:pt>
                <c:pt idx="33">
                  <c:v>35.382206060059893</c:v>
                </c:pt>
                <c:pt idx="34">
                  <c:v>34.63389889240554</c:v>
                </c:pt>
                <c:pt idx="35">
                  <c:v>33.922184094439714</c:v>
                </c:pt>
                <c:pt idx="36">
                  <c:v>33.245282008451831</c:v>
                </c:pt>
                <c:pt idx="37">
                  <c:v>32.601500026644352</c:v>
                </c:pt>
                <c:pt idx="38">
                  <c:v>31.989228358731722</c:v>
                </c:pt>
                <c:pt idx="39">
                  <c:v>31.406936006626076</c:v>
                </c:pt>
                <c:pt idx="40">
                  <c:v>30.853166936144614</c:v>
                </c:pt>
                <c:pt idx="41">
                  <c:v>30.326536436165707</c:v>
                </c:pt>
                <c:pt idx="42">
                  <c:v>29.825727656129828</c:v>
                </c:pt>
                <c:pt idx="43">
                  <c:v>29.349488313227248</c:v>
                </c:pt>
                <c:pt idx="44">
                  <c:v>28.896627561038702</c:v>
                </c:pt>
                <c:pt idx="45">
                  <c:v>28.466013011799099</c:v>
                </c:pt>
                <c:pt idx="46">
                  <c:v>28.056567904838239</c:v>
                </c:pt>
                <c:pt idx="47">
                  <c:v>27.667268414118283</c:v>
                </c:pt>
                <c:pt idx="48">
                  <c:v>27.29714108813538</c:v>
                </c:pt>
                <c:pt idx="49">
                  <c:v>26.945260415783867</c:v>
                </c:pt>
                <c:pt idx="50">
                  <c:v>26.610746512096402</c:v>
                </c:pt>
                <c:pt idx="51">
                  <c:v>26.292762918073262</c:v>
                </c:pt>
                <c:pt idx="52">
                  <c:v>25.990514509099121</c:v>
                </c:pt>
                <c:pt idx="53">
                  <c:v>25.703245506717387</c:v>
                </c:pt>
                <c:pt idx="54">
                  <c:v>25.430237588790362</c:v>
                </c:pt>
                <c:pt idx="55">
                  <c:v>25.170808093319756</c:v>
                </c:pt>
                <c:pt idx="56">
                  <c:v>24.9243083114361</c:v>
                </c:pt>
                <c:pt idx="57">
                  <c:v>24.690121865288692</c:v>
                </c:pt>
                <c:pt idx="58">
                  <c:v>24.467663166779879</c:v>
                </c:pt>
                <c:pt idx="59">
                  <c:v>24.25637595328983</c:v>
                </c:pt>
                <c:pt idx="60">
                  <c:v>24.055731896730229</c:v>
                </c:pt>
                <c:pt idx="61">
                  <c:v>23.865229282448858</c:v>
                </c:pt>
                <c:pt idx="62">
                  <c:v>23.684391754681624</c:v>
                </c:pt>
                <c:pt idx="63">
                  <c:v>23.512767125415056</c:v>
                </c:pt>
                <c:pt idx="64">
                  <c:v>23.349926243680709</c:v>
                </c:pt>
                <c:pt idx="65">
                  <c:v>23.195461922454218</c:v>
                </c:pt>
                <c:pt idx="66">
                  <c:v>23.048987920475643</c:v>
                </c:pt>
                <c:pt idx="67">
                  <c:v>22.910137976445139</c:v>
                </c:pt>
                <c:pt idx="68">
                  <c:v>22.778564893178928</c:v>
                </c:pt>
                <c:pt idx="69">
                  <c:v>22.653939669435481</c:v>
                </c:pt>
                <c:pt idx="70">
                  <c:v>22.535950677241058</c:v>
                </c:pt>
                <c:pt idx="71">
                  <c:v>22.424302882657457</c:v>
                </c:pt>
                <c:pt idx="72">
                  <c:v>22.318717108043476</c:v>
                </c:pt>
                <c:pt idx="73">
                  <c:v>22.218929333965406</c:v>
                </c:pt>
                <c:pt idx="74">
                  <c:v>22.124690039010925</c:v>
                </c:pt>
                <c:pt idx="75">
                  <c:v>22.03576357585559</c:v>
                </c:pt>
                <c:pt idx="76">
                  <c:v>21.951927582021781</c:v>
                </c:pt>
                <c:pt idx="77">
                  <c:v>21.872972423856702</c:v>
                </c:pt>
                <c:pt idx="78">
                  <c:v>21.798700672339027</c:v>
                </c:pt>
                <c:pt idx="79">
                  <c:v>21.72892660940354</c:v>
                </c:pt>
                <c:pt idx="80">
                  <c:v>21.663475763549215</c:v>
                </c:pt>
                <c:pt idx="81">
                  <c:v>21.602184473569594</c:v>
                </c:pt>
                <c:pt idx="82">
                  <c:v>21.54489947931452</c:v>
                </c:pt>
                <c:pt idx="83">
                  <c:v>21.491477538459932</c:v>
                </c:pt>
                <c:pt idx="84">
                  <c:v>21.441785068327448</c:v>
                </c:pt>
                <c:pt idx="85">
                  <c:v>21.395697811858085</c:v>
                </c:pt>
                <c:pt idx="86">
                  <c:v>21.353100526904893</c:v>
                </c:pt>
                <c:pt idx="87">
                  <c:v>21.313886698067552</c:v>
                </c:pt>
                <c:pt idx="88">
                  <c:v>21.277958270348396</c:v>
                </c:pt>
                <c:pt idx="89">
                  <c:v>21.245225403963847</c:v>
                </c:pt>
                <c:pt idx="90">
                  <c:v>21.215606249698155</c:v>
                </c:pt>
                <c:pt idx="91">
                  <c:v>21.189026744237726</c:v>
                </c:pt>
                <c:pt idx="92">
                  <c:v>21.165420424974261</c:v>
                </c:pt>
                <c:pt idx="93">
                  <c:v>21.144728263813626</c:v>
                </c:pt>
                <c:pt idx="94">
                  <c:v>21.126898519574844</c:v>
                </c:pt>
                <c:pt idx="95">
                  <c:v>21.111886608610227</c:v>
                </c:pt>
                <c:pt idx="96">
                  <c:v>21.099654993323004</c:v>
                </c:pt>
                <c:pt idx="97">
                  <c:v>21.090173088303796</c:v>
                </c:pt>
                <c:pt idx="98">
                  <c:v>21.083417183851147</c:v>
                </c:pt>
                <c:pt idx="99">
                  <c:v>21.079370386684936</c:v>
                </c:pt>
                <c:pt idx="100">
                  <c:v>21.078022577704363</c:v>
                </c:pt>
              </c:numCache>
            </c:numRef>
          </c:yVal>
          <c:smooth val="0"/>
        </c:ser>
        <c:ser>
          <c:idx val="1"/>
          <c:order val="1"/>
          <c:tx>
            <c:v>数值解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Sheet1!$J$20:$J$24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xVal>
          <c:yVal>
            <c:numRef>
              <c:f>Sheet1!$I$20:$I$24</c:f>
              <c:numCache>
                <c:formatCode>General</c:formatCode>
                <c:ptCount val="5"/>
                <c:pt idx="0">
                  <c:v>64.227642276422756</c:v>
                </c:pt>
                <c:pt idx="1">
                  <c:v>36.910569105691046</c:v>
                </c:pt>
                <c:pt idx="2">
                  <c:v>26.504065040650406</c:v>
                </c:pt>
                <c:pt idx="3">
                  <c:v>22.601626016260163</c:v>
                </c:pt>
                <c:pt idx="4">
                  <c:v>21.300813008130078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39586400"/>
        <c:axId val="-439585312"/>
      </c:scatterChart>
      <c:valAx>
        <c:axId val="-4395864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39585312"/>
        <c:crosses val="autoZero"/>
        <c:crossBetween val="midCat"/>
      </c:valAx>
      <c:valAx>
        <c:axId val="-43958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3958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5</xdr:row>
      <xdr:rowOff>28575</xdr:rowOff>
    </xdr:from>
    <xdr:to>
      <xdr:col>21</xdr:col>
      <xdr:colOff>123825</xdr:colOff>
      <xdr:row>32</xdr:row>
      <xdr:rowOff>9525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03"/>
  <sheetViews>
    <sheetView tabSelected="1" topLeftCell="A3" workbookViewId="0">
      <selection activeCell="D19" sqref="D19"/>
    </sheetView>
  </sheetViews>
  <sheetFormatPr defaultRowHeight="13.5" x14ac:dyDescent="0.15"/>
  <sheetData>
    <row r="3" spans="3:13" x14ac:dyDescent="0.15">
      <c r="C3" t="s">
        <v>0</v>
      </c>
      <c r="D3">
        <v>1</v>
      </c>
      <c r="E3" t="s">
        <v>1</v>
      </c>
      <c r="L3">
        <v>0</v>
      </c>
      <c r="M3">
        <f>COSH(SQRT($D$4)*($D$3-L3))/COSH(SQRT($D$4)*$D$3)*($D$8-$D$7)+$D$7</f>
        <v>100</v>
      </c>
    </row>
    <row r="4" spans="3:13" x14ac:dyDescent="0.15">
      <c r="C4" t="s">
        <v>2</v>
      </c>
      <c r="D4">
        <v>25</v>
      </c>
      <c r="E4" t="s">
        <v>3</v>
      </c>
      <c r="L4">
        <v>0.01</v>
      </c>
      <c r="M4">
        <f t="shared" ref="M4:M67" si="0">COSH(SQRT($D$4)*($D$3-L4))/COSH(SQRT($D$4)*$D$3)*($D$8-$D$7)+$D$7</f>
        <v>96.098717294351886</v>
      </c>
    </row>
    <row r="5" spans="3:13" x14ac:dyDescent="0.15">
      <c r="C5" t="s">
        <v>4</v>
      </c>
      <c r="D5">
        <v>5</v>
      </c>
      <c r="L5">
        <v>0.02</v>
      </c>
      <c r="M5">
        <f t="shared" si="0"/>
        <v>92.387721019991304</v>
      </c>
    </row>
    <row r="6" spans="3:13" x14ac:dyDescent="0.15">
      <c r="L6">
        <v>0.03</v>
      </c>
      <c r="M6">
        <f t="shared" si="0"/>
        <v>88.857731753260637</v>
      </c>
    </row>
    <row r="7" spans="3:13" x14ac:dyDescent="0.15">
      <c r="C7" t="s">
        <v>6</v>
      </c>
      <c r="D7">
        <v>20</v>
      </c>
      <c r="E7" t="s">
        <v>7</v>
      </c>
      <c r="L7">
        <v>0.04</v>
      </c>
      <c r="M7">
        <f t="shared" si="0"/>
        <v>85.499922682303875</v>
      </c>
    </row>
    <row r="8" spans="3:13" x14ac:dyDescent="0.15">
      <c r="C8" t="s">
        <v>8</v>
      </c>
      <c r="D8">
        <v>100</v>
      </c>
      <c r="E8" t="s">
        <v>9</v>
      </c>
      <c r="L8">
        <v>0.05</v>
      </c>
      <c r="M8">
        <f t="shared" si="0"/>
        <v>82.305897535438959</v>
      </c>
    </row>
    <row r="9" spans="3:13" x14ac:dyDescent="0.15">
      <c r="L9">
        <v>0.06</v>
      </c>
      <c r="M9">
        <f t="shared" si="0"/>
        <v>79.267669586105256</v>
      </c>
    </row>
    <row r="10" spans="3:13" x14ac:dyDescent="0.15">
      <c r="C10" t="s">
        <v>5</v>
      </c>
      <c r="D10">
        <f>D3/D5</f>
        <v>0.2</v>
      </c>
      <c r="L10">
        <v>7.0000000000000007E-2</v>
      </c>
      <c r="M10">
        <f t="shared" si="0"/>
        <v>76.377641681887255</v>
      </c>
    </row>
    <row r="11" spans="3:13" x14ac:dyDescent="0.15">
      <c r="L11">
        <v>0.08</v>
      </c>
      <c r="M11">
        <f t="shared" si="0"/>
        <v>73.628587247676137</v>
      </c>
    </row>
    <row r="12" spans="3:13" x14ac:dyDescent="0.15">
      <c r="C12" t="s">
        <v>10</v>
      </c>
      <c r="I12" t="s">
        <v>11</v>
      </c>
      <c r="L12">
        <v>0.09</v>
      </c>
      <c r="M12">
        <f t="shared" si="0"/>
        <v>71.013632215467695</v>
      </c>
    </row>
    <row r="13" spans="3:13" x14ac:dyDescent="0.15">
      <c r="C13">
        <f>-D13+D4*D10+2/D10</f>
        <v>20</v>
      </c>
      <c r="D13">
        <f>-1/D10</f>
        <v>-5</v>
      </c>
      <c r="E13">
        <v>0</v>
      </c>
      <c r="F13">
        <v>0</v>
      </c>
      <c r="G13">
        <v>0</v>
      </c>
      <c r="I13">
        <f>D4*D10*D7+2/D10*D8</f>
        <v>1100</v>
      </c>
      <c r="L13">
        <v>0.1</v>
      </c>
      <c r="M13">
        <f t="shared" si="0"/>
        <v>68.526237835612307</v>
      </c>
    </row>
    <row r="14" spans="3:13" x14ac:dyDescent="0.15">
      <c r="C14">
        <f>-1/D10</f>
        <v>-5</v>
      </c>
      <c r="D14">
        <f>-C14-E14+D4*D10</f>
        <v>15</v>
      </c>
      <c r="E14">
        <f>-1/D10</f>
        <v>-5</v>
      </c>
      <c r="F14">
        <v>0</v>
      </c>
      <c r="G14">
        <v>0</v>
      </c>
      <c r="I14">
        <f>D4*D10*D7</f>
        <v>100</v>
      </c>
      <c r="L14">
        <v>0.11</v>
      </c>
      <c r="M14">
        <f t="shared" si="0"/>
        <v>66.160184326534434</v>
      </c>
    </row>
    <row r="15" spans="3:13" x14ac:dyDescent="0.15">
      <c r="C15">
        <v>0</v>
      </c>
      <c r="D15">
        <f>-1/D10</f>
        <v>-5</v>
      </c>
      <c r="E15">
        <f>-D15-F15+D4*D10</f>
        <v>15</v>
      </c>
      <c r="F15">
        <f>-1/D10</f>
        <v>-5</v>
      </c>
      <c r="G15">
        <v>0</v>
      </c>
      <c r="I15">
        <f>D4*D10*D7</f>
        <v>100</v>
      </c>
      <c r="L15">
        <v>0.12</v>
      </c>
      <c r="M15">
        <f t="shared" si="0"/>
        <v>63.909555322039125</v>
      </c>
    </row>
    <row r="16" spans="3:13" x14ac:dyDescent="0.15">
      <c r="C16">
        <v>0</v>
      </c>
      <c r="D16">
        <v>0</v>
      </c>
      <c r="E16">
        <f>-1/D10</f>
        <v>-5</v>
      </c>
      <c r="F16">
        <f>-E16-G16+D4*D10</f>
        <v>15</v>
      </c>
      <c r="G16">
        <f>-1/D10</f>
        <v>-5</v>
      </c>
      <c r="I16">
        <f>D4*D10*D7</f>
        <v>100</v>
      </c>
      <c r="L16">
        <v>0.13</v>
      </c>
      <c r="M16">
        <f t="shared" si="0"/>
        <v>61.768723077314846</v>
      </c>
    </row>
    <row r="17" spans="3:13" x14ac:dyDescent="0.15">
      <c r="C17">
        <v>0</v>
      </c>
      <c r="D17">
        <v>0</v>
      </c>
      <c r="E17">
        <v>0</v>
      </c>
      <c r="F17">
        <f>-1/D10</f>
        <v>-5</v>
      </c>
      <c r="G17">
        <f>-F17+D4*D10</f>
        <v>10</v>
      </c>
      <c r="I17">
        <f>D4*D10*D7</f>
        <v>100</v>
      </c>
      <c r="L17">
        <v>0.14000000000000001</v>
      </c>
      <c r="M17">
        <f t="shared" si="0"/>
        <v>59.732334396640098</v>
      </c>
    </row>
    <row r="18" spans="3:13" x14ac:dyDescent="0.15">
      <c r="L18">
        <v>0.15</v>
      </c>
      <c r="M18">
        <f t="shared" si="0"/>
        <v>57.795297247605696</v>
      </c>
    </row>
    <row r="19" spans="3:13" x14ac:dyDescent="0.15">
      <c r="C19" t="s">
        <v>12</v>
      </c>
      <c r="L19">
        <v>0.16</v>
      </c>
      <c r="M19">
        <f t="shared" si="0"/>
        <v>55.952768028381442</v>
      </c>
    </row>
    <row r="20" spans="3:13" x14ac:dyDescent="0.15">
      <c r="C20">
        <f t="array" ref="C20:G24">MINVERSE(C13:G17)</f>
        <v>5.5284552845528454E-2</v>
      </c>
      <c r="D20">
        <v>2.113821138211382E-2</v>
      </c>
      <c r="E20">
        <v>8.1300813008130073E-3</v>
      </c>
      <c r="F20">
        <v>3.2520325203252028E-3</v>
      </c>
      <c r="G20">
        <v>1.6260162601626014E-3</v>
      </c>
      <c r="I20">
        <f t="array" ref="I20:I24">MMULT(C20:G24,I13:I17)</f>
        <v>64.227642276422756</v>
      </c>
      <c r="J20">
        <v>0.1</v>
      </c>
      <c r="L20">
        <v>0.17</v>
      </c>
      <c r="M20">
        <f t="shared" si="0"/>
        <v>54.200139456188651</v>
      </c>
    </row>
    <row r="21" spans="3:13" x14ac:dyDescent="0.15">
      <c r="C21">
        <v>2.113821138211382E-2</v>
      </c>
      <c r="D21">
        <v>8.4552845528455281E-2</v>
      </c>
      <c r="E21">
        <v>3.2520325203252029E-2</v>
      </c>
      <c r="F21">
        <v>1.3008130081300813E-2</v>
      </c>
      <c r="G21">
        <v>6.5040650406504056E-3</v>
      </c>
      <c r="I21">
        <v>36.910569105691046</v>
      </c>
      <c r="J21">
        <v>0.3</v>
      </c>
      <c r="L21">
        <v>0.18</v>
      </c>
      <c r="M21">
        <f t="shared" si="0"/>
        <v>52.533029046693471</v>
      </c>
    </row>
    <row r="22" spans="3:13" x14ac:dyDescent="0.15">
      <c r="C22">
        <v>8.130081300813009E-3</v>
      </c>
      <c r="D22">
        <v>3.2520325203252036E-2</v>
      </c>
      <c r="E22">
        <v>8.9430894308943076E-2</v>
      </c>
      <c r="F22">
        <v>3.5772357723577237E-2</v>
      </c>
      <c r="G22">
        <v>1.7886178861788615E-2</v>
      </c>
      <c r="I22">
        <v>26.504065040650406</v>
      </c>
      <c r="J22">
        <v>0.5</v>
      </c>
      <c r="L22">
        <v>0.19</v>
      </c>
      <c r="M22">
        <f t="shared" si="0"/>
        <v>50.947268155513044</v>
      </c>
    </row>
    <row r="23" spans="3:13" x14ac:dyDescent="0.15">
      <c r="C23">
        <v>3.2520325203252032E-3</v>
      </c>
      <c r="D23">
        <v>1.3008130081300813E-2</v>
      </c>
      <c r="E23">
        <v>3.5772357723577231E-2</v>
      </c>
      <c r="F23">
        <v>9.4308943089430899E-2</v>
      </c>
      <c r="G23">
        <v>4.7154471544715443E-2</v>
      </c>
      <c r="I23">
        <v>22.601626016260163</v>
      </c>
      <c r="J23">
        <v>0.7</v>
      </c>
      <c r="L23">
        <v>0.2</v>
      </c>
      <c r="M23">
        <f t="shared" si="0"/>
        <v>49.438891554433461</v>
      </c>
    </row>
    <row r="24" spans="3:13" x14ac:dyDescent="0.15">
      <c r="C24">
        <v>1.6260162601626014E-3</v>
      </c>
      <c r="D24">
        <v>6.5040650406504056E-3</v>
      </c>
      <c r="E24">
        <v>1.7886178861788612E-2</v>
      </c>
      <c r="F24">
        <v>4.7154471544715436E-2</v>
      </c>
      <c r="G24">
        <v>0.12357723577235771</v>
      </c>
      <c r="I24">
        <v>21.300813008130078</v>
      </c>
      <c r="J24">
        <v>0.9</v>
      </c>
      <c r="L24">
        <v>0.21</v>
      </c>
      <c r="M24">
        <f t="shared" si="0"/>
        <v>48.004127516273797</v>
      </c>
    </row>
    <row r="25" spans="3:13" x14ac:dyDescent="0.15">
      <c r="L25">
        <v>0.22</v>
      </c>
      <c r="M25">
        <f t="shared" si="0"/>
        <v>46.639388383603396</v>
      </c>
    </row>
    <row r="26" spans="3:13" x14ac:dyDescent="0.15">
      <c r="L26">
        <v>0.23</v>
      </c>
      <c r="M26">
        <f t="shared" si="0"/>
        <v>45.341261597729741</v>
      </c>
    </row>
    <row r="27" spans="3:13" x14ac:dyDescent="0.15">
      <c r="L27">
        <v>0.24</v>
      </c>
      <c r="M27">
        <f t="shared" si="0"/>
        <v>44.106501165524065</v>
      </c>
    </row>
    <row r="28" spans="3:13" x14ac:dyDescent="0.15">
      <c r="L28">
        <v>0.25</v>
      </c>
      <c r="M28">
        <f t="shared" si="0"/>
        <v>42.932019542747916</v>
      </c>
    </row>
    <row r="29" spans="3:13" x14ac:dyDescent="0.15">
      <c r="L29">
        <v>0.26</v>
      </c>
      <c r="M29">
        <f t="shared" si="0"/>
        <v>41.814879913584164</v>
      </c>
    </row>
    <row r="30" spans="3:13" x14ac:dyDescent="0.15">
      <c r="L30">
        <v>0.27</v>
      </c>
      <c r="M30">
        <f t="shared" si="0"/>
        <v>40.752288847067867</v>
      </c>
    </row>
    <row r="31" spans="3:13" x14ac:dyDescent="0.15">
      <c r="L31">
        <v>0.28000000000000003</v>
      </c>
      <c r="M31">
        <f t="shared" si="0"/>
        <v>39.741589312053748</v>
      </c>
    </row>
    <row r="32" spans="3:13" x14ac:dyDescent="0.15">
      <c r="L32">
        <v>0.28999999999999998</v>
      </c>
      <c r="M32">
        <f t="shared" si="0"/>
        <v>38.780254033254423</v>
      </c>
    </row>
    <row r="33" spans="12:13" x14ac:dyDescent="0.15">
      <c r="L33">
        <v>0.3</v>
      </c>
      <c r="M33">
        <f t="shared" si="0"/>
        <v>37.865879171735699</v>
      </c>
    </row>
    <row r="34" spans="12:13" x14ac:dyDescent="0.15">
      <c r="L34">
        <v>0.31</v>
      </c>
      <c r="M34">
        <f t="shared" si="0"/>
        <v>36.996178314067166</v>
      </c>
    </row>
    <row r="35" spans="12:13" x14ac:dyDescent="0.15">
      <c r="L35">
        <v>0.32</v>
      </c>
      <c r="M35">
        <f t="shared" si="0"/>
        <v>36.168976755097717</v>
      </c>
    </row>
    <row r="36" spans="12:13" x14ac:dyDescent="0.15">
      <c r="L36">
        <v>0.33</v>
      </c>
      <c r="M36">
        <f t="shared" si="0"/>
        <v>35.382206060059893</v>
      </c>
    </row>
    <row r="37" spans="12:13" x14ac:dyDescent="0.15">
      <c r="L37">
        <v>0.34</v>
      </c>
      <c r="M37">
        <f t="shared" si="0"/>
        <v>34.63389889240554</v>
      </c>
    </row>
    <row r="38" spans="12:13" x14ac:dyDescent="0.15">
      <c r="L38">
        <v>0.35</v>
      </c>
      <c r="M38">
        <f t="shared" si="0"/>
        <v>33.922184094439714</v>
      </c>
    </row>
    <row r="39" spans="12:13" x14ac:dyDescent="0.15">
      <c r="L39">
        <v>0.36</v>
      </c>
      <c r="M39">
        <f t="shared" si="0"/>
        <v>33.245282008451831</v>
      </c>
    </row>
    <row r="40" spans="12:13" x14ac:dyDescent="0.15">
      <c r="L40">
        <v>0.37</v>
      </c>
      <c r="M40">
        <f t="shared" si="0"/>
        <v>32.601500026644352</v>
      </c>
    </row>
    <row r="41" spans="12:13" x14ac:dyDescent="0.15">
      <c r="L41">
        <v>0.38</v>
      </c>
      <c r="M41">
        <f t="shared" si="0"/>
        <v>31.989228358731722</v>
      </c>
    </row>
    <row r="42" spans="12:13" x14ac:dyDescent="0.15">
      <c r="L42">
        <v>0.39</v>
      </c>
      <c r="M42">
        <f t="shared" si="0"/>
        <v>31.406936006626076</v>
      </c>
    </row>
    <row r="43" spans="12:13" x14ac:dyDescent="0.15">
      <c r="L43">
        <v>0.4</v>
      </c>
      <c r="M43">
        <f t="shared" si="0"/>
        <v>30.853166936144614</v>
      </c>
    </row>
    <row r="44" spans="12:13" x14ac:dyDescent="0.15">
      <c r="L44">
        <v>0.41</v>
      </c>
      <c r="M44">
        <f t="shared" si="0"/>
        <v>30.326536436165707</v>
      </c>
    </row>
    <row r="45" spans="12:13" x14ac:dyDescent="0.15">
      <c r="L45">
        <v>0.42</v>
      </c>
      <c r="M45">
        <f t="shared" si="0"/>
        <v>29.825727656129828</v>
      </c>
    </row>
    <row r="46" spans="12:13" x14ac:dyDescent="0.15">
      <c r="L46">
        <v>0.43</v>
      </c>
      <c r="M46">
        <f t="shared" si="0"/>
        <v>29.349488313227248</v>
      </c>
    </row>
    <row r="47" spans="12:13" x14ac:dyDescent="0.15">
      <c r="L47">
        <v>0.44</v>
      </c>
      <c r="M47">
        <f t="shared" si="0"/>
        <v>28.896627561038702</v>
      </c>
    </row>
    <row r="48" spans="12:13" x14ac:dyDescent="0.15">
      <c r="L48">
        <v>0.45</v>
      </c>
      <c r="M48">
        <f t="shared" si="0"/>
        <v>28.466013011799099</v>
      </c>
    </row>
    <row r="49" spans="12:13" x14ac:dyDescent="0.15">
      <c r="L49">
        <v>0.46</v>
      </c>
      <c r="M49">
        <f t="shared" si="0"/>
        <v>28.056567904838239</v>
      </c>
    </row>
    <row r="50" spans="12:13" x14ac:dyDescent="0.15">
      <c r="L50">
        <v>0.47</v>
      </c>
      <c r="M50">
        <f t="shared" si="0"/>
        <v>27.667268414118283</v>
      </c>
    </row>
    <row r="51" spans="12:13" x14ac:dyDescent="0.15">
      <c r="L51">
        <v>0.48</v>
      </c>
      <c r="M51">
        <f t="shared" si="0"/>
        <v>27.29714108813538</v>
      </c>
    </row>
    <row r="52" spans="12:13" x14ac:dyDescent="0.15">
      <c r="L52">
        <v>0.49</v>
      </c>
      <c r="M52">
        <f t="shared" si="0"/>
        <v>26.945260415783867</v>
      </c>
    </row>
    <row r="53" spans="12:13" x14ac:dyDescent="0.15">
      <c r="L53">
        <v>0.5</v>
      </c>
      <c r="M53">
        <f t="shared" si="0"/>
        <v>26.610746512096402</v>
      </c>
    </row>
    <row r="54" spans="12:13" x14ac:dyDescent="0.15">
      <c r="L54">
        <v>0.51</v>
      </c>
      <c r="M54">
        <f t="shared" si="0"/>
        <v>26.292762918073262</v>
      </c>
    </row>
    <row r="55" spans="12:13" x14ac:dyDescent="0.15">
      <c r="L55">
        <v>0.52</v>
      </c>
      <c r="M55">
        <f t="shared" si="0"/>
        <v>25.990514509099121</v>
      </c>
    </row>
    <row r="56" spans="12:13" x14ac:dyDescent="0.15">
      <c r="L56">
        <v>0.53</v>
      </c>
      <c r="M56">
        <f t="shared" si="0"/>
        <v>25.703245506717387</v>
      </c>
    </row>
    <row r="57" spans="12:13" x14ac:dyDescent="0.15">
      <c r="L57">
        <v>0.54</v>
      </c>
      <c r="M57">
        <f t="shared" si="0"/>
        <v>25.430237588790362</v>
      </c>
    </row>
    <row r="58" spans="12:13" x14ac:dyDescent="0.15">
      <c r="L58">
        <v>0.55000000000000004</v>
      </c>
      <c r="M58">
        <f t="shared" si="0"/>
        <v>25.170808093319756</v>
      </c>
    </row>
    <row r="59" spans="12:13" x14ac:dyDescent="0.15">
      <c r="L59">
        <v>0.56000000000000005</v>
      </c>
      <c r="M59">
        <f t="shared" si="0"/>
        <v>24.9243083114361</v>
      </c>
    </row>
    <row r="60" spans="12:13" x14ac:dyDescent="0.15">
      <c r="L60">
        <v>0.56999999999999995</v>
      </c>
      <c r="M60">
        <f t="shared" si="0"/>
        <v>24.690121865288692</v>
      </c>
    </row>
    <row r="61" spans="12:13" x14ac:dyDescent="0.15">
      <c r="L61">
        <v>0.57999999999999996</v>
      </c>
      <c r="M61">
        <f t="shared" si="0"/>
        <v>24.467663166779879</v>
      </c>
    </row>
    <row r="62" spans="12:13" x14ac:dyDescent="0.15">
      <c r="L62">
        <v>0.59</v>
      </c>
      <c r="M62">
        <f t="shared" si="0"/>
        <v>24.25637595328983</v>
      </c>
    </row>
    <row r="63" spans="12:13" x14ac:dyDescent="0.15">
      <c r="L63">
        <v>0.6</v>
      </c>
      <c r="M63">
        <f t="shared" si="0"/>
        <v>24.055731896730229</v>
      </c>
    </row>
    <row r="64" spans="12:13" x14ac:dyDescent="0.15">
      <c r="L64">
        <v>0.61</v>
      </c>
      <c r="M64">
        <f t="shared" si="0"/>
        <v>23.865229282448858</v>
      </c>
    </row>
    <row r="65" spans="12:13" x14ac:dyDescent="0.15">
      <c r="L65">
        <v>0.62</v>
      </c>
      <c r="M65">
        <f t="shared" si="0"/>
        <v>23.684391754681624</v>
      </c>
    </row>
    <row r="66" spans="12:13" x14ac:dyDescent="0.15">
      <c r="L66">
        <v>0.63</v>
      </c>
      <c r="M66">
        <f t="shared" si="0"/>
        <v>23.512767125415056</v>
      </c>
    </row>
    <row r="67" spans="12:13" x14ac:dyDescent="0.15">
      <c r="L67">
        <v>0.64</v>
      </c>
      <c r="M67">
        <f t="shared" si="0"/>
        <v>23.349926243680709</v>
      </c>
    </row>
    <row r="68" spans="12:13" x14ac:dyDescent="0.15">
      <c r="L68">
        <v>0.65</v>
      </c>
      <c r="M68">
        <f t="shared" ref="M68:M103" si="1">COSH(SQRT($D$4)*($D$3-L68))/COSH(SQRT($D$4)*$D$3)*($D$8-$D$7)+$D$7</f>
        <v>23.195461922454218</v>
      </c>
    </row>
    <row r="69" spans="12:13" x14ac:dyDescent="0.15">
      <c r="L69">
        <v>0.66</v>
      </c>
      <c r="M69">
        <f t="shared" si="1"/>
        <v>23.048987920475643</v>
      </c>
    </row>
    <row r="70" spans="12:13" x14ac:dyDescent="0.15">
      <c r="L70">
        <v>0.67</v>
      </c>
      <c r="M70">
        <f t="shared" si="1"/>
        <v>22.910137976445139</v>
      </c>
    </row>
    <row r="71" spans="12:13" x14ac:dyDescent="0.15">
      <c r="L71">
        <v>0.68</v>
      </c>
      <c r="M71">
        <f t="shared" si="1"/>
        <v>22.778564893178928</v>
      </c>
    </row>
    <row r="72" spans="12:13" x14ac:dyDescent="0.15">
      <c r="L72">
        <v>0.69</v>
      </c>
      <c r="M72">
        <f t="shared" si="1"/>
        <v>22.653939669435481</v>
      </c>
    </row>
    <row r="73" spans="12:13" x14ac:dyDescent="0.15">
      <c r="L73">
        <v>0.7</v>
      </c>
      <c r="M73">
        <f t="shared" si="1"/>
        <v>22.535950677241058</v>
      </c>
    </row>
    <row r="74" spans="12:13" x14ac:dyDescent="0.15">
      <c r="L74">
        <v>0.71</v>
      </c>
      <c r="M74">
        <f t="shared" si="1"/>
        <v>22.424302882657457</v>
      </c>
    </row>
    <row r="75" spans="12:13" x14ac:dyDescent="0.15">
      <c r="L75">
        <v>0.72</v>
      </c>
      <c r="M75">
        <f t="shared" si="1"/>
        <v>22.318717108043476</v>
      </c>
    </row>
    <row r="76" spans="12:13" x14ac:dyDescent="0.15">
      <c r="L76">
        <v>0.73</v>
      </c>
      <c r="M76">
        <f t="shared" si="1"/>
        <v>22.218929333965406</v>
      </c>
    </row>
    <row r="77" spans="12:13" x14ac:dyDescent="0.15">
      <c r="L77">
        <v>0.74</v>
      </c>
      <c r="M77">
        <f t="shared" si="1"/>
        <v>22.124690039010925</v>
      </c>
    </row>
    <row r="78" spans="12:13" x14ac:dyDescent="0.15">
      <c r="L78">
        <v>0.75</v>
      </c>
      <c r="M78">
        <f t="shared" si="1"/>
        <v>22.03576357585559</v>
      </c>
    </row>
    <row r="79" spans="12:13" x14ac:dyDescent="0.15">
      <c r="L79">
        <v>0.76</v>
      </c>
      <c r="M79">
        <f t="shared" si="1"/>
        <v>21.951927582021781</v>
      </c>
    </row>
    <row r="80" spans="12:13" x14ac:dyDescent="0.15">
      <c r="L80">
        <v>0.77</v>
      </c>
      <c r="M80">
        <f t="shared" si="1"/>
        <v>21.872972423856702</v>
      </c>
    </row>
    <row r="81" spans="12:13" x14ac:dyDescent="0.15">
      <c r="L81">
        <v>0.78</v>
      </c>
      <c r="M81">
        <f t="shared" si="1"/>
        <v>21.798700672339027</v>
      </c>
    </row>
    <row r="82" spans="12:13" x14ac:dyDescent="0.15">
      <c r="L82">
        <v>0.79</v>
      </c>
      <c r="M82">
        <f t="shared" si="1"/>
        <v>21.72892660940354</v>
      </c>
    </row>
    <row r="83" spans="12:13" x14ac:dyDescent="0.15">
      <c r="L83">
        <v>0.8</v>
      </c>
      <c r="M83">
        <f t="shared" si="1"/>
        <v>21.663475763549215</v>
      </c>
    </row>
    <row r="84" spans="12:13" x14ac:dyDescent="0.15">
      <c r="L84">
        <v>0.81</v>
      </c>
      <c r="M84">
        <f t="shared" si="1"/>
        <v>21.602184473569594</v>
      </c>
    </row>
    <row r="85" spans="12:13" x14ac:dyDescent="0.15">
      <c r="L85">
        <v>0.82</v>
      </c>
      <c r="M85">
        <f t="shared" si="1"/>
        <v>21.54489947931452</v>
      </c>
    </row>
    <row r="86" spans="12:13" x14ac:dyDescent="0.15">
      <c r="L86">
        <v>0.83</v>
      </c>
      <c r="M86">
        <f t="shared" si="1"/>
        <v>21.491477538459932</v>
      </c>
    </row>
    <row r="87" spans="12:13" x14ac:dyDescent="0.15">
      <c r="L87">
        <v>0.84</v>
      </c>
      <c r="M87">
        <f t="shared" si="1"/>
        <v>21.441785068327448</v>
      </c>
    </row>
    <row r="88" spans="12:13" x14ac:dyDescent="0.15">
      <c r="L88">
        <v>0.85</v>
      </c>
      <c r="M88">
        <f t="shared" si="1"/>
        <v>21.395697811858085</v>
      </c>
    </row>
    <row r="89" spans="12:13" x14ac:dyDescent="0.15">
      <c r="L89">
        <v>0.86</v>
      </c>
      <c r="M89">
        <f t="shared" si="1"/>
        <v>21.353100526904893</v>
      </c>
    </row>
    <row r="90" spans="12:13" x14ac:dyDescent="0.15">
      <c r="L90">
        <v>0.87</v>
      </c>
      <c r="M90">
        <f t="shared" si="1"/>
        <v>21.313886698067552</v>
      </c>
    </row>
    <row r="91" spans="12:13" x14ac:dyDescent="0.15">
      <c r="L91">
        <v>0.88</v>
      </c>
      <c r="M91">
        <f t="shared" si="1"/>
        <v>21.277958270348396</v>
      </c>
    </row>
    <row r="92" spans="12:13" x14ac:dyDescent="0.15">
      <c r="L92">
        <v>0.89</v>
      </c>
      <c r="M92">
        <f t="shared" si="1"/>
        <v>21.245225403963847</v>
      </c>
    </row>
    <row r="93" spans="12:13" x14ac:dyDescent="0.15">
      <c r="L93">
        <v>0.9</v>
      </c>
      <c r="M93">
        <f t="shared" si="1"/>
        <v>21.215606249698155</v>
      </c>
    </row>
    <row r="94" spans="12:13" x14ac:dyDescent="0.15">
      <c r="L94">
        <v>0.91</v>
      </c>
      <c r="M94">
        <f t="shared" si="1"/>
        <v>21.189026744237726</v>
      </c>
    </row>
    <row r="95" spans="12:13" x14ac:dyDescent="0.15">
      <c r="L95">
        <v>0.92</v>
      </c>
      <c r="M95">
        <f t="shared" si="1"/>
        <v>21.165420424974261</v>
      </c>
    </row>
    <row r="96" spans="12:13" x14ac:dyDescent="0.15">
      <c r="L96">
        <v>0.93</v>
      </c>
      <c r="M96">
        <f t="shared" si="1"/>
        <v>21.144728263813626</v>
      </c>
    </row>
    <row r="97" spans="12:13" x14ac:dyDescent="0.15">
      <c r="L97">
        <v>0.94</v>
      </c>
      <c r="M97">
        <f t="shared" si="1"/>
        <v>21.126898519574844</v>
      </c>
    </row>
    <row r="98" spans="12:13" x14ac:dyDescent="0.15">
      <c r="L98">
        <v>0.95</v>
      </c>
      <c r="M98">
        <f t="shared" si="1"/>
        <v>21.111886608610227</v>
      </c>
    </row>
    <row r="99" spans="12:13" x14ac:dyDescent="0.15">
      <c r="L99">
        <v>0.96</v>
      </c>
      <c r="M99">
        <f t="shared" si="1"/>
        <v>21.099654993323004</v>
      </c>
    </row>
    <row r="100" spans="12:13" x14ac:dyDescent="0.15">
      <c r="L100">
        <v>0.97</v>
      </c>
      <c r="M100">
        <f t="shared" si="1"/>
        <v>21.090173088303796</v>
      </c>
    </row>
    <row r="101" spans="12:13" x14ac:dyDescent="0.15">
      <c r="L101">
        <v>0.98</v>
      </c>
      <c r="M101">
        <f t="shared" si="1"/>
        <v>21.083417183851147</v>
      </c>
    </row>
    <row r="102" spans="12:13" x14ac:dyDescent="0.15">
      <c r="L102">
        <v>0.99</v>
      </c>
      <c r="M102">
        <f t="shared" si="1"/>
        <v>21.079370386684936</v>
      </c>
    </row>
    <row r="103" spans="12:13" x14ac:dyDescent="0.15">
      <c r="L103">
        <v>1</v>
      </c>
      <c r="M103">
        <f t="shared" si="1"/>
        <v>21.078022577704363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chunshui</dc:creator>
  <cp:lastModifiedBy>chunshui</cp:lastModifiedBy>
  <dcterms:created xsi:type="dcterms:W3CDTF">2022-10-21T00:58:59Z</dcterms:created>
  <dcterms:modified xsi:type="dcterms:W3CDTF">2022-10-21T05:14:13Z</dcterms:modified>
</cp:coreProperties>
</file>