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<sst xmlns="http://schemas.openxmlformats.org/spreadsheetml/2006/main" count="14" uniqueCount="14">
  <si>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L</t>
  </si>
  <si>
    <t>m</t>
  </si>
  <si>
    <t>rho</t>
  </si>
  <si>
    <t>kg/m3</t>
  </si>
  <si>
    <t>gamma</t>
  </si>
  <si>
    <t>kg/m.s.</t>
  </si>
  <si>
    <t>u</t>
  </si>
  <si>
    <t>m/s</t>
  </si>
  <si>
    <t>N</t>
  </si>
  <si>
    <t>左侧</t>
  </si>
  <si>
    <t>右侧</t>
  </si>
  <si>
    <t>dx</t>
  </si>
  <si>
    <t>F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</si>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</sst>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"解析解"</c:f>
              <c:strCache>
                <c:ptCount val="1"/>
                <c:pt idx="0">
                  <c:v>解析解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Sheet1!$K$1:$K$101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0.940000000000001</c:v>
                </c:pt>
                <c:pt idx="95">
                  <c:v>0.950000000000001</c:v>
                </c:pt>
                <c:pt idx="96">
                  <c:v>0.960000000000001</c:v>
                </c:pt>
                <c:pt idx="97">
                  <c:v>0.970000000000001</c:v>
                </c:pt>
                <c:pt idx="98">
                  <c:v>0.980000000000001</c:v>
                </c:pt>
                <c:pt idx="99">
                  <c:v>0.990000000000001</c:v>
                </c:pt>
                <c:pt idx="100">
                  <c:v>1</c:v>
                </c:pt>
              </c:numCache>
            </c:numRef>
          </c:xVal>
          <c:yVal>
            <c:numRef>
              <c:f>Sheet1!$L$1:$L$101</c:f>
              <c:numCache>
                <c:formatCode>General</c:formatCode>
                <c:ptCount val="101"/>
                <c:pt idx="0">
                  <c:v>1</c:v>
                </c:pt>
                <c:pt idx="1">
                  <c:v>0.99415109871142</c:v>
                </c:pt>
                <c:pt idx="2">
                  <c:v>0.98824341498763</c:v>
                </c:pt>
                <c:pt idx="3">
                  <c:v>0.982276358055336</c:v>
                </c:pt>
                <c:pt idx="4">
                  <c:v>0.976249331203871</c:v>
                </c:pt>
                <c:pt idx="5">
                  <c:v>0.970161731725529</c:v>
                </c:pt>
                <c:pt idx="6">
                  <c:v>0.964012950855287</c:v>
                </c:pt>
                <c:pt idx="7">
                  <c:v>0.957802373709936</c:v>
                </c:pt>
                <c:pt idx="8">
                  <c:v>0.951529379226585</c:v>
                </c:pt>
                <c:pt idx="9">
                  <c:v>0.945193340100559</c:v>
                </c:pt>
                <c:pt idx="10">
                  <c:v>0.938793622722663</c:v>
                </c:pt>
                <c:pt idx="11">
                  <c:v>0.932329587115829</c:v>
                </c:pt>
                <c:pt idx="12">
                  <c:v>0.925800586871108</c:v>
                </c:pt>
                <c:pt idx="13">
                  <c:v>0.919205969083035</c:v>
                </c:pt>
                <c:pt idx="14">
                  <c:v>0.912545074284335</c:v>
                </c:pt>
                <c:pt idx="15">
                  <c:v>0.905817236379979</c:v>
                </c:pt>
                <c:pt idx="16">
                  <c:v>0.899021782580568</c:v>
                </c:pt>
                <c:pt idx="17">
                  <c:v>0.892158033335061</c:v>
                </c:pt>
                <c:pt idx="18">
                  <c:v>0.885225302262812</c:v>
                </c:pt>
                <c:pt idx="19">
                  <c:v>0.878222896084938</c:v>
                </c:pt>
                <c:pt idx="20">
                  <c:v>0.871150114554985</c:v>
                </c:pt>
                <c:pt idx="21">
                  <c:v>0.864006250388906</c:v>
                </c:pt>
                <c:pt idx="22">
                  <c:v>0.856790589194331</c:v>
                </c:pt>
                <c:pt idx="23">
                  <c:v>0.849502409399128</c:v>
                </c:pt>
                <c:pt idx="24">
                  <c:v>0.842140982179244</c:v>
                </c:pt>
                <c:pt idx="25">
                  <c:v>0.834705571385822</c:v>
                </c:pt>
                <c:pt idx="26">
                  <c:v>0.827195433471587</c:v>
                </c:pt>
                <c:pt idx="27">
                  <c:v>0.819609817416489</c:v>
                </c:pt>
                <c:pt idx="28">
                  <c:v>0.8119479646526</c:v>
                </c:pt>
                <c:pt idx="29">
                  <c:v>0.804209108988261</c:v>
                </c:pt>
                <c:pt idx="30">
                  <c:v>0.796392476531454</c:v>
                </c:pt>
                <c:pt idx="31">
                  <c:v>0.788497285612421</c:v>
                </c:pt>
                <c:pt idx="32">
                  <c:v>0.78052274670549</c:v>
                </c:pt>
                <c:pt idx="33">
                  <c:v>0.772468062350125</c:v>
                </c:pt>
                <c:pt idx="34">
                  <c:v>0.764332427071179</c:v>
                </c:pt>
                <c:pt idx="35">
                  <c:v>0.756115027298343</c:v>
                </c:pt>
                <c:pt idx="36">
                  <c:v>0.747815041284793</c:v>
                </c:pt>
                <c:pt idx="37">
                  <c:v>0.739431639025011</c:v>
                </c:pt>
                <c:pt idx="38">
                  <c:v>0.730963982171783</c:v>
                </c:pt>
                <c:pt idx="39">
                  <c:v>0.72241122395237</c:v>
                </c:pt>
                <c:pt idx="40">
                  <c:v>0.713772509083821</c:v>
                </c:pt>
                <c:pt idx="41">
                  <c:v>0.705046973687451</c:v>
                </c:pt>
                <c:pt idx="42">
                  <c:v>0.696233745202448</c:v>
                </c:pt>
                <c:pt idx="43">
                  <c:v>0.68733194229862</c:v>
                </c:pt>
                <c:pt idx="44">
                  <c:v>0.678340674788258</c:v>
                </c:pt>
                <c:pt idx="45">
                  <c:v>0.669259043537119</c:v>
                </c:pt>
                <c:pt idx="46">
                  <c:v>0.660086140374509</c:v>
                </c:pt>
                <c:pt idx="47">
                  <c:v>0.650821048002467</c:v>
                </c:pt>
                <c:pt idx="48">
                  <c:v>0.641462839904037</c:v>
                </c:pt>
                <c:pt idx="49">
                  <c:v>0.632010580250609</c:v>
                </c:pt>
                <c:pt idx="50">
                  <c:v>0.622463323808341</c:v>
                </c:pt>
                <c:pt idx="51">
                  <c:v>0.612820115843632</c:v>
                </c:pt>
                <c:pt idx="52">
                  <c:v>0.603079992027652</c:v>
                </c:pt>
                <c:pt idx="53">
                  <c:v>0.5932419783399</c:v>
                </c:pt>
                <c:pt idx="54">
                  <c:v>0.583305090970809</c:v>
                </c:pt>
                <c:pt idx="55">
                  <c:v>0.573268336223363</c:v>
                </c:pt>
                <c:pt idx="56">
                  <c:v>0.563130710413722</c:v>
                </c:pt>
                <c:pt idx="57">
                  <c:v>0.552891199770858</c:v>
                </c:pt>
                <c:pt idx="58">
                  <c:v>0.542548780335172</c:v>
                </c:pt>
                <c:pt idx="59">
                  <c:v>0.532102417856104</c:v>
                </c:pt>
                <c:pt idx="60">
                  <c:v>0.521551067688699</c:v>
                </c:pt>
                <c:pt idx="61">
                  <c:v>0.510893674689148</c:v>
                </c:pt>
                <c:pt idx="62">
                  <c:v>0.500129173109269</c:v>
                </c:pt>
                <c:pt idx="63">
                  <c:v>0.489256486489936</c:v>
                </c:pt>
                <c:pt idx="64">
                  <c:v>0.478274527553424</c:v>
                </c:pt>
                <c:pt idx="65">
                  <c:v>0.467182198094689</c:v>
                </c:pt>
                <c:pt idx="66">
                  <c:v>0.455978388871541</c:v>
                </c:pt>
                <c:pt idx="67">
                  <c:v>0.444661979493721</c:v>
                </c:pt>
                <c:pt idx="68">
                  <c:v>0.433231838310861</c:v>
                </c:pt>
                <c:pt idx="69">
                  <c:v>0.421686822299317</c:v>
                </c:pt>
                <c:pt idx="70">
                  <c:v>0.410025776947869</c:v>
                </c:pt>
                <c:pt idx="71">
                  <c:v>0.398247536142262</c:v>
                </c:pt>
                <c:pt idx="72">
                  <c:v>0.386350922048601</c:v>
                </c:pt>
                <c:pt idx="73">
                  <c:v>0.374334744995564</c:v>
                </c:pt>
                <c:pt idx="74">
                  <c:v>0.36219780335543</c:v>
                </c:pt>
                <c:pt idx="75">
                  <c:v>0.349938883423922</c:v>
                </c:pt>
                <c:pt idx="76">
                  <c:v>0.337556759298831</c:v>
                </c:pt>
                <c:pt idx="77">
                  <c:v>0.325050192757426</c:v>
                </c:pt>
                <c:pt idx="78">
                  <c:v>0.31241793313263</c:v>
                </c:pt>
                <c:pt idx="79">
                  <c:v>0.299658717187955</c:v>
                </c:pt>
                <c:pt idx="80">
                  <c:v>0.286771268991173</c:v>
                </c:pt>
                <c:pt idx="81">
                  <c:v>0.273754299786724</c:v>
                </c:pt>
                <c:pt idx="82">
                  <c:v>0.260606507866841</c:v>
                </c:pt>
                <c:pt idx="83">
                  <c:v>0.247326578441376</c:v>
                </c:pt>
                <c:pt idx="84">
                  <c:v>0.233913183506319</c:v>
                </c:pt>
                <c:pt idx="85">
                  <c:v>0.220364981710998</c:v>
                </c:pt>
                <c:pt idx="86">
                  <c:v>0.206680618223945</c:v>
                </c:pt>
                <c:pt idx="87">
                  <c:v>0.192858724597406</c:v>
                </c:pt>
                <c:pt idx="88">
                  <c:v>0.178897918630501</c:v>
                </c:pt>
                <c:pt idx="89">
                  <c:v>0.164796804230998</c:v>
                </c:pt>
                <c:pt idx="90">
                  <c:v>0.150553971275708</c:v>
                </c:pt>
                <c:pt idx="91">
                  <c:v>0.136167995469465</c:v>
                </c:pt>
                <c:pt idx="92">
                  <c:v>0.121637438202701</c:v>
                </c:pt>
                <c:pt idx="93">
                  <c:v>0.10696084640758</c:v>
                </c:pt>
                <c:pt idx="94">
                  <c:v>0.0921367524126914</c:v>
                </c:pt>
                <c:pt idx="95">
                  <c:v>0.0771636737962826</c:v>
                </c:pt>
                <c:pt idx="96">
                  <c:v>0.0620401132380149</c:v>
                </c:pt>
                <c:pt idx="97">
                  <c:v>0.046764558369229</c:v>
                </c:pt>
                <c:pt idx="98">
                  <c:v>0.0313354816217084</c:v>
                </c:pt>
                <c:pt idx="99">
                  <c:v>0.0157513400749208</c:v>
                </c:pt>
                <c:pt idx="100">
                  <c:v>1.0575301724808e-5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"数值解"</c:f>
              <c:strCache>
                <c:ptCount val="1"/>
                <c:pt idx="0">
                  <c:v>数值解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Sheet1!$J$25:$J$29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xVal>
          <c:yVal>
            <c:numRef>
              <c:f>Sheet1!$I$25:$I$29</c:f>
              <c:numCache>
                <c:formatCode>General</c:formatCode>
                <c:ptCount val="5"/>
                <c:pt idx="0">
                  <c:v>0.942109958628262</c:v>
                </c:pt>
                <c:pt idx="1">
                  <c:v>0.800600968608459</c:v>
                </c:pt>
                <c:pt idx="2">
                  <c:v>0.627645536362032</c:v>
                </c:pt>
                <c:pt idx="3">
                  <c:v>0.4162555636164</c:v>
                </c:pt>
                <c:pt idx="4">
                  <c:v>0.157890041371738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907526"/>
        <c:axId val="406986123"/>
      </c:scatterChart>
      <c:valAx>
        <c:axId val="7799075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986123"/>
        <c:crosses val="autoZero"/>
        <c:crossBetween val="midCat"/>
      </c:valAx>
      <c:valAx>
        <c:axId val="4069861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90752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98425</xdr:colOff>
      <xdr:row>13</xdr:row>
      <xdr:rowOff>41275</xdr:rowOff>
    </xdr:from>
    <xdr:to>
      <xdr:col>16</xdr:col>
      <xdr:colOff>3175</xdr:colOff>
      <xdr:row>29</xdr:row>
      <xdr:rowOff>41275</xdr:rowOff>
    </xdr:to>
    <xdr:graphicFrame>
      <xdr:nvGraphicFramePr>
        <xdr:cNvPr id="3" name="图表 2"/>
        <xdr:cNvGraphicFramePr/>
      </xdr:nvGraphicFramePr>
      <xdr:xfrm>
        <a:off x="8613775" y="22701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1"/>
  <sheetViews>
    <sheetView tabSelected="1" workbookViewId="0">
      <selection activeCell="H10" sqref="H10"/>
    </sheetView>
  </sheetViews>
  <sheetFormatPr defaultColWidth="9" defaultRowHeight="13.5"/>
  <cols>
    <col min="3" max="7" width="12.625"/>
    <col min="9" max="9" width="12.625"/>
    <col min="12" max="13" width="12.625"/>
  </cols>
  <sheetData>
    <row r="1" spans="11:12">
      <c r="K1">
        <v>0</v>
      </c>
      <c r="L1">
        <f>(2.7183-EXP(K1))/1.7183</f>
        <v>1</v>
      </c>
    </row>
    <row r="2" spans="11:12">
      <c r="K2">
        <v>0.01</v>
      </c>
      <c r="L2">
        <f t="shared" ref="L2:L33" si="0">(2.7183-EXP(K2))/1.7183</f>
        <v>0.99415109871142</v>
      </c>
    </row>
    <row r="3" spans="3:12">
      <c r="C3" t="s">
        <v>0</v>
      </c>
      <c r="D3">
        <v>1</v>
      </c>
      <c r="E3" t="s">
        <v>1</v>
      </c>
      <c r="K3">
        <v>0.02</v>
      </c>
      <c r="L3">
        <f t="shared" si="0"/>
        <v>0.98824341498763</v>
      </c>
    </row>
    <row r="4" spans="3:12">
      <c r="C4" t="s">
        <v>2</v>
      </c>
      <c r="D4">
        <v>1</v>
      </c>
      <c r="E4" t="s">
        <v>3</v>
      </c>
      <c r="K4">
        <v>0.03</v>
      </c>
      <c r="L4">
        <f t="shared" si="0"/>
        <v>0.982276358055336</v>
      </c>
    </row>
    <row r="5" spans="3:12">
      <c r="C5" t="s">
        <v>4</v>
      </c>
      <c r="D5">
        <v>0.1</v>
      </c>
      <c r="E5" t="s">
        <v>5</v>
      </c>
      <c r="K5">
        <v>0.04</v>
      </c>
      <c r="L5">
        <f t="shared" si="0"/>
        <v>0.976249331203871</v>
      </c>
    </row>
    <row r="6" spans="3:12">
      <c r="C6" t="s">
        <v>6</v>
      </c>
      <c r="D6">
        <v>0.1</v>
      </c>
      <c r="E6" t="s">
        <v>7</v>
      </c>
      <c r="K6">
        <v>0.05</v>
      </c>
      <c r="L6">
        <f t="shared" si="0"/>
        <v>0.970161731725529</v>
      </c>
    </row>
    <row r="7" spans="3:12">
      <c r="C7" t="s">
        <v>8</v>
      </c>
      <c r="D7">
        <v>5</v>
      </c>
      <c r="K7">
        <v>0.06</v>
      </c>
      <c r="L7">
        <f t="shared" si="0"/>
        <v>0.964012950855287</v>
      </c>
    </row>
    <row r="8" spans="11:12">
      <c r="K8">
        <v>0.07</v>
      </c>
      <c r="L8">
        <f t="shared" si="0"/>
        <v>0.957802373709936</v>
      </c>
    </row>
    <row r="9" spans="3:12">
      <c r="C9" t="s">
        <v>9</v>
      </c>
      <c r="D9">
        <v>1</v>
      </c>
      <c r="K9">
        <v>0.08</v>
      </c>
      <c r="L9">
        <f t="shared" si="0"/>
        <v>0.951529379226585</v>
      </c>
    </row>
    <row r="10" spans="3:12">
      <c r="C10" t="s">
        <v>10</v>
      </c>
      <c r="D10">
        <v>0</v>
      </c>
      <c r="K10">
        <v>0.09</v>
      </c>
      <c r="L10">
        <f t="shared" si="0"/>
        <v>0.945193340100559</v>
      </c>
    </row>
    <row r="11" spans="11:12">
      <c r="K11">
        <v>0.1</v>
      </c>
      <c r="L11">
        <f t="shared" si="0"/>
        <v>0.938793622722663</v>
      </c>
    </row>
    <row r="12" spans="11:12">
      <c r="K12">
        <v>0.11</v>
      </c>
      <c r="L12">
        <f t="shared" si="0"/>
        <v>0.932329587115829</v>
      </c>
    </row>
    <row r="13" spans="3:12">
      <c r="C13" t="s">
        <v>11</v>
      </c>
      <c r="D13">
        <f>D3/D7</f>
        <v>0.2</v>
      </c>
      <c r="K13">
        <v>0.12</v>
      </c>
      <c r="L13">
        <f t="shared" si="0"/>
        <v>0.925800586871108</v>
      </c>
    </row>
    <row r="14" spans="3:12">
      <c r="C14" t="s">
        <v>12</v>
      </c>
      <c r="D14">
        <f>D4*D6</f>
        <v>0.1</v>
      </c>
      <c r="K14">
        <v>0.13</v>
      </c>
      <c r="L14">
        <f t="shared" si="0"/>
        <v>0.919205969083035</v>
      </c>
    </row>
    <row r="15" spans="3:12">
      <c r="C15" t="s">
        <v>13</v>
      </c>
      <c r="D15">
        <f>D5/D13</f>
        <v>0.5</v>
      </c>
      <c r="K15">
        <v>0.14</v>
      </c>
      <c r="L15">
        <f t="shared" si="0"/>
        <v>0.912545074284335</v>
      </c>
    </row>
    <row r="16" spans="11:12">
      <c r="K16">
        <v>0.15</v>
      </c>
      <c r="L16">
        <f t="shared" si="0"/>
        <v>0.905817236379979</v>
      </c>
    </row>
    <row r="17" spans="11:12">
      <c r="K17">
        <v>0.16</v>
      </c>
      <c r="L17">
        <f t="shared" si="0"/>
        <v>0.899021782580568</v>
      </c>
    </row>
    <row r="18" spans="3:12">
      <c r="C18">
        <f>-D18+(D14-D14)+(2*D15+D14)</f>
        <v>1.55</v>
      </c>
      <c r="D18">
        <f>-(D15-D14/2)</f>
        <v>-0.45</v>
      </c>
      <c r="E18">
        <v>0</v>
      </c>
      <c r="F18">
        <v>0</v>
      </c>
      <c r="G18">
        <v>0</v>
      </c>
      <c r="I18">
        <f>(2*D15+D14)*D9</f>
        <v>1.1</v>
      </c>
      <c r="K18">
        <v>0.17</v>
      </c>
      <c r="L18">
        <f t="shared" si="0"/>
        <v>0.892158033335061</v>
      </c>
    </row>
    <row r="19" spans="3:12">
      <c r="C19">
        <f>-(D15+D14/2)</f>
        <v>-0.55</v>
      </c>
      <c r="D19">
        <f>-C19-E19+(D14-D14)-0</f>
        <v>1</v>
      </c>
      <c r="E19">
        <f>-(D15-D14/2)</f>
        <v>-0.45</v>
      </c>
      <c r="F19">
        <v>0</v>
      </c>
      <c r="G19">
        <v>0</v>
      </c>
      <c r="I19">
        <v>0</v>
      </c>
      <c r="K19">
        <v>0.18</v>
      </c>
      <c r="L19">
        <f t="shared" si="0"/>
        <v>0.885225302262812</v>
      </c>
    </row>
    <row r="20" spans="3:12">
      <c r="C20">
        <v>0</v>
      </c>
      <c r="D20">
        <f>-(D15+D14/2)</f>
        <v>-0.55</v>
      </c>
      <c r="E20">
        <f>-C19-E19+(D14-D14)-0</f>
        <v>1</v>
      </c>
      <c r="F20">
        <f>-(D15-D14/2)</f>
        <v>-0.45</v>
      </c>
      <c r="G20">
        <v>0</v>
      </c>
      <c r="I20">
        <v>0</v>
      </c>
      <c r="K20">
        <v>0.19</v>
      </c>
      <c r="L20">
        <f t="shared" si="0"/>
        <v>0.878222896084938</v>
      </c>
    </row>
    <row r="21" spans="3:12">
      <c r="C21">
        <v>0</v>
      </c>
      <c r="D21">
        <v>0</v>
      </c>
      <c r="E21">
        <f>-(D15+D14/2)</f>
        <v>-0.55</v>
      </c>
      <c r="F21">
        <f>-C19-E19+(D14-D14)-0</f>
        <v>1</v>
      </c>
      <c r="G21">
        <f>-(D15-D14/2)</f>
        <v>-0.45</v>
      </c>
      <c r="I21">
        <v>0</v>
      </c>
      <c r="K21">
        <v>0.2</v>
      </c>
      <c r="L21">
        <f t="shared" si="0"/>
        <v>0.871150114554985</v>
      </c>
    </row>
    <row r="22" spans="3:12">
      <c r="C22">
        <v>0</v>
      </c>
      <c r="D22">
        <v>0</v>
      </c>
      <c r="E22">
        <v>0</v>
      </c>
      <c r="F22">
        <f>-(D15+D14/2)</f>
        <v>-0.55</v>
      </c>
      <c r="G22">
        <f>-F22+(D14-D14)+(2*D15-D14)</f>
        <v>1.45</v>
      </c>
      <c r="I22">
        <f>(2*D15-D14)*D10</f>
        <v>0</v>
      </c>
      <c r="K22">
        <v>0.21</v>
      </c>
      <c r="L22">
        <f t="shared" si="0"/>
        <v>0.864006250388906</v>
      </c>
    </row>
    <row r="23" spans="11:12">
      <c r="K23">
        <v>0.22</v>
      </c>
      <c r="L23">
        <f t="shared" si="0"/>
        <v>0.856790589194331</v>
      </c>
    </row>
    <row r="24" spans="11:12">
      <c r="K24">
        <v>0.23</v>
      </c>
      <c r="L24">
        <f t="shared" si="0"/>
        <v>0.849502409399128</v>
      </c>
    </row>
    <row r="25" spans="3:12">
      <c r="C25">
        <f t="array" ref="C25:G29">MINVERSE(C18:G22)</f>
        <v>0.856463598752966</v>
      </c>
      <c r="D25">
        <v>0.595488323758358</v>
      </c>
      <c r="E25">
        <v>0.38196309876277</v>
      </c>
      <c r="F25">
        <v>0.207260641948197</v>
      </c>
      <c r="G25">
        <v>0.0643222681908198</v>
      </c>
      <c r="I25">
        <f t="array" ref="I25:I29">MMULT(C25:G29,I18:I22)</f>
        <v>0.942109958628262</v>
      </c>
      <c r="J25">
        <v>0.1</v>
      </c>
      <c r="K25">
        <v>0.24</v>
      </c>
      <c r="L25">
        <f t="shared" si="0"/>
        <v>0.842140982179244</v>
      </c>
    </row>
    <row r="26" spans="3:12">
      <c r="C26">
        <v>0.727819062371326</v>
      </c>
      <c r="D26">
        <v>2.05112644850101</v>
      </c>
      <c r="E26">
        <v>1.31565067351621</v>
      </c>
      <c r="F26">
        <v>0.713897766710457</v>
      </c>
      <c r="G26">
        <v>0.221554479323935</v>
      </c>
      <c r="I26">
        <v>0.800600968608459</v>
      </c>
      <c r="J26">
        <v>0.3</v>
      </c>
      <c r="K26">
        <v>0.25</v>
      </c>
      <c r="L26">
        <f t="shared" si="0"/>
        <v>0.834705571385822</v>
      </c>
    </row>
    <row r="27" spans="3:12">
      <c r="C27">
        <v>0.570586851238211</v>
      </c>
      <c r="D27">
        <v>1.60801748985314</v>
      </c>
      <c r="E27">
        <v>2.45682437599263</v>
      </c>
      <c r="F27">
        <v>1.33312091919766</v>
      </c>
      <c r="G27">
        <v>0.413727181819964</v>
      </c>
      <c r="I27">
        <v>0.627645536362032</v>
      </c>
      <c r="J27">
        <v>0.5</v>
      </c>
      <c r="K27">
        <v>0.26</v>
      </c>
      <c r="L27">
        <f t="shared" si="0"/>
        <v>0.827195433471587</v>
      </c>
    </row>
    <row r="28" spans="3:12">
      <c r="C28">
        <v>0.378414148742182</v>
      </c>
      <c r="D28">
        <v>1.06643987372797</v>
      </c>
      <c r="E28">
        <v>1.6293700123527</v>
      </c>
      <c r="F28">
        <v>2.08994921668203</v>
      </c>
      <c r="G28">
        <v>0.648604929315111</v>
      </c>
      <c r="I28">
        <v>0.4162555636164</v>
      </c>
      <c r="J28">
        <v>0.7</v>
      </c>
      <c r="K28">
        <v>0.27</v>
      </c>
      <c r="L28">
        <f t="shared" si="0"/>
        <v>0.819609817416489</v>
      </c>
    </row>
    <row r="29" spans="3:12">
      <c r="C29">
        <v>0.143536401247034</v>
      </c>
      <c r="D29">
        <v>0.404511676241642</v>
      </c>
      <c r="E29">
        <v>0.618036901237231</v>
      </c>
      <c r="F29">
        <v>0.792739358051803</v>
      </c>
      <c r="G29">
        <v>0.93567773180918</v>
      </c>
      <c r="I29">
        <v>0.157890041371738</v>
      </c>
      <c r="J29">
        <v>0.9</v>
      </c>
      <c r="K29">
        <v>0.28</v>
      </c>
      <c r="L29">
        <f t="shared" si="0"/>
        <v>0.8119479646526</v>
      </c>
    </row>
    <row r="30" spans="11:12">
      <c r="K30">
        <v>0.29</v>
      </c>
      <c r="L30">
        <f t="shared" si="0"/>
        <v>0.804209108988261</v>
      </c>
    </row>
    <row r="31" spans="11:12">
      <c r="K31">
        <v>0.3</v>
      </c>
      <c r="L31">
        <f t="shared" si="0"/>
        <v>0.796392476531454</v>
      </c>
    </row>
    <row r="32" spans="11:12">
      <c r="K32">
        <v>0.31</v>
      </c>
      <c r="L32">
        <f t="shared" si="0"/>
        <v>0.788497285612421</v>
      </c>
    </row>
    <row r="33" spans="11:12">
      <c r="K33">
        <v>0.32</v>
      </c>
      <c r="L33">
        <f t="shared" si="0"/>
        <v>0.78052274670549</v>
      </c>
    </row>
    <row r="34" spans="11:12">
      <c r="K34">
        <v>0.33</v>
      </c>
      <c r="L34">
        <f t="shared" ref="L34:L65" si="1">(2.7183-EXP(K34))/1.7183</f>
        <v>0.772468062350125</v>
      </c>
    </row>
    <row r="35" spans="11:12">
      <c r="K35">
        <v>0.34</v>
      </c>
      <c r="L35">
        <f t="shared" si="1"/>
        <v>0.764332427071179</v>
      </c>
    </row>
    <row r="36" spans="11:12">
      <c r="K36">
        <v>0.35</v>
      </c>
      <c r="L36">
        <f t="shared" si="1"/>
        <v>0.756115027298343</v>
      </c>
    </row>
    <row r="37" spans="11:12">
      <c r="K37">
        <v>0.36</v>
      </c>
      <c r="L37">
        <f t="shared" si="1"/>
        <v>0.747815041284793</v>
      </c>
    </row>
    <row r="38" spans="11:12">
      <c r="K38">
        <v>0.37</v>
      </c>
      <c r="L38">
        <f t="shared" si="1"/>
        <v>0.739431639025011</v>
      </c>
    </row>
    <row r="39" spans="11:12">
      <c r="K39">
        <v>0.38</v>
      </c>
      <c r="L39">
        <f t="shared" si="1"/>
        <v>0.730963982171783</v>
      </c>
    </row>
    <row r="40" spans="11:12">
      <c r="K40">
        <v>0.39</v>
      </c>
      <c r="L40">
        <f t="shared" si="1"/>
        <v>0.72241122395237</v>
      </c>
    </row>
    <row r="41" spans="11:12">
      <c r="K41">
        <v>0.4</v>
      </c>
      <c r="L41">
        <f t="shared" si="1"/>
        <v>0.713772509083821</v>
      </c>
    </row>
    <row r="42" spans="11:12">
      <c r="K42">
        <v>0.41</v>
      </c>
      <c r="L42">
        <f t="shared" si="1"/>
        <v>0.705046973687451</v>
      </c>
    </row>
    <row r="43" spans="11:12">
      <c r="K43">
        <v>0.42</v>
      </c>
      <c r="L43">
        <f t="shared" si="1"/>
        <v>0.696233745202448</v>
      </c>
    </row>
    <row r="44" spans="11:12">
      <c r="K44">
        <v>0.43</v>
      </c>
      <c r="L44">
        <f t="shared" si="1"/>
        <v>0.68733194229862</v>
      </c>
    </row>
    <row r="45" spans="11:12">
      <c r="K45">
        <v>0.44</v>
      </c>
      <c r="L45">
        <f t="shared" si="1"/>
        <v>0.678340674788258</v>
      </c>
    </row>
    <row r="46" spans="11:12">
      <c r="K46">
        <v>0.45</v>
      </c>
      <c r="L46">
        <f t="shared" si="1"/>
        <v>0.669259043537119</v>
      </c>
    </row>
    <row r="47" spans="11:12">
      <c r="K47">
        <v>0.46</v>
      </c>
      <c r="L47">
        <f t="shared" si="1"/>
        <v>0.660086140374509</v>
      </c>
    </row>
    <row r="48" spans="11:12">
      <c r="K48">
        <v>0.47</v>
      </c>
      <c r="L48">
        <f t="shared" si="1"/>
        <v>0.650821048002467</v>
      </c>
    </row>
    <row r="49" spans="11:12">
      <c r="K49">
        <v>0.48</v>
      </c>
      <c r="L49">
        <f t="shared" si="1"/>
        <v>0.641462839904037</v>
      </c>
    </row>
    <row r="50" spans="11:12">
      <c r="K50">
        <v>0.49</v>
      </c>
      <c r="L50">
        <f t="shared" si="1"/>
        <v>0.632010580250609</v>
      </c>
    </row>
    <row r="51" spans="11:12">
      <c r="K51">
        <v>0.5</v>
      </c>
      <c r="L51">
        <f t="shared" si="1"/>
        <v>0.622463323808341</v>
      </c>
    </row>
    <row r="52" spans="11:12">
      <c r="K52">
        <v>0.51</v>
      </c>
      <c r="L52">
        <f t="shared" si="1"/>
        <v>0.612820115843632</v>
      </c>
    </row>
    <row r="53" spans="11:12">
      <c r="K53">
        <v>0.52</v>
      </c>
      <c r="L53">
        <f t="shared" si="1"/>
        <v>0.603079992027652</v>
      </c>
    </row>
    <row r="54" spans="11:12">
      <c r="K54">
        <v>0.53</v>
      </c>
      <c r="L54">
        <f t="shared" si="1"/>
        <v>0.5932419783399</v>
      </c>
    </row>
    <row r="55" spans="11:12">
      <c r="K55">
        <v>0.54</v>
      </c>
      <c r="L55">
        <f t="shared" si="1"/>
        <v>0.583305090970809</v>
      </c>
    </row>
    <row r="56" spans="11:12">
      <c r="K56">
        <v>0.55</v>
      </c>
      <c r="L56">
        <f t="shared" si="1"/>
        <v>0.573268336223363</v>
      </c>
    </row>
    <row r="57" spans="11:12">
      <c r="K57">
        <v>0.56</v>
      </c>
      <c r="L57">
        <f t="shared" si="1"/>
        <v>0.563130710413722</v>
      </c>
    </row>
    <row r="58" spans="11:12">
      <c r="K58">
        <v>0.57</v>
      </c>
      <c r="L58">
        <f t="shared" si="1"/>
        <v>0.552891199770858</v>
      </c>
    </row>
    <row r="59" spans="11:12">
      <c r="K59">
        <v>0.58</v>
      </c>
      <c r="L59">
        <f t="shared" si="1"/>
        <v>0.542548780335172</v>
      </c>
    </row>
    <row r="60" spans="11:12">
      <c r="K60">
        <v>0.59</v>
      </c>
      <c r="L60">
        <f t="shared" si="1"/>
        <v>0.532102417856104</v>
      </c>
    </row>
    <row r="61" spans="11:12">
      <c r="K61">
        <v>0.6</v>
      </c>
      <c r="L61">
        <f t="shared" si="1"/>
        <v>0.521551067688699</v>
      </c>
    </row>
    <row r="62" spans="11:12">
      <c r="K62">
        <v>0.61</v>
      </c>
      <c r="L62">
        <f t="shared" si="1"/>
        <v>0.510893674689148</v>
      </c>
    </row>
    <row r="63" spans="11:12">
      <c r="K63">
        <v>0.62</v>
      </c>
      <c r="L63">
        <f t="shared" si="1"/>
        <v>0.500129173109269</v>
      </c>
    </row>
    <row r="64" spans="11:12">
      <c r="K64">
        <v>0.63</v>
      </c>
      <c r="L64">
        <f t="shared" si="1"/>
        <v>0.489256486489936</v>
      </c>
    </row>
    <row r="65" spans="11:12">
      <c r="K65">
        <v>0.64</v>
      </c>
      <c r="L65">
        <f t="shared" si="1"/>
        <v>0.478274527553424</v>
      </c>
    </row>
    <row r="66" spans="11:12">
      <c r="K66">
        <v>0.65</v>
      </c>
      <c r="L66">
        <f t="shared" ref="L66:L97" si="2">(2.7183-EXP(K66))/1.7183</f>
        <v>0.467182198094689</v>
      </c>
    </row>
    <row r="67" spans="11:12">
      <c r="K67">
        <v>0.66</v>
      </c>
      <c r="L67">
        <f t="shared" si="2"/>
        <v>0.455978388871541</v>
      </c>
    </row>
    <row r="68" spans="11:12">
      <c r="K68">
        <v>0.67</v>
      </c>
      <c r="L68">
        <f t="shared" si="2"/>
        <v>0.444661979493721</v>
      </c>
    </row>
    <row r="69" spans="11:12">
      <c r="K69">
        <v>0.68</v>
      </c>
      <c r="L69">
        <f t="shared" si="2"/>
        <v>0.433231838310861</v>
      </c>
    </row>
    <row r="70" spans="11:12">
      <c r="K70">
        <v>0.69</v>
      </c>
      <c r="L70">
        <f t="shared" si="2"/>
        <v>0.421686822299317</v>
      </c>
    </row>
    <row r="71" spans="11:12">
      <c r="K71">
        <v>0.7</v>
      </c>
      <c r="L71">
        <f t="shared" si="2"/>
        <v>0.410025776947869</v>
      </c>
    </row>
    <row r="72" spans="11:12">
      <c r="K72">
        <v>0.71</v>
      </c>
      <c r="L72">
        <f t="shared" si="2"/>
        <v>0.398247536142262</v>
      </c>
    </row>
    <row r="73" spans="11:12">
      <c r="K73">
        <v>0.72</v>
      </c>
      <c r="L73">
        <f t="shared" si="2"/>
        <v>0.386350922048601</v>
      </c>
    </row>
    <row r="74" spans="11:12">
      <c r="K74">
        <v>0.73</v>
      </c>
      <c r="L74">
        <f t="shared" si="2"/>
        <v>0.374334744995564</v>
      </c>
    </row>
    <row r="75" spans="11:12">
      <c r="K75">
        <v>0.74</v>
      </c>
      <c r="L75">
        <f t="shared" si="2"/>
        <v>0.36219780335543</v>
      </c>
    </row>
    <row r="76" spans="11:12">
      <c r="K76">
        <v>0.75</v>
      </c>
      <c r="L76">
        <f t="shared" si="2"/>
        <v>0.349938883423922</v>
      </c>
    </row>
    <row r="77" spans="11:12">
      <c r="K77">
        <v>0.76</v>
      </c>
      <c r="L77">
        <f t="shared" si="2"/>
        <v>0.337556759298831</v>
      </c>
    </row>
    <row r="78" spans="11:12">
      <c r="K78">
        <v>0.77</v>
      </c>
      <c r="L78">
        <f t="shared" si="2"/>
        <v>0.325050192757426</v>
      </c>
    </row>
    <row r="79" spans="11:12">
      <c r="K79">
        <v>0.78</v>
      </c>
      <c r="L79">
        <f t="shared" si="2"/>
        <v>0.31241793313263</v>
      </c>
    </row>
    <row r="80" spans="11:12">
      <c r="K80">
        <v>0.79</v>
      </c>
      <c r="L80">
        <f t="shared" si="2"/>
        <v>0.299658717187955</v>
      </c>
    </row>
    <row r="81" spans="11:12">
      <c r="K81">
        <v>0.8</v>
      </c>
      <c r="L81">
        <f t="shared" si="2"/>
        <v>0.286771268991173</v>
      </c>
    </row>
    <row r="82" spans="11:12">
      <c r="K82">
        <v>0.81</v>
      </c>
      <c r="L82">
        <f t="shared" si="2"/>
        <v>0.273754299786724</v>
      </c>
    </row>
    <row r="83" spans="11:12">
      <c r="K83">
        <v>0.82</v>
      </c>
      <c r="L83">
        <f t="shared" si="2"/>
        <v>0.260606507866841</v>
      </c>
    </row>
    <row r="84" spans="11:12">
      <c r="K84">
        <v>0.83</v>
      </c>
      <c r="L84">
        <f t="shared" si="2"/>
        <v>0.247326578441376</v>
      </c>
    </row>
    <row r="85" spans="11:12">
      <c r="K85">
        <v>0.84</v>
      </c>
      <c r="L85">
        <f t="shared" si="2"/>
        <v>0.233913183506319</v>
      </c>
    </row>
    <row r="86" spans="11:12">
      <c r="K86">
        <v>0.85</v>
      </c>
      <c r="L86">
        <f t="shared" si="2"/>
        <v>0.220364981710998</v>
      </c>
    </row>
    <row r="87" spans="11:12">
      <c r="K87">
        <v>0.86</v>
      </c>
      <c r="L87">
        <f t="shared" si="2"/>
        <v>0.206680618223945</v>
      </c>
    </row>
    <row r="88" spans="11:12">
      <c r="K88">
        <v>0.87</v>
      </c>
      <c r="L88">
        <f t="shared" si="2"/>
        <v>0.192858724597406</v>
      </c>
    </row>
    <row r="89" spans="11:12">
      <c r="K89">
        <v>0.88</v>
      </c>
      <c r="L89">
        <f t="shared" si="2"/>
        <v>0.178897918630501</v>
      </c>
    </row>
    <row r="90" spans="11:12">
      <c r="K90">
        <v>0.89</v>
      </c>
      <c r="L90">
        <f t="shared" si="2"/>
        <v>0.164796804230998</v>
      </c>
    </row>
    <row r="91" spans="11:12">
      <c r="K91">
        <v>0.9</v>
      </c>
      <c r="L91">
        <f t="shared" si="2"/>
        <v>0.150553971275708</v>
      </c>
    </row>
    <row r="92" spans="11:12">
      <c r="K92">
        <v>0.91</v>
      </c>
      <c r="L92">
        <f t="shared" si="2"/>
        <v>0.136167995469465</v>
      </c>
    </row>
    <row r="93" spans="11:12">
      <c r="K93">
        <v>0.92</v>
      </c>
      <c r="L93">
        <f t="shared" si="2"/>
        <v>0.121637438202701</v>
      </c>
    </row>
    <row r="94" spans="11:12">
      <c r="K94">
        <v>0.93</v>
      </c>
      <c r="L94">
        <f t="shared" si="2"/>
        <v>0.10696084640758</v>
      </c>
    </row>
    <row r="95" spans="11:12">
      <c r="K95">
        <v>0.940000000000001</v>
      </c>
      <c r="L95">
        <f t="shared" si="2"/>
        <v>0.0921367524126914</v>
      </c>
    </row>
    <row r="96" spans="11:12">
      <c r="K96">
        <v>0.950000000000001</v>
      </c>
      <c r="L96">
        <f t="shared" si="2"/>
        <v>0.0771636737962826</v>
      </c>
    </row>
    <row r="97" spans="11:12">
      <c r="K97">
        <v>0.960000000000001</v>
      </c>
      <c r="L97">
        <f t="shared" si="2"/>
        <v>0.0620401132380149</v>
      </c>
    </row>
    <row r="98" spans="11:12">
      <c r="K98">
        <v>0.970000000000001</v>
      </c>
      <c r="L98">
        <f>(2.7183-EXP(K98))/1.7183</f>
        <v>0.046764558369229</v>
      </c>
    </row>
    <row r="99" spans="11:12">
      <c r="K99">
        <v>0.980000000000001</v>
      </c>
      <c r="L99">
        <f>(2.7183-EXP(K99))/1.7183</f>
        <v>0.0313354816217084</v>
      </c>
    </row>
    <row r="100" spans="11:12">
      <c r="K100">
        <v>0.990000000000001</v>
      </c>
      <c r="L100">
        <f>(2.7183-EXP(K100))/1.7183</f>
        <v>0.0157513400749208</v>
      </c>
    </row>
    <row r="101" spans="11:12">
      <c r="K101">
        <v>1</v>
      </c>
      <c r="L101">
        <f>(2.7183-EXP(K101))/1.7183</f>
        <v>1.0575301724808e-5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chunshui</dc:creator>
  <cp:lastModifiedBy>于春水</cp:lastModifiedBy>
  <dcterms:created xsi:type="dcterms:W3CDTF">2022-10-29T06:06:46Z</dcterms:created>
  <dcterms:modified xsi:type="dcterms:W3CDTF">2022-10-29T07:13:56Z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04C8E94FEF1D44DFB6C78F08BA07AD66</vt:lpwstr>
  </property>
  <property fmtid="{D5CDD505-2E9C-101B-9397-08002B2CF9AE}" pid="3" name="KSOProductBuildVer">
    <vt:lpwstr>2052-11.1.0.12650</vt:lpwstr>
  </property>
</Properties>
</file>