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urakov\Desktop\graduate_work\docs\"/>
    </mc:Choice>
  </mc:AlternateContent>
  <bookViews>
    <workbookView minimized="1" xWindow="0" yWindow="0" windowWidth="28800" windowHeight="12480"/>
  </bookViews>
  <sheets>
    <sheet name="Основные параметры" sheetId="1" r:id="rId1"/>
    <sheet name="Финансовый профиль проекта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5" i="1" l="1"/>
  <c r="B14" i="1"/>
  <c r="B11" i="1"/>
  <c r="C11" i="1" s="1"/>
  <c r="C10" i="1"/>
  <c r="C5" i="1"/>
  <c r="C6" i="1" s="1"/>
  <c r="D5" i="1"/>
  <c r="D6" i="1" s="1"/>
  <c r="D10" i="1" s="1"/>
  <c r="E5" i="1"/>
  <c r="E6" i="1" s="1"/>
  <c r="E10" i="1" s="1"/>
  <c r="F5" i="1"/>
  <c r="F6" i="1" s="1"/>
  <c r="F10" i="1" s="1"/>
  <c r="G5" i="1"/>
  <c r="G6" i="1" s="1"/>
  <c r="G10" i="1" s="1"/>
  <c r="H5" i="1"/>
  <c r="H6" i="1" s="1"/>
  <c r="H10" i="1" s="1"/>
  <c r="I5" i="1"/>
  <c r="I6" i="1" s="1"/>
  <c r="I10" i="1" s="1"/>
  <c r="J5" i="1"/>
  <c r="J6" i="1" s="1"/>
  <c r="J10" i="1" s="1"/>
  <c r="K5" i="1"/>
  <c r="K6" i="1" s="1"/>
  <c r="K10" i="1" s="1"/>
  <c r="L5" i="1"/>
  <c r="L6" i="1" s="1"/>
  <c r="L10" i="1" s="1"/>
  <c r="M5" i="1"/>
  <c r="M6" i="1" s="1"/>
  <c r="M10" i="1" s="1"/>
  <c r="B5" i="1"/>
  <c r="B6" i="1" s="1"/>
  <c r="D11" i="1" l="1"/>
  <c r="E11" i="1" s="1"/>
  <c r="F11" i="1" s="1"/>
  <c r="G11" i="1" s="1"/>
  <c r="H11" i="1" s="1"/>
  <c r="I11" i="1" s="1"/>
  <c r="J11" i="1" s="1"/>
  <c r="K11" i="1" s="1"/>
  <c r="L11" i="1" s="1"/>
  <c r="M11" i="1" s="1"/>
  <c r="B12" i="1" s="1"/>
  <c r="B13" i="1" s="1"/>
</calcChain>
</file>

<file path=xl/sharedStrings.xml><?xml version="1.0" encoding="utf-8"?>
<sst xmlns="http://schemas.openxmlformats.org/spreadsheetml/2006/main" count="16" uniqueCount="16">
  <si>
    <t>Показатели</t>
  </si>
  <si>
    <t>Периоды, мес.</t>
  </si>
  <si>
    <t>себестоимости (DC), руб.</t>
  </si>
  <si>
    <t>Налог на прибыль (20%), руб.</t>
  </si>
  <si>
    <t>Кап. вложения (KV), руб.</t>
  </si>
  <si>
    <t>Чистый денежный поток (ЧДП), руб.</t>
  </si>
  <si>
    <t>Коррекция денежных потоков</t>
  </si>
  <si>
    <t>t</t>
  </si>
  <si>
    <t>Коэффициент дисконтирования при R  = 16 % годовых</t>
  </si>
  <si>
    <t>ЧДП с учетом дисконтирования, руб.</t>
  </si>
  <si>
    <t>Кумулятивный денежный поток с учетом дисконтирования, руб</t>
  </si>
  <si>
    <t>Чистая текущая стоимость проекта (ЧТС), руб.</t>
  </si>
  <si>
    <t>Индекс рентабельности инвестиций (PI)</t>
  </si>
  <si>
    <t>Срок окупаемости инвестиций (простой), мес.</t>
  </si>
  <si>
    <t>Срок окупаемости инвестиций (дисконтированный), мес.</t>
  </si>
  <si>
    <t>Внутренняя норма доходности проекта (ВНД),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</si>
</sst>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4" fontId="3" fillId="0" borderId="1" xfId="0" applyNumberFormat="1" applyFont="1" applyBorder="1"/>
    <xf numFmtId="2" fontId="3" fillId="0" borderId="1" xfId="0" applyNumberFormat="1" applyFont="1" applyBorder="1"/>
    <xf numFmtId="4" fontId="5" fillId="3" borderId="1" xfId="2" applyNumberFormat="1" applyFont="1" applyBorder="1" applyAlignment="1">
      <alignment shrinkToFit="1"/>
    </xf>
    <xf numFmtId="4" fontId="5" fillId="2" borderId="1" xfId="1" applyNumberFormat="1" applyFont="1" applyBorder="1" applyAlignment="1">
      <alignment shrinkToFit="1"/>
    </xf>
    <xf numFmtId="0" fontId="3" fillId="0" borderId="2" xfId="0" applyFont="1" applyBorder="1" applyAlignment="1">
      <alignment wrapText="1"/>
    </xf>
    <xf numFmtId="0" fontId="3" fillId="0" borderId="5" xfId="0" applyFont="1" applyBorder="1"/>
    <xf numFmtId="0" fontId="3" fillId="0" borderId="2" xfId="0" applyFont="1" applyBorder="1"/>
    <xf numFmtId="0" fontId="3" fillId="0" borderId="9" xfId="0" applyFont="1" applyBorder="1" applyAlignment="1">
      <alignment wrapText="1"/>
    </xf>
    <xf numFmtId="4" fontId="3" fillId="0" borderId="9" xfId="0" applyNumberFormat="1" applyFont="1" applyBorder="1"/>
    <xf numFmtId="2" fontId="3" fillId="0" borderId="1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944503892160502E-2"/>
          <c:y val="7.0072724250788157E-2"/>
          <c:w val="0.87720749948324517"/>
          <c:h val="0.9148482657043183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'Основные параметры'!$B$11:$M$11</c:f>
              <c:numCache>
                <c:formatCode>#,##0.00</c:formatCode>
                <c:ptCount val="12"/>
                <c:pt idx="0">
                  <c:v>-94950</c:v>
                </c:pt>
                <c:pt idx="1">
                  <c:v>-50780.160000000003</c:v>
                </c:pt>
                <c:pt idx="2">
                  <c:v>-7056.4800000000032</c:v>
                </c:pt>
                <c:pt idx="3">
                  <c:v>35774.879999999997</c:v>
                </c:pt>
                <c:pt idx="4">
                  <c:v>78606.239999999991</c:v>
                </c:pt>
                <c:pt idx="5">
                  <c:v>120991.43999999999</c:v>
                </c:pt>
                <c:pt idx="6">
                  <c:v>162930.47999999998</c:v>
                </c:pt>
                <c:pt idx="7">
                  <c:v>204869.52</c:v>
                </c:pt>
                <c:pt idx="8">
                  <c:v>246362.4</c:v>
                </c:pt>
                <c:pt idx="9">
                  <c:v>286962.96000000002</c:v>
                </c:pt>
                <c:pt idx="10">
                  <c:v>327117.36000000004</c:v>
                </c:pt>
                <c:pt idx="11">
                  <c:v>366379.44000000006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3-4A21-82F1-F269A0875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696032"/>
        <c:axId val="464352608"/>
      </c:lineChart>
      <c:catAx>
        <c:axId val="62669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352608"/>
        <c:crosses val="autoZero"/>
        <c:auto val="1"/>
        <c:lblAlgn val="ctr"/>
        <c:lblOffset val="100"/>
        <c:noMultiLvlLbl val="0"/>
      </c:catAx>
      <c:valAx>
        <c:axId val="46435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69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336176</xdr:colOff>
      <xdr:row>0</xdr:row>
      <xdr:rowOff>160243</xdr:rowOff>
    </xdr:from>
    <xdr:to>
      <xdr:col>13</xdr:col>
      <xdr:colOff>145677</xdr:colOff>
      <xdr:row>25</xdr:row>
      <xdr:rowOff>44824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0.1182</cdr:x>
      <cdr:y>0.55538</cdr:y>
    </cdr:from>
    <cdr:to>
      <cdr:x>0.31177</cdr:x>
      <cdr:y>0.65517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326" y="2580916"/>
          <a:ext cx="1364709" cy="4637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ru-RU" sz="1100"/>
            <a:t>Срок окупаемости 2.16 мес.</a:t>
          </a:r>
        </a:p>
      </cdr:txBody>
    </cdr:sp>
  </cdr:relSizeAnchor>
  <cdr:relSizeAnchor xmlns:cdr="http://schemas.openxmlformats.org/drawingml/2006/chartDrawing">
    <cdr:from>
      <cdr:x>0.26257</cdr:x>
      <cdr:y>0.61418</cdr:y>
    </cdr:from>
    <cdr:to>
      <cdr:x>0.29056</cdr:x>
      <cdr:y>0.67922</cdr:y>
    </cdr:to>
    <cdr:cxnSp macro="">
      <cdr:nvCxnSpPr>
        <cdr:cNvPr id="5" name="Прямая соединительная линия 4"/>
        <cdr:cNvCxnSpPr/>
      </cdr:nvCxnSpPr>
      <cdr:spPr>
        <a:xfrm xmlns:a="http://schemas.openxmlformats.org/drawingml/2006/main" flipH="1" flipV="1">
          <a:off x="2773013" y="3473555"/>
          <a:ext cx="295604" cy="367863"/>
        </a:xfrm>
        <a:prstGeom xmlns:a="http://schemas.openxmlformats.org/drawingml/2006/main" prst="line">
          <a:avLst/>
        </a:prstGeom>
        <a:ln xmlns:a="http://schemas.openxmlformats.org/drawingml/2006/main" w="9525">
          <a:prstDash val="sys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zoomScale="85" zoomScaleNormal="85" workbookViewId="0">
      <selection activeCell="K20" sqref="K20"/>
    </sheetView>
  </sheetViews>
  <sheetFormatPr defaultRowHeight="15" x14ac:dyDescent="0.25"/>
  <cols>
    <col min="1" max="1" width="32.5703125" customWidth="1"/>
    <col min="2" max="2" width="12.5703125" bestFit="1" customWidth="1"/>
    <col min="3" max="3" width="14.7109375" customWidth="1"/>
    <col min="4" max="13" width="11.7109375" bestFit="1" customWidth="1"/>
  </cols>
  <sheetData>
    <row r="1" spans="1:13" ht="19.5" thickBot="1" x14ac:dyDescent="0.35">
      <c r="A1" s="16" t="s">
        <v>0</v>
      </c>
      <c r="B1" s="18" t="s">
        <v>1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20"/>
    </row>
    <row r="2" spans="1:13" ht="19.5" thickBot="1" x14ac:dyDescent="0.35">
      <c r="A2" s="17"/>
      <c r="B2" s="11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</row>
    <row r="3" spans="1:13" ht="18.75" x14ac:dyDescent="0.3">
      <c r="A3" s="10" t="s">
        <v>4</v>
      </c>
      <c r="B3" s="6">
        <v>94950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8.75" x14ac:dyDescent="0.3">
      <c r="A4" s="5" t="s">
        <v>2</v>
      </c>
      <c r="B4" s="6">
        <v>55770</v>
      </c>
      <c r="C4" s="6">
        <v>55770</v>
      </c>
      <c r="D4" s="6">
        <v>55770</v>
      </c>
      <c r="E4" s="6">
        <v>55770</v>
      </c>
      <c r="F4" s="6">
        <v>55770</v>
      </c>
      <c r="G4" s="6">
        <v>55770</v>
      </c>
      <c r="H4" s="6">
        <v>55770</v>
      </c>
      <c r="I4" s="6">
        <v>55770</v>
      </c>
      <c r="J4" s="6">
        <v>55770</v>
      </c>
      <c r="K4" s="6">
        <v>55770</v>
      </c>
      <c r="L4" s="6">
        <v>55770</v>
      </c>
      <c r="M4" s="6">
        <v>55770</v>
      </c>
    </row>
    <row r="5" spans="1:13" ht="37.5" x14ac:dyDescent="0.3">
      <c r="A5" s="5" t="s">
        <v>3</v>
      </c>
      <c r="B5" s="6">
        <f>(B4 * 0.2)</f>
        <v>11154</v>
      </c>
      <c r="C5" s="6">
        <f t="shared" ref="C5:M5" si="0">(C4 * 0.2)</f>
        <v>11154</v>
      </c>
      <c r="D5" s="6">
        <f t="shared" si="0"/>
        <v>11154</v>
      </c>
      <c r="E5" s="6">
        <f t="shared" si="0"/>
        <v>11154</v>
      </c>
      <c r="F5" s="6">
        <f t="shared" si="0"/>
        <v>11154</v>
      </c>
      <c r="G5" s="6">
        <f t="shared" si="0"/>
        <v>11154</v>
      </c>
      <c r="H5" s="6">
        <f t="shared" si="0"/>
        <v>11154</v>
      </c>
      <c r="I5" s="6">
        <f t="shared" si="0"/>
        <v>11154</v>
      </c>
      <c r="J5" s="6">
        <f t="shared" si="0"/>
        <v>11154</v>
      </c>
      <c r="K5" s="6">
        <f t="shared" si="0"/>
        <v>11154</v>
      </c>
      <c r="L5" s="6">
        <f t="shared" si="0"/>
        <v>11154</v>
      </c>
      <c r="M5" s="6">
        <f t="shared" si="0"/>
        <v>11154</v>
      </c>
    </row>
    <row r="6" spans="1:13" ht="38.25" thickBot="1" x14ac:dyDescent="0.35">
      <c r="A6" s="13" t="s">
        <v>5</v>
      </c>
      <c r="B6" s="14">
        <f xml:space="preserve"> B4 - B5</f>
        <v>44616</v>
      </c>
      <c r="C6" s="14">
        <f t="shared" ref="C6:M6" si="1" xml:space="preserve"> C4 - C5</f>
        <v>44616</v>
      </c>
      <c r="D6" s="14">
        <f t="shared" si="1"/>
        <v>44616</v>
      </c>
      <c r="E6" s="14">
        <f t="shared" si="1"/>
        <v>44616</v>
      </c>
      <c r="F6" s="14">
        <f t="shared" si="1"/>
        <v>44616</v>
      </c>
      <c r="G6" s="14">
        <f t="shared" si="1"/>
        <v>44616</v>
      </c>
      <c r="H6" s="14">
        <f t="shared" si="1"/>
        <v>44616</v>
      </c>
      <c r="I6" s="14">
        <f t="shared" si="1"/>
        <v>44616</v>
      </c>
      <c r="J6" s="14">
        <f t="shared" si="1"/>
        <v>44616</v>
      </c>
      <c r="K6" s="14">
        <f t="shared" si="1"/>
        <v>44616</v>
      </c>
      <c r="L6" s="14">
        <f t="shared" si="1"/>
        <v>44616</v>
      </c>
      <c r="M6" s="14">
        <f t="shared" si="1"/>
        <v>44616</v>
      </c>
    </row>
    <row r="7" spans="1:13" ht="19.5" thickBot="1" x14ac:dyDescent="0.35">
      <c r="A7" s="21" t="s">
        <v>6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3"/>
    </row>
    <row r="8" spans="1:13" ht="18.75" x14ac:dyDescent="0.3">
      <c r="A8" s="10" t="s">
        <v>7</v>
      </c>
      <c r="B8" s="12">
        <v>0</v>
      </c>
      <c r="C8" s="12">
        <v>1</v>
      </c>
      <c r="D8" s="12">
        <v>2</v>
      </c>
      <c r="E8" s="12">
        <v>3</v>
      </c>
      <c r="F8" s="12">
        <v>4</v>
      </c>
      <c r="G8" s="12">
        <v>5</v>
      </c>
      <c r="H8" s="12">
        <v>6</v>
      </c>
      <c r="I8" s="12">
        <v>7</v>
      </c>
      <c r="J8" s="12">
        <v>8</v>
      </c>
      <c r="K8" s="12">
        <v>9</v>
      </c>
      <c r="L8" s="12">
        <v>10</v>
      </c>
      <c r="M8" s="12">
        <v>11</v>
      </c>
    </row>
    <row r="9" spans="1:13" ht="56.25" x14ac:dyDescent="0.3">
      <c r="A9" s="5" t="s">
        <v>8</v>
      </c>
      <c r="B9" s="7">
        <v>1</v>
      </c>
      <c r="C9" s="4">
        <v>0.99</v>
      </c>
      <c r="D9" s="4">
        <v>0.98</v>
      </c>
      <c r="E9" s="4">
        <v>0.96</v>
      </c>
      <c r="F9" s="7">
        <v>0.96</v>
      </c>
      <c r="G9" s="4">
        <v>0.95</v>
      </c>
      <c r="H9" s="4">
        <v>0.94</v>
      </c>
      <c r="I9" s="4">
        <v>0.94</v>
      </c>
      <c r="J9" s="7">
        <v>0.93</v>
      </c>
      <c r="K9" s="4">
        <v>0.91</v>
      </c>
      <c r="L9" s="4">
        <v>0.9</v>
      </c>
      <c r="M9" s="4">
        <v>0.88</v>
      </c>
    </row>
    <row r="10" spans="1:13" ht="37.5" x14ac:dyDescent="0.3">
      <c r="A10" s="5" t="s">
        <v>9</v>
      </c>
      <c r="B10" s="6"/>
      <c r="C10" s="6">
        <f>C6 *C9</f>
        <v>44169.84</v>
      </c>
      <c r="D10" s="6">
        <f t="shared" ref="D10:M10" si="2">D6 *D9</f>
        <v>43723.68</v>
      </c>
      <c r="E10" s="6">
        <f t="shared" si="2"/>
        <v>42831.360000000001</v>
      </c>
      <c r="F10" s="6">
        <f t="shared" si="2"/>
        <v>42831.360000000001</v>
      </c>
      <c r="G10" s="6">
        <f t="shared" si="2"/>
        <v>42385.2</v>
      </c>
      <c r="H10" s="6">
        <f t="shared" si="2"/>
        <v>41939.040000000001</v>
      </c>
      <c r="I10" s="6">
        <f t="shared" si="2"/>
        <v>41939.040000000001</v>
      </c>
      <c r="J10" s="6">
        <f t="shared" si="2"/>
        <v>41492.880000000005</v>
      </c>
      <c r="K10" s="6">
        <f t="shared" si="2"/>
        <v>40600.560000000005</v>
      </c>
      <c r="L10" s="6">
        <f t="shared" si="2"/>
        <v>40154.400000000001</v>
      </c>
      <c r="M10" s="6">
        <f t="shared" si="2"/>
        <v>39262.080000000002</v>
      </c>
    </row>
    <row r="11" spans="1:13" ht="56.25" x14ac:dyDescent="0.3">
      <c r="A11" s="5" t="s">
        <v>10</v>
      </c>
      <c r="B11" s="8">
        <f>-B3 + B10</f>
        <v>-94950</v>
      </c>
      <c r="C11" s="8">
        <f>B11 + C10</f>
        <v>-50780.160000000003</v>
      </c>
      <c r="D11" s="8">
        <f>C11+D10</f>
        <v>-7056.4800000000032</v>
      </c>
      <c r="E11" s="9">
        <f>D11 + E10</f>
        <v>35774.879999999997</v>
      </c>
      <c r="F11" s="9">
        <f>E11+F10</f>
        <v>78606.239999999991</v>
      </c>
      <c r="G11" s="9">
        <f t="shared" ref="G11" si="3">F11 + G10</f>
        <v>120991.43999999999</v>
      </c>
      <c r="H11" s="9">
        <f t="shared" ref="H11" si="4">G11+H10</f>
        <v>162930.47999999998</v>
      </c>
      <c r="I11" s="9">
        <f t="shared" ref="I11" si="5">H11 + I10</f>
        <v>204869.52</v>
      </c>
      <c r="J11" s="9">
        <f t="shared" ref="J11" si="6">I11+J10</f>
        <v>246362.4</v>
      </c>
      <c r="K11" s="9">
        <f t="shared" ref="K11" si="7">J11 + K10</f>
        <v>286962.96000000002</v>
      </c>
      <c r="L11" s="9">
        <f t="shared" ref="L11" si="8">K11+L10</f>
        <v>327117.36000000004</v>
      </c>
      <c r="M11" s="9">
        <f t="shared" ref="M11" si="9">L11 + M10</f>
        <v>366379.44000000006</v>
      </c>
    </row>
    <row r="12" spans="1:13" ht="56.25" x14ac:dyDescent="0.3">
      <c r="A12" s="5" t="s">
        <v>11</v>
      </c>
      <c r="B12" s="24">
        <f>M11</f>
        <v>366379.44000000006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</row>
    <row r="13" spans="1:13" ht="37.5" x14ac:dyDescent="0.3">
      <c r="A13" s="5" t="s">
        <v>12</v>
      </c>
      <c r="B13" s="15">
        <f>B12/B3</f>
        <v>3.8586565560821491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1:13" ht="56.25" x14ac:dyDescent="0.3">
      <c r="A14" s="5" t="s">
        <v>13</v>
      </c>
      <c r="B14" s="15">
        <f>B3/C6</f>
        <v>2.1281603012372243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spans="1:13" ht="56.25" x14ac:dyDescent="0.3">
      <c r="A15" s="5" t="s">
        <v>14</v>
      </c>
      <c r="B15" s="15">
        <f>2+(B3-SUM(B10:D10))/E10</f>
        <v>2.1647503137887756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spans="1:13" ht="56.25" x14ac:dyDescent="0.3">
      <c r="A16" s="3" t="s">
        <v>15</v>
      </c>
      <c r="B16" s="24">
        <f>100 - ((M6 - M10) * 100 /B3)</f>
        <v>94.361327014218006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</row>
    <row r="17" spans="1:13" ht="18.75" x14ac:dyDescent="0.3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ht="18.75" x14ac:dyDescent="0.3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ht="18.75" x14ac:dyDescent="0.3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ht="18.75" x14ac:dyDescent="0.3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18.75" x14ac:dyDescent="0.3">
      <c r="A21" s="3"/>
    </row>
    <row r="22" spans="1:13" x14ac:dyDescent="0.25">
      <c r="A22" s="1"/>
    </row>
    <row r="23" spans="1:13" x14ac:dyDescent="0.25">
      <c r="A23" s="1"/>
    </row>
    <row r="24" spans="1:13" x14ac:dyDescent="0.25">
      <c r="A24" s="1"/>
    </row>
    <row r="25" spans="1:13" x14ac:dyDescent="0.25">
      <c r="A25" s="1"/>
    </row>
    <row r="26" spans="1:13" x14ac:dyDescent="0.25">
      <c r="A26" s="1"/>
    </row>
    <row r="27" spans="1:13" x14ac:dyDescent="0.25">
      <c r="A27" s="1"/>
    </row>
  </sheetData>
  <mergeCells count="8">
    <mergeCell ref="B16:M16"/>
    <mergeCell ref="B15:M15"/>
    <mergeCell ref="A1:A2"/>
    <mergeCell ref="B1:M1"/>
    <mergeCell ref="A7:M7"/>
    <mergeCell ref="B12:M12"/>
    <mergeCell ref="B13:M13"/>
    <mergeCell ref="B14:M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zoomScale="115" zoomScaleNormal="115" workbookViewId="0">
      <selection activeCell="R16" sqref="R16"/>
    </sheetView>
  </sheetViews>
  <sheetFormatPr defaultRowHeight="15" x14ac:dyDescent="0.25"/>
  <sheetData>
    <row r="1" spans="1:16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6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</row>
    <row r="3" spans="1:16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</row>
    <row r="4" spans="1:16" x14ac:dyDescent="0.2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</row>
    <row r="5" spans="1:16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</row>
    <row r="6" spans="1:16" x14ac:dyDescent="0.25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</row>
    <row r="7" spans="1:16" x14ac:dyDescent="0.25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</row>
    <row r="8" spans="1:16" x14ac:dyDescent="0.2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</row>
    <row r="9" spans="1:16" x14ac:dyDescent="0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</row>
    <row r="10" spans="1:16" x14ac:dyDescent="0.25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16" x14ac:dyDescent="0.2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spans="1:16" x14ac:dyDescent="0.2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</row>
    <row r="13" spans="1:16" x14ac:dyDescent="0.2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</row>
    <row r="14" spans="1:16" x14ac:dyDescent="0.2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</row>
    <row r="15" spans="1:16" x14ac:dyDescent="0.2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</row>
    <row r="16" spans="1:16" x14ac:dyDescent="0.2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</row>
    <row r="17" spans="1:16" x14ac:dyDescent="0.2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</row>
    <row r="18" spans="1:16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</row>
    <row r="19" spans="1:16" x14ac:dyDescent="0.2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</row>
    <row r="20" spans="1:16" x14ac:dyDescent="0.2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</row>
    <row r="21" spans="1:16" x14ac:dyDescent="0.25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</row>
    <row r="22" spans="1:16" x14ac:dyDescent="0.2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</row>
    <row r="23" spans="1:16" x14ac:dyDescent="0.2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</row>
    <row r="24" spans="1:16" x14ac:dyDescent="0.2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</row>
    <row r="25" spans="1:16" x14ac:dyDescent="0.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</row>
    <row r="26" spans="1:16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</row>
    <row r="27" spans="1:16" x14ac:dyDescent="0.2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</row>
    <row r="28" spans="1:16" x14ac:dyDescent="0.2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</row>
  </sheetData>
  <mergeCells count="1">
    <mergeCell ref="A1:P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Основные параметры</vt:lpstr>
      <vt:lpstr>Финансовый профиль проекта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churakov</dc:creator>
  <cp:lastModifiedBy>churakov</cp:lastModifiedBy>
  <dcterms:created xsi:type="dcterms:W3CDTF">2024-06-07T14:06:24Z</dcterms:created>
  <dcterms:modified xsi:type="dcterms:W3CDTF">2024-06-07T16:55:09Z</dcterms:modified>
</cp:coreProperties>
</file>