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La Tacita\Gimnasia y Esgrima\"/>
    </mc:Choice>
  </mc:AlternateContent>
  <xr:revisionPtr revIDLastSave="0" documentId="13_ncr:1_{41DF7C1D-DDAB-48D2-A49E-71CB76E3B8F2}" xr6:coauthVersionLast="47" xr6:coauthVersionMax="47" xr10:uidLastSave="{00000000-0000-0000-0000-000000000000}"/>
  <bookViews>
    <workbookView xWindow="-120" yWindow="-120" windowWidth="20730" windowHeight="11040" tabRatio="661" activeTab="2" xr2:uid="{00000000-000D-0000-FFFF-FFFF00000000}"/>
  </bookViews>
  <sheets>
    <sheet name="borrador" sheetId="11" r:id="rId1"/>
    <sheet name="base" sheetId="1" r:id="rId2"/>
    <sheet name="formaciones" sheetId="2" r:id="rId3"/>
    <sheet name="cambios" sheetId="14" r:id="rId4"/>
    <sheet name="goles" sheetId="3" r:id="rId5"/>
    <sheet name="penales" sheetId="15" r:id="rId6"/>
    <sheet name="tarjetas" sheetId="10" r:id="rId7"/>
    <sheet name="dt" sheetId="8" r:id="rId8"/>
    <sheet name="arbitros" sheetId="13" r:id="rId9"/>
    <sheet name="estadios" sheetId="6" r:id="rId10"/>
    <sheet name="equipos" sheetId="7" r:id="rId11"/>
    <sheet name="jugadores" sheetId="5" r:id="rId12"/>
    <sheet name="nota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7" l="1"/>
  <c r="D17" i="13"/>
  <c r="H17" i="13"/>
  <c r="D26" i="8"/>
  <c r="H26" i="8"/>
  <c r="O28" i="6"/>
  <c r="K3" i="1"/>
  <c r="K2" i="1"/>
  <c r="O27" i="6"/>
  <c r="D16" i="13"/>
  <c r="H16" i="13"/>
  <c r="D25" i="8"/>
  <c r="H25" i="8"/>
  <c r="K12" i="1"/>
  <c r="F24" i="7"/>
  <c r="D15" i="13"/>
  <c r="H15" i="13"/>
  <c r="D6" i="8"/>
  <c r="H6" i="8"/>
  <c r="D10" i="8"/>
  <c r="H10" i="8"/>
  <c r="K11" i="1"/>
  <c r="O26" i="6"/>
  <c r="D22" i="8"/>
  <c r="H22" i="8"/>
  <c r="D19" i="8"/>
  <c r="H19" i="8"/>
  <c r="K10" i="1"/>
  <c r="F23" i="7"/>
  <c r="D14" i="13"/>
  <c r="H14" i="13"/>
  <c r="D12" i="8"/>
  <c r="H12" i="8"/>
  <c r="D17" i="8"/>
  <c r="H17" i="8"/>
  <c r="D4" i="8"/>
  <c r="H4" i="8"/>
  <c r="K9" i="1"/>
  <c r="O25" i="6"/>
  <c r="D13" i="13"/>
  <c r="H13" i="13"/>
  <c r="D9" i="8"/>
  <c r="H9" i="8"/>
  <c r="K8" i="1"/>
  <c r="F22" i="7"/>
  <c r="O24" i="6"/>
  <c r="D12" i="13"/>
  <c r="H12" i="13"/>
  <c r="D2" i="8"/>
  <c r="H2" i="8"/>
  <c r="D14" i="8"/>
  <c r="H14" i="8"/>
  <c r="K7" i="1"/>
  <c r="D11" i="13"/>
  <c r="H11" i="13"/>
  <c r="D3" i="8"/>
  <c r="H3" i="8"/>
  <c r="D23" i="8"/>
  <c r="H23" i="8"/>
  <c r="K6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O23" i="6"/>
  <c r="D10" i="13"/>
  <c r="H10" i="13"/>
  <c r="D20" i="8"/>
  <c r="H20" i="8"/>
  <c r="K5" i="1"/>
  <c r="O22" i="6"/>
  <c r="D9" i="13"/>
  <c r="H9" i="13"/>
  <c r="D7" i="8"/>
  <c r="H7" i="8"/>
  <c r="K4" i="1"/>
  <c r="D2" i="13"/>
  <c r="D3" i="13"/>
  <c r="D4" i="13"/>
  <c r="D5" i="13"/>
  <c r="D6" i="13"/>
  <c r="D7" i="13"/>
  <c r="D8" i="13"/>
  <c r="H2" i="13"/>
  <c r="H3" i="13"/>
  <c r="H4" i="13"/>
  <c r="H5" i="13"/>
  <c r="H6" i="13"/>
  <c r="H7" i="13"/>
  <c r="H8" i="13"/>
  <c r="H15" i="8"/>
  <c r="D15" i="8" l="1"/>
  <c r="D13" i="8"/>
  <c r="D8" i="8"/>
  <c r="D24" i="8"/>
  <c r="D18" i="8"/>
  <c r="D16" i="8"/>
  <c r="D11" i="8"/>
  <c r="D5" i="8"/>
  <c r="D21" i="8"/>
  <c r="O21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6" i="6"/>
  <c r="O7" i="6"/>
  <c r="H5" i="8"/>
  <c r="H21" i="8"/>
  <c r="K20" i="1"/>
  <c r="K19" i="1"/>
  <c r="K21" i="1"/>
  <c r="K22" i="1"/>
  <c r="K23" i="1"/>
  <c r="K24" i="1"/>
  <c r="K25" i="1"/>
  <c r="K26" i="1"/>
  <c r="K27" i="1"/>
  <c r="K28" i="1"/>
  <c r="K29" i="1"/>
  <c r="K30" i="1"/>
  <c r="O5" i="6"/>
  <c r="H11" i="8"/>
  <c r="H16" i="8"/>
  <c r="O2" i="6"/>
  <c r="O3" i="6"/>
  <c r="O4" i="6"/>
  <c r="H18" i="8"/>
  <c r="H24" i="8"/>
  <c r="H8" i="8"/>
  <c r="H13" i="8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<sst xmlns="http://schemas.openxmlformats.org/spreadsheetml/2006/main" count="3865" uniqueCount="1183">
  <si>
    <t>Fecha</t>
  </si>
  <si>
    <t>Torneo</t>
  </si>
  <si>
    <t>Etapa</t>
  </si>
  <si>
    <t>Ins</t>
  </si>
  <si>
    <t>Rival</t>
  </si>
  <si>
    <t>Estadio</t>
  </si>
  <si>
    <t>Resultado</t>
  </si>
  <si>
    <t>Arbitro</t>
  </si>
  <si>
    <t>Observaciones</t>
  </si>
  <si>
    <t>Resumen</t>
  </si>
  <si>
    <t>JugadorT2</t>
  </si>
  <si>
    <t>JugadorT3</t>
  </si>
  <si>
    <t>JugadorT4</t>
  </si>
  <si>
    <t>JugadorT5</t>
  </si>
  <si>
    <t>JugadorT6</t>
  </si>
  <si>
    <t>JugadorT7</t>
  </si>
  <si>
    <t>JugadorT8</t>
  </si>
  <si>
    <t>JugadorT9</t>
  </si>
  <si>
    <t>JugadorT10</t>
  </si>
  <si>
    <t>JugadorT11</t>
  </si>
  <si>
    <t>JugadorS1</t>
  </si>
  <si>
    <t>JugadorS2</t>
  </si>
  <si>
    <t>JugadorS3</t>
  </si>
  <si>
    <t>JugadorS4</t>
  </si>
  <si>
    <t>JugadorS5</t>
  </si>
  <si>
    <t>JugadorS6</t>
  </si>
  <si>
    <t>Fuente</t>
  </si>
  <si>
    <t>Jugador</t>
  </si>
  <si>
    <t>Minuto</t>
  </si>
  <si>
    <t>Tiempo</t>
  </si>
  <si>
    <t>Tipo</t>
  </si>
  <si>
    <t>Asistente</t>
  </si>
  <si>
    <t>Video</t>
  </si>
  <si>
    <t>Apellidos</t>
  </si>
  <si>
    <t>Nombres</t>
  </si>
  <si>
    <t>Nombre Completo</t>
  </si>
  <si>
    <t>Apodo</t>
  </si>
  <si>
    <t>Edad</t>
  </si>
  <si>
    <t>Ciudad</t>
  </si>
  <si>
    <t>Provincia</t>
  </si>
  <si>
    <t>Pais</t>
  </si>
  <si>
    <t>Debut</t>
  </si>
  <si>
    <t>Posición</t>
  </si>
  <si>
    <t>FechaDebut</t>
  </si>
  <si>
    <t>EdadDebut</t>
  </si>
  <si>
    <t>UltimoPartico</t>
  </si>
  <si>
    <t>EdadUltPar</t>
  </si>
  <si>
    <t>Titular</t>
  </si>
  <si>
    <t>Suplente</t>
  </si>
  <si>
    <t>Jugada</t>
  </si>
  <si>
    <t>Imagen</t>
  </si>
  <si>
    <t>Barrio</t>
  </si>
  <si>
    <t>Prov</t>
  </si>
  <si>
    <t>Fundacion</t>
  </si>
  <si>
    <t>Club</t>
  </si>
  <si>
    <t>Latitud</t>
  </si>
  <si>
    <t>Longitud</t>
  </si>
  <si>
    <t>Propietario</t>
  </si>
  <si>
    <t>Direccion</t>
  </si>
  <si>
    <t>Nombre_completo</t>
  </si>
  <si>
    <t>Nombres_anteriores</t>
  </si>
  <si>
    <t>Capacidad</t>
  </si>
  <si>
    <t>Colores</t>
  </si>
  <si>
    <t>Propietarios</t>
  </si>
  <si>
    <t>Inauguracion</t>
  </si>
  <si>
    <t>Remodelacion</t>
  </si>
  <si>
    <t>Fecha_nac</t>
  </si>
  <si>
    <t>Fecha_fall</t>
  </si>
  <si>
    <t>PJ</t>
  </si>
  <si>
    <t>Goles</t>
  </si>
  <si>
    <t>Equipo</t>
  </si>
  <si>
    <t>Primera Nacional 2025</t>
  </si>
  <si>
    <t>Primera Nacional 2025 Fecha 1</t>
  </si>
  <si>
    <t>Primera Nacional 2025 Fecha 2</t>
  </si>
  <si>
    <t>Primera Nacional 2025 Fecha 3</t>
  </si>
  <si>
    <t>Primera Nacional 2025 Fecha 4</t>
  </si>
  <si>
    <t>Primera Nacional 2025 Fecha 5</t>
  </si>
  <si>
    <t>Primera Nacional 2025 Fecha 6</t>
  </si>
  <si>
    <t>Gimnasia y Esgrima (J)</t>
  </si>
  <si>
    <t>Club Atlético Gimnasia y Esgrima de Jujuy</t>
  </si>
  <si>
    <t>Lobo Jujeño</t>
  </si>
  <si>
    <t>celeste, blanco</t>
  </si>
  <si>
    <t>Colores_sec</t>
  </si>
  <si>
    <t>socios</t>
  </si>
  <si>
    <t>San Salvador de Jujuy</t>
  </si>
  <si>
    <t>Jujuy</t>
  </si>
  <si>
    <t>País</t>
  </si>
  <si>
    <t>Argentina</t>
  </si>
  <si>
    <t>Luján</t>
  </si>
  <si>
    <t>23 de Agosto</t>
  </si>
  <si>
    <t>San Salvadro de Jujuy</t>
  </si>
  <si>
    <t>Abreviatura</t>
  </si>
  <si>
    <t>GEJ</t>
  </si>
  <si>
    <t>Zona B</t>
  </si>
  <si>
    <t>Defensores</t>
  </si>
  <si>
    <t>Estudiantes (RC)</t>
  </si>
  <si>
    <t>Talleres (RE)</t>
  </si>
  <si>
    <t>Morón</t>
  </si>
  <si>
    <t>Estudiantes (BA)</t>
  </si>
  <si>
    <t>CADU</t>
  </si>
  <si>
    <t>Defensores Unidos</t>
  </si>
  <si>
    <t>Santa Bárbara y Humahuaca</t>
  </si>
  <si>
    <t>azul, negro, rojo</t>
  </si>
  <si>
    <t>-24.198411192138387</t>
  </si>
  <si>
    <t>-65.29088568453174</t>
  </si>
  <si>
    <t>Goles_gej</t>
  </si>
  <si>
    <t>Goles_rival</t>
  </si>
  <si>
    <t>DT_gej</t>
  </si>
  <si>
    <t>DT_rival</t>
  </si>
  <si>
    <t>Condicion</t>
  </si>
  <si>
    <t>L</t>
  </si>
  <si>
    <t>V</t>
  </si>
  <si>
    <t>Matías Módolo</t>
  </si>
  <si>
    <t>Carlos Mayor</t>
  </si>
  <si>
    <t>Bruno Amiconi</t>
  </si>
  <si>
    <t>Promiedos.com.ar</t>
  </si>
  <si>
    <t>Ciudad de Río Cuarto</t>
  </si>
  <si>
    <t>Río Cuarto</t>
  </si>
  <si>
    <t>Estadio 23 de Agosto</t>
  </si>
  <si>
    <t>Joaquín Gil</t>
  </si>
  <si>
    <t>Iván Delfino</t>
  </si>
  <si>
    <t>Fabricio Llobet</t>
  </si>
  <si>
    <t>Cristian Tula</t>
  </si>
  <si>
    <t>Nuevo Francisco Urbano</t>
  </si>
  <si>
    <t>Felipe Viola</t>
  </si>
  <si>
    <t>Walter Otta</t>
  </si>
  <si>
    <t>Brian Ferreyra</t>
  </si>
  <si>
    <t>Andrés Montenegro</t>
  </si>
  <si>
    <t>Gigante de Villa Fox</t>
  </si>
  <si>
    <t>Franco Acita</t>
  </si>
  <si>
    <t>Darío Gigante</t>
  </si>
  <si>
    <t>Llave</t>
  </si>
  <si>
    <t>Lobo Norte Web</t>
  </si>
  <si>
    <t>Defensores de Belgrano</t>
  </si>
  <si>
    <t>Milton Álvarez</t>
  </si>
  <si>
    <t>ArqueroT1</t>
  </si>
  <si>
    <t>Franco Camargo</t>
  </si>
  <si>
    <t>Guillermo Cosaro</t>
  </si>
  <si>
    <t>Nicolás Dematei</t>
  </si>
  <si>
    <t>Emiliano Endrizzi</t>
  </si>
  <si>
    <t>Fernando Duré</t>
  </si>
  <si>
    <t>Hugo Soria</t>
  </si>
  <si>
    <t>Francisco Maidana</t>
  </si>
  <si>
    <t>Francisco Molina</t>
  </si>
  <si>
    <t>Alejandro Quintana</t>
  </si>
  <si>
    <t>Jeremías Perales</t>
  </si>
  <si>
    <t>Daniel Juárez</t>
  </si>
  <si>
    <t>Bruno Palazzo</t>
  </si>
  <si>
    <t>Santiago Camacho</t>
  </si>
  <si>
    <t>Diego López</t>
  </si>
  <si>
    <t>José Vanetta</t>
  </si>
  <si>
    <t>N</t>
  </si>
  <si>
    <t>Alejandro Medina</t>
  </si>
  <si>
    <t xml:space="preserve"> Fernando Rodríguez</t>
  </si>
  <si>
    <t xml:space="preserve"> León Gutiérrez </t>
  </si>
  <si>
    <t xml:space="preserve"> Agustín Massaccesi</t>
  </si>
  <si>
    <t xml:space="preserve"> Gustavo Mendoza</t>
  </si>
  <si>
    <t xml:space="preserve"> Agustín Benítez </t>
  </si>
  <si>
    <t xml:space="preserve"> Patricio Moyano </t>
  </si>
  <si>
    <t xml:space="preserve"> Juan Ignacio De Tomasso</t>
  </si>
  <si>
    <t xml:space="preserve"> Brian Gómez </t>
  </si>
  <si>
    <t xml:space="preserve"> Ezequiel Aguirre </t>
  </si>
  <si>
    <t xml:space="preserve"> Facundo Pons</t>
  </si>
  <si>
    <t>Matías Laba</t>
  </si>
  <si>
    <t>Nicolás Borsotti</t>
  </si>
  <si>
    <t>Luciano Correa</t>
  </si>
  <si>
    <t>Enzo González</t>
  </si>
  <si>
    <t>Fabián Dauwalder</t>
  </si>
  <si>
    <t>Facundo Pons</t>
  </si>
  <si>
    <t>ST</t>
  </si>
  <si>
    <t>Módolo</t>
  </si>
  <si>
    <t>Dt</t>
  </si>
  <si>
    <t>Matías Fabián</t>
  </si>
  <si>
    <t>Buenos Aires</t>
  </si>
  <si>
    <t xml:space="preserve"> Franco Camargo </t>
  </si>
  <si>
    <t xml:space="preserve"> Guillermo Cosaro</t>
  </si>
  <si>
    <t xml:space="preserve"> Nicolás Dematei</t>
  </si>
  <si>
    <t xml:space="preserve"> Emiliano Endrizzi</t>
  </si>
  <si>
    <t xml:space="preserve"> Hugo Soria </t>
  </si>
  <si>
    <t xml:space="preserve"> Fabián Maidana</t>
  </si>
  <si>
    <t xml:space="preserve"> Fernando Duré </t>
  </si>
  <si>
    <t xml:space="preserve"> Alejandro Quintana</t>
  </si>
  <si>
    <t xml:space="preserve"> Daniel Juarez </t>
  </si>
  <si>
    <t xml:space="preserve"> Jeremías Perales </t>
  </si>
  <si>
    <t>Rodrigo Velázquez</t>
  </si>
  <si>
    <t>Cristian Menéndez</t>
  </si>
  <si>
    <t>Joaquín Bigo</t>
  </si>
  <si>
    <t xml:space="preserve"> Matías Ruiz </t>
  </si>
  <si>
    <t xml:space="preserve"> Gonzalo Maffini</t>
  </si>
  <si>
    <t xml:space="preserve"> Sergio Ojeda</t>
  </si>
  <si>
    <t xml:space="preserve"> Facundo Cobos</t>
  </si>
  <si>
    <t xml:space="preserve"> Fabio Vazquez</t>
  </si>
  <si>
    <t xml:space="preserve"> Alejandro Cabrera </t>
  </si>
  <si>
    <t xml:space="preserve"> Gabriel Gudiño </t>
  </si>
  <si>
    <t xml:space="preserve"> Alvaro Cuello</t>
  </si>
  <si>
    <t xml:space="preserve"> Lucas González </t>
  </si>
  <si>
    <t xml:space="preserve"> Mauro Valiente </t>
  </si>
  <si>
    <t>Juan Antonini</t>
  </si>
  <si>
    <t>Tomás González</t>
  </si>
  <si>
    <t>Valentín Fenoglio</t>
  </si>
  <si>
    <t>Agustín Fontana</t>
  </si>
  <si>
    <t>Mauricio Tevez</t>
  </si>
  <si>
    <t>Alejandro Cabrera</t>
  </si>
  <si>
    <t>PT</t>
  </si>
  <si>
    <t>Cabeza</t>
  </si>
  <si>
    <t>45+1 ST</t>
  </si>
  <si>
    <t>Roja</t>
  </si>
  <si>
    <t>Amarilla</t>
  </si>
  <si>
    <t>Álvaro Cuello</t>
  </si>
  <si>
    <t>Estadio Ciudad de Río Cuarto Antonio Candini</t>
  </si>
  <si>
    <t>Ciudad de Río Cuarto Antonio Candini</t>
  </si>
  <si>
    <t>Av. España 251</t>
  </si>
  <si>
    <t>Asociación Atlética Estudiantes</t>
  </si>
  <si>
    <t>-33.114714021315024</t>
  </si>
  <si>
    <t xml:space="preserve"> -64.34777407759525</t>
  </si>
  <si>
    <t>ERC</t>
  </si>
  <si>
    <t>León del imperio</t>
  </si>
  <si>
    <t>Antigüedad</t>
  </si>
  <si>
    <t>celeste</t>
  </si>
  <si>
    <t>negro</t>
  </si>
  <si>
    <t>Córdoba</t>
  </si>
  <si>
    <t xml:space="preserve"> Bruno Palazzo</t>
  </si>
  <si>
    <t xml:space="preserve"> Emiliano Endrizzi </t>
  </si>
  <si>
    <t xml:space="preserve"> Daniel Juárez </t>
  </si>
  <si>
    <t xml:space="preserve"> Hugo Soria</t>
  </si>
  <si>
    <t xml:space="preserve"> Francisco Maidana</t>
  </si>
  <si>
    <t xml:space="preserve"> Santiago Camacho </t>
  </si>
  <si>
    <t xml:space="preserve"> Rodrigo Velázquez </t>
  </si>
  <si>
    <t xml:space="preserve"> Alejandro Quintana </t>
  </si>
  <si>
    <t>Matías Noble</t>
  </si>
  <si>
    <t>Damián Tello</t>
  </si>
  <si>
    <t xml:space="preserve"> Norberto Palmieri </t>
  </si>
  <si>
    <t xml:space="preserve"> Maximiliano Rodríguez</t>
  </si>
  <si>
    <t xml:space="preserve"> Enzo Tamborelli</t>
  </si>
  <si>
    <t xml:space="preserve"> David Achucarro </t>
  </si>
  <si>
    <t xml:space="preserve"> Patricio Romero</t>
  </si>
  <si>
    <t xml:space="preserve"> Franco Vedoya</t>
  </si>
  <si>
    <t xml:space="preserve"> Sergio Modon </t>
  </si>
  <si>
    <t xml:space="preserve"> Gabriel Rocha </t>
  </si>
  <si>
    <t xml:space="preserve"> Matías Domínguez </t>
  </si>
  <si>
    <t xml:space="preserve"> Franco Pulicastro</t>
  </si>
  <si>
    <t>Sebastián Gallardo</t>
  </si>
  <si>
    <t>Rodrigo Iván Díaz</t>
  </si>
  <si>
    <t>Mateo Muñoz</t>
  </si>
  <si>
    <t>Ricardo Dichiara</t>
  </si>
  <si>
    <t>Camilo Viganoni</t>
  </si>
  <si>
    <t>Talleres (RC)</t>
  </si>
  <si>
    <t>Matías Domínguez</t>
  </si>
  <si>
    <t>Norberto Palmieri</t>
  </si>
  <si>
    <t>Maximiliano Rodríguez</t>
  </si>
  <si>
    <t>Franco Vedoya</t>
  </si>
  <si>
    <t>Club Atlético Talleres</t>
  </si>
  <si>
    <t>TRE</t>
  </si>
  <si>
    <t>Rojo de Escalada</t>
  </si>
  <si>
    <t>rojo, blanco</t>
  </si>
  <si>
    <t>Pablo Comelli</t>
  </si>
  <si>
    <t>Remedios de Escalada</t>
  </si>
  <si>
    <t>Julio Salvá</t>
  </si>
  <si>
    <t xml:space="preserve"> Juan Cabrera</t>
  </si>
  <si>
    <t xml:space="preserve"> Franco Lorenzon</t>
  </si>
  <si>
    <t xml:space="preserve"> Nahuel Zárate</t>
  </si>
  <si>
    <t xml:space="preserve"> Joaquín Livera</t>
  </si>
  <si>
    <t xml:space="preserve"> Gastón González </t>
  </si>
  <si>
    <t xml:space="preserve"> Pablo Ferreira </t>
  </si>
  <si>
    <t xml:space="preserve"> Jonathan Berón</t>
  </si>
  <si>
    <t xml:space="preserve"> Mariano Bittolo </t>
  </si>
  <si>
    <t xml:space="preserve"> Yair González</t>
  </si>
  <si>
    <t>Ivo Constantino </t>
  </si>
  <si>
    <t>Emiliano Franco</t>
  </si>
  <si>
    <t>Santiago Fernández</t>
  </si>
  <si>
    <t>Renzo Reynaga</t>
  </si>
  <si>
    <t>Fabricio Sanguinetti</t>
  </si>
  <si>
    <t xml:space="preserve"> Daniel Juárez </t>
  </si>
  <si>
    <t xml:space="preserve"> Hugo Soria </t>
  </si>
  <si>
    <t xml:space="preserve"> Santiago Camacho </t>
  </si>
  <si>
    <t xml:space="preserve"> Rodrigo Velázquez </t>
  </si>
  <si>
    <t>Alejandro Quintana </t>
  </si>
  <si>
    <t>Juan Pablo Córdoba</t>
  </si>
  <si>
    <t>Jonathan Berón</t>
  </si>
  <si>
    <t>Nahuel Zárate</t>
  </si>
  <si>
    <t>Ivo Constantino</t>
  </si>
  <si>
    <t>Directa, post final del partido por insultar a un hincha local</t>
  </si>
  <si>
    <t>Directa, por protesta por infracción sancionada con penal en contra</t>
  </si>
  <si>
    <t>Expulsado Walter Otta (DT) a los 45 PT, penal errado por Gastón González en el ST</t>
  </si>
  <si>
    <t>-34.66173282482396</t>
  </si>
  <si>
    <t xml:space="preserve"> -58.63099948345628</t>
  </si>
  <si>
    <t>Estadio Nuevo Francisco Urbano</t>
  </si>
  <si>
    <t>Av. Hipólito Yrigoyen 1600</t>
  </si>
  <si>
    <t>Club Deportivo Morón</t>
  </si>
  <si>
    <t>MOR</t>
  </si>
  <si>
    <t>Gallito</t>
  </si>
  <si>
    <t>azul, granate, violeta</t>
  </si>
  <si>
    <t>Club Atlético Estudiantes</t>
  </si>
  <si>
    <t>ESC</t>
  </si>
  <si>
    <t>Pincha de Caseros</t>
  </si>
  <si>
    <t>15/8/1898</t>
  </si>
  <si>
    <t>blanco, negro</t>
  </si>
  <si>
    <t>Ciudad de Caseros</t>
  </si>
  <si>
    <t>Caseros</t>
  </si>
  <si>
    <t xml:space="preserve"> Fernando Duré</t>
  </si>
  <si>
    <t xml:space="preserve"> Guillemo Cosaro</t>
  </si>
  <si>
    <t xml:space="preserve"> Emiliano Endrizzi </t>
  </si>
  <si>
    <t xml:space="preserve"> Francisco Molina </t>
  </si>
  <si>
    <t>Matías Budiño</t>
  </si>
  <si>
    <t xml:space="preserve"> Franco Quinteros </t>
  </si>
  <si>
    <t xml:space="preserve"> Santiago Monzón</t>
  </si>
  <si>
    <t xml:space="preserve"> Nicolás Ortiz</t>
  </si>
  <si>
    <t xml:space="preserve"> Hugo Silva</t>
  </si>
  <si>
    <t xml:space="preserve"> Franco Cáceres</t>
  </si>
  <si>
    <t xml:space="preserve"> Santiago Briñone</t>
  </si>
  <si>
    <t xml:space="preserve"> Agustín Paz </t>
  </si>
  <si>
    <t xml:space="preserve"> Jorge Correa </t>
  </si>
  <si>
    <t xml:space="preserve"> Gonzalo Berterame </t>
  </si>
  <si>
    <t xml:space="preserve"> Mateo Acosta </t>
  </si>
  <si>
    <t>Sebastián Ramirez</t>
  </si>
  <si>
    <t>Bautista Degregorio</t>
  </si>
  <si>
    <t>Jorge Benítez</t>
  </si>
  <si>
    <t>Darío Rostagno</t>
  </si>
  <si>
    <t>Tomás Squie</t>
  </si>
  <si>
    <t>Franco Cáceres</t>
  </si>
  <si>
    <t xml:space="preserve">Gonzalo Berterame </t>
  </si>
  <si>
    <t>Jorge Correa</t>
  </si>
  <si>
    <t>Agustín Paz</t>
  </si>
  <si>
    <t xml:space="preserve"> Daniel Juárez</t>
  </si>
  <si>
    <t xml:space="preserve"> Francisco Molina</t>
  </si>
  <si>
    <t xml:space="preserve"> Santiago Camacho</t>
  </si>
  <si>
    <t xml:space="preserve"> Jeremías Perales</t>
  </si>
  <si>
    <t>Alejandro Sánchez</t>
  </si>
  <si>
    <t xml:space="preserve"> Rodrigo Juárez</t>
  </si>
  <si>
    <t xml:space="preserve"> Juan Arguello</t>
  </si>
  <si>
    <t xml:space="preserve"> Facundo Laumann</t>
  </si>
  <si>
    <t xml:space="preserve"> Agustín Osinaga</t>
  </si>
  <si>
    <t xml:space="preserve"> Mariano Mauri</t>
  </si>
  <si>
    <t xml:space="preserve"> Lautaro Ceratto</t>
  </si>
  <si>
    <t xml:space="preserve"> Daniel Carrasco</t>
  </si>
  <si>
    <t xml:space="preserve"> Enzo Trinidad</t>
  </si>
  <si>
    <t xml:space="preserve"> Joaquín Tello</t>
  </si>
  <si>
    <t xml:space="preserve"> Diego Aguirre</t>
  </si>
  <si>
    <t>Lucas Pedraza</t>
  </si>
  <si>
    <t xml:space="preserve"> Santiago Patroni</t>
  </si>
  <si>
    <t xml:space="preserve"> Alejandro Toledo</t>
  </si>
  <si>
    <t xml:space="preserve"> Tomás Ferreira</t>
  </si>
  <si>
    <t xml:space="preserve"> Diego López</t>
  </si>
  <si>
    <t xml:space="preserve"> Cristian Menéndez</t>
  </si>
  <si>
    <t>Diego Aguirre</t>
  </si>
  <si>
    <t>Agustín Osinaga</t>
  </si>
  <si>
    <t>Lautaro Ceratto</t>
  </si>
  <si>
    <t>Enzo Trinidad</t>
  </si>
  <si>
    <t>Alejandro Toledo</t>
  </si>
  <si>
    <t>Zárate</t>
  </si>
  <si>
    <t>Mario Losinno</t>
  </si>
  <si>
    <t>Justa Lima de Atucha 1202</t>
  </si>
  <si>
    <t>-34.10494261764041</t>
  </si>
  <si>
    <t xml:space="preserve"> -59.01676694684632</t>
  </si>
  <si>
    <t>Estadio Mario Losinno</t>
  </si>
  <si>
    <t>Club Atlético Defensores Unidos</t>
  </si>
  <si>
    <t>CDU</t>
  </si>
  <si>
    <t>Primera Nacional 2025 Fecha 7</t>
  </si>
  <si>
    <t>Primera Nacional 2025 Fecha 8</t>
  </si>
  <si>
    <t>Primera Nacional 2025 Fecha 9</t>
  </si>
  <si>
    <t>Primera Nacional 2025 Fecha 10</t>
  </si>
  <si>
    <t>Primera Nacional 2025 Fecha 11</t>
  </si>
  <si>
    <t>Primera Nacional 2025 Fecha 12</t>
  </si>
  <si>
    <t>Primera Nacional 2025 Fecha 13</t>
  </si>
  <si>
    <t>Primera Nacional 2025 Fecha 14</t>
  </si>
  <si>
    <t>Primera Nacional 2025 Fecha 15</t>
  </si>
  <si>
    <t>Primera Nacional 2025 Fecha 16</t>
  </si>
  <si>
    <t>Primera Nacional 2025 Fecha 17</t>
  </si>
  <si>
    <t>Copa Argentina 2025 32avos</t>
  </si>
  <si>
    <t>Copa Argentina 2025</t>
  </si>
  <si>
    <t>San Martín (SJ)</t>
  </si>
  <si>
    <t>Temperley</t>
  </si>
  <si>
    <t>Colón</t>
  </si>
  <si>
    <t>Chaco For Ever</t>
  </si>
  <si>
    <t>Central Norte</t>
  </si>
  <si>
    <t>Chicago</t>
  </si>
  <si>
    <t>Agropecuario</t>
  </si>
  <si>
    <t>San Telmo</t>
  </si>
  <si>
    <t>Chacarita</t>
  </si>
  <si>
    <t>Gimnasia y Esgrima (M)</t>
  </si>
  <si>
    <t>Mitre</t>
  </si>
  <si>
    <t>Brigadier General Estanislao López</t>
  </si>
  <si>
    <t>32avos</t>
  </si>
  <si>
    <t>Partido Unico</t>
  </si>
  <si>
    <t>Julio César Villagra</t>
  </si>
  <si>
    <t>Leandro Romagnoli</t>
  </si>
  <si>
    <t>Jorge Baliño</t>
  </si>
  <si>
    <t>Aníbal Biggeri</t>
  </si>
  <si>
    <t>Santa Fe</t>
  </si>
  <si>
    <t>Gigante de Alberdi</t>
  </si>
  <si>
    <t>Cementerio de los elefantes</t>
  </si>
  <si>
    <t>Almirante Brown</t>
  </si>
  <si>
    <t>TEM</t>
  </si>
  <si>
    <t>COL</t>
  </si>
  <si>
    <t>MIT</t>
  </si>
  <si>
    <t>CHA</t>
  </si>
  <si>
    <t>CHI</t>
  </si>
  <si>
    <t>AGR</t>
  </si>
  <si>
    <t>SSJ</t>
  </si>
  <si>
    <t>CHF</t>
  </si>
  <si>
    <t>STE</t>
  </si>
  <si>
    <t>ALT</t>
  </si>
  <si>
    <t>GEM</t>
  </si>
  <si>
    <t>Gasolero</t>
  </si>
  <si>
    <t>Santo Sanjuanino</t>
  </si>
  <si>
    <t>Sabalero</t>
  </si>
  <si>
    <t>Aurinegro</t>
  </si>
  <si>
    <t>Albinegro</t>
  </si>
  <si>
    <t>Mirasol</t>
  </si>
  <si>
    <t>Cuervo</t>
  </si>
  <si>
    <t>Lobo Mendocino</t>
  </si>
  <si>
    <t>Torito</t>
  </si>
  <si>
    <t>Sojero</t>
  </si>
  <si>
    <t>Candombero</t>
  </si>
  <si>
    <t>Funebrero</t>
  </si>
  <si>
    <t>Club Atlético Temperley</t>
  </si>
  <si>
    <t>Club Atlético Colón</t>
  </si>
  <si>
    <t>Club Atlético Mitre</t>
  </si>
  <si>
    <t>Club Atlético Chaco For Ever</t>
  </si>
  <si>
    <t>Club Atlético Central Norte</t>
  </si>
  <si>
    <t>Club Atlético San Telmo</t>
  </si>
  <si>
    <t>Alfredo Beranger</t>
  </si>
  <si>
    <t>Turdera</t>
  </si>
  <si>
    <t>Club Atlético San Martín</t>
  </si>
  <si>
    <t>Club Atlético Gimnasia y Esgrima</t>
  </si>
  <si>
    <t>verde, negro</t>
  </si>
  <si>
    <t>blanco</t>
  </si>
  <si>
    <t>Hilario Sánchez</t>
  </si>
  <si>
    <t>San Juan</t>
  </si>
  <si>
    <t>negro, rojo</t>
  </si>
  <si>
    <t>negro, amarillo</t>
  </si>
  <si>
    <t>Doctores José y Antonio Castiglione</t>
  </si>
  <si>
    <t>Santiago del Estero</t>
  </si>
  <si>
    <t>negro, blanco</t>
  </si>
  <si>
    <t>Juan Alberto García</t>
  </si>
  <si>
    <t>Resistencia</t>
  </si>
  <si>
    <t>Chaco</t>
  </si>
  <si>
    <t>Club Almirante Brown</t>
  </si>
  <si>
    <t>amarillo, negro</t>
  </si>
  <si>
    <t>Fragata Presidente Sarmiento</t>
  </si>
  <si>
    <t>La Matanza</t>
  </si>
  <si>
    <t>Doctor Luis Güemes</t>
  </si>
  <si>
    <t>Salta</t>
  </si>
  <si>
    <t>CNS</t>
  </si>
  <si>
    <t>20 de Febrero</t>
  </si>
  <si>
    <t>Víctor Antonio Legrotaglie</t>
  </si>
  <si>
    <t>Mendoza</t>
  </si>
  <si>
    <t>Club Atlético Nueva Chicago</t>
  </si>
  <si>
    <t>Nueva Chicago</t>
  </si>
  <si>
    <t>Mataderos</t>
  </si>
  <si>
    <t>CABA</t>
  </si>
  <si>
    <t>Club Agropecuario Argentino</t>
  </si>
  <si>
    <t>rojo, verde</t>
  </si>
  <si>
    <t>Ofelia Rosenzuaig</t>
  </si>
  <si>
    <t>Carlos Casares</t>
  </si>
  <si>
    <t>azul, celeste</t>
  </si>
  <si>
    <t>Doctor Osvaldo Baletto</t>
  </si>
  <si>
    <t>Dock Sud</t>
  </si>
  <si>
    <t>Club Atlético Chacarita Juniors</t>
  </si>
  <si>
    <t>rojo, blanco, negro</t>
  </si>
  <si>
    <t>Chacarita Juniors</t>
  </si>
  <si>
    <t>Villa Maipú</t>
  </si>
  <si>
    <t>Alberdi</t>
  </si>
  <si>
    <t>Arturo Orgaz 510</t>
  </si>
  <si>
    <t>-31.403376957942672</t>
  </si>
  <si>
    <t xml:space="preserve"> -64.20588388005659</t>
  </si>
  <si>
    <t>Estadio Julio César Villagra</t>
  </si>
  <si>
    <t>Estadio Club Atlético Belgrano</t>
  </si>
  <si>
    <t>Club Atlético Belgrano</t>
  </si>
  <si>
    <t>Centenario</t>
  </si>
  <si>
    <t>Av. Juan José Paso 3535</t>
  </si>
  <si>
    <t>-31.66234220683726</t>
  </si>
  <si>
    <t xml:space="preserve"> -60.72538142080415</t>
  </si>
  <si>
    <t>Estadio Brigadier General Estanislao López</t>
  </si>
  <si>
    <t>Estadio Eva Perón, Estadio Centenario</t>
  </si>
  <si>
    <t>Cnel. Timote 3401</t>
  </si>
  <si>
    <t>-34.72148759765096</t>
  </si>
  <si>
    <t xml:space="preserve"> -58.403794090991106</t>
  </si>
  <si>
    <t>Estadio Pablo Comelli</t>
  </si>
  <si>
    <t>El templo</t>
  </si>
  <si>
    <t>Estadio Ciudad de Caseros</t>
  </si>
  <si>
    <t>Gral. Justo José de Urquiza y Lisandro de la Torre</t>
  </si>
  <si>
    <t>-34.60570142070099</t>
  </si>
  <si>
    <t xml:space="preserve"> -58.55630183147106</t>
  </si>
  <si>
    <t xml:space="preserve"> Av. 9 de Julio 240</t>
  </si>
  <si>
    <t>-34.781859882391636</t>
  </si>
  <si>
    <t xml:space="preserve"> -58.399631987788595</t>
  </si>
  <si>
    <t>Estadio Alfredo Martín Beranger</t>
  </si>
  <si>
    <t>Teatro de Turdera</t>
  </si>
  <si>
    <t>Instagram</t>
  </si>
  <si>
    <t>Ezequiel Mastrolía</t>
  </si>
  <si>
    <t>Lorenzo Monti</t>
  </si>
  <si>
    <t>Leandro Lucero</t>
  </si>
  <si>
    <t>Lucas Richarte</t>
  </si>
  <si>
    <t>Agustín Lamosa</t>
  </si>
  <si>
    <t>Nahuel Genez</t>
  </si>
  <si>
    <t>Adrián Arregui</t>
  </si>
  <si>
    <t>Claudio Pombo</t>
  </si>
  <si>
    <t>Luciano Nieto</t>
  </si>
  <si>
    <t>Juan Gabriel Frías</t>
  </si>
  <si>
    <t>Javier Toledo</t>
  </si>
  <si>
    <t>Concepción</t>
  </si>
  <si>
    <t>-31.51978533995752</t>
  </si>
  <si>
    <t>-68.53024809148529</t>
  </si>
  <si>
    <t>Mendoza 1527</t>
  </si>
  <si>
    <t>Estadio Ingeniero Hilario Sánchez</t>
  </si>
  <si>
    <t>-27.792820581915446</t>
  </si>
  <si>
    <t>-64.24885073364926</t>
  </si>
  <si>
    <t>8 de Abril</t>
  </si>
  <si>
    <t>Av. Roca Sur y 3 de Febrero</t>
  </si>
  <si>
    <t>Estadio Doctores José y Antonio Castiglione</t>
  </si>
  <si>
    <t>Av. 9 de Julio 2222</t>
  </si>
  <si>
    <t>-27.469672917586003</t>
  </si>
  <si>
    <t>-58.966971710855944</t>
  </si>
  <si>
    <t>Estadio Juan Alberto García</t>
  </si>
  <si>
    <t>Gigante de la avenida</t>
  </si>
  <si>
    <t>TyC Sports</t>
  </si>
  <si>
    <t>San Justo</t>
  </si>
  <si>
    <t>José Mármol y José Ignacio Rucci</t>
  </si>
  <si>
    <t>-34.694970358075324</t>
  </si>
  <si>
    <t>-58.58684226137255</t>
  </si>
  <si>
    <t>Estadio Fragata Presidente Sarmiento</t>
  </si>
  <si>
    <t>Por infracción sancionada con penal</t>
  </si>
  <si>
    <t>Penal</t>
  </si>
  <si>
    <t>Estado</t>
  </si>
  <si>
    <t>Final</t>
  </si>
  <si>
    <t>Próx</t>
  </si>
  <si>
    <t>Gabriel Hauche</t>
  </si>
  <si>
    <t>Franco Ayunta</t>
  </si>
  <si>
    <t>Luis López</t>
  </si>
  <si>
    <t>Gabriel Esparza</t>
  </si>
  <si>
    <t>Agustín Toledo</t>
  </si>
  <si>
    <t>45+5</t>
  </si>
  <si>
    <t>Ingresa</t>
  </si>
  <si>
    <t>Sale</t>
  </si>
  <si>
    <t>Fragata</t>
  </si>
  <si>
    <t>Av. Entre Ríos 1498</t>
  </si>
  <si>
    <t>Estadio Doctor Luis Güemes</t>
  </si>
  <si>
    <t>Dr. Luis Güemes</t>
  </si>
  <si>
    <t>-24.779243985650226</t>
  </si>
  <si>
    <t>-65.42181900117009</t>
  </si>
  <si>
    <t>Padre Ernesto Martearena</t>
  </si>
  <si>
    <t>-24.82091419351073</t>
  </si>
  <si>
    <t>-65.41912535979165</t>
  </si>
  <si>
    <t>C. Fernandes Molinas s/n</t>
  </si>
  <si>
    <t>Estadio Padre Ernesto Martearena</t>
  </si>
  <si>
    <t>Provincia de Salta</t>
  </si>
  <si>
    <t>Parque General San Martín</t>
  </si>
  <si>
    <t>Boulogne Sur Mer y Carlos Washington Lencinas</t>
  </si>
  <si>
    <t>-32.88426706466232</t>
  </si>
  <si>
    <t>-68.86363610642253</t>
  </si>
  <si>
    <t>Estadio Víctor Antonio Legrotaglie</t>
  </si>
  <si>
    <t>Justo Antonio Suárez 6913</t>
  </si>
  <si>
    <t>-34.66801546146911</t>
  </si>
  <si>
    <t>-58.499633162620526</t>
  </si>
  <si>
    <t>Estadio Nueva Chicago</t>
  </si>
  <si>
    <t>Estadio Ofelia Rosenzuaig</t>
  </si>
  <si>
    <t>Av. Carlos Arroyo 546</t>
  </si>
  <si>
    <t>-35.63091197133862</t>
  </si>
  <si>
    <t>-61.37721214675418</t>
  </si>
  <si>
    <t>Isla Maciel</t>
  </si>
  <si>
    <t>General Rivas 512</t>
  </si>
  <si>
    <t>-34.64393024267096</t>
  </si>
  <si>
    <t>-58.3528149534445</t>
  </si>
  <si>
    <t>Estadio Doctor Osvaldo Baletto</t>
  </si>
  <si>
    <t>-34.56738775456252</t>
  </si>
  <si>
    <t>-58.528184289781755</t>
  </si>
  <si>
    <t>Gutiérrez 351</t>
  </si>
  <si>
    <t>Estadio Chacarita Juniors</t>
  </si>
  <si>
    <t>Mayor</t>
  </si>
  <si>
    <t>Delfino</t>
  </si>
  <si>
    <t>Tula</t>
  </si>
  <si>
    <t>Otta</t>
  </si>
  <si>
    <t>Montenegro</t>
  </si>
  <si>
    <t>Gigante</t>
  </si>
  <si>
    <t>Biggeri</t>
  </si>
  <si>
    <t>Romagnoli</t>
  </si>
  <si>
    <t>Carlos Alberto</t>
  </si>
  <si>
    <t>Cristian Alberto</t>
  </si>
  <si>
    <t>Ex jugador Gimnasia y Esgrima (J)</t>
  </si>
  <si>
    <t>Iván Raúl</t>
  </si>
  <si>
    <t>Rawson</t>
  </si>
  <si>
    <t>Chubut</t>
  </si>
  <si>
    <t>Walter Nicolás</t>
  </si>
  <si>
    <t>Río Tercero</t>
  </si>
  <si>
    <t>Andrés Gabriel</t>
  </si>
  <si>
    <t>Lobo</t>
  </si>
  <si>
    <t>Darío Fernando</t>
  </si>
  <si>
    <t>Aníbal Fabián</t>
  </si>
  <si>
    <t>Villa Ballester</t>
  </si>
  <si>
    <t>Leandro Atilio</t>
  </si>
  <si>
    <t>Pipi</t>
  </si>
  <si>
    <t>La Plata</t>
  </si>
  <si>
    <t>San Pedro</t>
  </si>
  <si>
    <t>Gil</t>
  </si>
  <si>
    <t>Llobet</t>
  </si>
  <si>
    <t>Viola</t>
  </si>
  <si>
    <t>Ferreyra</t>
  </si>
  <si>
    <t>Baliño</t>
  </si>
  <si>
    <t>Joaquín Matías</t>
  </si>
  <si>
    <t>Franco Matías</t>
  </si>
  <si>
    <t>Amiconi</t>
  </si>
  <si>
    <t>Bruno</t>
  </si>
  <si>
    <t>Fabricio</t>
  </si>
  <si>
    <t>Felipe</t>
  </si>
  <si>
    <t>Brian Gustavo</t>
  </si>
  <si>
    <t>Rosario</t>
  </si>
  <si>
    <t>Acita Moldes</t>
  </si>
  <si>
    <t>Jorge Ignacio</t>
  </si>
  <si>
    <t>Tandil</t>
  </si>
  <si>
    <t>Nacho</t>
  </si>
  <si>
    <t>Sarmiento (R)</t>
  </si>
  <si>
    <t>José Luis Calderón</t>
  </si>
  <si>
    <t>Salvador Capitano</t>
  </si>
  <si>
    <t>Diego Gallo</t>
  </si>
  <si>
    <t>Copaargentina.org</t>
  </si>
  <si>
    <t>Maximiliano Cavallotti</t>
  </si>
  <si>
    <t>Ignacio Sanabria</t>
  </si>
  <si>
    <t>Sebastián Díaz</t>
  </si>
  <si>
    <t>Guillermo Franco</t>
  </si>
  <si>
    <t>Leonardo Ferreyra</t>
  </si>
  <si>
    <t>Pablo Saucedo</t>
  </si>
  <si>
    <t>Matías Garrido</t>
  </si>
  <si>
    <t>Diego Magno</t>
  </si>
  <si>
    <t>Hugo Manzur</t>
  </si>
  <si>
    <t>Fabio Giménez</t>
  </si>
  <si>
    <t>Juan Ignacio Carrera</t>
  </si>
  <si>
    <t>Paulo Centurión</t>
  </si>
  <si>
    <t>Diego Reynoso</t>
  </si>
  <si>
    <t>Mauricio Coimbra</t>
  </si>
  <si>
    <t>Richard Matto Alvarenga</t>
  </si>
  <si>
    <t>Damián Cabral</t>
  </si>
  <si>
    <t>Jonathan Vera</t>
  </si>
  <si>
    <t>Hugo Brizuela</t>
  </si>
  <si>
    <t>Horacio Orzán</t>
  </si>
  <si>
    <t>Martín Rivas</t>
  </si>
  <si>
    <t>Neri Bandiera</t>
  </si>
  <si>
    <t>Gonzalo Cañete</t>
  </si>
  <si>
    <t>Jorge Luna</t>
  </si>
  <si>
    <t>Marcos Pirchio</t>
  </si>
  <si>
    <t>Ezequiel Martínez Ilán</t>
  </si>
  <si>
    <t>Nicolás Minici</t>
  </si>
  <si>
    <t>Centenario (R)</t>
  </si>
  <si>
    <t>Doble amarilla</t>
  </si>
  <si>
    <t>Copa Argentina 2011-12 32avos</t>
  </si>
  <si>
    <t>Copa Argentina 2011-12</t>
  </si>
  <si>
    <t>Copa Argentina 2012-13</t>
  </si>
  <si>
    <t>Atlético Tucumán</t>
  </si>
  <si>
    <t>José Fierro</t>
  </si>
  <si>
    <t>Mario Gómez</t>
  </si>
  <si>
    <t>Maximiliano Stevenot</t>
  </si>
  <si>
    <t>Clasificó Atlético Tucumán por penales</t>
  </si>
  <si>
    <t>Ricardo Rodríguez</t>
  </si>
  <si>
    <t>Gabriel Méndez</t>
  </si>
  <si>
    <t>Miguel Fernández</t>
  </si>
  <si>
    <t>Jossimar Mosquera</t>
  </si>
  <si>
    <t>Deivis Barone</t>
  </si>
  <si>
    <t>Luis Miguel Rodríguez</t>
  </si>
  <si>
    <t>Luego de tiro libre indirecto</t>
  </si>
  <si>
    <t>FALTA</t>
  </si>
  <si>
    <t>Gabriel Solís</t>
  </si>
  <si>
    <t>Claudio Fileppi</t>
  </si>
  <si>
    <t>Lucas Hoyos</t>
  </si>
  <si>
    <t>Juan Manuel Cobelli</t>
  </si>
  <si>
    <t>Cristian Lucchetti</t>
  </si>
  <si>
    <t>Santiago Ladino</t>
  </si>
  <si>
    <t>Eder Líder Marmol</t>
  </si>
  <si>
    <t>Edgardo Galíndez</t>
  </si>
  <si>
    <t>Gonzalo Bustamante</t>
  </si>
  <si>
    <t>Matías Ballini</t>
  </si>
  <si>
    <t>Diego Armando Barrado</t>
  </si>
  <si>
    <t>Enzo Maidana</t>
  </si>
  <si>
    <t>Luis Maldonado</t>
  </si>
  <si>
    <t>Ricardo Stechina</t>
  </si>
  <si>
    <t>Marcelo Bergese</t>
  </si>
  <si>
    <t>Marcelo Guzmán</t>
  </si>
  <si>
    <t>Leandro Benítez</t>
  </si>
  <si>
    <t>César Montiglio</t>
  </si>
  <si>
    <t>Federico Almerares</t>
  </si>
  <si>
    <t>Nicolás Ibañez</t>
  </si>
  <si>
    <t>Daniel Ramasco</t>
  </si>
  <si>
    <t>Copa Argentina 2013-14</t>
  </si>
  <si>
    <t>Copa Argentina 2013-14 Fase Final II</t>
  </si>
  <si>
    <t>Fase Final II</t>
  </si>
  <si>
    <t>Mario Sciacqua</t>
  </si>
  <si>
    <t>Fabián Anselmo</t>
  </si>
  <si>
    <t>Clasificó Estudiantes (BA) por penales</t>
  </si>
  <si>
    <t>Sciacqua</t>
  </si>
  <si>
    <t>Mario Alfredo</t>
  </si>
  <si>
    <t>Héctor Paletta</t>
  </si>
  <si>
    <t>Franco Sosa</t>
  </si>
  <si>
    <t>Judelín Aveska</t>
  </si>
  <si>
    <t>Enzo Ruiz</t>
  </si>
  <si>
    <t>Emanuel Urresti</t>
  </si>
  <si>
    <t>Raúl Poclaba</t>
  </si>
  <si>
    <t>Maki Salces</t>
  </si>
  <si>
    <t>Gabriel Pérez Tarifa</t>
  </si>
  <si>
    <t>Jonathan Bauman</t>
  </si>
  <si>
    <t>Martín Rios</t>
  </si>
  <si>
    <t>Nicolás Álvarez</t>
  </si>
  <si>
    <t>Sebastián Lamacchia</t>
  </si>
  <si>
    <t>Nicolás Gásperi</t>
  </si>
  <si>
    <t>Gastón Montero</t>
  </si>
  <si>
    <t>Julio César Serrano</t>
  </si>
  <si>
    <t>Jonatan Soria</t>
  </si>
  <si>
    <t>Cristian Yassogna</t>
  </si>
  <si>
    <t>Alejandro Delorte</t>
  </si>
  <si>
    <t>Sergio Sosa</t>
  </si>
  <si>
    <t>Cristian Bustos</t>
  </si>
  <si>
    <t>Gabriel Martinena</t>
  </si>
  <si>
    <t>Néstor Espíndola</t>
  </si>
  <si>
    <t>Sebastián Sánchez</t>
  </si>
  <si>
    <t>Joan Gaona</t>
  </si>
  <si>
    <t>Diego Torres</t>
  </si>
  <si>
    <t>45+2</t>
  </si>
  <si>
    <t>Copa Argentina 2014-15 32avos</t>
  </si>
  <si>
    <t>Copa Argentina 2014-15</t>
  </si>
  <si>
    <t>Tigre</t>
  </si>
  <si>
    <t>Antonio Romero</t>
  </si>
  <si>
    <t>Sebastián Méndez</t>
  </si>
  <si>
    <t>Gustavo Alfaro</t>
  </si>
  <si>
    <t>Ariel Penel</t>
  </si>
  <si>
    <t>Gallego</t>
  </si>
  <si>
    <t>Méndez</t>
  </si>
  <si>
    <t>Formosa</t>
  </si>
  <si>
    <t>Tucumán</t>
  </si>
  <si>
    <t>Monumental</t>
  </si>
  <si>
    <t>SRE</t>
  </si>
  <si>
    <t>ATU</t>
  </si>
  <si>
    <t>TIG</t>
  </si>
  <si>
    <t>Decano</t>
  </si>
  <si>
    <t>Matador</t>
  </si>
  <si>
    <t>Javier García</t>
  </si>
  <si>
    <t>Martín Galmarini</t>
  </si>
  <si>
    <t>Leandro González Pirez</t>
  </si>
  <si>
    <t>Juan Carlos Blengio</t>
  </si>
  <si>
    <t>Ernesto Goñi</t>
  </si>
  <si>
    <t>Facundo Bertoglio</t>
  </si>
  <si>
    <t>Facundo Sánchez</t>
  </si>
  <si>
    <t>Joaquín Arzura</t>
  </si>
  <si>
    <t>Alexis Castro</t>
  </si>
  <si>
    <t>Carlos Luna</t>
  </si>
  <si>
    <t>Leandro Garate</t>
  </si>
  <si>
    <t>Alan Schönfeld</t>
  </si>
  <si>
    <t>Nicolas Ayr</t>
  </si>
  <si>
    <t>Walter Encinas</t>
  </si>
  <si>
    <t>Antonio Domínguez</t>
  </si>
  <si>
    <t>Marcos Pérez</t>
  </si>
  <si>
    <t>Rodrigo Morales</t>
  </si>
  <si>
    <t>Patricio Rodríguez</t>
  </si>
  <si>
    <t>Mauricio Aubone</t>
  </si>
  <si>
    <t>Federico Haberkorn</t>
  </si>
  <si>
    <t>Kevin Itabel</t>
  </si>
  <si>
    <t>Lucas Menossi</t>
  </si>
  <si>
    <t>Jerónimo Morales Neumann</t>
  </si>
  <si>
    <t>Milton Céliz</t>
  </si>
  <si>
    <t>Luis Peralta</t>
  </si>
  <si>
    <t>Alan Schonfled</t>
  </si>
  <si>
    <t>Copa Argentina 2015-16 32avos</t>
  </si>
  <si>
    <t>Copa Argentina 2015-16</t>
  </si>
  <si>
    <t>Olimpo</t>
  </si>
  <si>
    <t>Julio Humberto Grondona</t>
  </si>
  <si>
    <t>Cristian Díaz</t>
  </si>
  <si>
    <t>Saúl Laverni</t>
  </si>
  <si>
    <t>Clasificó Olimpo por penales</t>
  </si>
  <si>
    <t>Sarandí</t>
  </si>
  <si>
    <t>Viaducto</t>
  </si>
  <si>
    <t>Nereo Champagne</t>
  </si>
  <si>
    <t>Leandro Lacunza</t>
  </si>
  <si>
    <t>Nicolás Figal</t>
  </si>
  <si>
    <t>Néstor Moiraghi</t>
  </si>
  <si>
    <t>Juan Quiroga</t>
  </si>
  <si>
    <t>Elías Borrego</t>
  </si>
  <si>
    <t>Jonatan Blanco</t>
  </si>
  <si>
    <t>David Vega</t>
  </si>
  <si>
    <t>Orlando Gaona Lugo</t>
  </si>
  <si>
    <t>Joel Amoroso</t>
  </si>
  <si>
    <t>Francisco Pizzini</t>
  </si>
  <si>
    <t>Sergio Ojeda</t>
  </si>
  <si>
    <t>Nicolás Correa</t>
  </si>
  <si>
    <t>Nicolás Olmedo</t>
  </si>
  <si>
    <t>Ramiro Maldonado</t>
  </si>
  <si>
    <t>Agustín Sufi</t>
  </si>
  <si>
    <t>Luis Vila</t>
  </si>
  <si>
    <t>Cristian Villanueva</t>
  </si>
  <si>
    <t>Franco Troyansky</t>
  </si>
  <si>
    <t>Pablo Míguez</t>
  </si>
  <si>
    <t>Pablo Cortizo</t>
  </si>
  <si>
    <t>Alejandro Noriega</t>
  </si>
  <si>
    <t>ESPN</t>
  </si>
  <si>
    <t>45+1</t>
  </si>
  <si>
    <t>Copa Argentina 2017-18 32avos</t>
  </si>
  <si>
    <t>Copa Argentina 2017-18</t>
  </si>
  <si>
    <t>Almagro</t>
  </si>
  <si>
    <t>Martín Astudillo</t>
  </si>
  <si>
    <t>Favio Orsi y Sergio Gómez</t>
  </si>
  <si>
    <t>Leandro Rey Hilfer</t>
  </si>
  <si>
    <t>Horacio Ramírez</t>
  </si>
  <si>
    <t>Rodrigo Izco</t>
  </si>
  <si>
    <t>Nicolás Arrechea</t>
  </si>
  <si>
    <t>Maximiliano García</t>
  </si>
  <si>
    <t>Ezequiel Piovi</t>
  </si>
  <si>
    <t>Iván Ramírez</t>
  </si>
  <si>
    <t>Mariano Puch</t>
  </si>
  <si>
    <t>Damián Arce</t>
  </si>
  <si>
    <t>Mauro González</t>
  </si>
  <si>
    <t>Joaquín Susvielles</t>
  </si>
  <si>
    <t>Christian Limousin</t>
  </si>
  <si>
    <t>José Julio Bueno</t>
  </si>
  <si>
    <t>Matías Di Benedetto</t>
  </si>
  <si>
    <t>Alejandro Frezzotti</t>
  </si>
  <si>
    <t>Matías Córdoba</t>
  </si>
  <si>
    <t>Fabián Muñoz</t>
  </si>
  <si>
    <t>Nicolás Contín</t>
  </si>
  <si>
    <t>Adrián Torres</t>
  </si>
  <si>
    <t>Diego Auzqui</t>
  </si>
  <si>
    <t>Federico Freire</t>
  </si>
  <si>
    <t>Ulises Virreyra</t>
  </si>
  <si>
    <t>Julián Ramirez</t>
  </si>
  <si>
    <t>Leonardo Acosta</t>
  </si>
  <si>
    <t>Santiago López Demarchi</t>
  </si>
  <si>
    <t>Marcos Litre</t>
  </si>
  <si>
    <t>Favio Orsi</t>
  </si>
  <si>
    <t>Sergio Gómez</t>
  </si>
  <si>
    <t>ALM</t>
  </si>
  <si>
    <t>Tricolor</t>
  </si>
  <si>
    <t>Copa Argentina 2022 32avos</t>
  </si>
  <si>
    <t>Copa Argentina 2022</t>
  </si>
  <si>
    <t>Central Córdoba (SDE)</t>
  </si>
  <si>
    <t>Carlos Augusto Mercado Luna</t>
  </si>
  <si>
    <t>Sergio Rondina</t>
  </si>
  <si>
    <t>Clasificó Gimnasia y Esgrima (J) por penales</t>
  </si>
  <si>
    <t>Nelson Insfrán</t>
  </si>
  <si>
    <t>José Leguizamón</t>
  </si>
  <si>
    <t>Nahuel Banegas</t>
  </si>
  <si>
    <t>Jesús Soraire</t>
  </si>
  <si>
    <t>Francisco González Metilli</t>
  </si>
  <si>
    <t>Gonzalo Ríos</t>
  </si>
  <si>
    <t>Juan Cruz Kaprof</t>
  </si>
  <si>
    <t>Sebastián Ribas</t>
  </si>
  <si>
    <t>Iván Antunes</t>
  </si>
  <si>
    <t>Roberto Hernández</t>
  </si>
  <si>
    <t>Anderson Rey Salinas</t>
  </si>
  <si>
    <t>Jorge Juárez</t>
  </si>
  <si>
    <t>Leonardo López</t>
  </si>
  <si>
    <t>Matías Palavecino</t>
  </si>
  <si>
    <t>Alejandro Gagliardi</t>
  </si>
  <si>
    <t>Esteban González</t>
  </si>
  <si>
    <t>Leandro González</t>
  </si>
  <si>
    <t>Silvio Martínez</t>
  </si>
  <si>
    <t>Jonathan Bay</t>
  </si>
  <si>
    <t>Claudio Riaño</t>
  </si>
  <si>
    <t>Francisco Grahl</t>
  </si>
  <si>
    <t>Renzo López Patrón</t>
  </si>
  <si>
    <t>Maximiliano Tunessi</t>
  </si>
  <si>
    <t>Facundo Rizzi</t>
  </si>
  <si>
    <t>Francisco Gatti</t>
  </si>
  <si>
    <t>Lautaro Belleggia</t>
  </si>
  <si>
    <t>Ramasco</t>
  </si>
  <si>
    <t>Daniel Esteban</t>
  </si>
  <si>
    <t>Gato</t>
  </si>
  <si>
    <t>Huevo</t>
  </si>
  <si>
    <t>Pulpo</t>
  </si>
  <si>
    <t>La Rioja</t>
  </si>
  <si>
    <t>Copa Argentina 2022 16avos</t>
  </si>
  <si>
    <t>16avos</t>
  </si>
  <si>
    <t>Racing (CBA)</t>
  </si>
  <si>
    <t>Darío Franco</t>
  </si>
  <si>
    <t>Carlos Bossio</t>
  </si>
  <si>
    <t>Mario Ejarque</t>
  </si>
  <si>
    <t>Chiquito</t>
  </si>
  <si>
    <t>Franco Gatti</t>
  </si>
  <si>
    <t>Darío Javier</t>
  </si>
  <si>
    <t>Cruz Alta</t>
  </si>
  <si>
    <t>Bicampeón de Copa America, Campeon Copa Artemio Franchi</t>
  </si>
  <si>
    <t>RCO</t>
  </si>
  <si>
    <t>Academia Cordobesa</t>
  </si>
  <si>
    <t>Axel Abet</t>
  </si>
  <si>
    <t>Santiago Rinaudo</t>
  </si>
  <si>
    <t>Facundo Rivero</t>
  </si>
  <si>
    <t>Emanuel Córdoba</t>
  </si>
  <si>
    <t>Juan Albertinazzi</t>
  </si>
  <si>
    <t>Emmanuel Giménez</t>
  </si>
  <si>
    <t>Franco García</t>
  </si>
  <si>
    <t>Marcos Figueroa</t>
  </si>
  <si>
    <t>Agustín Lavezzi</t>
  </si>
  <si>
    <t>Leonardo Rodriguez</t>
  </si>
  <si>
    <t>Leandro Fernández</t>
  </si>
  <si>
    <t>Pablo López</t>
  </si>
  <si>
    <t>Matías Reali</t>
  </si>
  <si>
    <t>Diego Magallanes</t>
  </si>
  <si>
    <t>Lucas Rebecchi</t>
  </si>
  <si>
    <t>Juan Fernando Alfaro</t>
  </si>
  <si>
    <t>Francisco Aman</t>
  </si>
  <si>
    <t>Alan Murialdo</t>
  </si>
  <si>
    <t>Lisardo Do Campo</t>
  </si>
  <si>
    <t>Axel Oyola</t>
  </si>
  <si>
    <t>Copa Argentina 2022 8avos</t>
  </si>
  <si>
    <t>8avos</t>
  </si>
  <si>
    <t>Banfield</t>
  </si>
  <si>
    <t>Juan Domingo Perón</t>
  </si>
  <si>
    <t>Claudio Vivas</t>
  </si>
  <si>
    <t>Fernando Echenique</t>
  </si>
  <si>
    <t>Expulsado Claudio Vivas (DT) a los 45+2 PT</t>
  </si>
  <si>
    <t>Alta Córdoba</t>
  </si>
  <si>
    <t>Monumental de Alta Córdoba</t>
  </si>
  <si>
    <t>BAN</t>
  </si>
  <si>
    <t>Taladro</t>
  </si>
  <si>
    <t>Ramiro Enrique</t>
  </si>
  <si>
    <t>Facundo Cambeses</t>
  </si>
  <si>
    <t>Luciano Abecasis</t>
  </si>
  <si>
    <t>Alejandro Maciel</t>
  </si>
  <si>
    <t>Luis Mago</t>
  </si>
  <si>
    <t>Aaron Quirós</t>
  </si>
  <si>
    <t>Jesús Dátolo</t>
  </si>
  <si>
    <t>Agustín Urzi</t>
  </si>
  <si>
    <t>Julio Chiarini</t>
  </si>
  <si>
    <t>Exequiel Beltramone</t>
  </si>
  <si>
    <t>Matías Romero</t>
  </si>
  <si>
    <t>Matías González</t>
  </si>
  <si>
    <t>Julián Palacios</t>
  </si>
  <si>
    <t>Dylan Gissi</t>
  </si>
  <si>
    <t>Lautaro Ríos</t>
  </si>
  <si>
    <t>Nicolás Domingo</t>
  </si>
  <si>
    <t>Aarón Quirós</t>
  </si>
  <si>
    <t>Juan Páblo Córdoba</t>
  </si>
  <si>
    <t>Andrés Chávez</t>
  </si>
  <si>
    <t>Capitano</t>
  </si>
  <si>
    <t>Salvador</t>
  </si>
  <si>
    <t>Fabián</t>
  </si>
  <si>
    <t>Capi</t>
  </si>
  <si>
    <t>Díaz</t>
  </si>
  <si>
    <t>Vivas</t>
  </si>
  <si>
    <t>Rodríguez</t>
  </si>
  <si>
    <t>Ricardo José</t>
  </si>
  <si>
    <t>Negro, RRDT</t>
  </si>
  <si>
    <t>Negro, Duro</t>
  </si>
  <si>
    <t>Berabevú</t>
  </si>
  <si>
    <t>Sebastián Ariel</t>
  </si>
  <si>
    <t>Alfaro</t>
  </si>
  <si>
    <t>Gustavo Julio</t>
  </si>
  <si>
    <t>Lechuga</t>
  </si>
  <si>
    <t>Rafaela</t>
  </si>
  <si>
    <t>Cristian Leonel</t>
  </si>
  <si>
    <t>Florencio Varela</t>
  </si>
  <si>
    <t>Astudillo</t>
  </si>
  <si>
    <t>Martín Mauricio</t>
  </si>
  <si>
    <t>Orsi</t>
  </si>
  <si>
    <t>Favio Leandro</t>
  </si>
  <si>
    <t>Pilar</t>
  </si>
  <si>
    <t>Gómez</t>
  </si>
  <si>
    <t>Sergio Omar</t>
  </si>
  <si>
    <t>Rondina</t>
  </si>
  <si>
    <t>Sergio Gabriel</t>
  </si>
  <si>
    <t>San Antonio de Padua</t>
  </si>
  <si>
    <t>Bossio</t>
  </si>
  <si>
    <t>Carlos Gustavo</t>
  </si>
  <si>
    <t>Claudio Alejandro</t>
  </si>
  <si>
    <t>Anselmo</t>
  </si>
  <si>
    <t>Av. Alvear 1977</t>
  </si>
  <si>
    <t>-27.443450255769864</t>
  </si>
  <si>
    <t>-59.010809970482974</t>
  </si>
  <si>
    <t>Estadio Centenario</t>
  </si>
  <si>
    <t>Club Atlético Sarmiento</t>
  </si>
  <si>
    <t>Villa 9 de Julio</t>
  </si>
  <si>
    <t>San Miguel de Tucumán</t>
  </si>
  <si>
    <t>25 de Mayo y Chile</t>
  </si>
  <si>
    <t>-26.812732184539524</t>
  </si>
  <si>
    <t>-65.19940967065142</t>
  </si>
  <si>
    <t>Estadio Monumental Presidente José Fierro</t>
  </si>
  <si>
    <t>Grand Stadium</t>
  </si>
  <si>
    <t>Club Atlético Tucumán</t>
  </si>
  <si>
    <t>Av. Gobernador Gutnisky 2800</t>
  </si>
  <si>
    <t>-26.190719182234936</t>
  </si>
  <si>
    <t>-58.19589186563885</t>
  </si>
  <si>
    <t>Estadio Don Carlos Antonio Romero</t>
  </si>
  <si>
    <t>Estadio de la Liga Formoseña de Fútbol</t>
  </si>
  <si>
    <t>Liga Formoseña de Fútbol</t>
  </si>
  <si>
    <t>Julio Humberto Grondona 3660</t>
  </si>
  <si>
    <t>-34.67834844699028</t>
  </si>
  <si>
    <t>-58.34057039022082</t>
  </si>
  <si>
    <t>Estadio Julio Humberto Grondona</t>
  </si>
  <si>
    <t>Arsenal Fútbol Club</t>
  </si>
  <si>
    <t>Clasificó San Martín (SJ) por penales. Por disposición de organismos de seguridad, se jugó sin público de San Martin (SJ). Se modificó el árbitro designado en un principio.</t>
  </si>
  <si>
    <t>Matías Borgogno</t>
  </si>
  <si>
    <t>Alejandro Molina</t>
  </si>
  <si>
    <t>Rodrigo Cáseres</t>
  </si>
  <si>
    <t>Tomás Lecanda</t>
  </si>
  <si>
    <t>Leonel Álvarez</t>
  </si>
  <si>
    <t>Juan Ignacio Cavallaro</t>
  </si>
  <si>
    <t>Nicolás Pelaitay</t>
  </si>
  <si>
    <t>Sebastián Jaurena</t>
  </si>
  <si>
    <t>Horacio Tijanovich</t>
  </si>
  <si>
    <t>Marco Iacobellis</t>
  </si>
  <si>
    <t>Edwin Pernía</t>
  </si>
  <si>
    <t>Franco Toloza</t>
  </si>
  <si>
    <t>Ezequiel Montagna</t>
  </si>
  <si>
    <t>Diego González</t>
  </si>
  <si>
    <t>Federico Anselmo</t>
  </si>
  <si>
    <t>Federico González</t>
  </si>
  <si>
    <t>Estadio Carlos Augusto Mercado Luna</t>
  </si>
  <si>
    <t>Estadio de Vargas</t>
  </si>
  <si>
    <t>Ciudad de La Rioja</t>
  </si>
  <si>
    <t>Vargas</t>
  </si>
  <si>
    <t>Jorge Newbery s/n</t>
  </si>
  <si>
    <t>-29.39534447330547</t>
  </si>
  <si>
    <t>-66.84249328995988</t>
  </si>
  <si>
    <t>Jujuy 2602</t>
  </si>
  <si>
    <t>-31.38369933549108</t>
  </si>
  <si>
    <t>-64.18041213652533</t>
  </si>
  <si>
    <t>Estadio Monumental</t>
  </si>
  <si>
    <t>Estadio Juan Domingo Perón</t>
  </si>
  <si>
    <t>Instituto Atlético Central Córdoba</t>
  </si>
  <si>
    <t>Arquero</t>
  </si>
  <si>
    <t>Intento</t>
  </si>
  <si>
    <t>Atajado</t>
  </si>
  <si>
    <t>Gol</t>
  </si>
  <si>
    <t>Diego Barrado</t>
  </si>
  <si>
    <t>Errado</t>
  </si>
  <si>
    <t>Luis Miguel Rodriguez</t>
  </si>
  <si>
    <t>Martín Ríos</t>
  </si>
  <si>
    <t>Copa Argentina 1970</t>
  </si>
  <si>
    <t>Fase Previa</t>
  </si>
  <si>
    <t>Ida</t>
  </si>
  <si>
    <t>Copa Argentina 1970 Fase Previa Ida</t>
  </si>
  <si>
    <t>Copa Argentina 1970 Fase Previa Vuelta</t>
  </si>
  <si>
    <t>Vuelta</t>
  </si>
  <si>
    <t>La Tablada</t>
  </si>
  <si>
    <t>Liga Jujeña de Fútbol</t>
  </si>
  <si>
    <t>Estadio de la Liga Jujeña de Fútbol - La Tablada</t>
  </si>
  <si>
    <t>-24.180561864441838</t>
  </si>
  <si>
    <t>-65.3164527124255</t>
  </si>
  <si>
    <t>Av. Córdoba 1863</t>
  </si>
  <si>
    <t>Ariel Pereyra</t>
  </si>
  <si>
    <t>Álvaro Carranza</t>
  </si>
  <si>
    <t>Marcos Díaz</t>
  </si>
  <si>
    <t>Facundo Castet</t>
  </si>
  <si>
    <t>Brian Negro</t>
  </si>
  <si>
    <t>Federico Jourdan</t>
  </si>
  <si>
    <t>Oscar Garrido</t>
  </si>
  <si>
    <t>Agustin Giménez</t>
  </si>
  <si>
    <t>Cristian Bernardi</t>
  </si>
  <si>
    <t>Nicolás Talpone</t>
  </si>
  <si>
    <t>Emanuel Gigliotti</t>
  </si>
  <si>
    <t>Guillermo Ortiz</t>
  </si>
  <si>
    <t>Milton Alvarez</t>
  </si>
  <si>
    <t>José Barreto</t>
  </si>
  <si>
    <t>Joel Soñora</t>
  </si>
  <si>
    <t>Genaro Rossi</t>
  </si>
  <si>
    <t>Gonzálo Bettini</t>
  </si>
  <si>
    <t>Joaquín Trasante</t>
  </si>
  <si>
    <t>Agustín Giménez</t>
  </si>
  <si>
    <t>Tanda</t>
  </si>
  <si>
    <t>45+6</t>
  </si>
  <si>
    <t>Lucas Cavallero</t>
  </si>
  <si>
    <t>Pereyra</t>
  </si>
  <si>
    <t>Ariel Gustavo</t>
  </si>
  <si>
    <t>Pata</t>
  </si>
  <si>
    <t>Berazategui</t>
  </si>
  <si>
    <t>Club Atlético Tigre</t>
  </si>
  <si>
    <t>Club Atlético Racing</t>
  </si>
  <si>
    <t>Club Atlético Banfield</t>
  </si>
  <si>
    <t>Aurirrojo, Decano</t>
  </si>
  <si>
    <t>amarillo, rojo</t>
  </si>
  <si>
    <t>Club Almagro</t>
  </si>
  <si>
    <t>azul</t>
  </si>
  <si>
    <t>9 de Julio</t>
  </si>
  <si>
    <t>azul, rojo</t>
  </si>
  <si>
    <t>José Dellagiovanna</t>
  </si>
  <si>
    <t>Victoria</t>
  </si>
  <si>
    <t>azul, negro, blanco</t>
  </si>
  <si>
    <t>Tres de Febrero</t>
  </si>
  <si>
    <t>amarillo</t>
  </si>
  <si>
    <t>Miguel Sancho</t>
  </si>
  <si>
    <t>Nueva Italia</t>
  </si>
  <si>
    <t>21/1/1896</t>
  </si>
  <si>
    <t>verde, blanco</t>
  </si>
  <si>
    <t>Florencio Sola</t>
  </si>
  <si>
    <t>Gallo</t>
  </si>
  <si>
    <t>Diego Omar</t>
  </si>
  <si>
    <t>Stevenot</t>
  </si>
  <si>
    <t>Maximiliano César</t>
  </si>
  <si>
    <t>Bell Ville</t>
  </si>
  <si>
    <t>Paletta</t>
  </si>
  <si>
    <t>Héctor Alberto</t>
  </si>
  <si>
    <t>Lomas de Zamora</t>
  </si>
  <si>
    <t>Copa Argentina 2012-13 Fase Final</t>
  </si>
  <si>
    <t>Fase Final: Preclasificación B Nacional</t>
  </si>
  <si>
    <t>Federico Crivelli</t>
  </si>
  <si>
    <t>Fernando Moreyra</t>
  </si>
  <si>
    <t>Gabriel Adrián Díaz</t>
  </si>
  <si>
    <t>Enrique Triverio</t>
  </si>
  <si>
    <t>JugadorS7</t>
  </si>
  <si>
    <t>Manuel Corgnali</t>
  </si>
  <si>
    <t>Jesús Britos</t>
  </si>
  <si>
    <t>Horacio Correa</t>
  </si>
  <si>
    <t>Gustavo Maidana</t>
  </si>
  <si>
    <t>Agustín Adorni</t>
  </si>
  <si>
    <t>Ezequiel Cacace</t>
  </si>
  <si>
    <t>Francisco Dutari</t>
  </si>
  <si>
    <t>Diego Calgaro</t>
  </si>
  <si>
    <t>Agustín Peña</t>
  </si>
  <si>
    <t>Nicolás Ibáñez</t>
  </si>
  <si>
    <t>Lucas Petrich</t>
  </si>
  <si>
    <t>Ezequiel Campo</t>
  </si>
  <si>
    <t>Néstor Espínola</t>
  </si>
  <si>
    <t>Ignacio Lobo</t>
  </si>
  <si>
    <t>Ramiro Martínez</t>
  </si>
  <si>
    <t>Alejandro Kruchowski</t>
  </si>
  <si>
    <t>Cristian Tavio</t>
  </si>
  <si>
    <t>Sebastián Gómez</t>
  </si>
  <si>
    <t>Gustavo Daniel Britos</t>
  </si>
  <si>
    <t>Sebastián D'Angelo</t>
  </si>
  <si>
    <t>Mariano Echeverría</t>
  </si>
  <si>
    <t>Lucas Janson</t>
  </si>
  <si>
    <t>Agustín Pelletieri</t>
  </si>
  <si>
    <t>Germán Vouilloud</t>
  </si>
  <si>
    <t>Marcos Sánchez</t>
  </si>
  <si>
    <t>Ezequiel Viola</t>
  </si>
  <si>
    <t>Ezequiel Parnisari</t>
  </si>
  <si>
    <t>Nicolás Herranz</t>
  </si>
  <si>
    <t>Nahuel López</t>
  </si>
  <si>
    <t>Pablo Sebastián Garnier</t>
  </si>
  <si>
    <t>Gabriel Arce</t>
  </si>
  <si>
    <t>Lucas Calviño</t>
  </si>
  <si>
    <t>Nahuel Basualdo</t>
  </si>
  <si>
    <t>Alejandro Gallego</t>
  </si>
  <si>
    <t>Ezequiel Denis</t>
  </si>
  <si>
    <t>Carlos De Giorgi</t>
  </si>
  <si>
    <t>Gonzalo Nazario</t>
  </si>
  <si>
    <t>Enzo Serrano</t>
  </si>
  <si>
    <t>Julián Ramírez</t>
  </si>
  <si>
    <t>Abel Argañaraz</t>
  </si>
  <si>
    <t>Christopher Toselli</t>
  </si>
  <si>
    <t>Matías Lautaro Ruiz Díaz</t>
  </si>
  <si>
    <t>Fabio Pereyra</t>
  </si>
  <si>
    <t>Franco Sbuttoni</t>
  </si>
  <si>
    <t>Deian Verón</t>
  </si>
  <si>
    <t>Nicolás Linares</t>
  </si>
  <si>
    <t>Silvio Alejandro Martínez</t>
  </si>
  <si>
    <t>Emilio Di Fulvio</t>
  </si>
  <si>
    <t>Joaquín Barro</t>
  </si>
  <si>
    <t>Maximiliano Tunessi Millán</t>
  </si>
  <si>
    <t>Gabriel Omar Méndez</t>
  </si>
  <si>
    <t>Marcelo Argüello</t>
  </si>
  <si>
    <t>Pedro Mune</t>
  </si>
  <si>
    <t>JugadorS8</t>
  </si>
  <si>
    <t>JugadorS9</t>
  </si>
  <si>
    <t>JugadorS10</t>
  </si>
  <si>
    <t>JugadorS11</t>
  </si>
  <si>
    <t>JugadorS12</t>
  </si>
  <si>
    <t>Sacha Becerra</t>
  </si>
  <si>
    <t>Marcio Gómez Pereyra</t>
  </si>
  <si>
    <t>Gianfranco Ferrero</t>
  </si>
  <si>
    <t>Diego Jara</t>
  </si>
  <si>
    <t>Mateo Suárez</t>
  </si>
  <si>
    <t>Juan Luis Alfaro</t>
  </si>
  <si>
    <t>Emiliano Blanco</t>
  </si>
  <si>
    <t>Hugo Vera Oviedo</t>
  </si>
  <si>
    <t>Gastón Yabale</t>
  </si>
  <si>
    <t>Tomás Akimenco</t>
  </si>
  <si>
    <t>Lucas Chiozza</t>
  </si>
  <si>
    <t>Matías Rapetti</t>
  </si>
  <si>
    <t>Nahuel Denis</t>
  </si>
  <si>
    <t>Facundo Sanguinetti</t>
  </si>
  <si>
    <t>Emanuel Coronel</t>
  </si>
  <si>
    <t>Gregorio Tanco</t>
  </si>
  <si>
    <t>Nicolás Bertolo</t>
  </si>
  <si>
    <t>Pablo Maximiliano Cuadra</t>
  </si>
  <si>
    <t>Juan Manuel Cruz</t>
  </si>
  <si>
    <t>Franco Adrián Toloza</t>
  </si>
  <si>
    <t>Sebastián Anchoverri</t>
  </si>
  <si>
    <t>Daniel Eduardo Juárez</t>
  </si>
  <si>
    <t>Joaquín Vaquero</t>
  </si>
  <si>
    <t>Emiliano Zambrano</t>
  </si>
  <si>
    <t>Maximiliano Velazco</t>
  </si>
  <si>
    <t>Damián Adín</t>
  </si>
  <si>
    <t>Esteban Burgos</t>
  </si>
  <si>
    <t>Luciano Recalde</t>
  </si>
  <si>
    <t>Lucas Diarte</t>
  </si>
  <si>
    <t>Diego Hernán González</t>
  </si>
  <si>
    <t>Sebastián González</t>
  </si>
  <si>
    <t>Jonathan Menéndez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</si>
</sst>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3" fillId="0" borderId="0" xfId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</font>
      <numFmt numFmtId="19" formatCode="d/m/yyyy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164" formatCode="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numFmt numFmtId="30" formatCode="@"/>
    </dxf>
    <dxf>
      <font>
        <b val="0"/>
      </font>
      <numFmt numFmtId="30" formatCode="@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19" formatCode="d/m/yyyy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25547-A267-4D44-AD5E-E57F5D57C20D}" name="Tabla1" displayName="Tabla1" ref="A1:R30" totalsRowShown="0" headerRowDxfId="88" dataDxfId="87">
  <autoFilter ref="A1:R30" xr:uid="{28C25547-A267-4D44-AD5E-E57F5D57C20D}">
    <filterColumn colId="1">
      <filters>
        <filter val="Copa Argentina 1970"/>
        <filter val="Copa Argentina 2011-12"/>
        <filter val="Copa Argentina 2012-13"/>
        <filter val="Copa Argentina 2013-14"/>
        <filter val="Copa Argentina 2014-15"/>
        <filter val="Copa Argentina 2015-16"/>
        <filter val="Copa Argentina 2017-18"/>
        <filter val="Copa Argentina 2022"/>
        <filter val="Copa Argentina 2025"/>
      </filters>
    </filterColumn>
  </autoFilter>
  <sortState xmlns:xlrd2="http://schemas.microsoft.com/office/spreadsheetml/2017/richdata2" ref="A2:R30">
    <sortCondition ref="E1:E30"/>
  </sortState>
  <tableColumns count="18">
    <tableColumn id="1" xr3:uid="{A95CDA97-F08E-4349-A6D1-58373150D9D3}" name="Llave" dataDxfId="86"/>
    <tableColumn id="3" xr3:uid="{3E257222-178B-456D-8D52-B00B11EEEA7A}" name="Torneo" dataDxfId="85"/>
    <tableColumn id="4" xr3:uid="{F09CDFA6-C91D-4D58-91F1-799FDB0A4E79}" name="Etapa" dataDxfId="84"/>
    <tableColumn id="5" xr3:uid="{B1D958EE-5FBA-4B15-B28A-0293C35BD2F8}" name="Ins" dataDxfId="83"/>
    <tableColumn id="2" xr3:uid="{60434DBE-1A0B-48FF-A2E0-BF245C88A107}" name="Fecha" dataDxfId="82"/>
    <tableColumn id="20" xr3:uid="{4C9FA927-1A1C-49F6-9F3C-D1A70E7C2194}" name="Condicion" dataDxfId="81"/>
    <tableColumn id="19" xr3:uid="{E320CA1B-0C2F-44FF-AC68-4760243110AD}" name="Rival" dataDxfId="80"/>
    <tableColumn id="8" xr3:uid="{1E9D1C1C-545F-4888-BB28-033D61715F59}" name="Estadio" dataDxfId="79"/>
    <tableColumn id="9" xr3:uid="{835DAD86-EAA5-444E-BDA4-BDEB5C025DBC}" name="Goles_gej" dataDxfId="78"/>
    <tableColumn id="10" xr3:uid="{0F53FBFD-DA4E-4969-91EC-F3CE0527097B}" name="Goles_rival" dataDxfId="77"/>
    <tableColumn id="11" xr3:uid="{B0380DAE-138B-4C36-8B6E-863567CB0E87}" name="Resultado" dataDxfId="76">
      <calculatedColumnFormula>IF(OR(Tabla1[[#This Row],[Goles_gej]]="",Tabla1[[#This Row],[Goles_rival]]=""),"",IF(Tabla1[[#This Row],[Goles_gej]]&gt;Tabla1[[#This Row],[Goles_rival]],"victoria",IF(Tabla1[[#This Row],[Goles_rival]]&gt;Tabla1[[#This Row],[Goles_gej]],"derrota","empate")))</calculatedColumnFormula>
    </tableColumn>
    <tableColumn id="12" xr3:uid="{1BC7A3C6-7D91-4E72-B938-9424FC9BBA42}" name="DT_gej" dataDxfId="75"/>
    <tableColumn id="13" xr3:uid="{382E094E-FF16-41C0-85A1-1884E81E2F97}" name="DT_rival" dataDxfId="74"/>
    <tableColumn id="14" xr3:uid="{4EA15460-70DC-41BC-9905-FA358086BED8}" name="Arbitro" dataDxfId="73"/>
    <tableColumn id="15" xr3:uid="{FD6CEBA4-56F6-43EC-A549-9C80352CA833}" name="Observaciones" dataDxfId="72"/>
    <tableColumn id="16" xr3:uid="{5232078A-687E-4540-A065-F4EB25E04282}" name="Resumen" dataDxfId="71"/>
    <tableColumn id="6" xr3:uid="{7134E546-AC76-41BE-8112-E8C13C306EB2}" name="Estado" dataDxfId="70"/>
    <tableColumn id="17" xr3:uid="{0156B42E-FB47-491D-BB3E-C7B0F0DCEA10}" name="Fuente" dataDxfId="69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4B9E4-5492-4B6C-870A-970334D30221}" name="Tabla3" displayName="Tabla3" ref="A1:N25" totalsRowShown="0" dataDxfId="42">
  <autoFilter ref="A1:N25" xr:uid="{54B4B9E4-5492-4B6C-870A-970334D30221}"/>
  <tableColumns count="14">
    <tableColumn id="1" xr3:uid="{4344D7DF-D47B-4192-8C9F-8F36A594FA91}" name="Club" dataDxfId="41"/>
    <tableColumn id="2" xr3:uid="{53EF7FC2-0BDC-4FD5-8FA5-357F35F2B47F}" name="Nombre Completo" dataDxfId="40"/>
    <tableColumn id="3" xr3:uid="{0BD24403-C624-4E42-A065-E8C87DA8E645}" name="Abreviatura" dataDxfId="39"/>
    <tableColumn id="4" xr3:uid="{645A62E6-7376-4279-B4DC-4EB3FB57537F}" name="Apodo" dataDxfId="38"/>
    <tableColumn id="5" xr3:uid="{EBF3005B-9AF3-43DA-8FEE-28B9E714C008}" name="Fundacion" dataDxfId="37"/>
    <tableColumn id="14" xr3:uid="{499B433E-E854-4283-8654-D8DD0E4D27EF}" name="Antigüedad" dataDxfId="36">
      <calculatedColumnFormula>IF(ISBLANK(Tabla3[[#This Row],[Fundacion]]),"",DATEDIF(Tabla3[[#This Row],[Fundacion]],TODAY(),"Y"))</calculatedColumnFormula>
    </tableColumn>
    <tableColumn id="6" xr3:uid="{1440F377-35D7-4F73-99EA-98BED0CF732D}" name="Colores" dataDxfId="35"/>
    <tableColumn id="7" xr3:uid="{2F11B603-240D-4179-B35D-1418DC214DB4}" name="Colores_sec" dataDxfId="34"/>
    <tableColumn id="8" xr3:uid="{490F3224-ECDF-4173-B359-97C94DE2983C}" name="Propietarios" dataDxfId="33"/>
    <tableColumn id="9" xr3:uid="{55BD79F6-4673-4B23-8425-556C2B7E8FD8}" name="Estadio" dataDxfId="32"/>
    <tableColumn id="10" xr3:uid="{F5ACCD83-B22F-4CDE-9C19-55ACFCA5D464}" name="Barrio" dataDxfId="31"/>
    <tableColumn id="11" xr3:uid="{4892A76E-5803-4A3A-9F4C-75AB96B0BA3E}" name="Ciudad" dataDxfId="30"/>
    <tableColumn id="12" xr3:uid="{C247D2B2-8214-47B3-A98C-40EFB05BD051}" name="Prov" dataDxfId="29"/>
    <tableColumn id="13" xr3:uid="{9952B254-B0C4-4A94-90DD-5ADD39C3B7D1}" name="País" dataDxfId="2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474EC-F312-47EC-AE25-E223210027E3}" name="Tabla4" displayName="Tabla4" ref="A1:AA37" totalsRowShown="0" headerRowDxfId="68">
  <autoFilter ref="A1:AA37" xr:uid="{41F474EC-F312-47EC-AE25-E223210027E3}"/>
  <tableColumns count="27">
    <tableColumn id="1" xr3:uid="{1EB0BE98-B3CE-4DE5-8A3E-3D22DBBCBBB6}" name="Llave"/>
    <tableColumn id="2" xr3:uid="{9E111B4D-117D-44D5-BB2F-581D5DEF09F6}" name="Torneo"/>
    <tableColumn id="3" xr3:uid="{60406A5F-F816-485F-9D64-5C8F7BCA3DB2}" name="Fuente"/>
    <tableColumn id="4" xr3:uid="{A4587D70-8051-4114-B9B3-BD67E53A690E}" name="Equipo"/>
    <tableColumn id="5" xr3:uid="{3A657400-BF79-4024-B9A9-7942864C128D}" name="ArqueroT1"/>
    <tableColumn id="6" xr3:uid="{0B9895A1-9FF4-42F0-ACE1-A3CDAAE8B4A2}" name="JugadorT2"/>
    <tableColumn id="7" xr3:uid="{B97C6365-ED87-435A-98EB-FE6457913797}" name="JugadorT3"/>
    <tableColumn id="8" xr3:uid="{EAE5D6D7-F909-4807-9652-613F9419A5CC}" name="JugadorT4"/>
    <tableColumn id="9" xr3:uid="{FEB0355D-BC36-4BC4-B78A-5A2D09E5FB7F}" name="JugadorT5"/>
    <tableColumn id="10" xr3:uid="{36298441-CB77-43E4-961B-2B1FF0708DE3}" name="JugadorT6"/>
    <tableColumn id="11" xr3:uid="{B2D18F75-A4C9-4BD2-AA8C-001D2691E8C0}" name="JugadorT7"/>
    <tableColumn id="12" xr3:uid="{AF30B75F-EF80-4E7F-980C-4A8C5B1CE1B6}" name="JugadorT8"/>
    <tableColumn id="13" xr3:uid="{1FE89B33-C1AF-43B9-B4AE-4973162644FB}" name="JugadorT9"/>
    <tableColumn id="14" xr3:uid="{E852244E-2F34-4AA2-ABAA-A6F02D88196F}" name="JugadorT10"/>
    <tableColumn id="15" xr3:uid="{159AC7E6-F01E-4ECD-BD29-514F45664FF2}" name="JugadorT11"/>
    <tableColumn id="16" xr3:uid="{A36C0FE3-5BC8-4A9F-A689-2B4065063BE6}" name="JugadorS1"/>
    <tableColumn id="17" xr3:uid="{BE23A25C-8350-4514-A949-1CAE15267A37}" name="JugadorS2"/>
    <tableColumn id="18" xr3:uid="{60E407EB-AF20-41FE-A7E3-1B8ED9888F95}" name="JugadorS3"/>
    <tableColumn id="19" xr3:uid="{4DD8FE55-E21C-43B2-8CC8-F6FBFAF62304}" name="JugadorS4"/>
    <tableColumn id="20" xr3:uid="{EF9F7ED4-CEF8-4829-BF5B-6D1B5E837599}" name="JugadorS5"/>
    <tableColumn id="21" xr3:uid="{5943DF97-4B86-4100-985A-78165B909A2F}" name="JugadorS6"/>
    <tableColumn id="22" xr3:uid="{22170B16-DA12-48C5-9A89-65E1A5DCE5FF}" name="JugadorS7"/>
    <tableColumn id="23" xr3:uid="{22254D66-F976-4416-A7EC-226D22B0360E}" name="JugadorS8"/>
    <tableColumn id="24" xr3:uid="{194E0638-6A73-405E-AE85-C0CE21900506}" name="JugadorS9"/>
    <tableColumn id="25" xr3:uid="{8DC6AA52-9E43-472A-A412-82596D8483BB}" name="JugadorS10"/>
    <tableColumn id="26" xr3:uid="{A6F52D9D-6821-4596-BF71-11DCADC8242C}" name="JugadorS11"/>
    <tableColumn id="27" xr3:uid="{AB889D6B-A9AA-427D-9012-B1A99B9E0E80}" name="JugadorS1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CBA6AE-5896-446A-B224-C6040EDB2C98}" name="Tabla8" displayName="Tabla8" ref="A1:I91" totalsRowShown="0">
  <autoFilter ref="A1:I91" xr:uid="{7FCBA6AE-5896-446A-B224-C6040EDB2C98}">
    <filterColumn colId="1">
      <filters>
        <filter val="Copa Argentina 2012-13"/>
      </filters>
    </filterColumn>
  </autoFilter>
  <tableColumns count="9">
    <tableColumn id="1" xr3:uid="{3E03FA6D-7EF7-4AE3-A3D9-0C059B7B466B}" name="Llave"/>
    <tableColumn id="2" xr3:uid="{9DDF81FE-2121-4491-91F7-15D1E15A5A54}" name="Torneo"/>
    <tableColumn id="3" xr3:uid="{5B94A96A-EB0C-408E-A9CF-E39F33F1E047}" name="Fuente"/>
    <tableColumn id="4" xr3:uid="{854FFC8A-7A87-444D-BD4A-55AD803BD84E}" name="Equipo"/>
    <tableColumn id="6" xr3:uid="{53D65079-179B-44AA-843C-798EEBCB6F49}" name="Sale"/>
    <tableColumn id="5" xr3:uid="{DBBC48B2-7502-42F9-B717-331079A3C29C}" name="Ingresa"/>
    <tableColumn id="7" xr3:uid="{4784870B-581E-4C93-8837-DFE1160E349D}" name="Minuto"/>
    <tableColumn id="8" xr3:uid="{3D21BAB2-3882-4B4F-9A80-1B53A8E42FDF}" name="Tiempo"/>
    <tableColumn id="9" xr3:uid="{C68E4B77-4B43-4362-AB4E-A1BFAB4D4B82}" name="Observacion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B1BB3E-974A-408C-B2F8-ECD223CC5680}" name="Tabla7" displayName="Tabla7" ref="A1:L23" totalsRowShown="0" headerRowDxfId="67">
  <autoFilter ref="A1:L23" xr:uid="{B4B1BB3E-974A-408C-B2F8-ECD223CC5680}">
    <filterColumn colId="1">
      <filters>
        <filter val="Copa Argentina 2012-13"/>
      </filters>
    </filterColumn>
  </autoFilter>
  <tableColumns count="12">
    <tableColumn id="1" xr3:uid="{022296CC-9AAB-4CE7-9399-5C08969B8A3B}" name="Llave"/>
    <tableColumn id="2" xr3:uid="{E32B5D51-DC2E-4113-A34F-F0E27C7A52DA}" name="Torneo"/>
    <tableColumn id="3" xr3:uid="{0DDD16D5-1C5C-468F-ACA7-0617DDC4F0B7}" name="Fuente"/>
    <tableColumn id="4" xr3:uid="{3FF03562-37DF-41EE-B0D4-99B3F1BDE297}" name="Equipo"/>
    <tableColumn id="5" xr3:uid="{52F833FE-03B8-4459-AFC3-B54A74FBE641}" name="Jugador"/>
    <tableColumn id="6" xr3:uid="{926C540A-9741-4746-8013-5F6EA3E57971}" name="Minuto"/>
    <tableColumn id="7" xr3:uid="{A7EEDB9D-23AC-4C10-B305-D847BFD5657B}" name="Tiempo"/>
    <tableColumn id="8" xr3:uid="{F35ACFBA-96CE-4EEB-9150-0A29E532DC9C}" name="Tipo"/>
    <tableColumn id="9" xr3:uid="{E9E19415-72D0-4958-8EB5-407BE19DF2F1}" name="Observaciones"/>
    <tableColumn id="10" xr3:uid="{C74642CC-41D4-4DB3-B52B-C6C8295FAEF3}" name="Asistente"/>
    <tableColumn id="11" xr3:uid="{37E7289E-44E4-436B-A577-50B5B70248E9}" name="Imagen"/>
    <tableColumn id="12" xr3:uid="{AE12D675-B037-451F-8335-2EBDD4E80A9C}" name="Vide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0986E9-C222-48D7-8230-0E8E4C2FE6E9}" name="Tabla10" displayName="Tabla10" ref="A1:L54" totalsRowShown="0">
  <autoFilter ref="A1:L54" xr:uid="{B10986E9-C222-48D7-8230-0E8E4C2FE6E9}">
    <filterColumn colId="1">
      <filters>
        <filter val="Copa Argentina 2012-13"/>
      </filters>
    </filterColumn>
  </autoFilter>
  <tableColumns count="12">
    <tableColumn id="1" xr3:uid="{391D1182-9B3E-49A8-86E8-A7EDB36AC6AE}" name="Llave"/>
    <tableColumn id="2" xr3:uid="{01E782B8-ABBA-4A35-A909-A9D4FB0D4B80}" name="Torneo"/>
    <tableColumn id="3" xr3:uid="{C61CE188-FA96-43D7-8415-8BB519967DF7}" name="Fuente"/>
    <tableColumn id="12" xr3:uid="{5DC12FED-9B73-474A-9902-6A73A8E6B208}" name="Tipo"/>
    <tableColumn id="4" xr3:uid="{E0EB8FE0-5421-4093-A1EB-4C8BC4A30A64}" name="Equipo"/>
    <tableColumn id="5" xr3:uid="{52425A38-9620-4C1F-A4C7-8605F0A17ABD}" name="Jugador"/>
    <tableColumn id="6" xr3:uid="{F20F7E68-FEBA-49A0-896D-139DF20F0958}" name="Arquero"/>
    <tableColumn id="7" xr3:uid="{A65F41D6-07A8-400A-BA02-4F6BA3DA541B}" name="Intento"/>
    <tableColumn id="8" xr3:uid="{29C1EFB1-09AB-450A-81DA-CA4C7B56C246}" name="Resultado"/>
    <tableColumn id="9" xr3:uid="{8913EEE4-A45D-4B33-84BF-AFC5686CCD16}" name="Observaciones"/>
    <tableColumn id="10" xr3:uid="{406AA540-7841-44C3-8643-48AF57E6C5AB}" name="Imagen"/>
    <tableColumn id="11" xr3:uid="{F2B5D1A0-8248-4A5A-BC09-0062CE63CFEB}" name="Video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2A995E-A6E7-4E3B-8E3A-48E67D915243}" name="Tabla5" displayName="Tabla5" ref="A1:K87" totalsRowShown="0">
  <autoFilter ref="A1:K87" xr:uid="{702A995E-A6E7-4E3B-8E3A-48E67D915243}">
    <filterColumn colId="1">
      <filters>
        <filter val="Copa Argentina 2012-13"/>
      </filters>
    </filterColumn>
  </autoFilter>
  <tableColumns count="11">
    <tableColumn id="1" xr3:uid="{67FA679E-74A5-4D3D-A484-4F4848606087}" name="Llave"/>
    <tableColumn id="2" xr3:uid="{13E7D883-3A94-4D22-9507-24FF0D082CD4}" name="Torneo"/>
    <tableColumn id="3" xr3:uid="{C54DCFDB-9617-4518-AA02-3BA310074117}" name="Fuente"/>
    <tableColumn id="4" xr3:uid="{A82ADF67-A158-41D0-A7D2-01E0EF056F64}" name="Equipo"/>
    <tableColumn id="5" xr3:uid="{ECF26786-D065-414C-B652-9FE04386C192}" name="Jugador"/>
    <tableColumn id="6" xr3:uid="{42E1F24C-FBFB-4757-B588-93DF46FD84AA}" name="Minuto"/>
    <tableColumn id="7" xr3:uid="{D6C55940-87F0-4837-87AB-43097FFB79E1}" name="Tiempo"/>
    <tableColumn id="8" xr3:uid="{E676FA57-8DFB-44C5-901B-B5A541723BFE}" name="Tipo"/>
    <tableColumn id="9" xr3:uid="{623B6B4F-D991-4BBA-BCB7-B2ABA6BBFEBA}" name="Observaciones"/>
    <tableColumn id="10" xr3:uid="{5D9C00AB-31C9-4E0F-9D54-507E19F273FC}" name="Imagen"/>
    <tableColumn id="11" xr3:uid="{AA00BB23-352B-4204-9CA9-41C2570F8ACB}" name="Video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A61C1F-A9CC-4E44-9256-6EC0DE959AAB}" name="Tabla6" displayName="Tabla6" ref="A1:M26" totalsRowShown="0" headerRowDxfId="66">
  <autoFilter ref="A1:M26" xr:uid="{5DA61C1F-A9CC-4E44-9256-6EC0DE959AAB}"/>
  <sortState xmlns:xlrd2="http://schemas.microsoft.com/office/spreadsheetml/2017/richdata2" ref="A2:M25">
    <sortCondition ref="B1:B25"/>
  </sortState>
  <tableColumns count="13">
    <tableColumn id="1" xr3:uid="{48690A5D-5BE5-4DB3-BD7A-71953445A356}" name="Dt"/>
    <tableColumn id="2" xr3:uid="{B1FBC187-7AA9-413D-9E36-49353D20B1F0}" name="Apellidos"/>
    <tableColumn id="3" xr3:uid="{C03FB5D7-7B00-4A72-8E23-3CA4F8834197}" name="Nombres"/>
    <tableColumn id="4" xr3:uid="{ADDF40AA-5E3F-48A4-9068-94587D4CD411}" name="Nombre_completo" dataDxfId="65">
      <calculatedColumnFormula>CONCATENATE(Tabla6[[#This Row],[Nombres]]," ",Tabla6[[#This Row],[Apellidos]])</calculatedColumnFormula>
    </tableColumn>
    <tableColumn id="5" xr3:uid="{B434A97C-30A3-4A54-B420-FAA34D8F5962}" name="Apodo"/>
    <tableColumn id="6" xr3:uid="{72B899A0-68EE-4BAD-A434-F0BBD4EE1455}" name="Fecha_nac" dataDxfId="64"/>
    <tableColumn id="7" xr3:uid="{CBDFAAB4-01C9-46E3-AD5E-244BE02DC402}" name="Fecha_fall"/>
    <tableColumn id="8" xr3:uid="{AD05FADC-EB25-4099-99BF-01CB43451722}" name="Edad">
      <calculatedColumnFormula>IF(ISBLANK(Tabla6[[#This Row],[Fecha_nac]]),"",IF(ISBLANK(Tabla6[[#This Row],[Fecha_fall]]),DATEDIF(Tabla6[[#This Row],[Fecha_nac]],TODAY(),"Y"),DATEDIF(Tabla6[[#This Row],[Fecha_nac]],Tabla6[[#This Row],[Fecha_fall]],"Y")))</calculatedColumnFormula>
    </tableColumn>
    <tableColumn id="9" xr3:uid="{132C7751-07EC-4C4B-A8F6-DE38806400B9}" name="Ciudad"/>
    <tableColumn id="10" xr3:uid="{2854690B-D6F8-4730-804F-B198A9666A8C}" name="Provincia"/>
    <tableColumn id="11" xr3:uid="{F1A43948-6D70-4CC2-ACE3-1C9061206BF4}" name="Pais"/>
    <tableColumn id="14" xr3:uid="{BAF78359-3765-4291-948C-0BF7A7282876}" name="Observaciones"/>
    <tableColumn id="23" xr3:uid="{EAED6F20-9400-4140-9394-A843B71C3284}" name="Imagen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6664CB-43CB-4422-BF48-79D13FF30AAB}" name="Tabla9" displayName="Tabla9" ref="A1:M17" totalsRowShown="0" headerRowDxfId="63">
  <autoFilter ref="A1:M17" xr:uid="{416664CB-43CB-4422-BF48-79D13FF30AAB}"/>
  <tableColumns count="13">
    <tableColumn id="1" xr3:uid="{CFA61FBA-5693-4702-9A60-1EE65EF970A7}" name="Arbitro"/>
    <tableColumn id="2" xr3:uid="{D4DC1E44-2C79-4FCA-9A6D-A472C002AD71}" name="Apellidos"/>
    <tableColumn id="3" xr3:uid="{C53FE63E-A17D-4F24-A8D5-ECF786BD9EE3}" name="Nombres"/>
    <tableColumn id="4" xr3:uid="{226540D7-668A-4FAF-855C-53ABC0084BDB}" name="Nombre_completo" dataDxfId="62">
      <calculatedColumnFormula>CONCATENATE(Tabla9[[#This Row],[Nombres]]," ",Tabla9[[#This Row],[Apellidos]])</calculatedColumnFormula>
    </tableColumn>
    <tableColumn id="5" xr3:uid="{144EA265-C887-443D-A4EC-B307457E3103}" name="Apodo"/>
    <tableColumn id="6" xr3:uid="{96F1ECCD-C92B-4087-8A58-501463BFF82E}" name="Fecha_nac"/>
    <tableColumn id="7" xr3:uid="{1991A9C0-2CEC-43EB-AFF2-72084F64B53C}" name="Fecha_fall"/>
    <tableColumn id="8" xr3:uid="{F27A37B0-B6CE-4910-8487-1472EAB6C4F2}" name="Edad" dataDxfId="61">
      <calculatedColumnFormula>IF(ISBLANK(Tabla9[[#This Row],[Fecha_nac]]),"",IF(ISBLANK(Tabla9[[#This Row],[Fecha_fall]]),DATEDIF(Tabla9[[#This Row],[Fecha_nac]],TODAY(),"Y"),DATEDIF(Tabla9[[#This Row],[Fecha_nac]],Tabla9[[#This Row],[Fecha_fall]],"Y")))</calculatedColumnFormula>
    </tableColumn>
    <tableColumn id="9" xr3:uid="{F8B2F490-608A-49CA-BB8E-6283592C720C}" name="Ciudad"/>
    <tableColumn id="10" xr3:uid="{38EB4235-7A02-4815-9387-DDB098CE70A6}" name="Provincia"/>
    <tableColumn id="11" xr3:uid="{F8A33724-9143-495A-A06A-DF28E8AF970A}" name="Pais"/>
    <tableColumn id="12" xr3:uid="{144CCE0D-4824-4771-B2C3-1AECF9327A2F}" name="Observaciones"/>
    <tableColumn id="13" xr3:uid="{38207388-EE10-4790-A5DF-BFB79238B8EC}" name="Imagen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AD203-5576-49AB-9B43-19DF730FA060}" name="Tabla2" displayName="Tabla2" ref="A1:Q28" totalsRowShown="0" dataDxfId="60">
  <autoFilter ref="A1:Q28" xr:uid="{DE7AD203-5576-49AB-9B43-19DF730FA060}"/>
  <tableColumns count="17">
    <tableColumn id="1" xr3:uid="{602F6EB5-9DEE-4E1E-A071-DBA794C76ACE}" name="Estadio" dataDxfId="59"/>
    <tableColumn id="17" xr3:uid="{8ED07068-E2B4-4B9D-8766-34C8BE5811B7}" name="Barrio" dataDxfId="58"/>
    <tableColumn id="3" xr3:uid="{44247093-5E98-45D2-A6C5-615350023D78}" name="Ciudad" dataDxfId="57"/>
    <tableColumn id="16" xr3:uid="{05BFBCDE-97C9-4088-8F50-C510A0F1EA43}" name="Provincia" dataDxfId="56"/>
    <tableColumn id="2" xr3:uid="{191554A4-C270-4203-A285-ADA8B96ACAB7}" name="Pais" dataDxfId="55"/>
    <tableColumn id="4" xr3:uid="{B6DA1022-654C-49D7-B3B1-43B6D558CE78}" name="Direccion" dataDxfId="54"/>
    <tableColumn id="5" xr3:uid="{4B4B3DEF-CFD8-4B12-87C7-B40E50F6EF97}" name="Latitud" dataDxfId="53"/>
    <tableColumn id="6" xr3:uid="{1236CA51-9D96-4175-BD9D-5ABA8605214F}" name="Longitud" dataDxfId="52"/>
    <tableColumn id="7" xr3:uid="{1FC1D72E-AC99-418C-8A36-14D99ACAD905}" name="Nombre_completo" dataDxfId="51"/>
    <tableColumn id="8" xr3:uid="{72E581E5-A6AF-4C03-BA95-4D053ACE1538}" name="Nombres_anteriores" dataDxfId="50"/>
    <tableColumn id="9" xr3:uid="{DA078F65-EE15-4A40-AE74-5C22E30FCFDF}" name="Apodo" dataDxfId="49"/>
    <tableColumn id="10" xr3:uid="{FBCDD942-3182-4B32-B419-5E9B55E17D6F}" name="Capacidad" dataDxfId="48"/>
    <tableColumn id="11" xr3:uid="{427B55A3-73CC-45D4-821B-37B66A2515D6}" name="Propietario" dataDxfId="47"/>
    <tableColumn id="12" xr3:uid="{B00A62B5-6E4B-4DCE-8D65-5E15FA6CD70F}" name="Inauguracion" dataDxfId="46"/>
    <tableColumn id="15" xr3:uid="{B381285C-93EE-453F-BDAF-CAFECCDA7902}" name="Antigüedad" dataDxfId="45">
      <calculatedColumnFormula>IF(ISBLANK(Tabla2[[#This Row],[Inauguracion]]),"",DATEDIF(Tabla2[[#This Row],[Inauguracion]],TODAY(),"Y"))</calculatedColumnFormula>
    </tableColumn>
    <tableColumn id="13" xr3:uid="{D73CFB18-E550-4049-9744-8F0BA9F01A31}" name="Remodelacion" dataDxfId="44"/>
    <tableColumn id="14" xr3:uid="{F8F38347-41F5-4975-BBAC-7792A6133439}" name="Imagen" dataDxfId="4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instagram.com/p/DHg29G2P8LM/" TargetMode="External"/><Relationship Id="rId1" Type="http://schemas.openxmlformats.org/officeDocument/2006/relationships/hyperlink" Target="https://www.instagram.com/p/DHg1FLGvbR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6651-1167-4C46-8428-B7AB4887D4EC}">
  <sheetPr codeName="Hoja1">
    <tabColor rgb="FFFF0000"/>
  </sheetPr>
  <dimension ref="A1:D12"/>
  <sheetViews>
    <sheetView workbookViewId="0">
      <selection activeCell="D1" sqref="D1:D12"/>
    </sheetView>
  </sheetViews>
  <sheetFormatPr baseColWidth="10" defaultRowHeight="15" x14ac:dyDescent="0.25"/>
  <sheetData>
    <row r="1" spans="1:4" x14ac:dyDescent="0.25">
      <c r="A1" t="s">
        <v>1175</v>
      </c>
      <c r="D1" t="s">
        <v>1171</v>
      </c>
    </row>
    <row r="2" spans="1:4" x14ac:dyDescent="0.25">
      <c r="A2" t="s">
        <v>1176</v>
      </c>
      <c r="D2" t="s">
        <v>147</v>
      </c>
    </row>
    <row r="3" spans="1:4" x14ac:dyDescent="0.25">
      <c r="A3" t="s">
        <v>1177</v>
      </c>
      <c r="D3" t="s">
        <v>140</v>
      </c>
    </row>
    <row r="4" spans="1:4" x14ac:dyDescent="0.25">
      <c r="A4" t="s">
        <v>1178</v>
      </c>
      <c r="D4" t="s">
        <v>277</v>
      </c>
    </row>
    <row r="5" spans="1:4" x14ac:dyDescent="0.25">
      <c r="A5" t="s">
        <v>1179</v>
      </c>
      <c r="D5" t="s">
        <v>1050</v>
      </c>
    </row>
    <row r="6" spans="1:4" x14ac:dyDescent="0.25">
      <c r="A6" t="s">
        <v>1180</v>
      </c>
      <c r="D6" t="s">
        <v>229</v>
      </c>
    </row>
    <row r="7" spans="1:4" x14ac:dyDescent="0.25">
      <c r="A7" t="s">
        <v>1181</v>
      </c>
      <c r="D7" t="s">
        <v>1172</v>
      </c>
    </row>
    <row r="8" spans="1:4" x14ac:dyDescent="0.25">
      <c r="A8" t="s">
        <v>996</v>
      </c>
      <c r="D8" t="s">
        <v>184</v>
      </c>
    </row>
    <row r="9" spans="1:4" x14ac:dyDescent="0.25">
      <c r="A9" t="s">
        <v>1182</v>
      </c>
      <c r="D9" t="s">
        <v>185</v>
      </c>
    </row>
    <row r="10" spans="1:4" x14ac:dyDescent="0.25">
      <c r="A10" t="s">
        <v>999</v>
      </c>
      <c r="D10" t="s">
        <v>711</v>
      </c>
    </row>
    <row r="11" spans="1:4" x14ac:dyDescent="0.25">
      <c r="A11" t="s">
        <v>998</v>
      </c>
      <c r="D11" t="s">
        <v>1173</v>
      </c>
    </row>
    <row r="12" spans="1:4" x14ac:dyDescent="0.25">
      <c r="A12" t="s">
        <v>1170</v>
      </c>
      <c r="D12" t="s">
        <v>1174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0AAF-093B-4A02-ACC2-E1C063A4D768}">
  <sheetPr codeName="Hoja7"/>
  <dimension ref="A1:Q28"/>
  <sheetViews>
    <sheetView topLeftCell="A18" workbookViewId="0">
      <selection activeCell="C25" sqref="C25"/>
    </sheetView>
  </sheetViews>
  <sheetFormatPr baseColWidth="10" defaultRowHeight="15" x14ac:dyDescent="0.25"/>
  <cols>
    <col min="1" max="1" width="22.7109375" customWidth="1"/>
    <col min="2" max="2" width="12" customWidth="1"/>
    <col min="3" max="3" width="20" bestFit="1" customWidth="1"/>
    <col min="4" max="4" width="12.5703125" bestFit="1" customWidth="1"/>
    <col min="5" max="5" width="11.5703125" customWidth="1"/>
    <col min="6" max="6" width="13.7109375" bestFit="1" customWidth="1"/>
    <col min="7" max="7" width="19.42578125" style="6" bestFit="1" customWidth="1"/>
    <col min="8" max="8" width="18.42578125" style="6" bestFit="1" customWidth="1"/>
    <col min="9" max="9" width="19.85546875" customWidth="1"/>
    <col min="10" max="10" width="21.42578125" customWidth="1"/>
    <col min="12" max="12" width="12.140625" customWidth="1"/>
    <col min="13" max="13" width="13.140625" customWidth="1"/>
    <col min="14" max="15" width="14.5703125" customWidth="1"/>
    <col min="16" max="16" width="15.85546875" customWidth="1"/>
  </cols>
  <sheetData>
    <row r="1" spans="1:17" x14ac:dyDescent="0.25">
      <c r="A1" t="s">
        <v>5</v>
      </c>
      <c r="B1" t="s">
        <v>51</v>
      </c>
      <c r="C1" t="s">
        <v>38</v>
      </c>
      <c r="D1" t="s">
        <v>39</v>
      </c>
      <c r="E1" t="s">
        <v>40</v>
      </c>
      <c r="F1" t="s">
        <v>58</v>
      </c>
      <c r="G1" s="6" t="s">
        <v>55</v>
      </c>
      <c r="H1" s="6" t="s">
        <v>56</v>
      </c>
      <c r="I1" t="s">
        <v>59</v>
      </c>
      <c r="J1" t="s">
        <v>60</v>
      </c>
      <c r="K1" t="s">
        <v>36</v>
      </c>
      <c r="L1" t="s">
        <v>61</v>
      </c>
      <c r="M1" t="s">
        <v>57</v>
      </c>
      <c r="N1" t="s">
        <v>64</v>
      </c>
      <c r="O1" t="s">
        <v>217</v>
      </c>
      <c r="P1" t="s">
        <v>65</v>
      </c>
      <c r="Q1" t="s">
        <v>50</v>
      </c>
    </row>
    <row r="2" spans="1:17" x14ac:dyDescent="0.25">
      <c r="A2" t="s">
        <v>89</v>
      </c>
      <c r="B2" t="s">
        <v>88</v>
      </c>
      <c r="C2" t="s">
        <v>90</v>
      </c>
      <c r="D2" t="s">
        <v>85</v>
      </c>
      <c r="E2" t="s">
        <v>87</v>
      </c>
      <c r="F2" t="s">
        <v>101</v>
      </c>
      <c r="G2" s="6" t="s">
        <v>103</v>
      </c>
      <c r="H2" s="6" t="s">
        <v>104</v>
      </c>
      <c r="I2" t="s">
        <v>118</v>
      </c>
      <c r="L2">
        <v>24000</v>
      </c>
      <c r="M2" t="s">
        <v>79</v>
      </c>
      <c r="N2" s="5">
        <v>26741</v>
      </c>
      <c r="O2">
        <f ca="1">IF(ISBLANK(Tabla2[[#This Row],[Inauguracion]]),"",DATEDIF(Tabla2[[#This Row],[Inauguracion]],TODAY(),"Y"))</f>
        <v>52</v>
      </c>
      <c r="P2" s="9">
        <v>40544</v>
      </c>
    </row>
    <row r="3" spans="1:17" x14ac:dyDescent="0.25">
      <c r="A3" t="s">
        <v>210</v>
      </c>
      <c r="C3" t="s">
        <v>117</v>
      </c>
      <c r="D3" t="s">
        <v>220</v>
      </c>
      <c r="E3" t="s">
        <v>87</v>
      </c>
      <c r="F3" t="s">
        <v>211</v>
      </c>
      <c r="G3" s="6" t="s">
        <v>213</v>
      </c>
      <c r="H3" s="6" t="s">
        <v>214</v>
      </c>
      <c r="I3" t="s">
        <v>209</v>
      </c>
      <c r="L3">
        <v>12000</v>
      </c>
      <c r="M3" t="s">
        <v>212</v>
      </c>
      <c r="N3" s="5">
        <v>14165</v>
      </c>
      <c r="O3">
        <f ca="1">IF(ISBLANK(Tabla2[[#This Row],[Inauguracion]]),"",DATEDIF(Tabla2[[#This Row],[Inauguracion]],TODAY(),"Y"))</f>
        <v>86</v>
      </c>
      <c r="P3" s="9">
        <v>40179</v>
      </c>
    </row>
    <row r="4" spans="1:17" x14ac:dyDescent="0.25">
      <c r="A4" t="s">
        <v>123</v>
      </c>
      <c r="C4" t="s">
        <v>97</v>
      </c>
      <c r="D4" t="s">
        <v>173</v>
      </c>
      <c r="E4" t="s">
        <v>87</v>
      </c>
      <c r="F4" t="s">
        <v>287</v>
      </c>
      <c r="G4" s="6" t="s">
        <v>284</v>
      </c>
      <c r="H4" s="6" t="s">
        <v>285</v>
      </c>
      <c r="I4" t="s">
        <v>286</v>
      </c>
      <c r="L4">
        <v>32350</v>
      </c>
      <c r="M4" t="s">
        <v>288</v>
      </c>
      <c r="N4" s="5">
        <v>41451</v>
      </c>
      <c r="O4">
        <f ca="1">IF(ISBLANK(Tabla2[[#This Row],[Inauguracion]]),"",DATEDIF(Tabla2[[#This Row],[Inauguracion]],TODAY(),"Y"))</f>
        <v>11</v>
      </c>
      <c r="P4" s="9"/>
    </row>
    <row r="5" spans="1:17" x14ac:dyDescent="0.25">
      <c r="A5" t="s">
        <v>350</v>
      </c>
      <c r="C5" t="s">
        <v>349</v>
      </c>
      <c r="D5" t="s">
        <v>173</v>
      </c>
      <c r="E5" t="s">
        <v>87</v>
      </c>
      <c r="F5" t="s">
        <v>351</v>
      </c>
      <c r="G5" s="6" t="s">
        <v>352</v>
      </c>
      <c r="H5" s="6" t="s">
        <v>353</v>
      </c>
      <c r="I5" t="s">
        <v>354</v>
      </c>
      <c r="K5" t="s">
        <v>128</v>
      </c>
      <c r="L5">
        <v>10000</v>
      </c>
      <c r="M5" t="s">
        <v>355</v>
      </c>
      <c r="N5" s="5">
        <v>15097</v>
      </c>
      <c r="O5">
        <f ca="1">IF(ISBLANK(Tabla2[[#This Row],[Inauguracion]]),"",DATEDIF(Tabla2[[#This Row],[Inauguracion]],TODAY(),"Y"))</f>
        <v>84</v>
      </c>
      <c r="P5" s="9">
        <v>40909</v>
      </c>
    </row>
    <row r="6" spans="1:17" x14ac:dyDescent="0.25">
      <c r="A6" t="s">
        <v>384</v>
      </c>
      <c r="B6" t="s">
        <v>462</v>
      </c>
      <c r="C6" t="s">
        <v>220</v>
      </c>
      <c r="D6" t="s">
        <v>220</v>
      </c>
      <c r="E6" t="s">
        <v>87</v>
      </c>
      <c r="F6" t="s">
        <v>463</v>
      </c>
      <c r="G6" s="6" t="s">
        <v>464</v>
      </c>
      <c r="H6" s="6" t="s">
        <v>465</v>
      </c>
      <c r="I6" t="s">
        <v>466</v>
      </c>
      <c r="J6" t="s">
        <v>467</v>
      </c>
      <c r="K6" t="s">
        <v>389</v>
      </c>
      <c r="L6">
        <v>38500</v>
      </c>
      <c r="M6" t="s">
        <v>468</v>
      </c>
      <c r="N6" s="5">
        <v>10669</v>
      </c>
      <c r="O6">
        <f ca="1">IF(ISBLANK(Tabla2[[#This Row],[Inauguracion]]),"",DATEDIF(Tabla2[[#This Row],[Inauguracion]],TODAY(),"Y"))</f>
        <v>96</v>
      </c>
      <c r="P6" s="9">
        <v>45292</v>
      </c>
    </row>
    <row r="7" spans="1:17" x14ac:dyDescent="0.25">
      <c r="A7" t="s">
        <v>381</v>
      </c>
      <c r="B7" t="s">
        <v>469</v>
      </c>
      <c r="C7" t="s">
        <v>388</v>
      </c>
      <c r="D7" t="s">
        <v>388</v>
      </c>
      <c r="E7" t="s">
        <v>87</v>
      </c>
      <c r="F7" t="s">
        <v>470</v>
      </c>
      <c r="G7" s="6" t="s">
        <v>471</v>
      </c>
      <c r="H7" s="6" t="s">
        <v>472</v>
      </c>
      <c r="I7" t="s">
        <v>473</v>
      </c>
      <c r="J7" t="s">
        <v>474</v>
      </c>
      <c r="K7" t="s">
        <v>390</v>
      </c>
      <c r="L7">
        <v>40000</v>
      </c>
      <c r="M7" t="s">
        <v>416</v>
      </c>
      <c r="N7" s="5">
        <v>16992</v>
      </c>
      <c r="O7">
        <f ca="1">IF(ISBLANK(Tabla2[[#This Row],[Inauguracion]]),"",DATEDIF(Tabla2[[#This Row],[Inauguracion]],TODAY(),"Y"))</f>
        <v>78</v>
      </c>
      <c r="P7" s="9">
        <v>43702</v>
      </c>
    </row>
    <row r="8" spans="1:17" x14ac:dyDescent="0.25">
      <c r="A8" t="s">
        <v>255</v>
      </c>
      <c r="C8" t="s">
        <v>256</v>
      </c>
      <c r="D8" t="s">
        <v>173</v>
      </c>
      <c r="E8" t="s">
        <v>87</v>
      </c>
      <c r="F8" t="s">
        <v>475</v>
      </c>
      <c r="G8" s="6" t="s">
        <v>476</v>
      </c>
      <c r="H8" s="6" t="s">
        <v>477</v>
      </c>
      <c r="I8" t="s">
        <v>478</v>
      </c>
      <c r="K8" t="s">
        <v>479</v>
      </c>
      <c r="L8">
        <v>18000</v>
      </c>
      <c r="M8" t="s">
        <v>251</v>
      </c>
      <c r="N8" s="5">
        <v>9962</v>
      </c>
      <c r="O8">
        <f ca="1">IF(ISBLANK(Tabla2[[#This Row],[Inauguracion]]),"",DATEDIF(Tabla2[[#This Row],[Inauguracion]],TODAY(),"Y"))</f>
        <v>98</v>
      </c>
      <c r="P8" s="9">
        <v>45658</v>
      </c>
    </row>
    <row r="9" spans="1:17" x14ac:dyDescent="0.25">
      <c r="A9" t="s">
        <v>297</v>
      </c>
      <c r="C9" t="s">
        <v>298</v>
      </c>
      <c r="D9" t="s">
        <v>173</v>
      </c>
      <c r="E9" t="s">
        <v>87</v>
      </c>
      <c r="F9" t="s">
        <v>481</v>
      </c>
      <c r="G9" s="6" t="s">
        <v>482</v>
      </c>
      <c r="H9" s="6" t="s">
        <v>483</v>
      </c>
      <c r="I9" t="s">
        <v>480</v>
      </c>
      <c r="L9">
        <v>16740</v>
      </c>
      <c r="M9" t="s">
        <v>292</v>
      </c>
      <c r="N9" s="5">
        <v>23142</v>
      </c>
      <c r="O9">
        <f ca="1">IF(ISBLANK(Tabla2[[#This Row],[Inauguracion]]),"",DATEDIF(Tabla2[[#This Row],[Inauguracion]],TODAY(),"Y"))</f>
        <v>62</v>
      </c>
      <c r="P9" s="9">
        <v>40179</v>
      </c>
    </row>
    <row r="10" spans="1:17" x14ac:dyDescent="0.25">
      <c r="A10" t="s">
        <v>421</v>
      </c>
      <c r="C10" t="s">
        <v>422</v>
      </c>
      <c r="D10" t="s">
        <v>173</v>
      </c>
      <c r="E10" t="s">
        <v>87</v>
      </c>
      <c r="F10" t="s">
        <v>484</v>
      </c>
      <c r="G10" s="6" t="s">
        <v>485</v>
      </c>
      <c r="H10" s="6" t="s">
        <v>486</v>
      </c>
      <c r="I10" t="s">
        <v>487</v>
      </c>
      <c r="K10" t="s">
        <v>488</v>
      </c>
      <c r="L10">
        <v>26000</v>
      </c>
      <c r="M10" t="s">
        <v>415</v>
      </c>
      <c r="N10" s="5">
        <v>8870</v>
      </c>
      <c r="O10">
        <f ca="1">IF(ISBLANK(Tabla2[[#This Row],[Inauguracion]]),"",DATEDIF(Tabla2[[#This Row],[Inauguracion]],TODAY(),"Y"))</f>
        <v>101</v>
      </c>
      <c r="P10" s="9">
        <v>42418</v>
      </c>
    </row>
    <row r="11" spans="1:17" x14ac:dyDescent="0.25">
      <c r="A11" t="s">
        <v>427</v>
      </c>
      <c r="B11" t="s">
        <v>501</v>
      </c>
      <c r="C11" t="s">
        <v>428</v>
      </c>
      <c r="D11" t="s">
        <v>428</v>
      </c>
      <c r="E11" t="s">
        <v>87</v>
      </c>
      <c r="F11" t="s">
        <v>504</v>
      </c>
      <c r="G11" s="6" t="s">
        <v>502</v>
      </c>
      <c r="H11" s="6" t="s">
        <v>503</v>
      </c>
      <c r="I11" t="s">
        <v>505</v>
      </c>
      <c r="L11">
        <v>25500</v>
      </c>
      <c r="M11" t="s">
        <v>423</v>
      </c>
      <c r="N11" s="5">
        <v>18880</v>
      </c>
      <c r="O11">
        <f ca="1">IF(ISBLANK(Tabla2[[#This Row],[Inauguracion]]),"",DATEDIF(Tabla2[[#This Row],[Inauguracion]],TODAY(),"Y"))</f>
        <v>73</v>
      </c>
      <c r="P11" s="9">
        <v>39083</v>
      </c>
    </row>
    <row r="12" spans="1:17" x14ac:dyDescent="0.25">
      <c r="A12" t="s">
        <v>431</v>
      </c>
      <c r="B12" t="s">
        <v>508</v>
      </c>
      <c r="C12" t="s">
        <v>432</v>
      </c>
      <c r="D12" t="s">
        <v>432</v>
      </c>
      <c r="E12" t="s">
        <v>87</v>
      </c>
      <c r="F12" t="s">
        <v>509</v>
      </c>
      <c r="G12" s="6" t="s">
        <v>506</v>
      </c>
      <c r="H12" s="6" t="s">
        <v>507</v>
      </c>
      <c r="I12" t="s">
        <v>510</v>
      </c>
      <c r="L12">
        <v>21000</v>
      </c>
      <c r="M12" t="s">
        <v>417</v>
      </c>
      <c r="N12" s="5">
        <v>7101</v>
      </c>
      <c r="O12">
        <f ca="1">IF(ISBLANK(Tabla2[[#This Row],[Inauguracion]]),"",DATEDIF(Tabla2[[#This Row],[Inauguracion]],TODAY(),"Y"))</f>
        <v>105</v>
      </c>
      <c r="P12" s="9"/>
    </row>
    <row r="13" spans="1:17" x14ac:dyDescent="0.25">
      <c r="A13" t="s">
        <v>434</v>
      </c>
      <c r="C13" t="s">
        <v>435</v>
      </c>
      <c r="D13" t="s">
        <v>436</v>
      </c>
      <c r="E13" t="s">
        <v>87</v>
      </c>
      <c r="F13" t="s">
        <v>511</v>
      </c>
      <c r="G13" s="6" t="s">
        <v>512</v>
      </c>
      <c r="H13" s="6" t="s">
        <v>513</v>
      </c>
      <c r="I13" t="s">
        <v>514</v>
      </c>
      <c r="K13" t="s">
        <v>515</v>
      </c>
      <c r="L13">
        <v>25000</v>
      </c>
      <c r="M13" t="s">
        <v>418</v>
      </c>
      <c r="N13" s="5">
        <v>22061</v>
      </c>
      <c r="O13">
        <f ca="1">IF(ISBLANK(Tabla2[[#This Row],[Inauguracion]]),"",DATEDIF(Tabla2[[#This Row],[Inauguracion]],TODAY(),"Y"))</f>
        <v>64</v>
      </c>
      <c r="P13" s="9">
        <v>41479</v>
      </c>
    </row>
    <row r="14" spans="1:17" x14ac:dyDescent="0.25">
      <c r="A14" t="s">
        <v>439</v>
      </c>
      <c r="C14" t="s">
        <v>517</v>
      </c>
      <c r="D14" t="s">
        <v>173</v>
      </c>
      <c r="E14" t="s">
        <v>87</v>
      </c>
      <c r="F14" t="s">
        <v>518</v>
      </c>
      <c r="G14" s="6" t="s">
        <v>519</v>
      </c>
      <c r="H14" s="6" t="s">
        <v>520</v>
      </c>
      <c r="I14" t="s">
        <v>521</v>
      </c>
      <c r="K14" t="s">
        <v>535</v>
      </c>
      <c r="L14">
        <v>25000</v>
      </c>
      <c r="M14" t="s">
        <v>437</v>
      </c>
      <c r="N14" s="5">
        <v>25368</v>
      </c>
      <c r="O14">
        <f ca="1">IF(ISBLANK(Tabla2[[#This Row],[Inauguracion]]),"",DATEDIF(Tabla2[[#This Row],[Inauguracion]],TODAY(),"Y"))</f>
        <v>55</v>
      </c>
      <c r="P14" s="9">
        <v>43466</v>
      </c>
    </row>
    <row r="15" spans="1:17" x14ac:dyDescent="0.25">
      <c r="A15" t="s">
        <v>538</v>
      </c>
      <c r="B15" t="s">
        <v>444</v>
      </c>
      <c r="C15" t="s">
        <v>442</v>
      </c>
      <c r="D15" t="s">
        <v>442</v>
      </c>
      <c r="E15" t="s">
        <v>87</v>
      </c>
      <c r="F15" t="s">
        <v>536</v>
      </c>
      <c r="G15" s="6" t="s">
        <v>539</v>
      </c>
      <c r="H15" s="6" t="s">
        <v>540</v>
      </c>
      <c r="I15" t="s">
        <v>537</v>
      </c>
      <c r="L15">
        <v>7500</v>
      </c>
      <c r="M15" t="s">
        <v>419</v>
      </c>
      <c r="N15" s="5">
        <v>20303</v>
      </c>
      <c r="O15">
        <f ca="1">IF(ISBLANK(Tabla2[[#This Row],[Inauguracion]]),"",DATEDIF(Tabla2[[#This Row],[Inauguracion]],TODAY(),"Y"))</f>
        <v>69</v>
      </c>
      <c r="P15" s="9"/>
    </row>
    <row r="16" spans="1:17" x14ac:dyDescent="0.25">
      <c r="A16" t="s">
        <v>445</v>
      </c>
      <c r="B16" t="s">
        <v>547</v>
      </c>
      <c r="C16" t="s">
        <v>446</v>
      </c>
      <c r="D16" t="s">
        <v>446</v>
      </c>
      <c r="E16" t="s">
        <v>87</v>
      </c>
      <c r="F16" t="s">
        <v>548</v>
      </c>
      <c r="G16" s="6" t="s">
        <v>549</v>
      </c>
      <c r="H16" s="6" t="s">
        <v>550</v>
      </c>
      <c r="I16" t="s">
        <v>551</v>
      </c>
      <c r="K16" t="s">
        <v>479</v>
      </c>
      <c r="L16">
        <v>14000</v>
      </c>
      <c r="M16" t="s">
        <v>424</v>
      </c>
      <c r="N16" s="5">
        <v>12503</v>
      </c>
      <c r="O16">
        <f ca="1">IF(ISBLANK(Tabla2[[#This Row],[Inauguracion]]),"",DATEDIF(Tabla2[[#This Row],[Inauguracion]],TODAY(),"Y"))</f>
        <v>91</v>
      </c>
      <c r="P16" s="9">
        <v>40936</v>
      </c>
    </row>
    <row r="17" spans="1:16" x14ac:dyDescent="0.25">
      <c r="A17" t="s">
        <v>448</v>
      </c>
      <c r="B17" t="s">
        <v>449</v>
      </c>
      <c r="C17" t="s">
        <v>450</v>
      </c>
      <c r="D17" t="s">
        <v>173</v>
      </c>
      <c r="E17" t="s">
        <v>87</v>
      </c>
      <c r="F17" t="s">
        <v>552</v>
      </c>
      <c r="G17" s="6" t="s">
        <v>553</v>
      </c>
      <c r="H17" s="6" t="s">
        <v>554</v>
      </c>
      <c r="I17" t="s">
        <v>555</v>
      </c>
      <c r="L17">
        <v>28000</v>
      </c>
      <c r="M17" t="s">
        <v>447</v>
      </c>
      <c r="N17" s="5">
        <v>14911</v>
      </c>
      <c r="O17">
        <f ca="1">IF(ISBLANK(Tabla2[[#This Row],[Inauguracion]]),"",DATEDIF(Tabla2[[#This Row],[Inauguracion]],TODAY(),"Y"))</f>
        <v>84</v>
      </c>
      <c r="P17" s="9">
        <v>37987</v>
      </c>
    </row>
    <row r="18" spans="1:16" x14ac:dyDescent="0.25">
      <c r="A18" t="s">
        <v>453</v>
      </c>
      <c r="C18" t="s">
        <v>454</v>
      </c>
      <c r="D18" t="s">
        <v>173</v>
      </c>
      <c r="E18" t="s">
        <v>87</v>
      </c>
      <c r="F18" t="s">
        <v>557</v>
      </c>
      <c r="G18" s="6" t="s">
        <v>558</v>
      </c>
      <c r="H18" s="6" t="s">
        <v>559</v>
      </c>
      <c r="I18" t="s">
        <v>556</v>
      </c>
      <c r="L18">
        <v>15000</v>
      </c>
      <c r="M18" t="s">
        <v>451</v>
      </c>
      <c r="N18" s="5">
        <v>40937</v>
      </c>
      <c r="O18">
        <f ca="1">IF(ISBLANK(Tabla2[[#This Row],[Inauguracion]]),"",DATEDIF(Tabla2[[#This Row],[Inauguracion]],TODAY(),"Y"))</f>
        <v>13</v>
      </c>
      <c r="P18" s="9"/>
    </row>
    <row r="19" spans="1:16" x14ac:dyDescent="0.25">
      <c r="A19" t="s">
        <v>456</v>
      </c>
      <c r="B19" t="s">
        <v>560</v>
      </c>
      <c r="C19" t="s">
        <v>457</v>
      </c>
      <c r="D19" t="s">
        <v>173</v>
      </c>
      <c r="E19" t="s">
        <v>87</v>
      </c>
      <c r="F19" t="s">
        <v>561</v>
      </c>
      <c r="G19" s="6" t="s">
        <v>562</v>
      </c>
      <c r="H19" s="6" t="s">
        <v>563</v>
      </c>
      <c r="I19" t="s">
        <v>564</v>
      </c>
      <c r="L19">
        <v>10500</v>
      </c>
      <c r="M19" t="s">
        <v>420</v>
      </c>
      <c r="N19" s="5">
        <v>10890</v>
      </c>
      <c r="O19">
        <f ca="1">IF(ISBLANK(Tabla2[[#This Row],[Inauguracion]]),"",DATEDIF(Tabla2[[#This Row],[Inauguracion]],TODAY(),"Y"))</f>
        <v>95</v>
      </c>
      <c r="P19" s="9"/>
    </row>
    <row r="20" spans="1:16" x14ac:dyDescent="0.25">
      <c r="A20" t="s">
        <v>460</v>
      </c>
      <c r="C20" t="s">
        <v>461</v>
      </c>
      <c r="D20" t="s">
        <v>173</v>
      </c>
      <c r="E20" t="s">
        <v>87</v>
      </c>
      <c r="F20" t="s">
        <v>567</v>
      </c>
      <c r="G20" s="6" t="s">
        <v>565</v>
      </c>
      <c r="H20" s="6" t="s">
        <v>566</v>
      </c>
      <c r="I20" t="s">
        <v>568</v>
      </c>
      <c r="L20">
        <v>26000</v>
      </c>
      <c r="M20" t="s">
        <v>458</v>
      </c>
      <c r="N20" s="5">
        <v>16626</v>
      </c>
      <c r="O20">
        <f ca="1">IF(ISBLANK(Tabla2[[#This Row],[Inauguracion]]),"",DATEDIF(Tabla2[[#This Row],[Inauguracion]],TODAY(),"Y"))</f>
        <v>79</v>
      </c>
      <c r="P20" s="9">
        <v>45658</v>
      </c>
    </row>
    <row r="21" spans="1:16" x14ac:dyDescent="0.25">
      <c r="A21" t="s">
        <v>541</v>
      </c>
      <c r="C21" t="s">
        <v>442</v>
      </c>
      <c r="D21" t="s">
        <v>442</v>
      </c>
      <c r="E21" t="s">
        <v>87</v>
      </c>
      <c r="F21" t="s">
        <v>544</v>
      </c>
      <c r="G21" s="6" t="s">
        <v>542</v>
      </c>
      <c r="H21" s="6" t="s">
        <v>543</v>
      </c>
      <c r="I21" t="s">
        <v>545</v>
      </c>
      <c r="L21">
        <v>20408</v>
      </c>
      <c r="M21" t="s">
        <v>546</v>
      </c>
      <c r="N21" s="5">
        <v>36896</v>
      </c>
      <c r="O21">
        <f ca="1">IF(ISBLANK(Tabla2[[#This Row],[Inauguracion]]),"",DATEDIF(Tabla2[[#This Row],[Inauguracion]],TODAY(),"Y"))</f>
        <v>24</v>
      </c>
      <c r="P21" s="9"/>
    </row>
    <row r="22" spans="1:16" x14ac:dyDescent="0.25">
      <c r="A22" t="s">
        <v>642</v>
      </c>
      <c r="C22" t="s">
        <v>435</v>
      </c>
      <c r="D22" t="s">
        <v>436</v>
      </c>
      <c r="E22" t="s">
        <v>87</v>
      </c>
      <c r="F22" t="s">
        <v>959</v>
      </c>
      <c r="G22" s="6" t="s">
        <v>960</v>
      </c>
      <c r="H22" s="6" t="s">
        <v>961</v>
      </c>
      <c r="I22" t="s">
        <v>962</v>
      </c>
      <c r="L22">
        <v>25000</v>
      </c>
      <c r="M22" t="s">
        <v>963</v>
      </c>
      <c r="N22" s="5">
        <v>40687</v>
      </c>
      <c r="O22">
        <f ca="1">IF(ISBLANK(Tabla2[[#This Row],[Inauguracion]]),"",DATEDIF(Tabla2[[#This Row],[Inauguracion]],TODAY(),"Y"))</f>
        <v>13</v>
      </c>
      <c r="P22" s="9"/>
    </row>
    <row r="23" spans="1:16" x14ac:dyDescent="0.25">
      <c r="A23" t="s">
        <v>648</v>
      </c>
      <c r="B23" t="s">
        <v>964</v>
      </c>
      <c r="C23" t="s">
        <v>965</v>
      </c>
      <c r="D23" t="s">
        <v>725</v>
      </c>
      <c r="E23" t="s">
        <v>87</v>
      </c>
      <c r="F23" t="s">
        <v>966</v>
      </c>
      <c r="G23" s="6" t="s">
        <v>967</v>
      </c>
      <c r="H23" s="6" t="s">
        <v>968</v>
      </c>
      <c r="I23" t="s">
        <v>969</v>
      </c>
      <c r="J23" t="s">
        <v>970</v>
      </c>
      <c r="K23" t="s">
        <v>726</v>
      </c>
      <c r="L23">
        <v>35200</v>
      </c>
      <c r="M23" t="s">
        <v>971</v>
      </c>
      <c r="N23" s="5">
        <v>8177</v>
      </c>
      <c r="O23">
        <f ca="1">IF(ISBLANK(Tabla2[[#This Row],[Inauguracion]]),"",DATEDIF(Tabla2[[#This Row],[Inauguracion]],TODAY(),"Y"))</f>
        <v>102</v>
      </c>
      <c r="P23" s="9">
        <v>43831</v>
      </c>
    </row>
    <row r="24" spans="1:16" x14ac:dyDescent="0.25">
      <c r="A24" t="s">
        <v>718</v>
      </c>
      <c r="C24" t="s">
        <v>724</v>
      </c>
      <c r="D24" t="s">
        <v>724</v>
      </c>
      <c r="E24" t="s">
        <v>87</v>
      </c>
      <c r="F24" t="s">
        <v>972</v>
      </c>
      <c r="G24" s="6" t="s">
        <v>973</v>
      </c>
      <c r="H24" s="6" t="s">
        <v>974</v>
      </c>
      <c r="I24" t="s">
        <v>975</v>
      </c>
      <c r="J24" t="s">
        <v>976</v>
      </c>
      <c r="L24">
        <v>23000</v>
      </c>
      <c r="M24" t="s">
        <v>977</v>
      </c>
      <c r="N24" s="5">
        <v>29783</v>
      </c>
      <c r="O24">
        <f ca="1">IF(ISBLANK(Tabla2[[#This Row],[Inauguracion]]),"",DATEDIF(Tabla2[[#This Row],[Inauguracion]],TODAY(),"Y"))</f>
        <v>43</v>
      </c>
      <c r="P24" s="9"/>
    </row>
    <row r="25" spans="1:16" x14ac:dyDescent="0.25">
      <c r="A25" t="s">
        <v>761</v>
      </c>
      <c r="C25" t="s">
        <v>765</v>
      </c>
      <c r="D25" t="s">
        <v>173</v>
      </c>
      <c r="E25" t="s">
        <v>87</v>
      </c>
      <c r="F25" t="s">
        <v>978</v>
      </c>
      <c r="G25" s="6" t="s">
        <v>979</v>
      </c>
      <c r="H25" s="6" t="s">
        <v>980</v>
      </c>
      <c r="I25" t="s">
        <v>981</v>
      </c>
      <c r="K25" t="s">
        <v>766</v>
      </c>
      <c r="L25">
        <v>18500</v>
      </c>
      <c r="M25" t="s">
        <v>982</v>
      </c>
      <c r="N25" s="5">
        <v>38206</v>
      </c>
      <c r="O25">
        <f ca="1">IF(ISBLANK(Tabla2[[#This Row],[Inauguracion]]),"",DATEDIF(Tabla2[[#This Row],[Inauguracion]],TODAY(),"Y"))</f>
        <v>20</v>
      </c>
      <c r="P25" s="9"/>
    </row>
    <row r="26" spans="1:16" x14ac:dyDescent="0.25">
      <c r="A26" t="s">
        <v>829</v>
      </c>
      <c r="B26" t="s">
        <v>1003</v>
      </c>
      <c r="C26" t="s">
        <v>863</v>
      </c>
      <c r="D26" t="s">
        <v>863</v>
      </c>
      <c r="E26" t="s">
        <v>87</v>
      </c>
      <c r="F26" t="s">
        <v>1004</v>
      </c>
      <c r="G26" s="6" t="s">
        <v>1005</v>
      </c>
      <c r="H26" s="6" t="s">
        <v>1006</v>
      </c>
      <c r="I26" t="s">
        <v>1000</v>
      </c>
      <c r="K26" t="s">
        <v>1001</v>
      </c>
      <c r="L26">
        <v>30000</v>
      </c>
      <c r="M26" t="s">
        <v>1002</v>
      </c>
      <c r="N26" s="5">
        <v>21721</v>
      </c>
      <c r="O26">
        <f ca="1">IF(ISBLANK(Tabla2[[#This Row],[Inauguracion]]),"",DATEDIF(Tabla2[[#This Row],[Inauguracion]],TODAY(),"Y"))</f>
        <v>65</v>
      </c>
      <c r="P26" s="9">
        <v>43604</v>
      </c>
    </row>
    <row r="27" spans="1:16" x14ac:dyDescent="0.25">
      <c r="A27" t="s">
        <v>900</v>
      </c>
      <c r="B27" t="s">
        <v>904</v>
      </c>
      <c r="C27" t="s">
        <v>220</v>
      </c>
      <c r="D27" t="s">
        <v>220</v>
      </c>
      <c r="E27" t="s">
        <v>87</v>
      </c>
      <c r="F27" t="s">
        <v>1007</v>
      </c>
      <c r="G27" s="6" t="s">
        <v>1008</v>
      </c>
      <c r="H27" s="6" t="s">
        <v>1009</v>
      </c>
      <c r="I27" t="s">
        <v>1011</v>
      </c>
      <c r="J27" t="s">
        <v>1010</v>
      </c>
      <c r="K27" t="s">
        <v>905</v>
      </c>
      <c r="L27">
        <v>25000</v>
      </c>
      <c r="M27" t="s">
        <v>1012</v>
      </c>
      <c r="N27" s="5">
        <v>18855</v>
      </c>
      <c r="O27">
        <f ca="1">IF(ISBLANK(Tabla2[[#This Row],[Inauguracion]]),"",DATEDIF(Tabla2[[#This Row],[Inauguracion]],TODAY(),"Y"))</f>
        <v>73</v>
      </c>
      <c r="P27" s="9">
        <v>39448</v>
      </c>
    </row>
    <row r="28" spans="1:16" x14ac:dyDescent="0.25">
      <c r="A28" t="s">
        <v>1027</v>
      </c>
      <c r="C28" t="s">
        <v>90</v>
      </c>
      <c r="D28" t="s">
        <v>85</v>
      </c>
      <c r="E28" t="s">
        <v>87</v>
      </c>
      <c r="F28" t="s">
        <v>1032</v>
      </c>
      <c r="G28" s="6" t="s">
        <v>1030</v>
      </c>
      <c r="H28" s="6" t="s">
        <v>1031</v>
      </c>
      <c r="I28" t="s">
        <v>1029</v>
      </c>
      <c r="L28">
        <v>4000</v>
      </c>
      <c r="M28" t="s">
        <v>1028</v>
      </c>
      <c r="N28" s="5"/>
      <c r="O28" t="str">
        <f ca="1">IF(ISBLANK(Tabla2[[#This Row],[Inauguracion]]),"",DATEDIF(Tabla2[[#This Row],[Inauguracion]],TODAY(),"Y"))</f>
        <v/>
      </c>
      <c r="P28" s="9"/>
    </row>
  </sheetData>
  <conditionalFormatting sqref="A1:B19 A21:B24 A26:B1048576 A25 C25 A20 C20">
    <cfRule type="duplicateValues" dxfId="5" priority="4"/>
  </conditionalFormatting>
  <conditionalFormatting sqref="I1:I1048576">
    <cfRule type="duplicateValues" dxfId="4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7FBA-F476-4139-B318-EDBDA6D1B488}">
  <sheetPr codeName="Hoja8"/>
  <dimension ref="A1:N25"/>
  <sheetViews>
    <sheetView topLeftCell="A13" workbookViewId="0">
      <selection activeCell="A25" sqref="A25"/>
    </sheetView>
  </sheetViews>
  <sheetFormatPr baseColWidth="10" defaultRowHeight="15" x14ac:dyDescent="0.25"/>
  <cols>
    <col min="1" max="1" width="20.5703125" bestFit="1" customWidth="1"/>
    <col min="2" max="2" width="38.140625" bestFit="1" customWidth="1"/>
    <col min="3" max="3" width="13.5703125" customWidth="1"/>
    <col min="5" max="6" width="12.28515625" customWidth="1"/>
    <col min="7" max="7" width="14.28515625" bestFit="1" customWidth="1"/>
    <col min="8" max="8" width="14.28515625" customWidth="1"/>
    <col min="9" max="9" width="14" customWidth="1"/>
    <col min="10" max="10" width="13.42578125" bestFit="1" customWidth="1"/>
  </cols>
  <sheetData>
    <row r="1" spans="1:14" x14ac:dyDescent="0.25">
      <c r="A1" t="s">
        <v>54</v>
      </c>
      <c r="B1" t="s">
        <v>35</v>
      </c>
      <c r="C1" t="s">
        <v>91</v>
      </c>
      <c r="D1" t="s">
        <v>36</v>
      </c>
      <c r="E1" t="s">
        <v>53</v>
      </c>
      <c r="F1" t="s">
        <v>217</v>
      </c>
      <c r="G1" t="s">
        <v>62</v>
      </c>
      <c r="H1" t="s">
        <v>82</v>
      </c>
      <c r="I1" t="s">
        <v>63</v>
      </c>
      <c r="J1" t="s">
        <v>5</v>
      </c>
      <c r="K1" t="s">
        <v>51</v>
      </c>
      <c r="L1" t="s">
        <v>38</v>
      </c>
      <c r="M1" t="s">
        <v>52</v>
      </c>
      <c r="N1" t="s">
        <v>86</v>
      </c>
    </row>
    <row r="2" spans="1:14" x14ac:dyDescent="0.25">
      <c r="A2" t="s">
        <v>78</v>
      </c>
      <c r="B2" t="s">
        <v>79</v>
      </c>
      <c r="C2" t="s">
        <v>92</v>
      </c>
      <c r="D2" t="s">
        <v>80</v>
      </c>
      <c r="E2" s="5">
        <v>11400</v>
      </c>
      <c r="F2">
        <f ca="1">IF(ISBLANK(Tabla3[[#This Row],[Fundacion]]),"",DATEDIF(Tabla3[[#This Row],[Fundacion]],TODAY(),"Y"))</f>
        <v>94</v>
      </c>
      <c r="G2" t="s">
        <v>81</v>
      </c>
      <c r="H2" t="s">
        <v>102</v>
      </c>
      <c r="I2" t="s">
        <v>83</v>
      </c>
      <c r="J2" t="s">
        <v>89</v>
      </c>
      <c r="K2" t="s">
        <v>88</v>
      </c>
      <c r="L2" t="s">
        <v>84</v>
      </c>
      <c r="M2" t="s">
        <v>85</v>
      </c>
      <c r="N2" t="s">
        <v>87</v>
      </c>
    </row>
    <row r="3" spans="1:14" x14ac:dyDescent="0.25">
      <c r="A3" t="s">
        <v>95</v>
      </c>
      <c r="B3" t="s">
        <v>212</v>
      </c>
      <c r="C3" t="s">
        <v>215</v>
      </c>
      <c r="D3" t="s">
        <v>216</v>
      </c>
      <c r="E3" s="5">
        <v>4648</v>
      </c>
      <c r="F3">
        <f ca="1">IF(ISBLANK(Tabla3[[#This Row],[Fundacion]]),"",DATEDIF(Tabla3[[#This Row],[Fundacion]],TODAY(),"Y"))</f>
        <v>112</v>
      </c>
      <c r="G3" t="s">
        <v>218</v>
      </c>
      <c r="H3" t="s">
        <v>219</v>
      </c>
      <c r="I3" t="s">
        <v>83</v>
      </c>
      <c r="J3" t="s">
        <v>210</v>
      </c>
      <c r="L3" t="s">
        <v>117</v>
      </c>
      <c r="M3" t="s">
        <v>220</v>
      </c>
      <c r="N3" t="s">
        <v>87</v>
      </c>
    </row>
    <row r="4" spans="1:14" x14ac:dyDescent="0.25">
      <c r="A4" t="s">
        <v>96</v>
      </c>
      <c r="B4" t="s">
        <v>251</v>
      </c>
      <c r="C4" t="s">
        <v>252</v>
      </c>
      <c r="D4" t="s">
        <v>253</v>
      </c>
      <c r="E4" s="5">
        <v>2344</v>
      </c>
      <c r="F4">
        <f ca="1">IF(ISBLANK(Tabla3[[#This Row],[Fundacion]]),"",DATEDIF(Tabla3[[#This Row],[Fundacion]],TODAY(),"Y"))</f>
        <v>118</v>
      </c>
      <c r="G4" t="s">
        <v>254</v>
      </c>
      <c r="H4" t="s">
        <v>219</v>
      </c>
      <c r="I4" t="s">
        <v>83</v>
      </c>
      <c r="J4" t="s">
        <v>255</v>
      </c>
      <c r="L4" t="s">
        <v>256</v>
      </c>
      <c r="M4" t="s">
        <v>173</v>
      </c>
      <c r="N4" t="s">
        <v>87</v>
      </c>
    </row>
    <row r="5" spans="1:14" x14ac:dyDescent="0.25">
      <c r="A5" t="s">
        <v>97</v>
      </c>
      <c r="B5" t="s">
        <v>288</v>
      </c>
      <c r="C5" t="s">
        <v>289</v>
      </c>
      <c r="D5" t="s">
        <v>290</v>
      </c>
      <c r="E5" s="5">
        <v>17338</v>
      </c>
      <c r="F5">
        <f ca="1">IF(ISBLANK(Tabla3[[#This Row],[Fundacion]]),"",DATEDIF(Tabla3[[#This Row],[Fundacion]],TODAY(),"Y"))</f>
        <v>77</v>
      </c>
      <c r="G5" t="s">
        <v>254</v>
      </c>
      <c r="H5" t="s">
        <v>291</v>
      </c>
      <c r="I5" t="s">
        <v>83</v>
      </c>
      <c r="J5" t="s">
        <v>123</v>
      </c>
      <c r="L5" t="s">
        <v>97</v>
      </c>
      <c r="M5" t="s">
        <v>173</v>
      </c>
      <c r="N5" t="s">
        <v>87</v>
      </c>
    </row>
    <row r="6" spans="1:14" x14ac:dyDescent="0.25">
      <c r="A6" t="s">
        <v>98</v>
      </c>
      <c r="B6" t="s">
        <v>292</v>
      </c>
      <c r="C6" t="s">
        <v>293</v>
      </c>
      <c r="D6" t="s">
        <v>294</v>
      </c>
      <c r="E6" s="12" t="s">
        <v>295</v>
      </c>
      <c r="F6">
        <f ca="1">YEAR(TODAY())-1898</f>
        <v>127</v>
      </c>
      <c r="G6" t="s">
        <v>296</v>
      </c>
      <c r="I6" t="s">
        <v>83</v>
      </c>
      <c r="J6" t="s">
        <v>297</v>
      </c>
      <c r="L6" t="s">
        <v>298</v>
      </c>
      <c r="M6" t="s">
        <v>173</v>
      </c>
      <c r="N6" t="s">
        <v>87</v>
      </c>
    </row>
    <row r="7" spans="1:14" x14ac:dyDescent="0.25">
      <c r="A7" t="s">
        <v>100</v>
      </c>
      <c r="B7" t="s">
        <v>355</v>
      </c>
      <c r="C7" t="s">
        <v>356</v>
      </c>
      <c r="D7" t="s">
        <v>99</v>
      </c>
      <c r="E7" s="5">
        <v>5309</v>
      </c>
      <c r="F7">
        <f ca="1">IF(ISBLANK(Tabla3[[#This Row],[Fundacion]]),"",DATEDIF(Tabla3[[#This Row],[Fundacion]],TODAY(),"Y"))</f>
        <v>110</v>
      </c>
      <c r="G7" t="s">
        <v>218</v>
      </c>
      <c r="H7" t="s">
        <v>219</v>
      </c>
      <c r="I7" t="s">
        <v>83</v>
      </c>
      <c r="J7" t="s">
        <v>350</v>
      </c>
      <c r="L7" t="s">
        <v>349</v>
      </c>
      <c r="M7" t="s">
        <v>173</v>
      </c>
      <c r="N7" t="s">
        <v>87</v>
      </c>
    </row>
    <row r="8" spans="1:14" x14ac:dyDescent="0.25">
      <c r="A8" t="s">
        <v>371</v>
      </c>
      <c r="B8" t="s">
        <v>415</v>
      </c>
      <c r="C8" t="s">
        <v>392</v>
      </c>
      <c r="D8" t="s">
        <v>403</v>
      </c>
      <c r="E8" s="5">
        <v>4689</v>
      </c>
      <c r="F8">
        <f ca="1">IF(ISBLANK(Tabla3[[#This Row],[Fundacion]]),"",DATEDIF(Tabla3[[#This Row],[Fundacion]],TODAY(),"Y"))</f>
        <v>112</v>
      </c>
      <c r="G8" t="s">
        <v>81</v>
      </c>
      <c r="I8" t="s">
        <v>83</v>
      </c>
      <c r="J8" t="s">
        <v>421</v>
      </c>
      <c r="L8" t="s">
        <v>422</v>
      </c>
      <c r="M8" t="s">
        <v>173</v>
      </c>
      <c r="N8" t="s">
        <v>87</v>
      </c>
    </row>
    <row r="9" spans="1:14" x14ac:dyDescent="0.25">
      <c r="A9" t="s">
        <v>370</v>
      </c>
      <c r="B9" t="s">
        <v>423</v>
      </c>
      <c r="C9" t="s">
        <v>398</v>
      </c>
      <c r="D9" t="s">
        <v>404</v>
      </c>
      <c r="E9" s="5">
        <v>2827</v>
      </c>
      <c r="F9">
        <f ca="1">IF(ISBLANK(Tabla3[[#This Row],[Fundacion]]),"",DATEDIF(Tabla3[[#This Row],[Fundacion]],TODAY(),"Y"))</f>
        <v>117</v>
      </c>
      <c r="G9" t="s">
        <v>425</v>
      </c>
      <c r="H9" t="s">
        <v>426</v>
      </c>
      <c r="I9" t="s">
        <v>83</v>
      </c>
      <c r="J9" t="s">
        <v>427</v>
      </c>
      <c r="L9" t="s">
        <v>428</v>
      </c>
      <c r="M9" t="s">
        <v>428</v>
      </c>
      <c r="N9" t="s">
        <v>87</v>
      </c>
    </row>
    <row r="10" spans="1:14" x14ac:dyDescent="0.25">
      <c r="A10" t="s">
        <v>372</v>
      </c>
      <c r="B10" t="s">
        <v>416</v>
      </c>
      <c r="C10" t="s">
        <v>393</v>
      </c>
      <c r="D10" t="s">
        <v>405</v>
      </c>
      <c r="E10" s="5">
        <v>1952</v>
      </c>
      <c r="F10">
        <f ca="1">IF(ISBLANK(Tabla3[[#This Row],[Fundacion]]),"",DATEDIF(Tabla3[[#This Row],[Fundacion]],TODAY(),"Y"))</f>
        <v>120</v>
      </c>
      <c r="G10" t="s">
        <v>429</v>
      </c>
      <c r="H10" t="s">
        <v>426</v>
      </c>
      <c r="I10" t="s">
        <v>83</v>
      </c>
      <c r="J10" t="s">
        <v>381</v>
      </c>
      <c r="L10" t="s">
        <v>388</v>
      </c>
      <c r="M10" t="s">
        <v>388</v>
      </c>
      <c r="N10" t="s">
        <v>87</v>
      </c>
    </row>
    <row r="11" spans="1:14" x14ac:dyDescent="0.25">
      <c r="A11" t="s">
        <v>380</v>
      </c>
      <c r="B11" t="s">
        <v>417</v>
      </c>
      <c r="C11" t="s">
        <v>394</v>
      </c>
      <c r="D11" t="s">
        <v>406</v>
      </c>
      <c r="E11" s="5">
        <v>2649</v>
      </c>
      <c r="F11">
        <f ca="1">IF(ISBLANK(Tabla3[[#This Row],[Fundacion]]),"",DATEDIF(Tabla3[[#This Row],[Fundacion]],TODAY(),"Y"))</f>
        <v>118</v>
      </c>
      <c r="G11" t="s">
        <v>430</v>
      </c>
      <c r="H11" t="s">
        <v>426</v>
      </c>
      <c r="I11" t="s">
        <v>83</v>
      </c>
      <c r="J11" t="s">
        <v>431</v>
      </c>
      <c r="L11" t="s">
        <v>432</v>
      </c>
      <c r="M11" t="s">
        <v>432</v>
      </c>
      <c r="N11" t="s">
        <v>87</v>
      </c>
    </row>
    <row r="12" spans="1:14" x14ac:dyDescent="0.25">
      <c r="A12" t="s">
        <v>373</v>
      </c>
      <c r="B12" t="s">
        <v>418</v>
      </c>
      <c r="C12" t="s">
        <v>399</v>
      </c>
      <c r="D12" t="s">
        <v>407</v>
      </c>
      <c r="E12" s="5">
        <v>4957</v>
      </c>
      <c r="F12">
        <f ca="1">IF(ISBLANK(Tabla3[[#This Row],[Fundacion]]),"",DATEDIF(Tabla3[[#This Row],[Fundacion]],TODAY(),"Y"))</f>
        <v>111</v>
      </c>
      <c r="G12" t="s">
        <v>433</v>
      </c>
      <c r="I12" t="s">
        <v>83</v>
      </c>
      <c r="J12" t="s">
        <v>434</v>
      </c>
      <c r="L12" t="s">
        <v>435</v>
      </c>
      <c r="M12" t="s">
        <v>436</v>
      </c>
      <c r="N12" t="s">
        <v>87</v>
      </c>
    </row>
    <row r="13" spans="1:14" x14ac:dyDescent="0.25">
      <c r="A13" t="s">
        <v>391</v>
      </c>
      <c r="B13" t="s">
        <v>437</v>
      </c>
      <c r="C13" t="s">
        <v>401</v>
      </c>
      <c r="D13" t="s">
        <v>408</v>
      </c>
      <c r="E13" s="5">
        <v>4566</v>
      </c>
      <c r="F13">
        <f ca="1">IF(ISBLANK(Tabla3[[#This Row],[Fundacion]]),"",DATEDIF(Tabla3[[#This Row],[Fundacion]],TODAY(),"Y"))</f>
        <v>112</v>
      </c>
      <c r="G13" t="s">
        <v>438</v>
      </c>
      <c r="H13" t="s">
        <v>426</v>
      </c>
      <c r="I13" t="s">
        <v>83</v>
      </c>
      <c r="J13" t="s">
        <v>439</v>
      </c>
      <c r="L13" t="s">
        <v>440</v>
      </c>
      <c r="M13" t="s">
        <v>173</v>
      </c>
      <c r="N13" t="s">
        <v>87</v>
      </c>
    </row>
    <row r="14" spans="1:14" x14ac:dyDescent="0.25">
      <c r="A14" t="s">
        <v>374</v>
      </c>
      <c r="B14" t="s">
        <v>419</v>
      </c>
      <c r="C14" t="s">
        <v>443</v>
      </c>
      <c r="D14" t="s">
        <v>409</v>
      </c>
      <c r="E14" s="5">
        <v>7739</v>
      </c>
      <c r="F14">
        <f ca="1">IF(ISBLANK(Tabla3[[#This Row],[Fundacion]]),"",DATEDIF(Tabla3[[#This Row],[Fundacion]],TODAY(),"Y"))</f>
        <v>104</v>
      </c>
      <c r="G14" t="s">
        <v>433</v>
      </c>
      <c r="I14" t="s">
        <v>83</v>
      </c>
      <c r="J14" t="s">
        <v>441</v>
      </c>
      <c r="K14" t="s">
        <v>444</v>
      </c>
      <c r="L14" t="s">
        <v>442</v>
      </c>
      <c r="M14" t="s">
        <v>442</v>
      </c>
      <c r="N14" t="s">
        <v>87</v>
      </c>
    </row>
    <row r="15" spans="1:14" x14ac:dyDescent="0.25">
      <c r="A15" t="s">
        <v>379</v>
      </c>
      <c r="B15" t="s">
        <v>424</v>
      </c>
      <c r="C15" t="s">
        <v>402</v>
      </c>
      <c r="D15" t="s">
        <v>410</v>
      </c>
      <c r="E15" s="5">
        <v>3165</v>
      </c>
      <c r="F15">
        <f ca="1">IF(ISBLANK(Tabla3[[#This Row],[Fundacion]]),"",DATEDIF(Tabla3[[#This Row],[Fundacion]],TODAY(),"Y"))</f>
        <v>116</v>
      </c>
      <c r="G15" t="s">
        <v>296</v>
      </c>
      <c r="I15" t="s">
        <v>83</v>
      </c>
      <c r="J15" t="s">
        <v>445</v>
      </c>
      <c r="L15" t="s">
        <v>446</v>
      </c>
      <c r="M15" t="s">
        <v>446</v>
      </c>
      <c r="N15" t="s">
        <v>87</v>
      </c>
    </row>
    <row r="16" spans="1:14" x14ac:dyDescent="0.25">
      <c r="A16" t="s">
        <v>375</v>
      </c>
      <c r="B16" t="s">
        <v>447</v>
      </c>
      <c r="C16" t="s">
        <v>396</v>
      </c>
      <c r="D16" t="s">
        <v>411</v>
      </c>
      <c r="E16" s="5">
        <v>4200</v>
      </c>
      <c r="F16">
        <f ca="1">IF(ISBLANK(Tabla3[[#This Row],[Fundacion]]),"",DATEDIF(Tabla3[[#This Row],[Fundacion]],TODAY(),"Y"))</f>
        <v>113</v>
      </c>
      <c r="G16" t="s">
        <v>425</v>
      </c>
      <c r="H16" t="s">
        <v>426</v>
      </c>
      <c r="I16" t="s">
        <v>83</v>
      </c>
      <c r="J16" t="s">
        <v>448</v>
      </c>
      <c r="K16" t="s">
        <v>449</v>
      </c>
      <c r="L16" t="s">
        <v>450</v>
      </c>
      <c r="M16" t="s">
        <v>173</v>
      </c>
      <c r="N16" t="s">
        <v>87</v>
      </c>
    </row>
    <row r="17" spans="1:14" x14ac:dyDescent="0.25">
      <c r="A17" t="s">
        <v>376</v>
      </c>
      <c r="B17" t="s">
        <v>451</v>
      </c>
      <c r="C17" t="s">
        <v>397</v>
      </c>
      <c r="D17" t="s">
        <v>412</v>
      </c>
      <c r="E17" s="5">
        <v>40778</v>
      </c>
      <c r="F17">
        <f ca="1">IF(ISBLANK(Tabla3[[#This Row],[Fundacion]]),"",DATEDIF(Tabla3[[#This Row],[Fundacion]],TODAY(),"Y"))</f>
        <v>13</v>
      </c>
      <c r="G17" t="s">
        <v>452</v>
      </c>
      <c r="H17" t="s">
        <v>426</v>
      </c>
      <c r="I17" t="s">
        <v>83</v>
      </c>
      <c r="J17" t="s">
        <v>453</v>
      </c>
      <c r="L17" t="s">
        <v>454</v>
      </c>
      <c r="M17" t="s">
        <v>173</v>
      </c>
      <c r="N17" t="s">
        <v>87</v>
      </c>
    </row>
    <row r="18" spans="1:14" x14ac:dyDescent="0.25">
      <c r="A18" t="s">
        <v>377</v>
      </c>
      <c r="B18" t="s">
        <v>420</v>
      </c>
      <c r="C18" t="s">
        <v>400</v>
      </c>
      <c r="D18" t="s">
        <v>413</v>
      </c>
      <c r="E18" s="5">
        <v>1526</v>
      </c>
      <c r="F18">
        <f ca="1">IF(ISBLANK(Tabla3[[#This Row],[Fundacion]]),"",DATEDIF(Tabla3[[#This Row],[Fundacion]],TODAY(),"Y"))</f>
        <v>121</v>
      </c>
      <c r="G18" t="s">
        <v>455</v>
      </c>
      <c r="H18" t="s">
        <v>426</v>
      </c>
      <c r="I18" t="s">
        <v>83</v>
      </c>
      <c r="J18" t="s">
        <v>456</v>
      </c>
      <c r="K18" t="s">
        <v>457</v>
      </c>
      <c r="L18" t="s">
        <v>450</v>
      </c>
      <c r="M18" t="s">
        <v>173</v>
      </c>
      <c r="N18" t="s">
        <v>87</v>
      </c>
    </row>
    <row r="19" spans="1:14" x14ac:dyDescent="0.25">
      <c r="A19" t="s">
        <v>378</v>
      </c>
      <c r="B19" t="s">
        <v>458</v>
      </c>
      <c r="C19" t="s">
        <v>395</v>
      </c>
      <c r="D19" t="s">
        <v>414</v>
      </c>
      <c r="E19" s="5">
        <v>2313</v>
      </c>
      <c r="F19">
        <f ca="1">IF(ISBLANK(Tabla3[[#This Row],[Fundacion]]),"",DATEDIF(Tabla3[[#This Row],[Fundacion]],TODAY(),"Y"))</f>
        <v>119</v>
      </c>
      <c r="G19" t="s">
        <v>459</v>
      </c>
      <c r="I19" t="s">
        <v>83</v>
      </c>
      <c r="J19" t="s">
        <v>460</v>
      </c>
      <c r="K19" t="s">
        <v>461</v>
      </c>
      <c r="L19" t="s">
        <v>450</v>
      </c>
      <c r="M19" t="s">
        <v>173</v>
      </c>
      <c r="N19" t="s">
        <v>87</v>
      </c>
    </row>
    <row r="20" spans="1:14" x14ac:dyDescent="0.25">
      <c r="A20" t="s">
        <v>611</v>
      </c>
      <c r="B20" t="s">
        <v>963</v>
      </c>
      <c r="C20" t="s">
        <v>727</v>
      </c>
      <c r="D20" t="s">
        <v>1062</v>
      </c>
      <c r="E20" s="5">
        <v>3920</v>
      </c>
      <c r="F20">
        <f ca="1">IF(ISBLANK(Tabla3[[#This Row],[Fundacion]]),"",DATEDIF(Tabla3[[#This Row],[Fundacion]],TODAY(),"Y"))</f>
        <v>114</v>
      </c>
      <c r="G20" t="s">
        <v>1063</v>
      </c>
      <c r="H20" t="s">
        <v>426</v>
      </c>
      <c r="I20" t="s">
        <v>83</v>
      </c>
      <c r="J20" t="s">
        <v>642</v>
      </c>
      <c r="L20" t="s">
        <v>435</v>
      </c>
      <c r="M20" t="s">
        <v>436</v>
      </c>
      <c r="N20" t="s">
        <v>87</v>
      </c>
    </row>
    <row r="21" spans="1:14" x14ac:dyDescent="0.25">
      <c r="A21" t="s">
        <v>647</v>
      </c>
      <c r="B21" t="s">
        <v>971</v>
      </c>
      <c r="C21" t="s">
        <v>728</v>
      </c>
      <c r="D21" t="s">
        <v>730</v>
      </c>
      <c r="E21" s="5">
        <v>1001</v>
      </c>
      <c r="F21">
        <f ca="1">IF(ISBLANK(Tabla3[[#This Row],[Fundacion]]),"",DATEDIF(Tabla3[[#This Row],[Fundacion]],TODAY(),"Y"))</f>
        <v>122</v>
      </c>
      <c r="G21" t="s">
        <v>81</v>
      </c>
      <c r="H21" t="s">
        <v>1065</v>
      </c>
      <c r="I21" t="s">
        <v>83</v>
      </c>
      <c r="J21" t="s">
        <v>648</v>
      </c>
      <c r="K21" t="s">
        <v>1066</v>
      </c>
      <c r="L21" t="s">
        <v>965</v>
      </c>
      <c r="M21" t="s">
        <v>725</v>
      </c>
      <c r="N21" t="s">
        <v>87</v>
      </c>
    </row>
    <row r="22" spans="1:14" x14ac:dyDescent="0.25">
      <c r="A22" t="s">
        <v>717</v>
      </c>
      <c r="B22" t="s">
        <v>1059</v>
      </c>
      <c r="C22" t="s">
        <v>729</v>
      </c>
      <c r="D22" t="s">
        <v>731</v>
      </c>
      <c r="E22" s="5">
        <v>946</v>
      </c>
      <c r="F22">
        <f ca="1">IF(ISBLANK(Tabla3[[#This Row],[Fundacion]]),"",DATEDIF(Tabla3[[#This Row],[Fundacion]],TODAY(),"Y"))</f>
        <v>122</v>
      </c>
      <c r="G22" t="s">
        <v>1067</v>
      </c>
      <c r="H22" t="s">
        <v>426</v>
      </c>
      <c r="I22" t="s">
        <v>83</v>
      </c>
      <c r="J22" t="s">
        <v>1068</v>
      </c>
      <c r="L22" t="s">
        <v>1069</v>
      </c>
      <c r="M22" t="s">
        <v>173</v>
      </c>
      <c r="N22" t="s">
        <v>87</v>
      </c>
    </row>
    <row r="23" spans="1:14" x14ac:dyDescent="0.25">
      <c r="A23" t="s">
        <v>793</v>
      </c>
      <c r="B23" t="s">
        <v>1064</v>
      </c>
      <c r="C23" t="s">
        <v>824</v>
      </c>
      <c r="D23" t="s">
        <v>825</v>
      </c>
      <c r="E23" s="5">
        <v>4024</v>
      </c>
      <c r="F23">
        <f ca="1">IF(ISBLANK(Tabla3[[#This Row],[Fundacion]]),"",DATEDIF(Tabla3[[#This Row],[Fundacion]],TODAY(),"Y"))</f>
        <v>114</v>
      </c>
      <c r="G23" t="s">
        <v>1070</v>
      </c>
      <c r="H23" t="s">
        <v>218</v>
      </c>
      <c r="I23" t="s">
        <v>83</v>
      </c>
      <c r="J23" t="s">
        <v>1071</v>
      </c>
      <c r="K23" t="s">
        <v>793</v>
      </c>
      <c r="L23" t="s">
        <v>450</v>
      </c>
      <c r="M23" t="s">
        <v>173</v>
      </c>
      <c r="N23" t="s">
        <v>87</v>
      </c>
    </row>
    <row r="24" spans="1:14" x14ac:dyDescent="0.25">
      <c r="A24" t="s">
        <v>866</v>
      </c>
      <c r="B24" t="s">
        <v>1060</v>
      </c>
      <c r="C24" t="s">
        <v>875</v>
      </c>
      <c r="D24" t="s">
        <v>876</v>
      </c>
      <c r="E24" s="5">
        <v>9115</v>
      </c>
      <c r="F24">
        <f ca="1">IF(ISBLANK(Tabla3[[#This Row],[Fundacion]]),"",DATEDIF(Tabla3[[#This Row],[Fundacion]],TODAY(),"Y"))</f>
        <v>100</v>
      </c>
      <c r="G24" t="s">
        <v>81</v>
      </c>
      <c r="H24" t="s">
        <v>1072</v>
      </c>
      <c r="I24" t="s">
        <v>83</v>
      </c>
      <c r="J24" t="s">
        <v>1073</v>
      </c>
      <c r="K24" t="s">
        <v>1074</v>
      </c>
      <c r="L24" t="s">
        <v>220</v>
      </c>
      <c r="M24" t="s">
        <v>220</v>
      </c>
      <c r="N24" t="s">
        <v>87</v>
      </c>
    </row>
    <row r="25" spans="1:14" x14ac:dyDescent="0.25">
      <c r="A25" t="s">
        <v>899</v>
      </c>
      <c r="B25" t="s">
        <v>1061</v>
      </c>
      <c r="C25" t="s">
        <v>906</v>
      </c>
      <c r="D25" t="s">
        <v>907</v>
      </c>
      <c r="E25" s="12" t="s">
        <v>1075</v>
      </c>
      <c r="F25">
        <f ca="1">YEAR(TODAY())-1896</f>
        <v>129</v>
      </c>
      <c r="G25" t="s">
        <v>1076</v>
      </c>
      <c r="I25" t="s">
        <v>83</v>
      </c>
      <c r="J25" t="s">
        <v>1077</v>
      </c>
      <c r="L25" t="s">
        <v>899</v>
      </c>
      <c r="M25" t="s">
        <v>173</v>
      </c>
      <c r="N25" t="s">
        <v>87</v>
      </c>
    </row>
  </sheetData>
  <conditionalFormatting sqref="A1:A1048576">
    <cfRule type="duplicateValues" dxfId="3" priority="5"/>
  </conditionalFormatting>
  <conditionalFormatting sqref="C1:C1048576">
    <cfRule type="duplicateValues" dxfId="2" priority="2"/>
  </conditionalFormatting>
  <conditionalFormatting sqref="J3">
    <cfRule type="duplicateValues" dxfId="1" priority="3"/>
  </conditionalFormatting>
  <conditionalFormatting sqref="J1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0739-4DED-4AAE-A231-CBAD48F19A6C}">
  <sheetPr codeName="Hoja9"/>
  <dimension ref="A1:W1"/>
  <sheetViews>
    <sheetView topLeftCell="H1" workbookViewId="0">
      <selection sqref="A1:W1"/>
    </sheetView>
  </sheetViews>
  <sheetFormatPr baseColWidth="10" defaultRowHeight="15" x14ac:dyDescent="0.25"/>
  <cols>
    <col min="4" max="4" width="17.5703125" bestFit="1" customWidth="1"/>
  </cols>
  <sheetData>
    <row r="1" spans="1:23" x14ac:dyDescent="0.25">
      <c r="A1" t="s">
        <v>27</v>
      </c>
      <c r="B1" s="1" t="s">
        <v>33</v>
      </c>
      <c r="C1" s="1" t="s">
        <v>34</v>
      </c>
      <c r="D1" s="1" t="s">
        <v>59</v>
      </c>
      <c r="E1" s="1" t="s">
        <v>36</v>
      </c>
      <c r="F1" s="1" t="s">
        <v>66</v>
      </c>
      <c r="G1" s="1" t="s">
        <v>67</v>
      </c>
      <c r="H1" s="2" t="s">
        <v>37</v>
      </c>
      <c r="I1" s="3" t="s">
        <v>38</v>
      </c>
      <c r="J1" s="1" t="s">
        <v>39</v>
      </c>
      <c r="K1" s="1" t="s">
        <v>40</v>
      </c>
      <c r="L1" s="2" t="s">
        <v>41</v>
      </c>
      <c r="M1" s="2" t="s">
        <v>42</v>
      </c>
      <c r="N1" s="1" t="s">
        <v>8</v>
      </c>
      <c r="O1" s="1" t="s">
        <v>43</v>
      </c>
      <c r="P1" s="2" t="s">
        <v>44</v>
      </c>
      <c r="Q1" s="4" t="s">
        <v>45</v>
      </c>
      <c r="R1" s="2" t="s">
        <v>46</v>
      </c>
      <c r="S1" s="1" t="s">
        <v>47</v>
      </c>
      <c r="T1" s="1" t="s">
        <v>48</v>
      </c>
      <c r="U1" s="1" t="s">
        <v>68</v>
      </c>
      <c r="V1" s="1" t="s">
        <v>69</v>
      </c>
      <c r="W1" s="1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71E-0DD3-4B1F-84B6-0F017F2B82FC}">
  <sheetPr codeName="Hoja10"/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  <row r="4" spans="1:1" x14ac:dyDescent="0.25">
      <c r="A4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R30"/>
  <sheetViews>
    <sheetView workbookViewId="0">
      <selection activeCell="B35" sqref="B35"/>
    </sheetView>
  </sheetViews>
  <sheetFormatPr baseColWidth="10" defaultColWidth="9.140625" defaultRowHeight="15" x14ac:dyDescent="0.25"/>
  <cols>
    <col min="1" max="1" width="28" bestFit="1" customWidth="1"/>
    <col min="2" max="2" width="22" bestFit="1" customWidth="1"/>
    <col min="3" max="3" width="8.140625" bestFit="1" customWidth="1"/>
    <col min="5" max="5" width="10.7109375" bestFit="1" customWidth="1"/>
    <col min="7" max="7" width="20.5703125" customWidth="1"/>
    <col min="8" max="8" width="22.5703125" bestFit="1" customWidth="1"/>
    <col min="9" max="9" width="13.42578125" customWidth="1"/>
    <col min="10" max="10" width="17" customWidth="1"/>
    <col min="11" max="11" width="14.42578125" bestFit="1" customWidth="1"/>
    <col min="12" max="12" width="14" bestFit="1" customWidth="1"/>
    <col min="13" max="13" width="14.140625" customWidth="1"/>
    <col min="14" max="14" width="14" bestFit="1" customWidth="1"/>
    <col min="15" max="15" width="16.140625" customWidth="1"/>
    <col min="16" max="17" width="11.42578125" customWidth="1"/>
    <col min="18" max="18" width="17.28515625" bestFit="1" customWidth="1"/>
  </cols>
  <sheetData>
    <row r="1" spans="1:18" x14ac:dyDescent="0.25">
      <c r="A1" s="1" t="s">
        <v>131</v>
      </c>
      <c r="B1" s="2" t="s">
        <v>1</v>
      </c>
      <c r="C1" s="2" t="s">
        <v>2</v>
      </c>
      <c r="D1" s="2" t="s">
        <v>3</v>
      </c>
      <c r="E1" s="1" t="s">
        <v>0</v>
      </c>
      <c r="F1" s="2" t="s">
        <v>109</v>
      </c>
      <c r="G1" s="1" t="s">
        <v>4</v>
      </c>
      <c r="H1" s="2" t="s">
        <v>5</v>
      </c>
      <c r="I1" s="1" t="s">
        <v>105</v>
      </c>
      <c r="J1" s="1" t="s">
        <v>106</v>
      </c>
      <c r="K1" s="1" t="s">
        <v>6</v>
      </c>
      <c r="L1" s="1" t="s">
        <v>107</v>
      </c>
      <c r="M1" s="1" t="s">
        <v>108</v>
      </c>
      <c r="N1" s="1" t="s">
        <v>7</v>
      </c>
      <c r="O1" s="1" t="s">
        <v>8</v>
      </c>
      <c r="P1" s="1" t="s">
        <v>9</v>
      </c>
      <c r="Q1" s="1" t="s">
        <v>524</v>
      </c>
      <c r="R1" s="1" t="s">
        <v>26</v>
      </c>
    </row>
    <row r="2" spans="1:18" x14ac:dyDescent="0.25">
      <c r="A2" t="s">
        <v>1024</v>
      </c>
      <c r="B2" t="s">
        <v>1021</v>
      </c>
      <c r="C2" t="s">
        <v>1022</v>
      </c>
      <c r="D2" t="s">
        <v>1023</v>
      </c>
      <c r="E2" s="5">
        <v>25569</v>
      </c>
      <c r="F2" t="s">
        <v>111</v>
      </c>
      <c r="G2" t="s">
        <v>380</v>
      </c>
      <c r="H2" t="s">
        <v>431</v>
      </c>
      <c r="I2">
        <v>0</v>
      </c>
      <c r="J2">
        <v>1</v>
      </c>
      <c r="K2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Q2" t="s">
        <v>525</v>
      </c>
    </row>
    <row r="3" spans="1:18" x14ac:dyDescent="0.25">
      <c r="A3" t="s">
        <v>1025</v>
      </c>
      <c r="B3" t="s">
        <v>1021</v>
      </c>
      <c r="C3" t="s">
        <v>1022</v>
      </c>
      <c r="D3" t="s">
        <v>1026</v>
      </c>
      <c r="E3" s="5">
        <v>25570</v>
      </c>
      <c r="F3" t="s">
        <v>110</v>
      </c>
      <c r="G3" t="s">
        <v>380</v>
      </c>
      <c r="H3" t="s">
        <v>1027</v>
      </c>
      <c r="I3">
        <v>1</v>
      </c>
      <c r="J3">
        <v>2</v>
      </c>
      <c r="K3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Q3" t="s">
        <v>525</v>
      </c>
    </row>
    <row r="4" spans="1:18" x14ac:dyDescent="0.25">
      <c r="A4" t="s">
        <v>644</v>
      </c>
      <c r="B4" t="s">
        <v>645</v>
      </c>
      <c r="C4" t="s">
        <v>382</v>
      </c>
      <c r="D4" t="s">
        <v>383</v>
      </c>
      <c r="E4" s="5">
        <v>40883</v>
      </c>
      <c r="F4" t="s">
        <v>111</v>
      </c>
      <c r="G4" t="s">
        <v>611</v>
      </c>
      <c r="H4" t="s">
        <v>642</v>
      </c>
      <c r="I4">
        <v>0</v>
      </c>
      <c r="J4">
        <v>1</v>
      </c>
      <c r="K4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L4" t="s">
        <v>612</v>
      </c>
      <c r="M4" t="s">
        <v>613</v>
      </c>
      <c r="N4" t="s">
        <v>614</v>
      </c>
      <c r="Q4" t="s">
        <v>525</v>
      </c>
      <c r="R4" t="s">
        <v>615</v>
      </c>
    </row>
    <row r="5" spans="1:18" x14ac:dyDescent="0.25">
      <c r="A5" t="s">
        <v>1086</v>
      </c>
      <c r="B5" t="s">
        <v>646</v>
      </c>
      <c r="C5" t="s">
        <v>1087</v>
      </c>
      <c r="D5" t="s">
        <v>383</v>
      </c>
      <c r="E5" s="5">
        <v>41300</v>
      </c>
      <c r="F5" t="s">
        <v>111</v>
      </c>
      <c r="G5" t="s">
        <v>647</v>
      </c>
      <c r="H5" t="s">
        <v>648</v>
      </c>
      <c r="I5">
        <v>2</v>
      </c>
      <c r="J5">
        <v>2</v>
      </c>
      <c r="K5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5" t="s">
        <v>649</v>
      </c>
      <c r="M5" t="s">
        <v>652</v>
      </c>
      <c r="N5" t="s">
        <v>650</v>
      </c>
      <c r="O5" t="s">
        <v>651</v>
      </c>
      <c r="Q5" t="s">
        <v>525</v>
      </c>
      <c r="R5" t="s">
        <v>615</v>
      </c>
    </row>
    <row r="6" spans="1:18" x14ac:dyDescent="0.25">
      <c r="A6" t="s">
        <v>682</v>
      </c>
      <c r="B6" t="s">
        <v>681</v>
      </c>
      <c r="C6" t="s">
        <v>683</v>
      </c>
      <c r="D6" t="s">
        <v>383</v>
      </c>
      <c r="E6" s="5">
        <v>41752</v>
      </c>
      <c r="F6" t="s">
        <v>151</v>
      </c>
      <c r="G6" t="s">
        <v>98</v>
      </c>
      <c r="H6" t="s">
        <v>541</v>
      </c>
      <c r="I6">
        <v>0</v>
      </c>
      <c r="J6">
        <v>0</v>
      </c>
      <c r="K6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6" t="s">
        <v>684</v>
      </c>
      <c r="M6" t="s">
        <v>685</v>
      </c>
      <c r="N6" t="s">
        <v>689</v>
      </c>
      <c r="O6" t="s">
        <v>686</v>
      </c>
      <c r="Q6" t="s">
        <v>525</v>
      </c>
      <c r="R6" t="s">
        <v>615</v>
      </c>
    </row>
    <row r="7" spans="1:18" x14ac:dyDescent="0.25">
      <c r="A7" t="s">
        <v>715</v>
      </c>
      <c r="B7" t="s">
        <v>716</v>
      </c>
      <c r="C7" t="s">
        <v>382</v>
      </c>
      <c r="D7" t="s">
        <v>383</v>
      </c>
      <c r="E7" s="5">
        <v>42117</v>
      </c>
      <c r="F7" t="s">
        <v>151</v>
      </c>
      <c r="G7" t="s">
        <v>717</v>
      </c>
      <c r="H7" t="s">
        <v>718</v>
      </c>
      <c r="I7">
        <v>0</v>
      </c>
      <c r="J7">
        <v>1</v>
      </c>
      <c r="K7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L7" t="s">
        <v>719</v>
      </c>
      <c r="M7" t="s">
        <v>720</v>
      </c>
      <c r="N7" t="s">
        <v>721</v>
      </c>
      <c r="Q7" t="s">
        <v>525</v>
      </c>
      <c r="R7" t="s">
        <v>615</v>
      </c>
    </row>
    <row r="8" spans="1:18" x14ac:dyDescent="0.25">
      <c r="A8" t="s">
        <v>758</v>
      </c>
      <c r="B8" t="s">
        <v>759</v>
      </c>
      <c r="C8" t="s">
        <v>382</v>
      </c>
      <c r="D8" t="s">
        <v>383</v>
      </c>
      <c r="E8" s="5">
        <v>42522</v>
      </c>
      <c r="F8" t="s">
        <v>151</v>
      </c>
      <c r="G8" t="s">
        <v>760</v>
      </c>
      <c r="H8" t="s">
        <v>761</v>
      </c>
      <c r="I8">
        <v>1</v>
      </c>
      <c r="J8">
        <v>1</v>
      </c>
      <c r="K8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8" t="s">
        <v>684</v>
      </c>
      <c r="M8" t="s">
        <v>762</v>
      </c>
      <c r="N8" t="s">
        <v>763</v>
      </c>
      <c r="O8" t="s">
        <v>764</v>
      </c>
      <c r="Q8" t="s">
        <v>525</v>
      </c>
      <c r="R8" t="s">
        <v>615</v>
      </c>
    </row>
    <row r="9" spans="1:18" x14ac:dyDescent="0.25">
      <c r="A9" t="s">
        <v>791</v>
      </c>
      <c r="B9" t="s">
        <v>792</v>
      </c>
      <c r="C9" t="s">
        <v>382</v>
      </c>
      <c r="D9" t="s">
        <v>383</v>
      </c>
      <c r="E9" s="5">
        <v>43310</v>
      </c>
      <c r="F9" t="s">
        <v>151</v>
      </c>
      <c r="G9" t="s">
        <v>793</v>
      </c>
      <c r="H9" t="s">
        <v>421</v>
      </c>
      <c r="I9">
        <v>0</v>
      </c>
      <c r="J9">
        <v>1</v>
      </c>
      <c r="K9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L9" t="s">
        <v>794</v>
      </c>
      <c r="M9" t="s">
        <v>795</v>
      </c>
      <c r="N9" t="s">
        <v>796</v>
      </c>
      <c r="Q9" t="s">
        <v>525</v>
      </c>
      <c r="R9" t="s">
        <v>615</v>
      </c>
    </row>
    <row r="10" spans="1:18" x14ac:dyDescent="0.25">
      <c r="A10" t="s">
        <v>826</v>
      </c>
      <c r="B10" t="s">
        <v>827</v>
      </c>
      <c r="C10" t="s">
        <v>382</v>
      </c>
      <c r="D10" t="s">
        <v>383</v>
      </c>
      <c r="E10" s="5">
        <v>44656</v>
      </c>
      <c r="F10" t="s">
        <v>151</v>
      </c>
      <c r="G10" t="s">
        <v>828</v>
      </c>
      <c r="H10" t="s">
        <v>829</v>
      </c>
      <c r="I10">
        <v>0</v>
      </c>
      <c r="J10">
        <v>0</v>
      </c>
      <c r="K10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10" t="s">
        <v>680</v>
      </c>
      <c r="M10" t="s">
        <v>830</v>
      </c>
      <c r="N10" t="s">
        <v>386</v>
      </c>
      <c r="O10" t="s">
        <v>831</v>
      </c>
      <c r="Q10" t="s">
        <v>525</v>
      </c>
      <c r="R10" t="s">
        <v>615</v>
      </c>
    </row>
    <row r="11" spans="1:18" x14ac:dyDescent="0.25">
      <c r="A11" t="s">
        <v>864</v>
      </c>
      <c r="B11" t="s">
        <v>827</v>
      </c>
      <c r="C11" t="s">
        <v>865</v>
      </c>
      <c r="D11" t="s">
        <v>383</v>
      </c>
      <c r="E11" s="5">
        <v>44727</v>
      </c>
      <c r="F11" t="s">
        <v>151</v>
      </c>
      <c r="G11" t="s">
        <v>866</v>
      </c>
      <c r="H11" t="s">
        <v>829</v>
      </c>
      <c r="I11">
        <v>1</v>
      </c>
      <c r="J11">
        <v>0</v>
      </c>
      <c r="K11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victoria</v>
      </c>
      <c r="L11" t="s">
        <v>867</v>
      </c>
      <c r="M11" t="s">
        <v>868</v>
      </c>
      <c r="N11" t="s">
        <v>869</v>
      </c>
      <c r="Q11" t="s">
        <v>525</v>
      </c>
      <c r="R11" t="s">
        <v>615</v>
      </c>
    </row>
    <row r="12" spans="1:18" x14ac:dyDescent="0.25">
      <c r="A12" t="s">
        <v>897</v>
      </c>
      <c r="B12" t="s">
        <v>827</v>
      </c>
      <c r="C12" t="s">
        <v>898</v>
      </c>
      <c r="D12" t="s">
        <v>383</v>
      </c>
      <c r="E12" s="5">
        <v>44804</v>
      </c>
      <c r="F12" t="s">
        <v>151</v>
      </c>
      <c r="G12" t="s">
        <v>899</v>
      </c>
      <c r="H12" t="s">
        <v>900</v>
      </c>
      <c r="I12">
        <v>0</v>
      </c>
      <c r="J12">
        <v>2</v>
      </c>
      <c r="K12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L12" t="s">
        <v>867</v>
      </c>
      <c r="M12" t="s">
        <v>901</v>
      </c>
      <c r="N12" t="s">
        <v>902</v>
      </c>
      <c r="O12" t="s">
        <v>903</v>
      </c>
      <c r="Q12" t="s">
        <v>525</v>
      </c>
      <c r="R12" t="s">
        <v>615</v>
      </c>
    </row>
    <row r="13" spans="1:18" hidden="1" x14ac:dyDescent="0.25">
      <c r="A13" t="s">
        <v>72</v>
      </c>
      <c r="B13" t="s">
        <v>71</v>
      </c>
      <c r="C13" t="s">
        <v>93</v>
      </c>
      <c r="D13">
        <v>1</v>
      </c>
      <c r="E13" s="5">
        <v>45697</v>
      </c>
      <c r="F13" t="s">
        <v>110</v>
      </c>
      <c r="G13" t="s">
        <v>94</v>
      </c>
      <c r="H13" t="s">
        <v>89</v>
      </c>
      <c r="I13">
        <v>0</v>
      </c>
      <c r="J13">
        <v>0</v>
      </c>
      <c r="K13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13" t="s">
        <v>112</v>
      </c>
      <c r="M13" t="s">
        <v>113</v>
      </c>
      <c r="N13" t="s">
        <v>114</v>
      </c>
      <c r="Q13" t="s">
        <v>525</v>
      </c>
      <c r="R13" t="s">
        <v>115</v>
      </c>
    </row>
    <row r="14" spans="1:18" hidden="1" x14ac:dyDescent="0.25">
      <c r="A14" t="s">
        <v>73</v>
      </c>
      <c r="B14" t="s">
        <v>71</v>
      </c>
      <c r="C14" t="s">
        <v>93</v>
      </c>
      <c r="D14">
        <v>2</v>
      </c>
      <c r="E14" s="5">
        <v>45704</v>
      </c>
      <c r="F14" t="s">
        <v>111</v>
      </c>
      <c r="G14" t="s">
        <v>95</v>
      </c>
      <c r="H14" t="s">
        <v>116</v>
      </c>
      <c r="I14">
        <v>1</v>
      </c>
      <c r="J14">
        <v>1</v>
      </c>
      <c r="K14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14" t="s">
        <v>112</v>
      </c>
      <c r="M14" t="s">
        <v>120</v>
      </c>
      <c r="N14" t="s">
        <v>119</v>
      </c>
      <c r="Q14" t="s">
        <v>525</v>
      </c>
      <c r="R14" t="s">
        <v>115</v>
      </c>
    </row>
    <row r="15" spans="1:18" hidden="1" x14ac:dyDescent="0.25">
      <c r="A15" t="s">
        <v>74</v>
      </c>
      <c r="B15" t="s">
        <v>71</v>
      </c>
      <c r="C15" t="s">
        <v>93</v>
      </c>
      <c r="D15">
        <v>3</v>
      </c>
      <c r="E15" s="5">
        <v>45711</v>
      </c>
      <c r="F15" t="s">
        <v>110</v>
      </c>
      <c r="G15" t="s">
        <v>96</v>
      </c>
      <c r="H15" t="s">
        <v>89</v>
      </c>
      <c r="I15">
        <v>1</v>
      </c>
      <c r="J15">
        <v>0</v>
      </c>
      <c r="K15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victoria</v>
      </c>
      <c r="L15" t="s">
        <v>112</v>
      </c>
      <c r="M15" t="s">
        <v>122</v>
      </c>
      <c r="N15" t="s">
        <v>121</v>
      </c>
      <c r="Q15" t="s">
        <v>525</v>
      </c>
      <c r="R15" t="s">
        <v>115</v>
      </c>
    </row>
    <row r="16" spans="1:18" hidden="1" x14ac:dyDescent="0.25">
      <c r="A16" t="s">
        <v>75</v>
      </c>
      <c r="B16" t="s">
        <v>71</v>
      </c>
      <c r="C16" t="s">
        <v>93</v>
      </c>
      <c r="D16">
        <v>4</v>
      </c>
      <c r="E16" s="5">
        <v>45718</v>
      </c>
      <c r="F16" t="s">
        <v>111</v>
      </c>
      <c r="G16" t="s">
        <v>97</v>
      </c>
      <c r="H16" t="s">
        <v>123</v>
      </c>
      <c r="I16">
        <v>0</v>
      </c>
      <c r="J16">
        <v>0</v>
      </c>
      <c r="K16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16" t="s">
        <v>112</v>
      </c>
      <c r="M16" t="s">
        <v>125</v>
      </c>
      <c r="N16" t="s">
        <v>124</v>
      </c>
      <c r="O16" t="s">
        <v>283</v>
      </c>
      <c r="Q16" t="s">
        <v>525</v>
      </c>
      <c r="R16" t="s">
        <v>115</v>
      </c>
    </row>
    <row r="17" spans="1:18" hidden="1" x14ac:dyDescent="0.25">
      <c r="A17" t="s">
        <v>76</v>
      </c>
      <c r="B17" t="s">
        <v>71</v>
      </c>
      <c r="C17" t="s">
        <v>93</v>
      </c>
      <c r="D17">
        <v>5</v>
      </c>
      <c r="E17" s="5">
        <v>45725</v>
      </c>
      <c r="F17" t="s">
        <v>110</v>
      </c>
      <c r="G17" t="s">
        <v>98</v>
      </c>
      <c r="H17" t="s">
        <v>89</v>
      </c>
      <c r="I17">
        <v>0</v>
      </c>
      <c r="J17">
        <v>1</v>
      </c>
      <c r="K17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derrota</v>
      </c>
      <c r="L17" t="s">
        <v>112</v>
      </c>
      <c r="M17" t="s">
        <v>127</v>
      </c>
      <c r="N17" t="s">
        <v>126</v>
      </c>
      <c r="Q17" t="s">
        <v>525</v>
      </c>
      <c r="R17" t="s">
        <v>115</v>
      </c>
    </row>
    <row r="18" spans="1:18" hidden="1" x14ac:dyDescent="0.25">
      <c r="A18" t="s">
        <v>77</v>
      </c>
      <c r="B18" t="s">
        <v>71</v>
      </c>
      <c r="C18" t="s">
        <v>93</v>
      </c>
      <c r="D18">
        <v>6</v>
      </c>
      <c r="E18" s="5">
        <v>45732</v>
      </c>
      <c r="F18" t="s">
        <v>111</v>
      </c>
      <c r="G18" t="s">
        <v>100</v>
      </c>
      <c r="H18" t="s">
        <v>350</v>
      </c>
      <c r="I18">
        <v>3</v>
      </c>
      <c r="J18">
        <v>0</v>
      </c>
      <c r="K18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victoria</v>
      </c>
      <c r="L18" t="s">
        <v>112</v>
      </c>
      <c r="M18" t="s">
        <v>130</v>
      </c>
      <c r="N18" t="s">
        <v>129</v>
      </c>
      <c r="Q18" t="s">
        <v>525</v>
      </c>
      <c r="R18" t="s">
        <v>115</v>
      </c>
    </row>
    <row r="19" spans="1:18" hidden="1" x14ac:dyDescent="0.25">
      <c r="A19" t="s">
        <v>357</v>
      </c>
      <c r="B19" t="s">
        <v>71</v>
      </c>
      <c r="C19" t="s">
        <v>93</v>
      </c>
      <c r="D19">
        <v>7</v>
      </c>
      <c r="E19" s="5">
        <v>45738</v>
      </c>
      <c r="F19" t="s">
        <v>110</v>
      </c>
      <c r="G19" t="s">
        <v>371</v>
      </c>
      <c r="H19" t="s">
        <v>89</v>
      </c>
      <c r="I19">
        <v>2</v>
      </c>
      <c r="J19">
        <v>0</v>
      </c>
      <c r="K19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victoria</v>
      </c>
      <c r="L19" t="s">
        <v>112</v>
      </c>
      <c r="M19" t="s">
        <v>387</v>
      </c>
      <c r="N19" t="s">
        <v>119</v>
      </c>
      <c r="Q19" t="s">
        <v>525</v>
      </c>
      <c r="R19" t="s">
        <v>115</v>
      </c>
    </row>
    <row r="20" spans="1:18" x14ac:dyDescent="0.25">
      <c r="A20" t="s">
        <v>368</v>
      </c>
      <c r="B20" t="s">
        <v>369</v>
      </c>
      <c r="C20" t="s">
        <v>382</v>
      </c>
      <c r="D20" t="s">
        <v>383</v>
      </c>
      <c r="E20" s="5">
        <v>45742</v>
      </c>
      <c r="F20" t="s">
        <v>151</v>
      </c>
      <c r="G20" t="s">
        <v>370</v>
      </c>
      <c r="H20" t="s">
        <v>384</v>
      </c>
      <c r="I20">
        <v>0</v>
      </c>
      <c r="J20">
        <v>0</v>
      </c>
      <c r="K20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empate</v>
      </c>
      <c r="L20" t="s">
        <v>112</v>
      </c>
      <c r="M20" t="s">
        <v>385</v>
      </c>
      <c r="N20" t="s">
        <v>126</v>
      </c>
      <c r="O20" t="s">
        <v>983</v>
      </c>
      <c r="Q20" t="s">
        <v>525</v>
      </c>
      <c r="R20" t="s">
        <v>115</v>
      </c>
    </row>
    <row r="21" spans="1:18" hidden="1" x14ac:dyDescent="0.25">
      <c r="A21" t="s">
        <v>358</v>
      </c>
      <c r="B21" t="s">
        <v>71</v>
      </c>
      <c r="C21" t="s">
        <v>93</v>
      </c>
      <c r="D21">
        <v>8</v>
      </c>
      <c r="E21" s="5">
        <v>45746</v>
      </c>
      <c r="F21" t="s">
        <v>111</v>
      </c>
      <c r="G21" t="s">
        <v>372</v>
      </c>
      <c r="H21" t="s">
        <v>381</v>
      </c>
      <c r="I21">
        <v>1</v>
      </c>
      <c r="J21">
        <v>0</v>
      </c>
      <c r="K21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>victoria</v>
      </c>
      <c r="L21" t="s">
        <v>112</v>
      </c>
      <c r="M21" t="s">
        <v>1033</v>
      </c>
      <c r="N21" t="s">
        <v>1034</v>
      </c>
      <c r="Q21" t="s">
        <v>525</v>
      </c>
      <c r="R21" t="s">
        <v>115</v>
      </c>
    </row>
    <row r="22" spans="1:18" hidden="1" x14ac:dyDescent="0.25">
      <c r="A22" t="s">
        <v>359</v>
      </c>
      <c r="B22" t="s">
        <v>71</v>
      </c>
      <c r="C22" t="s">
        <v>93</v>
      </c>
      <c r="D22">
        <v>9</v>
      </c>
      <c r="E22" s="5"/>
      <c r="F22" t="s">
        <v>110</v>
      </c>
      <c r="G22" t="s">
        <v>380</v>
      </c>
      <c r="H22" t="s">
        <v>89</v>
      </c>
      <c r="K22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L22" t="s">
        <v>112</v>
      </c>
      <c r="M22" t="s">
        <v>684</v>
      </c>
      <c r="N22" t="s">
        <v>1054</v>
      </c>
      <c r="Q22" t="s">
        <v>526</v>
      </c>
      <c r="R22" t="s">
        <v>115</v>
      </c>
    </row>
    <row r="23" spans="1:18" hidden="1" x14ac:dyDescent="0.25">
      <c r="A23" t="s">
        <v>360</v>
      </c>
      <c r="B23" t="s">
        <v>71</v>
      </c>
      <c r="C23" t="s">
        <v>93</v>
      </c>
      <c r="D23">
        <v>10</v>
      </c>
      <c r="E23" s="5"/>
      <c r="F23" t="s">
        <v>111</v>
      </c>
      <c r="G23" t="s">
        <v>373</v>
      </c>
      <c r="K23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3" t="s">
        <v>526</v>
      </c>
    </row>
    <row r="24" spans="1:18" hidden="1" x14ac:dyDescent="0.25">
      <c r="A24" t="s">
        <v>361</v>
      </c>
      <c r="B24" t="s">
        <v>71</v>
      </c>
      <c r="C24" t="s">
        <v>93</v>
      </c>
      <c r="D24">
        <v>11</v>
      </c>
      <c r="E24" s="5"/>
      <c r="F24" t="s">
        <v>110</v>
      </c>
      <c r="G24" t="s">
        <v>391</v>
      </c>
      <c r="K24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4" t="s">
        <v>526</v>
      </c>
    </row>
    <row r="25" spans="1:18" hidden="1" x14ac:dyDescent="0.25">
      <c r="A25" t="s">
        <v>362</v>
      </c>
      <c r="B25" t="s">
        <v>71</v>
      </c>
      <c r="C25" t="s">
        <v>93</v>
      </c>
      <c r="D25">
        <v>12</v>
      </c>
      <c r="E25" s="5"/>
      <c r="F25" t="s">
        <v>111</v>
      </c>
      <c r="G25" t="s">
        <v>374</v>
      </c>
      <c r="K25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5" t="s">
        <v>526</v>
      </c>
    </row>
    <row r="26" spans="1:18" hidden="1" x14ac:dyDescent="0.25">
      <c r="A26" t="s">
        <v>363</v>
      </c>
      <c r="B26" t="s">
        <v>71</v>
      </c>
      <c r="C26" t="s">
        <v>93</v>
      </c>
      <c r="D26">
        <v>13</v>
      </c>
      <c r="E26" s="5"/>
      <c r="F26" t="s">
        <v>110</v>
      </c>
      <c r="G26" t="s">
        <v>379</v>
      </c>
      <c r="K26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6" t="s">
        <v>526</v>
      </c>
    </row>
    <row r="27" spans="1:18" hidden="1" x14ac:dyDescent="0.25">
      <c r="A27" t="s">
        <v>364</v>
      </c>
      <c r="B27" t="s">
        <v>71</v>
      </c>
      <c r="C27" t="s">
        <v>93</v>
      </c>
      <c r="D27">
        <v>14</v>
      </c>
      <c r="E27" s="5"/>
      <c r="F27" t="s">
        <v>111</v>
      </c>
      <c r="G27" t="s">
        <v>375</v>
      </c>
      <c r="K27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7" t="s">
        <v>526</v>
      </c>
    </row>
    <row r="28" spans="1:18" hidden="1" x14ac:dyDescent="0.25">
      <c r="A28" t="s">
        <v>365</v>
      </c>
      <c r="B28" t="s">
        <v>71</v>
      </c>
      <c r="C28" t="s">
        <v>93</v>
      </c>
      <c r="D28">
        <v>15</v>
      </c>
      <c r="E28" s="5"/>
      <c r="F28" t="s">
        <v>110</v>
      </c>
      <c r="G28" t="s">
        <v>376</v>
      </c>
      <c r="K28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8" t="s">
        <v>526</v>
      </c>
    </row>
    <row r="29" spans="1:18" hidden="1" x14ac:dyDescent="0.25">
      <c r="A29" t="s">
        <v>366</v>
      </c>
      <c r="B29" t="s">
        <v>71</v>
      </c>
      <c r="C29" t="s">
        <v>93</v>
      </c>
      <c r="D29">
        <v>16</v>
      </c>
      <c r="E29" s="5"/>
      <c r="F29" t="s">
        <v>111</v>
      </c>
      <c r="G29" t="s">
        <v>377</v>
      </c>
      <c r="K29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29" t="s">
        <v>526</v>
      </c>
    </row>
    <row r="30" spans="1:18" hidden="1" x14ac:dyDescent="0.25">
      <c r="A30" t="s">
        <v>367</v>
      </c>
      <c r="B30" t="s">
        <v>71</v>
      </c>
      <c r="C30" t="s">
        <v>93</v>
      </c>
      <c r="D30">
        <v>17</v>
      </c>
      <c r="E30" s="5"/>
      <c r="F30" t="s">
        <v>110</v>
      </c>
      <c r="G30" t="s">
        <v>378</v>
      </c>
      <c r="K30" t="str">
        <f>IF(OR(Tabla1[[#This Row],[Goles_gej]]="",Tabla1[[#This Row],[Goles_rival]]=""),"",IF(Tabla1[[#This Row],[Goles_gej]]&gt;Tabla1[[#This Row],[Goles_rival]],"victoria",IF(Tabla1[[#This Row],[Goles_rival]]&gt;Tabla1[[#This Row],[Goles_gej]],"derrota","empate")))</f>
        <v/>
      </c>
      <c r="Q30" t="s">
        <v>526</v>
      </c>
    </row>
  </sheetData>
  <phoneticPr fontId="2" type="noConversion"/>
  <conditionalFormatting sqref="A1:A1048576">
    <cfRule type="duplicateValues" dxfId="27" priority="1"/>
  </conditionalFormatting>
  <pageMargins left="0.7" right="0.7" top="0.75" bottom="0.75" header="0.3" footer="0.3"/>
  <ignoredErrors>
    <ignoredError sqref="F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xr:uid="{CAF70001-4825-4C6F-9BCD-0BEA69AB5EA3}">
          <x14:formula1>
            <xm:f>notas!$A$2:$A$4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7A49-76CB-40C2-9C8B-5EFB0B6011E0}">
  <sheetPr codeName="Hoja3"/>
  <dimension ref="A1:AA37"/>
  <sheetViews>
    <sheetView tabSelected="1" workbookViewId="0">
      <selection activeCell="A18" sqref="A18:XFD18"/>
    </sheetView>
  </sheetViews>
  <sheetFormatPr baseColWidth="10" defaultRowHeight="15" x14ac:dyDescent="0.25"/>
  <cols>
    <col min="1" max="1" width="28" bestFit="1" customWidth="1"/>
    <col min="2" max="2" width="20.7109375" bestFit="1" customWidth="1"/>
    <col min="3" max="3" width="15.42578125" bestFit="1" customWidth="1"/>
    <col min="4" max="4" width="22.42578125" bestFit="1" customWidth="1"/>
    <col min="5" max="5" width="12.42578125" customWidth="1"/>
    <col min="6" max="13" width="12" customWidth="1"/>
    <col min="14" max="15" width="13" customWidth="1"/>
    <col min="16" max="16" width="14.42578125" customWidth="1"/>
    <col min="17" max="21" width="12" customWidth="1"/>
    <col min="27" max="27" width="19.42578125" bestFit="1" customWidth="1"/>
  </cols>
  <sheetData>
    <row r="1" spans="1:27" x14ac:dyDescent="0.25">
      <c r="A1" s="1" t="s">
        <v>131</v>
      </c>
      <c r="B1" s="1" t="s">
        <v>1</v>
      </c>
      <c r="C1" s="1" t="s">
        <v>26</v>
      </c>
      <c r="D1" s="1" t="s">
        <v>70</v>
      </c>
      <c r="E1" s="1" t="s">
        <v>135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1092</v>
      </c>
      <c r="W1" s="1" t="s">
        <v>1146</v>
      </c>
      <c r="X1" s="1" t="s">
        <v>1147</v>
      </c>
      <c r="Y1" s="1" t="s">
        <v>1148</v>
      </c>
      <c r="Z1" s="1" t="s">
        <v>1149</v>
      </c>
      <c r="AA1" s="1" t="s">
        <v>1150</v>
      </c>
    </row>
    <row r="2" spans="1:27" x14ac:dyDescent="0.25">
      <c r="A2" t="s">
        <v>72</v>
      </c>
      <c r="B2" t="s">
        <v>71</v>
      </c>
      <c r="C2" t="s">
        <v>132</v>
      </c>
      <c r="D2" t="s">
        <v>78</v>
      </c>
      <c r="E2" t="s">
        <v>134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  <c r="N2" t="s">
        <v>144</v>
      </c>
      <c r="O2" t="s">
        <v>145</v>
      </c>
      <c r="P2" t="s">
        <v>146</v>
      </c>
      <c r="Q2" t="s">
        <v>147</v>
      </c>
      <c r="R2" t="s">
        <v>148</v>
      </c>
      <c r="S2" t="s">
        <v>149</v>
      </c>
      <c r="T2" t="s">
        <v>150</v>
      </c>
    </row>
    <row r="3" spans="1:27" x14ac:dyDescent="0.25">
      <c r="A3" t="s">
        <v>72</v>
      </c>
      <c r="B3" t="s">
        <v>71</v>
      </c>
      <c r="C3" t="s">
        <v>132</v>
      </c>
      <c r="D3" t="s">
        <v>133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M3" t="s">
        <v>160</v>
      </c>
      <c r="N3" t="s">
        <v>161</v>
      </c>
      <c r="O3" t="s">
        <v>162</v>
      </c>
      <c r="P3" t="s">
        <v>163</v>
      </c>
      <c r="Q3" t="s">
        <v>164</v>
      </c>
      <c r="R3" t="s">
        <v>165</v>
      </c>
      <c r="S3" t="s">
        <v>166</v>
      </c>
      <c r="T3" t="s">
        <v>167</v>
      </c>
    </row>
    <row r="4" spans="1:27" x14ac:dyDescent="0.25">
      <c r="A4" t="s">
        <v>73</v>
      </c>
      <c r="B4" t="s">
        <v>71</v>
      </c>
      <c r="C4" t="s">
        <v>132</v>
      </c>
      <c r="D4" t="s">
        <v>78</v>
      </c>
      <c r="E4" t="s">
        <v>134</v>
      </c>
      <c r="F4" t="s">
        <v>174</v>
      </c>
      <c r="G4" t="s">
        <v>175</v>
      </c>
      <c r="H4" t="s">
        <v>176</v>
      </c>
      <c r="I4" t="s">
        <v>177</v>
      </c>
      <c r="J4" t="s">
        <v>178</v>
      </c>
      <c r="K4" t="s">
        <v>179</v>
      </c>
      <c r="L4" t="s">
        <v>180</v>
      </c>
      <c r="M4" t="s">
        <v>181</v>
      </c>
      <c r="N4" t="s">
        <v>182</v>
      </c>
      <c r="O4" t="s">
        <v>183</v>
      </c>
      <c r="P4" t="s">
        <v>149</v>
      </c>
      <c r="Q4" t="s">
        <v>185</v>
      </c>
      <c r="R4" t="s">
        <v>148</v>
      </c>
      <c r="S4" t="s">
        <v>150</v>
      </c>
      <c r="T4" t="s">
        <v>184</v>
      </c>
    </row>
    <row r="5" spans="1:27" x14ac:dyDescent="0.25">
      <c r="A5" t="s">
        <v>73</v>
      </c>
      <c r="B5" t="s">
        <v>71</v>
      </c>
      <c r="C5" t="s">
        <v>132</v>
      </c>
      <c r="D5" t="s">
        <v>95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</row>
    <row r="6" spans="1:27" x14ac:dyDescent="0.25">
      <c r="A6" t="s">
        <v>74</v>
      </c>
      <c r="B6" t="s">
        <v>71</v>
      </c>
      <c r="C6" t="s">
        <v>132</v>
      </c>
      <c r="D6" t="s">
        <v>78</v>
      </c>
      <c r="E6" t="s">
        <v>134</v>
      </c>
      <c r="F6" t="s">
        <v>221</v>
      </c>
      <c r="G6" t="s">
        <v>175</v>
      </c>
      <c r="H6" t="s">
        <v>176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149</v>
      </c>
      <c r="Q6" t="s">
        <v>229</v>
      </c>
      <c r="R6" t="s">
        <v>140</v>
      </c>
      <c r="S6" t="s">
        <v>185</v>
      </c>
      <c r="T6" t="s">
        <v>145</v>
      </c>
    </row>
    <row r="7" spans="1:27" x14ac:dyDescent="0.25">
      <c r="A7" t="s">
        <v>74</v>
      </c>
      <c r="B7" t="s">
        <v>71</v>
      </c>
      <c r="C7" t="s">
        <v>132</v>
      </c>
      <c r="D7" t="s">
        <v>96</v>
      </c>
      <c r="E7" t="s">
        <v>230</v>
      </c>
      <c r="F7" t="s">
        <v>231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  <c r="Q7" t="s">
        <v>242</v>
      </c>
      <c r="R7" t="s">
        <v>243</v>
      </c>
      <c r="S7" t="s">
        <v>244</v>
      </c>
      <c r="T7" t="s">
        <v>245</v>
      </c>
    </row>
    <row r="8" spans="1:27" x14ac:dyDescent="0.25">
      <c r="A8" t="s">
        <v>75</v>
      </c>
      <c r="B8" t="s">
        <v>71</v>
      </c>
      <c r="C8" t="s">
        <v>132</v>
      </c>
      <c r="D8" t="s">
        <v>97</v>
      </c>
      <c r="E8" t="s">
        <v>257</v>
      </c>
      <c r="F8" t="s">
        <v>258</v>
      </c>
      <c r="G8" t="s">
        <v>259</v>
      </c>
      <c r="H8" t="s">
        <v>260</v>
      </c>
      <c r="I8" t="s">
        <v>261</v>
      </c>
      <c r="J8" t="s">
        <v>262</v>
      </c>
      <c r="K8" t="s">
        <v>263</v>
      </c>
      <c r="L8" t="s">
        <v>264</v>
      </c>
      <c r="M8" t="s">
        <v>265</v>
      </c>
      <c r="N8" t="s">
        <v>267</v>
      </c>
      <c r="O8" t="s">
        <v>266</v>
      </c>
      <c r="P8" t="s">
        <v>268</v>
      </c>
      <c r="Q8" t="s">
        <v>269</v>
      </c>
      <c r="R8" t="s">
        <v>270</v>
      </c>
      <c r="S8" t="s">
        <v>271</v>
      </c>
    </row>
    <row r="9" spans="1:27" x14ac:dyDescent="0.25">
      <c r="A9" t="s">
        <v>75</v>
      </c>
      <c r="B9" t="s">
        <v>71</v>
      </c>
      <c r="C9" t="s">
        <v>132</v>
      </c>
      <c r="D9" t="s">
        <v>78</v>
      </c>
      <c r="E9" t="s">
        <v>134</v>
      </c>
      <c r="F9" t="s">
        <v>221</v>
      </c>
      <c r="G9" t="s">
        <v>175</v>
      </c>
      <c r="H9" t="s">
        <v>176</v>
      </c>
      <c r="I9" t="s">
        <v>177</v>
      </c>
      <c r="J9" t="s">
        <v>272</v>
      </c>
      <c r="K9" t="s">
        <v>273</v>
      </c>
      <c r="L9" t="s">
        <v>225</v>
      </c>
      <c r="M9" t="s">
        <v>274</v>
      </c>
      <c r="N9" t="s">
        <v>275</v>
      </c>
      <c r="O9" t="s">
        <v>276</v>
      </c>
      <c r="P9" t="s">
        <v>145</v>
      </c>
      <c r="Q9" t="s">
        <v>277</v>
      </c>
      <c r="R9" t="s">
        <v>140</v>
      </c>
      <c r="S9" t="s">
        <v>143</v>
      </c>
      <c r="T9" t="s">
        <v>149</v>
      </c>
    </row>
    <row r="10" spans="1:27" x14ac:dyDescent="0.25">
      <c r="A10" t="s">
        <v>76</v>
      </c>
      <c r="B10" t="s">
        <v>71</v>
      </c>
      <c r="C10" t="s">
        <v>132</v>
      </c>
      <c r="D10" t="s">
        <v>78</v>
      </c>
      <c r="E10" t="s">
        <v>134</v>
      </c>
      <c r="F10" t="s">
        <v>221</v>
      </c>
      <c r="G10" t="s">
        <v>299</v>
      </c>
      <c r="H10" t="s">
        <v>300</v>
      </c>
      <c r="I10" t="s">
        <v>301</v>
      </c>
      <c r="J10" t="s">
        <v>223</v>
      </c>
      <c r="K10" t="s">
        <v>178</v>
      </c>
      <c r="L10" t="s">
        <v>225</v>
      </c>
      <c r="M10" t="s">
        <v>302</v>
      </c>
      <c r="N10" t="s">
        <v>227</v>
      </c>
      <c r="O10" t="s">
        <v>181</v>
      </c>
      <c r="P10" t="s">
        <v>185</v>
      </c>
      <c r="Q10" t="s">
        <v>148</v>
      </c>
      <c r="R10" t="s">
        <v>150</v>
      </c>
      <c r="S10" t="s">
        <v>229</v>
      </c>
      <c r="T10" t="s">
        <v>145</v>
      </c>
    </row>
    <row r="11" spans="1:27" x14ac:dyDescent="0.25">
      <c r="A11" t="s">
        <v>76</v>
      </c>
      <c r="B11" t="s">
        <v>71</v>
      </c>
      <c r="C11" t="s">
        <v>132</v>
      </c>
      <c r="D11" t="s">
        <v>98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309</v>
      </c>
      <c r="L11" t="s">
        <v>310</v>
      </c>
      <c r="M11" t="s">
        <v>311</v>
      </c>
      <c r="N11" t="s">
        <v>312</v>
      </c>
      <c r="O11" t="s">
        <v>313</v>
      </c>
      <c r="P11" t="s">
        <v>314</v>
      </c>
      <c r="Q11" t="s">
        <v>315</v>
      </c>
      <c r="R11" t="s">
        <v>316</v>
      </c>
      <c r="S11" t="s">
        <v>317</v>
      </c>
      <c r="T11" t="s">
        <v>318</v>
      </c>
    </row>
    <row r="12" spans="1:27" x14ac:dyDescent="0.25">
      <c r="A12" t="s">
        <v>77</v>
      </c>
      <c r="B12" t="s">
        <v>71</v>
      </c>
      <c r="C12" t="s">
        <v>132</v>
      </c>
      <c r="D12" t="s">
        <v>100</v>
      </c>
      <c r="E12" t="s">
        <v>327</v>
      </c>
      <c r="F12" t="s">
        <v>328</v>
      </c>
      <c r="G12" t="s">
        <v>329</v>
      </c>
      <c r="H12" t="s">
        <v>330</v>
      </c>
      <c r="I12" t="s">
        <v>331</v>
      </c>
      <c r="J12" t="s">
        <v>332</v>
      </c>
      <c r="K12" t="s">
        <v>333</v>
      </c>
      <c r="L12" t="s">
        <v>334</v>
      </c>
      <c r="M12" t="s">
        <v>335</v>
      </c>
      <c r="N12" t="s">
        <v>336</v>
      </c>
      <c r="O12" t="s">
        <v>337</v>
      </c>
      <c r="P12" t="s">
        <v>338</v>
      </c>
      <c r="Q12" t="s">
        <v>339</v>
      </c>
      <c r="R12" t="s">
        <v>340</v>
      </c>
      <c r="S12" t="s">
        <v>341</v>
      </c>
    </row>
    <row r="13" spans="1:27" x14ac:dyDescent="0.25">
      <c r="A13" t="s">
        <v>77</v>
      </c>
      <c r="B13" t="s">
        <v>71</v>
      </c>
      <c r="C13" t="s">
        <v>132</v>
      </c>
      <c r="D13" t="s">
        <v>78</v>
      </c>
      <c r="E13" t="s">
        <v>134</v>
      </c>
      <c r="F13" t="s">
        <v>342</v>
      </c>
      <c r="G13" t="s">
        <v>175</v>
      </c>
      <c r="H13" t="s">
        <v>176</v>
      </c>
      <c r="I13" t="s">
        <v>177</v>
      </c>
      <c r="J13" t="s">
        <v>325</v>
      </c>
      <c r="K13" t="s">
        <v>224</v>
      </c>
      <c r="L13" t="s">
        <v>225</v>
      </c>
      <c r="M13" t="s">
        <v>324</v>
      </c>
      <c r="N13" t="s">
        <v>326</v>
      </c>
      <c r="O13" t="s">
        <v>181</v>
      </c>
      <c r="P13" t="s">
        <v>229</v>
      </c>
      <c r="Q13" t="s">
        <v>277</v>
      </c>
      <c r="R13" t="s">
        <v>299</v>
      </c>
      <c r="S13" t="s">
        <v>323</v>
      </c>
      <c r="T13" t="s">
        <v>343</v>
      </c>
    </row>
    <row r="14" spans="1:27" x14ac:dyDescent="0.25">
      <c r="A14" t="s">
        <v>357</v>
      </c>
      <c r="B14" t="s">
        <v>71</v>
      </c>
      <c r="C14" s="10" t="s">
        <v>489</v>
      </c>
      <c r="D14" t="s">
        <v>78</v>
      </c>
      <c r="E14" t="s">
        <v>134</v>
      </c>
      <c r="F14" t="s">
        <v>149</v>
      </c>
      <c r="G14" t="s">
        <v>137</v>
      </c>
      <c r="H14" t="s">
        <v>138</v>
      </c>
      <c r="I14" t="s">
        <v>139</v>
      </c>
      <c r="J14" t="s">
        <v>148</v>
      </c>
      <c r="K14" t="s">
        <v>141</v>
      </c>
      <c r="L14" t="s">
        <v>142</v>
      </c>
      <c r="M14" t="s">
        <v>143</v>
      </c>
      <c r="N14" t="s">
        <v>145</v>
      </c>
      <c r="O14" t="s">
        <v>276</v>
      </c>
      <c r="P14" t="s">
        <v>229</v>
      </c>
      <c r="Q14" t="s">
        <v>140</v>
      </c>
      <c r="R14" t="s">
        <v>185</v>
      </c>
      <c r="S14" t="s">
        <v>184</v>
      </c>
      <c r="T14" t="s">
        <v>277</v>
      </c>
    </row>
    <row r="15" spans="1:27" x14ac:dyDescent="0.25">
      <c r="A15" t="s">
        <v>357</v>
      </c>
      <c r="B15" t="s">
        <v>71</v>
      </c>
      <c r="C15" s="10" t="s">
        <v>489</v>
      </c>
      <c r="D15" t="s">
        <v>371</v>
      </c>
      <c r="E15" t="s">
        <v>490</v>
      </c>
      <c r="F15" t="s">
        <v>491</v>
      </c>
      <c r="G15" t="s">
        <v>492</v>
      </c>
      <c r="H15" t="s">
        <v>494</v>
      </c>
      <c r="I15" t="s">
        <v>495</v>
      </c>
      <c r="J15" t="s">
        <v>496</v>
      </c>
      <c r="K15" t="s">
        <v>493</v>
      </c>
      <c r="L15" t="s">
        <v>497</v>
      </c>
      <c r="M15" t="s">
        <v>498</v>
      </c>
      <c r="N15" t="s">
        <v>499</v>
      </c>
      <c r="O15" t="s">
        <v>500</v>
      </c>
      <c r="P15" t="s">
        <v>528</v>
      </c>
      <c r="Q15" t="s">
        <v>527</v>
      </c>
      <c r="R15" t="s">
        <v>529</v>
      </c>
      <c r="S15" t="s">
        <v>530</v>
      </c>
      <c r="T15" t="s">
        <v>531</v>
      </c>
    </row>
    <row r="16" spans="1:27" x14ac:dyDescent="0.25">
      <c r="A16" t="s">
        <v>644</v>
      </c>
      <c r="B16" t="s">
        <v>645</v>
      </c>
      <c r="C16" t="s">
        <v>615</v>
      </c>
      <c r="D16" t="s">
        <v>611</v>
      </c>
      <c r="E16" t="s">
        <v>626</v>
      </c>
      <c r="F16" t="s">
        <v>627</v>
      </c>
      <c r="G16" t="s">
        <v>628</v>
      </c>
      <c r="H16" t="s">
        <v>629</v>
      </c>
      <c r="I16" t="s">
        <v>630</v>
      </c>
      <c r="J16" t="s">
        <v>631</v>
      </c>
      <c r="K16" t="s">
        <v>632</v>
      </c>
      <c r="L16" t="s">
        <v>633</v>
      </c>
      <c r="M16" t="s">
        <v>634</v>
      </c>
      <c r="N16" t="s">
        <v>635</v>
      </c>
      <c r="O16" t="s">
        <v>636</v>
      </c>
      <c r="P16" t="s">
        <v>1093</v>
      </c>
      <c r="Q16" t="s">
        <v>1094</v>
      </c>
      <c r="R16" t="s">
        <v>1095</v>
      </c>
      <c r="S16" t="s">
        <v>1096</v>
      </c>
      <c r="T16" t="s">
        <v>637</v>
      </c>
      <c r="U16" t="s">
        <v>640</v>
      </c>
      <c r="V16" t="s">
        <v>1097</v>
      </c>
    </row>
    <row r="17" spans="1:27" x14ac:dyDescent="0.25">
      <c r="A17" t="s">
        <v>644</v>
      </c>
      <c r="B17" t="s">
        <v>645</v>
      </c>
      <c r="C17" t="s">
        <v>615</v>
      </c>
      <c r="D17" t="s">
        <v>78</v>
      </c>
      <c r="E17" t="s">
        <v>616</v>
      </c>
      <c r="F17" t="s">
        <v>617</v>
      </c>
      <c r="G17" t="s">
        <v>618</v>
      </c>
      <c r="H17" t="s">
        <v>619</v>
      </c>
      <c r="I17" t="s">
        <v>625</v>
      </c>
      <c r="J17" t="s">
        <v>620</v>
      </c>
      <c r="K17" t="s">
        <v>249</v>
      </c>
      <c r="L17" t="s">
        <v>621</v>
      </c>
      <c r="M17" t="s">
        <v>622</v>
      </c>
      <c r="N17" t="s">
        <v>623</v>
      </c>
      <c r="O17" t="s">
        <v>624</v>
      </c>
      <c r="P17" t="s">
        <v>1088</v>
      </c>
      <c r="Q17" t="s">
        <v>641</v>
      </c>
      <c r="R17" t="s">
        <v>1089</v>
      </c>
      <c r="S17" t="s">
        <v>1090</v>
      </c>
      <c r="T17" t="s">
        <v>638</v>
      </c>
      <c r="U17" t="s">
        <v>1091</v>
      </c>
      <c r="V17" t="s">
        <v>639</v>
      </c>
    </row>
    <row r="18" spans="1:27" x14ac:dyDescent="0.25">
      <c r="A18" t="s">
        <v>1086</v>
      </c>
      <c r="B18" t="s">
        <v>646</v>
      </c>
      <c r="C18" t="s">
        <v>615</v>
      </c>
      <c r="D18" t="s">
        <v>647</v>
      </c>
      <c r="E18" t="s">
        <v>664</v>
      </c>
      <c r="F18" t="s">
        <v>665</v>
      </c>
      <c r="G18" t="s">
        <v>666</v>
      </c>
      <c r="H18" t="s">
        <v>656</v>
      </c>
      <c r="I18" t="s">
        <v>667</v>
      </c>
      <c r="J18" t="s">
        <v>668</v>
      </c>
      <c r="K18" t="s">
        <v>669</v>
      </c>
      <c r="L18" t="s">
        <v>670</v>
      </c>
      <c r="M18" t="s">
        <v>653</v>
      </c>
      <c r="N18" t="s">
        <v>657</v>
      </c>
      <c r="O18" t="s">
        <v>671</v>
      </c>
      <c r="P18" t="s">
        <v>1098</v>
      </c>
      <c r="Q18" t="s">
        <v>1099</v>
      </c>
      <c r="R18" t="s">
        <v>663</v>
      </c>
      <c r="S18" t="s">
        <v>1100</v>
      </c>
      <c r="T18" t="s">
        <v>1101</v>
      </c>
      <c r="U18" t="s">
        <v>677</v>
      </c>
      <c r="V18" t="s">
        <v>678</v>
      </c>
    </row>
    <row r="19" spans="1:27" x14ac:dyDescent="0.25">
      <c r="A19" t="s">
        <v>1086</v>
      </c>
      <c r="B19" t="s">
        <v>646</v>
      </c>
      <c r="C19" t="s">
        <v>615</v>
      </c>
      <c r="D19" t="s">
        <v>78</v>
      </c>
      <c r="E19" t="s">
        <v>662</v>
      </c>
      <c r="F19" t="s">
        <v>620</v>
      </c>
      <c r="G19" t="s">
        <v>672</v>
      </c>
      <c r="H19" t="s">
        <v>655</v>
      </c>
      <c r="I19" t="s">
        <v>673</v>
      </c>
      <c r="J19" t="s">
        <v>674</v>
      </c>
      <c r="K19" t="s">
        <v>660</v>
      </c>
      <c r="L19" t="s">
        <v>675</v>
      </c>
      <c r="M19" t="s">
        <v>676</v>
      </c>
      <c r="N19" t="s">
        <v>661</v>
      </c>
      <c r="O19" t="s">
        <v>654</v>
      </c>
      <c r="P19" t="s">
        <v>1035</v>
      </c>
      <c r="Q19" t="s">
        <v>149</v>
      </c>
      <c r="R19" t="s">
        <v>680</v>
      </c>
      <c r="S19" t="s">
        <v>249</v>
      </c>
      <c r="T19" t="s">
        <v>622</v>
      </c>
      <c r="U19" t="s">
        <v>1102</v>
      </c>
      <c r="V19" t="s">
        <v>696</v>
      </c>
    </row>
    <row r="20" spans="1:27" x14ac:dyDescent="0.25">
      <c r="A20" t="s">
        <v>682</v>
      </c>
      <c r="B20" t="s">
        <v>681</v>
      </c>
      <c r="C20" t="s">
        <v>615</v>
      </c>
      <c r="D20" t="s">
        <v>78</v>
      </c>
      <c r="E20" t="s">
        <v>616</v>
      </c>
      <c r="F20" t="s">
        <v>690</v>
      </c>
      <c r="G20" t="s">
        <v>691</v>
      </c>
      <c r="H20" t="s">
        <v>692</v>
      </c>
      <c r="I20" t="s">
        <v>617</v>
      </c>
      <c r="J20" t="s">
        <v>693</v>
      </c>
      <c r="K20" t="s">
        <v>708</v>
      </c>
      <c r="L20" t="s">
        <v>694</v>
      </c>
      <c r="M20" t="s">
        <v>695</v>
      </c>
      <c r="N20" t="s">
        <v>696</v>
      </c>
      <c r="O20" t="s">
        <v>697</v>
      </c>
      <c r="P20" t="s">
        <v>1103</v>
      </c>
      <c r="Q20" t="s">
        <v>711</v>
      </c>
      <c r="R20" t="s">
        <v>746</v>
      </c>
      <c r="S20" t="s">
        <v>1104</v>
      </c>
      <c r="T20" t="s">
        <v>1105</v>
      </c>
      <c r="U20" t="s">
        <v>709</v>
      </c>
      <c r="V20" t="s">
        <v>1106</v>
      </c>
    </row>
    <row r="21" spans="1:27" x14ac:dyDescent="0.25">
      <c r="A21" t="s">
        <v>682</v>
      </c>
      <c r="B21" t="s">
        <v>681</v>
      </c>
      <c r="C21" t="s">
        <v>615</v>
      </c>
      <c r="D21" t="s">
        <v>98</v>
      </c>
      <c r="E21" t="s">
        <v>698</v>
      </c>
      <c r="F21" t="s">
        <v>699</v>
      </c>
      <c r="G21" t="s">
        <v>700</v>
      </c>
      <c r="H21" t="s">
        <v>701</v>
      </c>
      <c r="I21" t="s">
        <v>702</v>
      </c>
      <c r="J21" t="s">
        <v>703</v>
      </c>
      <c r="K21" t="s">
        <v>704</v>
      </c>
      <c r="L21" t="s">
        <v>498</v>
      </c>
      <c r="M21" t="s">
        <v>705</v>
      </c>
      <c r="N21" t="s">
        <v>706</v>
      </c>
      <c r="O21" t="s">
        <v>707</v>
      </c>
      <c r="P21" t="s">
        <v>1107</v>
      </c>
      <c r="Q21" t="s">
        <v>1108</v>
      </c>
      <c r="R21" t="s">
        <v>1109</v>
      </c>
      <c r="S21" t="s">
        <v>1110</v>
      </c>
      <c r="T21" t="s">
        <v>713</v>
      </c>
      <c r="U21" t="s">
        <v>712</v>
      </c>
      <c r="V21" t="s">
        <v>1111</v>
      </c>
    </row>
    <row r="22" spans="1:27" x14ac:dyDescent="0.25">
      <c r="A22" t="s">
        <v>715</v>
      </c>
      <c r="B22" t="s">
        <v>716</v>
      </c>
      <c r="C22" t="s">
        <v>615</v>
      </c>
      <c r="D22" t="s">
        <v>717</v>
      </c>
      <c r="E22" t="s">
        <v>732</v>
      </c>
      <c r="F22" t="s">
        <v>733</v>
      </c>
      <c r="G22" t="s">
        <v>734</v>
      </c>
      <c r="H22" t="s">
        <v>735</v>
      </c>
      <c r="I22" t="s">
        <v>736</v>
      </c>
      <c r="J22" t="s">
        <v>737</v>
      </c>
      <c r="K22" t="s">
        <v>738</v>
      </c>
      <c r="L22" t="s">
        <v>739</v>
      </c>
      <c r="M22" t="s">
        <v>740</v>
      </c>
      <c r="N22" t="s">
        <v>741</v>
      </c>
      <c r="O22" t="s">
        <v>742</v>
      </c>
      <c r="P22" t="s">
        <v>1112</v>
      </c>
      <c r="Q22" t="s">
        <v>1113</v>
      </c>
      <c r="R22" t="s">
        <v>1114</v>
      </c>
      <c r="S22" t="s">
        <v>753</v>
      </c>
      <c r="T22" t="s">
        <v>1115</v>
      </c>
      <c r="U22" t="s">
        <v>752</v>
      </c>
      <c r="V22" t="s">
        <v>754</v>
      </c>
    </row>
    <row r="23" spans="1:27" x14ac:dyDescent="0.25">
      <c r="A23" t="s">
        <v>715</v>
      </c>
      <c r="B23" t="s">
        <v>716</v>
      </c>
      <c r="C23" t="s">
        <v>615</v>
      </c>
      <c r="D23" t="s">
        <v>78</v>
      </c>
      <c r="E23" t="s">
        <v>616</v>
      </c>
      <c r="F23" t="s">
        <v>743</v>
      </c>
      <c r="G23" t="s">
        <v>744</v>
      </c>
      <c r="H23" t="s">
        <v>745</v>
      </c>
      <c r="I23" t="s">
        <v>746</v>
      </c>
      <c r="J23" t="s">
        <v>747</v>
      </c>
      <c r="K23" t="s">
        <v>149</v>
      </c>
      <c r="L23" t="s">
        <v>748</v>
      </c>
      <c r="M23" t="s">
        <v>749</v>
      </c>
      <c r="N23" t="s">
        <v>750</v>
      </c>
      <c r="O23" t="s">
        <v>751</v>
      </c>
      <c r="P23" t="s">
        <v>1116</v>
      </c>
      <c r="Q23" t="s">
        <v>1117</v>
      </c>
      <c r="R23" t="s">
        <v>694</v>
      </c>
      <c r="S23" t="s">
        <v>756</v>
      </c>
      <c r="T23" t="s">
        <v>695</v>
      </c>
      <c r="U23" t="s">
        <v>755</v>
      </c>
      <c r="V23" t="s">
        <v>778</v>
      </c>
    </row>
    <row r="24" spans="1:27" x14ac:dyDescent="0.25">
      <c r="A24" t="s">
        <v>758</v>
      </c>
      <c r="B24" t="s">
        <v>759</v>
      </c>
      <c r="C24" t="s">
        <v>615</v>
      </c>
      <c r="D24" t="s">
        <v>760</v>
      </c>
      <c r="E24" t="s">
        <v>767</v>
      </c>
      <c r="F24" t="s">
        <v>768</v>
      </c>
      <c r="G24" t="s">
        <v>769</v>
      </c>
      <c r="H24" t="s">
        <v>770</v>
      </c>
      <c r="I24" t="s">
        <v>771</v>
      </c>
      <c r="J24" t="s">
        <v>772</v>
      </c>
      <c r="K24" t="s">
        <v>773</v>
      </c>
      <c r="L24" t="s">
        <v>774</v>
      </c>
      <c r="M24" t="s">
        <v>775</v>
      </c>
      <c r="N24" t="s">
        <v>776</v>
      </c>
      <c r="O24" t="s">
        <v>777</v>
      </c>
      <c r="P24" t="s">
        <v>1118</v>
      </c>
      <c r="Q24" t="s">
        <v>1119</v>
      </c>
      <c r="R24" t="s">
        <v>784</v>
      </c>
      <c r="S24" t="s">
        <v>786</v>
      </c>
      <c r="T24" t="s">
        <v>1120</v>
      </c>
      <c r="U24" t="s">
        <v>785</v>
      </c>
      <c r="V24" t="s">
        <v>1121</v>
      </c>
    </row>
    <row r="25" spans="1:27" x14ac:dyDescent="0.25">
      <c r="A25" t="s">
        <v>758</v>
      </c>
      <c r="B25" t="s">
        <v>759</v>
      </c>
      <c r="C25" t="s">
        <v>615</v>
      </c>
      <c r="D25" t="s">
        <v>78</v>
      </c>
      <c r="E25" t="s">
        <v>616</v>
      </c>
      <c r="F25" t="s">
        <v>149</v>
      </c>
      <c r="G25" t="s">
        <v>778</v>
      </c>
      <c r="H25" t="s">
        <v>779</v>
      </c>
      <c r="I25" t="s">
        <v>762</v>
      </c>
      <c r="J25" t="s">
        <v>620</v>
      </c>
      <c r="K25" t="s">
        <v>780</v>
      </c>
      <c r="L25" t="s">
        <v>781</v>
      </c>
      <c r="M25" t="s">
        <v>695</v>
      </c>
      <c r="N25" t="s">
        <v>782</v>
      </c>
      <c r="O25" t="s">
        <v>783</v>
      </c>
      <c r="P25" t="s">
        <v>797</v>
      </c>
      <c r="Q25" t="s">
        <v>711</v>
      </c>
      <c r="R25" t="s">
        <v>787</v>
      </c>
      <c r="S25" t="s">
        <v>617</v>
      </c>
      <c r="T25" t="s">
        <v>1122</v>
      </c>
      <c r="U25" t="s">
        <v>1123</v>
      </c>
      <c r="V25" t="s">
        <v>788</v>
      </c>
    </row>
    <row r="26" spans="1:27" x14ac:dyDescent="0.25">
      <c r="A26" t="s">
        <v>791</v>
      </c>
      <c r="B26" t="s">
        <v>792</v>
      </c>
      <c r="C26" t="s">
        <v>615</v>
      </c>
      <c r="D26" t="s">
        <v>793</v>
      </c>
      <c r="E26" t="s">
        <v>797</v>
      </c>
      <c r="F26" t="s">
        <v>798</v>
      </c>
      <c r="G26" t="s">
        <v>799</v>
      </c>
      <c r="H26" t="s">
        <v>800</v>
      </c>
      <c r="I26" t="s">
        <v>814</v>
      </c>
      <c r="J26" t="s">
        <v>801</v>
      </c>
      <c r="K26" t="s">
        <v>802</v>
      </c>
      <c r="L26" t="s">
        <v>803</v>
      </c>
      <c r="M26" t="s">
        <v>804</v>
      </c>
      <c r="N26" t="s">
        <v>805</v>
      </c>
      <c r="O26" t="s">
        <v>806</v>
      </c>
      <c r="P26" t="s">
        <v>1124</v>
      </c>
      <c r="Q26" t="s">
        <v>1125</v>
      </c>
      <c r="R26" t="s">
        <v>820</v>
      </c>
      <c r="S26" t="s">
        <v>1126</v>
      </c>
      <c r="T26" t="s">
        <v>821</v>
      </c>
      <c r="U26" t="s">
        <v>1127</v>
      </c>
      <c r="V26" t="s">
        <v>819</v>
      </c>
    </row>
    <row r="27" spans="1:27" x14ac:dyDescent="0.25">
      <c r="A27" t="s">
        <v>791</v>
      </c>
      <c r="B27" t="s">
        <v>792</v>
      </c>
      <c r="C27" t="s">
        <v>615</v>
      </c>
      <c r="D27" t="s">
        <v>78</v>
      </c>
      <c r="E27" t="s">
        <v>807</v>
      </c>
      <c r="F27" t="s">
        <v>620</v>
      </c>
      <c r="G27" t="s">
        <v>808</v>
      </c>
      <c r="H27" t="s">
        <v>809</v>
      </c>
      <c r="I27" t="s">
        <v>617</v>
      </c>
      <c r="J27" t="s">
        <v>782</v>
      </c>
      <c r="K27" t="s">
        <v>810</v>
      </c>
      <c r="L27" t="s">
        <v>815</v>
      </c>
      <c r="M27" t="s">
        <v>811</v>
      </c>
      <c r="N27" t="s">
        <v>812</v>
      </c>
      <c r="O27" t="s">
        <v>813</v>
      </c>
      <c r="P27" t="s">
        <v>1128</v>
      </c>
      <c r="Q27" t="s">
        <v>1129</v>
      </c>
      <c r="R27" t="s">
        <v>1130</v>
      </c>
      <c r="S27" t="s">
        <v>748</v>
      </c>
      <c r="T27" t="s">
        <v>816</v>
      </c>
      <c r="U27" t="s">
        <v>1131</v>
      </c>
      <c r="V27" t="s">
        <v>817</v>
      </c>
    </row>
    <row r="28" spans="1:27" x14ac:dyDescent="0.25">
      <c r="A28" t="s">
        <v>826</v>
      </c>
      <c r="B28" t="s">
        <v>827</v>
      </c>
      <c r="C28" t="s">
        <v>615</v>
      </c>
      <c r="D28" t="s">
        <v>828</v>
      </c>
      <c r="E28" t="s">
        <v>832</v>
      </c>
      <c r="F28" t="s">
        <v>802</v>
      </c>
      <c r="G28" t="s">
        <v>833</v>
      </c>
      <c r="H28" t="s">
        <v>809</v>
      </c>
      <c r="I28" t="s">
        <v>834</v>
      </c>
      <c r="J28" t="s">
        <v>835</v>
      </c>
      <c r="K28" t="s">
        <v>163</v>
      </c>
      <c r="L28" t="s">
        <v>836</v>
      </c>
      <c r="M28" t="s">
        <v>837</v>
      </c>
      <c r="N28" t="s">
        <v>838</v>
      </c>
      <c r="O28" t="s">
        <v>839</v>
      </c>
      <c r="P28" t="s">
        <v>1133</v>
      </c>
      <c r="Q28" t="s">
        <v>1134</v>
      </c>
      <c r="R28" t="s">
        <v>1135</v>
      </c>
      <c r="S28" t="s">
        <v>1136</v>
      </c>
      <c r="T28" t="s">
        <v>850</v>
      </c>
      <c r="U28" t="s">
        <v>1137</v>
      </c>
      <c r="V28" t="s">
        <v>1138</v>
      </c>
      <c r="W28" t="s">
        <v>852</v>
      </c>
      <c r="X28" t="s">
        <v>1139</v>
      </c>
      <c r="Y28" t="s">
        <v>851</v>
      </c>
      <c r="Z28" t="s">
        <v>853</v>
      </c>
      <c r="AA28" t="s">
        <v>1132</v>
      </c>
    </row>
    <row r="29" spans="1:27" x14ac:dyDescent="0.25">
      <c r="A29" t="s">
        <v>826</v>
      </c>
      <c r="B29" t="s">
        <v>827</v>
      </c>
      <c r="C29" t="s">
        <v>615</v>
      </c>
      <c r="D29" t="s">
        <v>78</v>
      </c>
      <c r="E29" t="s">
        <v>664</v>
      </c>
      <c r="F29" t="s">
        <v>840</v>
      </c>
      <c r="G29" t="s">
        <v>841</v>
      </c>
      <c r="H29" t="s">
        <v>842</v>
      </c>
      <c r="I29" t="s">
        <v>137</v>
      </c>
      <c r="J29" t="s">
        <v>847</v>
      </c>
      <c r="K29" t="s">
        <v>843</v>
      </c>
      <c r="L29" t="s">
        <v>844</v>
      </c>
      <c r="M29" t="s">
        <v>845</v>
      </c>
      <c r="N29" t="s">
        <v>846</v>
      </c>
      <c r="O29" t="s">
        <v>848</v>
      </c>
      <c r="P29" t="s">
        <v>1140</v>
      </c>
      <c r="Q29" t="s">
        <v>1141</v>
      </c>
      <c r="R29" t="s">
        <v>857</v>
      </c>
      <c r="S29" t="s">
        <v>1142</v>
      </c>
      <c r="T29" t="s">
        <v>889</v>
      </c>
      <c r="U29" t="s">
        <v>856</v>
      </c>
      <c r="V29" t="s">
        <v>142</v>
      </c>
      <c r="W29" t="s">
        <v>855</v>
      </c>
      <c r="X29" t="s">
        <v>1143</v>
      </c>
      <c r="Y29" t="s">
        <v>877</v>
      </c>
      <c r="Z29" t="s">
        <v>1144</v>
      </c>
      <c r="AA29" t="s">
        <v>1145</v>
      </c>
    </row>
    <row r="30" spans="1:27" x14ac:dyDescent="0.25">
      <c r="A30" t="s">
        <v>864</v>
      </c>
      <c r="B30" t="s">
        <v>827</v>
      </c>
      <c r="C30" t="s">
        <v>615</v>
      </c>
      <c r="D30" t="s">
        <v>78</v>
      </c>
      <c r="E30" t="s">
        <v>664</v>
      </c>
      <c r="F30" t="s">
        <v>877</v>
      </c>
      <c r="G30" t="s">
        <v>277</v>
      </c>
      <c r="H30" t="s">
        <v>137</v>
      </c>
      <c r="I30" t="s">
        <v>847</v>
      </c>
      <c r="J30" t="s">
        <v>142</v>
      </c>
      <c r="K30" t="s">
        <v>857</v>
      </c>
      <c r="L30" t="s">
        <v>855</v>
      </c>
      <c r="M30" t="s">
        <v>845</v>
      </c>
      <c r="N30" t="s">
        <v>848</v>
      </c>
      <c r="O30" t="s">
        <v>653</v>
      </c>
      <c r="P30" t="s">
        <v>1140</v>
      </c>
      <c r="Q30" t="s">
        <v>1158</v>
      </c>
      <c r="R30" t="s">
        <v>842</v>
      </c>
      <c r="S30" t="s">
        <v>1159</v>
      </c>
      <c r="T30" t="s">
        <v>889</v>
      </c>
      <c r="U30" t="s">
        <v>1160</v>
      </c>
      <c r="V30" t="s">
        <v>1161</v>
      </c>
      <c r="W30" t="s">
        <v>843</v>
      </c>
      <c r="X30" t="s">
        <v>1162</v>
      </c>
      <c r="Y30" t="s">
        <v>1163</v>
      </c>
      <c r="Z30" t="s">
        <v>890</v>
      </c>
      <c r="AA30" t="s">
        <v>891</v>
      </c>
    </row>
    <row r="31" spans="1:27" x14ac:dyDescent="0.25">
      <c r="A31" t="s">
        <v>864</v>
      </c>
      <c r="B31" t="s">
        <v>827</v>
      </c>
      <c r="C31" t="s">
        <v>615</v>
      </c>
      <c r="D31" t="s">
        <v>866</v>
      </c>
      <c r="E31" t="s">
        <v>886</v>
      </c>
      <c r="F31" t="s">
        <v>878</v>
      </c>
      <c r="G31" t="s">
        <v>879</v>
      </c>
      <c r="H31" t="s">
        <v>880</v>
      </c>
      <c r="I31" t="s">
        <v>881</v>
      </c>
      <c r="J31" t="s">
        <v>887</v>
      </c>
      <c r="K31" t="s">
        <v>882</v>
      </c>
      <c r="L31" t="s">
        <v>888</v>
      </c>
      <c r="M31" t="s">
        <v>883</v>
      </c>
      <c r="N31" t="s">
        <v>884</v>
      </c>
      <c r="O31" t="s">
        <v>885</v>
      </c>
      <c r="P31" t="s">
        <v>1151</v>
      </c>
      <c r="Q31" t="s">
        <v>1152</v>
      </c>
      <c r="R31" t="s">
        <v>1153</v>
      </c>
      <c r="S31" t="s">
        <v>892</v>
      </c>
      <c r="T31" t="s">
        <v>895</v>
      </c>
      <c r="U31" t="s">
        <v>1154</v>
      </c>
      <c r="V31" t="s">
        <v>1155</v>
      </c>
      <c r="W31" t="s">
        <v>896</v>
      </c>
      <c r="X31" t="s">
        <v>893</v>
      </c>
      <c r="Y31" t="s">
        <v>1156</v>
      </c>
      <c r="Z31" t="s">
        <v>1157</v>
      </c>
      <c r="AA31" t="s">
        <v>894</v>
      </c>
    </row>
    <row r="32" spans="1:27" x14ac:dyDescent="0.25">
      <c r="A32" t="s">
        <v>897</v>
      </c>
      <c r="B32" t="s">
        <v>827</v>
      </c>
      <c r="C32" t="s">
        <v>615</v>
      </c>
      <c r="D32" t="s">
        <v>899</v>
      </c>
      <c r="E32" t="s">
        <v>909</v>
      </c>
      <c r="F32" t="s">
        <v>910</v>
      </c>
      <c r="G32" t="s">
        <v>911</v>
      </c>
      <c r="H32" t="s">
        <v>912</v>
      </c>
      <c r="I32" t="s">
        <v>913</v>
      </c>
      <c r="J32" t="s">
        <v>202</v>
      </c>
      <c r="K32" t="s">
        <v>918</v>
      </c>
      <c r="L32" t="s">
        <v>919</v>
      </c>
      <c r="M32" t="s">
        <v>914</v>
      </c>
      <c r="N32" t="s">
        <v>915</v>
      </c>
      <c r="O32" t="s">
        <v>908</v>
      </c>
      <c r="P32" t="s">
        <v>1164</v>
      </c>
      <c r="Q32" t="s">
        <v>1165</v>
      </c>
      <c r="R32" t="s">
        <v>921</v>
      </c>
      <c r="S32" t="s">
        <v>1166</v>
      </c>
      <c r="T32" t="s">
        <v>923</v>
      </c>
      <c r="U32" t="s">
        <v>922</v>
      </c>
      <c r="V32" t="s">
        <v>1167</v>
      </c>
      <c r="W32" t="s">
        <v>920</v>
      </c>
      <c r="X32" t="s">
        <v>145</v>
      </c>
      <c r="Y32" t="s">
        <v>1168</v>
      </c>
      <c r="Z32" t="s">
        <v>1169</v>
      </c>
      <c r="AA32" t="s">
        <v>926</v>
      </c>
    </row>
    <row r="33" spans="1:27" x14ac:dyDescent="0.25">
      <c r="A33" t="s">
        <v>897</v>
      </c>
      <c r="B33" t="s">
        <v>827</v>
      </c>
      <c r="C33" t="s">
        <v>615</v>
      </c>
      <c r="D33" t="s">
        <v>78</v>
      </c>
      <c r="E33" t="s">
        <v>916</v>
      </c>
      <c r="F33" t="s">
        <v>890</v>
      </c>
      <c r="G33" t="s">
        <v>277</v>
      </c>
      <c r="H33" t="s">
        <v>137</v>
      </c>
      <c r="I33" t="s">
        <v>855</v>
      </c>
      <c r="J33" t="s">
        <v>877</v>
      </c>
      <c r="K33" t="s">
        <v>142</v>
      </c>
      <c r="L33" t="s">
        <v>857</v>
      </c>
      <c r="M33" t="s">
        <v>917</v>
      </c>
      <c r="N33" t="s">
        <v>848</v>
      </c>
      <c r="O33" t="s">
        <v>891</v>
      </c>
      <c r="P33" t="s">
        <v>1140</v>
      </c>
      <c r="Q33" t="s">
        <v>1141</v>
      </c>
      <c r="R33" t="s">
        <v>842</v>
      </c>
      <c r="S33" t="s">
        <v>843</v>
      </c>
      <c r="T33" t="s">
        <v>845</v>
      </c>
      <c r="U33" t="s">
        <v>889</v>
      </c>
      <c r="V33" t="s">
        <v>1143</v>
      </c>
      <c r="W33" t="s">
        <v>1106</v>
      </c>
      <c r="X33" t="s">
        <v>1162</v>
      </c>
      <c r="Y33" t="s">
        <v>184</v>
      </c>
      <c r="Z33" t="s">
        <v>1163</v>
      </c>
      <c r="AA33" t="s">
        <v>664</v>
      </c>
    </row>
    <row r="34" spans="1:27" x14ac:dyDescent="0.25">
      <c r="A34" t="s">
        <v>368</v>
      </c>
      <c r="B34" t="s">
        <v>369</v>
      </c>
      <c r="C34" t="s">
        <v>615</v>
      </c>
      <c r="D34" t="s">
        <v>370</v>
      </c>
      <c r="E34" t="s">
        <v>984</v>
      </c>
      <c r="F34" t="s">
        <v>985</v>
      </c>
      <c r="G34" t="s">
        <v>986</v>
      </c>
      <c r="H34" t="s">
        <v>987</v>
      </c>
      <c r="I34" t="s">
        <v>988</v>
      </c>
      <c r="J34" t="s">
        <v>989</v>
      </c>
      <c r="K34" t="s">
        <v>990</v>
      </c>
      <c r="L34" t="s">
        <v>991</v>
      </c>
      <c r="M34" t="s">
        <v>992</v>
      </c>
      <c r="N34" t="s">
        <v>993</v>
      </c>
      <c r="O34" t="s">
        <v>994</v>
      </c>
      <c r="P34" t="s">
        <v>1175</v>
      </c>
      <c r="Q34" t="s">
        <v>1176</v>
      </c>
      <c r="R34" t="s">
        <v>1177</v>
      </c>
      <c r="S34" t="s">
        <v>1178</v>
      </c>
      <c r="T34" t="s">
        <v>1179</v>
      </c>
      <c r="U34" t="s">
        <v>1180</v>
      </c>
      <c r="V34" t="s">
        <v>1181</v>
      </c>
      <c r="W34" t="s">
        <v>996</v>
      </c>
      <c r="X34" t="s">
        <v>1182</v>
      </c>
      <c r="Y34" t="s">
        <v>999</v>
      </c>
      <c r="Z34" t="s">
        <v>998</v>
      </c>
      <c r="AA34" t="s">
        <v>1170</v>
      </c>
    </row>
    <row r="35" spans="1:27" x14ac:dyDescent="0.25">
      <c r="A35" t="s">
        <v>368</v>
      </c>
      <c r="B35" t="s">
        <v>369</v>
      </c>
      <c r="C35" t="s">
        <v>615</v>
      </c>
      <c r="D35" t="s">
        <v>78</v>
      </c>
      <c r="E35" t="s">
        <v>134</v>
      </c>
      <c r="F35" t="s">
        <v>149</v>
      </c>
      <c r="G35" t="s">
        <v>137</v>
      </c>
      <c r="H35" t="s">
        <v>138</v>
      </c>
      <c r="I35" t="s">
        <v>139</v>
      </c>
      <c r="J35" t="s">
        <v>148</v>
      </c>
      <c r="K35" t="s">
        <v>141</v>
      </c>
      <c r="L35" t="s">
        <v>142</v>
      </c>
      <c r="M35" t="s">
        <v>143</v>
      </c>
      <c r="N35" t="s">
        <v>144</v>
      </c>
      <c r="O35" t="s">
        <v>145</v>
      </c>
      <c r="P35" t="s">
        <v>1171</v>
      </c>
      <c r="Q35" t="s">
        <v>147</v>
      </c>
      <c r="R35" t="s">
        <v>140</v>
      </c>
      <c r="S35" t="s">
        <v>277</v>
      </c>
      <c r="T35" t="s">
        <v>1050</v>
      </c>
      <c r="U35" t="s">
        <v>229</v>
      </c>
      <c r="V35" t="s">
        <v>1172</v>
      </c>
      <c r="W35" t="s">
        <v>184</v>
      </c>
      <c r="X35" t="s">
        <v>185</v>
      </c>
      <c r="Y35" t="s">
        <v>711</v>
      </c>
      <c r="Z35" t="s">
        <v>1173</v>
      </c>
      <c r="AA35" t="s">
        <v>1174</v>
      </c>
    </row>
    <row r="36" spans="1:27" x14ac:dyDescent="0.25">
      <c r="A36" t="s">
        <v>358</v>
      </c>
      <c r="B36" t="s">
        <v>71</v>
      </c>
      <c r="C36" t="s">
        <v>115</v>
      </c>
      <c r="D36" t="s">
        <v>372</v>
      </c>
      <c r="E36" t="s">
        <v>1035</v>
      </c>
      <c r="F36" t="s">
        <v>1036</v>
      </c>
      <c r="G36" t="s">
        <v>1037</v>
      </c>
      <c r="H36" t="s">
        <v>1044</v>
      </c>
      <c r="I36" t="s">
        <v>738</v>
      </c>
      <c r="J36" t="s">
        <v>1038</v>
      </c>
      <c r="K36" t="s">
        <v>1039</v>
      </c>
      <c r="L36" t="s">
        <v>1040</v>
      </c>
      <c r="M36" t="s">
        <v>1041</v>
      </c>
      <c r="N36" t="s">
        <v>1042</v>
      </c>
      <c r="O36" t="s">
        <v>1043</v>
      </c>
      <c r="P36" t="s">
        <v>1046</v>
      </c>
      <c r="Q36" t="s">
        <v>1047</v>
      </c>
      <c r="R36" t="s">
        <v>1048</v>
      </c>
      <c r="S36" t="s">
        <v>1049</v>
      </c>
    </row>
    <row r="37" spans="1:27" x14ac:dyDescent="0.25">
      <c r="A37" t="s">
        <v>358</v>
      </c>
      <c r="B37" t="s">
        <v>71</v>
      </c>
      <c r="C37" t="s">
        <v>115</v>
      </c>
      <c r="D37" t="s">
        <v>78</v>
      </c>
      <c r="E37" t="s">
        <v>1045</v>
      </c>
      <c r="F37" t="s">
        <v>139</v>
      </c>
      <c r="G37" t="s">
        <v>138</v>
      </c>
      <c r="H37" t="s">
        <v>137</v>
      </c>
      <c r="I37" t="s">
        <v>149</v>
      </c>
      <c r="J37" t="s">
        <v>143</v>
      </c>
      <c r="K37" t="s">
        <v>142</v>
      </c>
      <c r="L37" t="s">
        <v>141</v>
      </c>
      <c r="M37" t="s">
        <v>148</v>
      </c>
      <c r="N37" t="s">
        <v>185</v>
      </c>
      <c r="O37" t="s">
        <v>144</v>
      </c>
      <c r="P37" t="s">
        <v>140</v>
      </c>
      <c r="Q37" t="s">
        <v>145</v>
      </c>
      <c r="R37" t="s">
        <v>277</v>
      </c>
      <c r="S37" t="s">
        <v>229</v>
      </c>
      <c r="T37" t="s">
        <v>1050</v>
      </c>
    </row>
  </sheetData>
  <phoneticPr fontId="2" type="noConversion"/>
  <hyperlinks>
    <hyperlink ref="C14" r:id="rId1" xr:uid="{D52EBB63-0314-4F39-BB46-E76B5A0C296D}"/>
    <hyperlink ref="C15" r:id="rId2" xr:uid="{C2A27CDC-6BA4-4D15-A24D-E78E3E1670C2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2A9B-37B5-42AA-AA81-CCDC3B5353AF}">
  <dimension ref="A1:I91"/>
  <sheetViews>
    <sheetView workbookViewId="0">
      <selection activeCell="A19" sqref="A19"/>
    </sheetView>
  </sheetViews>
  <sheetFormatPr baseColWidth="10" defaultRowHeight="15" x14ac:dyDescent="0.25"/>
  <cols>
    <col min="1" max="1" width="28" bestFit="1" customWidth="1"/>
    <col min="2" max="2" width="20.7109375" bestFit="1" customWidth="1"/>
    <col min="3" max="3" width="17.28515625" bestFit="1" customWidth="1"/>
    <col min="4" max="4" width="20.5703125" bestFit="1" customWidth="1"/>
    <col min="5" max="5" width="18.7109375" customWidth="1"/>
    <col min="6" max="6" width="19.140625" customWidth="1"/>
    <col min="9" max="9" width="16.140625" customWidth="1"/>
  </cols>
  <sheetData>
    <row r="1" spans="1:9" x14ac:dyDescent="0.25">
      <c r="A1" t="s">
        <v>131</v>
      </c>
      <c r="B1" t="s">
        <v>1</v>
      </c>
      <c r="C1" t="s">
        <v>26</v>
      </c>
      <c r="D1" t="s">
        <v>70</v>
      </c>
      <c r="E1" t="s">
        <v>534</v>
      </c>
      <c r="F1" t="s">
        <v>533</v>
      </c>
      <c r="G1" t="s">
        <v>28</v>
      </c>
      <c r="H1" t="s">
        <v>29</v>
      </c>
      <c r="I1" t="s">
        <v>8</v>
      </c>
    </row>
    <row r="2" spans="1:9" hidden="1" x14ac:dyDescent="0.25">
      <c r="A2" t="s">
        <v>357</v>
      </c>
      <c r="B2" t="s">
        <v>71</v>
      </c>
      <c r="C2" t="s">
        <v>115</v>
      </c>
      <c r="D2" t="s">
        <v>78</v>
      </c>
      <c r="E2" t="s">
        <v>148</v>
      </c>
      <c r="F2" t="s">
        <v>229</v>
      </c>
      <c r="G2">
        <v>20</v>
      </c>
      <c r="H2" t="s">
        <v>169</v>
      </c>
    </row>
    <row r="3" spans="1:9" hidden="1" x14ac:dyDescent="0.25">
      <c r="A3" t="s">
        <v>357</v>
      </c>
      <c r="B3" t="s">
        <v>71</v>
      </c>
      <c r="C3" t="s">
        <v>115</v>
      </c>
      <c r="D3" t="s">
        <v>78</v>
      </c>
      <c r="E3" t="s">
        <v>143</v>
      </c>
      <c r="F3" t="s">
        <v>140</v>
      </c>
      <c r="G3">
        <v>20</v>
      </c>
      <c r="H3" t="s">
        <v>169</v>
      </c>
    </row>
    <row r="4" spans="1:9" hidden="1" x14ac:dyDescent="0.25">
      <c r="A4" t="s">
        <v>357</v>
      </c>
      <c r="B4" t="s">
        <v>71</v>
      </c>
      <c r="C4" t="s">
        <v>115</v>
      </c>
      <c r="D4" t="s">
        <v>371</v>
      </c>
      <c r="E4" t="s">
        <v>498</v>
      </c>
      <c r="F4" t="s">
        <v>527</v>
      </c>
      <c r="G4">
        <v>21</v>
      </c>
      <c r="H4" t="s">
        <v>169</v>
      </c>
    </row>
    <row r="5" spans="1:9" hidden="1" x14ac:dyDescent="0.25">
      <c r="A5" t="s">
        <v>357</v>
      </c>
      <c r="B5" t="s">
        <v>71</v>
      </c>
      <c r="C5" t="s">
        <v>115</v>
      </c>
      <c r="D5" t="s">
        <v>371</v>
      </c>
      <c r="E5" t="s">
        <v>500</v>
      </c>
      <c r="F5" t="s">
        <v>529</v>
      </c>
      <c r="G5">
        <v>21</v>
      </c>
      <c r="H5" t="s">
        <v>169</v>
      </c>
    </row>
    <row r="6" spans="1:9" hidden="1" x14ac:dyDescent="0.25">
      <c r="A6" t="s">
        <v>357</v>
      </c>
      <c r="B6" t="s">
        <v>71</v>
      </c>
      <c r="C6" t="s">
        <v>115</v>
      </c>
      <c r="D6" t="s">
        <v>371</v>
      </c>
      <c r="E6" t="s">
        <v>499</v>
      </c>
      <c r="F6" t="s">
        <v>528</v>
      </c>
      <c r="G6">
        <v>21</v>
      </c>
      <c r="H6" t="s">
        <v>169</v>
      </c>
    </row>
    <row r="7" spans="1:9" hidden="1" x14ac:dyDescent="0.25">
      <c r="A7" t="s">
        <v>357</v>
      </c>
      <c r="B7" t="s">
        <v>71</v>
      </c>
      <c r="C7" t="s">
        <v>115</v>
      </c>
      <c r="D7" t="s">
        <v>78</v>
      </c>
      <c r="E7" t="s">
        <v>145</v>
      </c>
      <c r="F7" t="s">
        <v>185</v>
      </c>
      <c r="G7">
        <v>25</v>
      </c>
      <c r="H7" t="s">
        <v>169</v>
      </c>
    </row>
    <row r="8" spans="1:9" hidden="1" x14ac:dyDescent="0.25">
      <c r="A8" t="s">
        <v>357</v>
      </c>
      <c r="B8" t="s">
        <v>71</v>
      </c>
      <c r="C8" t="s">
        <v>115</v>
      </c>
      <c r="D8" t="s">
        <v>78</v>
      </c>
      <c r="E8" t="s">
        <v>142</v>
      </c>
      <c r="F8" t="s">
        <v>184</v>
      </c>
      <c r="G8">
        <v>35</v>
      </c>
      <c r="H8" t="s">
        <v>169</v>
      </c>
    </row>
    <row r="9" spans="1:9" hidden="1" x14ac:dyDescent="0.25">
      <c r="A9" t="s">
        <v>357</v>
      </c>
      <c r="B9" t="s">
        <v>71</v>
      </c>
      <c r="C9" t="s">
        <v>115</v>
      </c>
      <c r="D9" t="s">
        <v>78</v>
      </c>
      <c r="E9" t="s">
        <v>144</v>
      </c>
      <c r="F9" t="s">
        <v>277</v>
      </c>
      <c r="G9">
        <v>35</v>
      </c>
      <c r="H9" t="s">
        <v>169</v>
      </c>
    </row>
    <row r="10" spans="1:9" hidden="1" x14ac:dyDescent="0.25">
      <c r="A10" t="s">
        <v>357</v>
      </c>
      <c r="B10" t="s">
        <v>71</v>
      </c>
      <c r="C10" t="s">
        <v>115</v>
      </c>
      <c r="D10" t="s">
        <v>371</v>
      </c>
      <c r="E10" t="s">
        <v>493</v>
      </c>
      <c r="F10" t="s">
        <v>530</v>
      </c>
      <c r="G10">
        <v>36</v>
      </c>
      <c r="H10" t="s">
        <v>169</v>
      </c>
    </row>
    <row r="11" spans="1:9" hidden="1" x14ac:dyDescent="0.25">
      <c r="A11" t="s">
        <v>357</v>
      </c>
      <c r="B11" t="s">
        <v>71</v>
      </c>
      <c r="C11" t="s">
        <v>115</v>
      </c>
      <c r="D11" t="s">
        <v>371</v>
      </c>
      <c r="E11" t="s">
        <v>497</v>
      </c>
      <c r="F11" t="s">
        <v>531</v>
      </c>
      <c r="G11">
        <v>36</v>
      </c>
      <c r="H11" t="s">
        <v>169</v>
      </c>
    </row>
    <row r="12" spans="1:9" hidden="1" x14ac:dyDescent="0.25">
      <c r="A12" t="s">
        <v>644</v>
      </c>
      <c r="B12" t="s">
        <v>645</v>
      </c>
      <c r="C12" t="s">
        <v>615</v>
      </c>
      <c r="D12" t="s">
        <v>611</v>
      </c>
      <c r="E12" t="s">
        <v>632</v>
      </c>
      <c r="F12" t="s">
        <v>637</v>
      </c>
      <c r="G12">
        <v>0</v>
      </c>
      <c r="H12" t="s">
        <v>169</v>
      </c>
    </row>
    <row r="13" spans="1:9" hidden="1" x14ac:dyDescent="0.25">
      <c r="A13" t="s">
        <v>644</v>
      </c>
      <c r="B13" t="s">
        <v>645</v>
      </c>
      <c r="C13" t="s">
        <v>615</v>
      </c>
      <c r="D13" t="s">
        <v>78</v>
      </c>
      <c r="E13" t="s">
        <v>622</v>
      </c>
      <c r="F13" t="s">
        <v>638</v>
      </c>
      <c r="G13">
        <v>0</v>
      </c>
      <c r="H13" t="s">
        <v>169</v>
      </c>
    </row>
    <row r="14" spans="1:9" hidden="1" x14ac:dyDescent="0.25">
      <c r="A14" t="s">
        <v>644</v>
      </c>
      <c r="B14" t="s">
        <v>645</v>
      </c>
      <c r="C14" t="s">
        <v>615</v>
      </c>
      <c r="D14" t="s">
        <v>78</v>
      </c>
      <c r="E14" t="s">
        <v>624</v>
      </c>
      <c r="F14" t="s">
        <v>639</v>
      </c>
      <c r="G14">
        <v>0</v>
      </c>
      <c r="H14" t="s">
        <v>169</v>
      </c>
    </row>
    <row r="15" spans="1:9" hidden="1" x14ac:dyDescent="0.25">
      <c r="A15" t="s">
        <v>644</v>
      </c>
      <c r="B15" t="s">
        <v>645</v>
      </c>
      <c r="C15" t="s">
        <v>615</v>
      </c>
      <c r="D15" t="s">
        <v>78</v>
      </c>
      <c r="E15" t="s">
        <v>623</v>
      </c>
      <c r="F15" t="s">
        <v>641</v>
      </c>
      <c r="G15">
        <v>20</v>
      </c>
      <c r="H15" t="s">
        <v>169</v>
      </c>
    </row>
    <row r="16" spans="1:9" hidden="1" x14ac:dyDescent="0.25">
      <c r="A16" t="s">
        <v>644</v>
      </c>
      <c r="B16" t="s">
        <v>645</v>
      </c>
      <c r="C16" t="s">
        <v>615</v>
      </c>
      <c r="D16" t="s">
        <v>611</v>
      </c>
      <c r="E16" t="s">
        <v>631</v>
      </c>
      <c r="F16" t="s">
        <v>640</v>
      </c>
      <c r="G16">
        <v>32</v>
      </c>
      <c r="H16" t="s">
        <v>169</v>
      </c>
    </row>
    <row r="17" spans="1:8" x14ac:dyDescent="0.25">
      <c r="A17" t="s">
        <v>1086</v>
      </c>
      <c r="B17" t="s">
        <v>646</v>
      </c>
      <c r="C17" t="s">
        <v>615</v>
      </c>
      <c r="D17" t="s">
        <v>78</v>
      </c>
      <c r="E17" t="s">
        <v>654</v>
      </c>
      <c r="F17" t="s">
        <v>679</v>
      </c>
      <c r="G17">
        <v>12</v>
      </c>
      <c r="H17" t="s">
        <v>169</v>
      </c>
    </row>
    <row r="18" spans="1:8" x14ac:dyDescent="0.25">
      <c r="A18" t="s">
        <v>1086</v>
      </c>
      <c r="B18" t="s">
        <v>646</v>
      </c>
      <c r="C18" t="s">
        <v>615</v>
      </c>
      <c r="D18" t="s">
        <v>78</v>
      </c>
      <c r="E18" t="s">
        <v>673</v>
      </c>
      <c r="F18" t="s">
        <v>249</v>
      </c>
      <c r="G18">
        <v>17</v>
      </c>
      <c r="H18" t="s">
        <v>169</v>
      </c>
    </row>
    <row r="19" spans="1:8" x14ac:dyDescent="0.25">
      <c r="A19" t="s">
        <v>1086</v>
      </c>
      <c r="B19" t="s">
        <v>646</v>
      </c>
      <c r="C19" t="s">
        <v>615</v>
      </c>
      <c r="D19" t="s">
        <v>78</v>
      </c>
      <c r="E19" t="s">
        <v>674</v>
      </c>
      <c r="F19" t="s">
        <v>680</v>
      </c>
      <c r="G19">
        <v>24</v>
      </c>
      <c r="H19" t="s">
        <v>169</v>
      </c>
    </row>
    <row r="20" spans="1:8" x14ac:dyDescent="0.25">
      <c r="A20" t="s">
        <v>1086</v>
      </c>
      <c r="B20" t="s">
        <v>646</v>
      </c>
      <c r="C20" t="s">
        <v>615</v>
      </c>
      <c r="D20" t="s">
        <v>647</v>
      </c>
      <c r="E20" t="s">
        <v>667</v>
      </c>
      <c r="F20" t="s">
        <v>677</v>
      </c>
      <c r="G20">
        <v>19</v>
      </c>
      <c r="H20" t="s">
        <v>169</v>
      </c>
    </row>
    <row r="21" spans="1:8" x14ac:dyDescent="0.25">
      <c r="A21" t="s">
        <v>1086</v>
      </c>
      <c r="B21" t="s">
        <v>646</v>
      </c>
      <c r="C21" t="s">
        <v>615</v>
      </c>
      <c r="D21" t="s">
        <v>647</v>
      </c>
      <c r="E21" t="s">
        <v>671</v>
      </c>
      <c r="F21" t="s">
        <v>678</v>
      </c>
      <c r="G21">
        <v>27</v>
      </c>
      <c r="H21" t="s">
        <v>169</v>
      </c>
    </row>
    <row r="22" spans="1:8" x14ac:dyDescent="0.25">
      <c r="A22" t="s">
        <v>1086</v>
      </c>
      <c r="B22" t="s">
        <v>646</v>
      </c>
      <c r="C22" t="s">
        <v>615</v>
      </c>
      <c r="D22" t="s">
        <v>647</v>
      </c>
      <c r="E22" t="s">
        <v>668</v>
      </c>
      <c r="F22" t="s">
        <v>663</v>
      </c>
      <c r="G22">
        <v>29</v>
      </c>
      <c r="H22" t="s">
        <v>169</v>
      </c>
    </row>
    <row r="23" spans="1:8" hidden="1" x14ac:dyDescent="0.25">
      <c r="A23" t="s">
        <v>682</v>
      </c>
      <c r="B23" t="s">
        <v>681</v>
      </c>
      <c r="C23" t="s">
        <v>615</v>
      </c>
      <c r="D23" t="s">
        <v>78</v>
      </c>
      <c r="E23" t="s">
        <v>697</v>
      </c>
      <c r="F23" t="s">
        <v>709</v>
      </c>
      <c r="G23">
        <v>8</v>
      </c>
      <c r="H23" t="s">
        <v>169</v>
      </c>
    </row>
    <row r="24" spans="1:8" hidden="1" x14ac:dyDescent="0.25">
      <c r="A24" t="s">
        <v>682</v>
      </c>
      <c r="B24" t="s">
        <v>681</v>
      </c>
      <c r="C24" t="s">
        <v>615</v>
      </c>
      <c r="D24" t="s">
        <v>78</v>
      </c>
      <c r="E24" t="s">
        <v>693</v>
      </c>
      <c r="F24" t="s">
        <v>710</v>
      </c>
      <c r="G24">
        <v>16</v>
      </c>
      <c r="H24" t="s">
        <v>169</v>
      </c>
    </row>
    <row r="25" spans="1:8" hidden="1" x14ac:dyDescent="0.25">
      <c r="A25" t="s">
        <v>682</v>
      </c>
      <c r="B25" t="s">
        <v>681</v>
      </c>
      <c r="C25" t="s">
        <v>615</v>
      </c>
      <c r="D25" t="s">
        <v>78</v>
      </c>
      <c r="E25" t="s">
        <v>690</v>
      </c>
      <c r="F25" t="s">
        <v>711</v>
      </c>
      <c r="G25">
        <v>36</v>
      </c>
      <c r="H25" t="s">
        <v>169</v>
      </c>
    </row>
    <row r="26" spans="1:8" hidden="1" x14ac:dyDescent="0.25">
      <c r="A26" t="s">
        <v>682</v>
      </c>
      <c r="B26" t="s">
        <v>681</v>
      </c>
      <c r="C26" t="s">
        <v>615</v>
      </c>
      <c r="D26" t="s">
        <v>98</v>
      </c>
      <c r="E26" t="s">
        <v>707</v>
      </c>
      <c r="F26" t="s">
        <v>712</v>
      </c>
      <c r="G26">
        <v>20</v>
      </c>
      <c r="H26" t="s">
        <v>169</v>
      </c>
    </row>
    <row r="27" spans="1:8" hidden="1" x14ac:dyDescent="0.25">
      <c r="A27" t="s">
        <v>682</v>
      </c>
      <c r="B27" t="s">
        <v>681</v>
      </c>
      <c r="C27" t="s">
        <v>615</v>
      </c>
      <c r="D27" t="s">
        <v>98</v>
      </c>
      <c r="E27" t="s">
        <v>498</v>
      </c>
      <c r="F27" t="s">
        <v>713</v>
      </c>
      <c r="G27">
        <v>33</v>
      </c>
      <c r="H27" t="s">
        <v>169</v>
      </c>
    </row>
    <row r="28" spans="1:8" hidden="1" x14ac:dyDescent="0.25">
      <c r="A28" t="s">
        <v>715</v>
      </c>
      <c r="B28" t="s">
        <v>716</v>
      </c>
      <c r="C28" t="s">
        <v>615</v>
      </c>
      <c r="D28" t="s">
        <v>717</v>
      </c>
      <c r="E28" t="s">
        <v>740</v>
      </c>
      <c r="F28" t="s">
        <v>752</v>
      </c>
      <c r="G28">
        <v>14</v>
      </c>
      <c r="H28" t="s">
        <v>169</v>
      </c>
    </row>
    <row r="29" spans="1:8" hidden="1" x14ac:dyDescent="0.25">
      <c r="A29" t="s">
        <v>715</v>
      </c>
      <c r="B29" t="s">
        <v>716</v>
      </c>
      <c r="C29" t="s">
        <v>615</v>
      </c>
      <c r="D29" t="s">
        <v>717</v>
      </c>
      <c r="E29" t="s">
        <v>738</v>
      </c>
      <c r="F29" t="s">
        <v>753</v>
      </c>
      <c r="G29">
        <v>14</v>
      </c>
      <c r="H29" t="s">
        <v>169</v>
      </c>
    </row>
    <row r="30" spans="1:8" hidden="1" x14ac:dyDescent="0.25">
      <c r="A30" t="s">
        <v>715</v>
      </c>
      <c r="B30" t="s">
        <v>716</v>
      </c>
      <c r="C30" t="s">
        <v>615</v>
      </c>
      <c r="D30" t="s">
        <v>78</v>
      </c>
      <c r="E30" t="s">
        <v>149</v>
      </c>
      <c r="F30" t="s">
        <v>755</v>
      </c>
      <c r="G30">
        <v>24</v>
      </c>
      <c r="H30" t="s">
        <v>169</v>
      </c>
    </row>
    <row r="31" spans="1:8" hidden="1" x14ac:dyDescent="0.25">
      <c r="A31" t="s">
        <v>715</v>
      </c>
      <c r="B31" t="s">
        <v>716</v>
      </c>
      <c r="C31" t="s">
        <v>615</v>
      </c>
      <c r="D31" t="s">
        <v>717</v>
      </c>
      <c r="E31" t="s">
        <v>742</v>
      </c>
      <c r="F31" t="s">
        <v>754</v>
      </c>
      <c r="G31">
        <v>30</v>
      </c>
      <c r="H31" t="s">
        <v>169</v>
      </c>
    </row>
    <row r="32" spans="1:8" hidden="1" x14ac:dyDescent="0.25">
      <c r="A32" t="s">
        <v>715</v>
      </c>
      <c r="B32" t="s">
        <v>716</v>
      </c>
      <c r="C32" t="s">
        <v>615</v>
      </c>
      <c r="D32" t="s">
        <v>78</v>
      </c>
      <c r="E32" t="s">
        <v>749</v>
      </c>
      <c r="F32" t="s">
        <v>756</v>
      </c>
      <c r="G32">
        <v>31</v>
      </c>
      <c r="H32" t="s">
        <v>169</v>
      </c>
    </row>
    <row r="33" spans="1:8" hidden="1" x14ac:dyDescent="0.25">
      <c r="A33" t="s">
        <v>715</v>
      </c>
      <c r="B33" t="s">
        <v>716</v>
      </c>
      <c r="C33" t="s">
        <v>615</v>
      </c>
      <c r="D33" t="s">
        <v>78</v>
      </c>
      <c r="E33" t="s">
        <v>747</v>
      </c>
      <c r="F33" t="s">
        <v>695</v>
      </c>
      <c r="G33">
        <v>37</v>
      </c>
      <c r="H33" t="s">
        <v>169</v>
      </c>
    </row>
    <row r="34" spans="1:8" hidden="1" x14ac:dyDescent="0.25">
      <c r="A34" t="s">
        <v>758</v>
      </c>
      <c r="B34" t="s">
        <v>759</v>
      </c>
      <c r="C34" t="s">
        <v>615</v>
      </c>
      <c r="D34" t="s">
        <v>78</v>
      </c>
      <c r="E34" t="s">
        <v>780</v>
      </c>
      <c r="F34" t="s">
        <v>787</v>
      </c>
      <c r="G34">
        <v>0</v>
      </c>
      <c r="H34" t="s">
        <v>169</v>
      </c>
    </row>
    <row r="35" spans="1:8" hidden="1" x14ac:dyDescent="0.25">
      <c r="A35" t="s">
        <v>758</v>
      </c>
      <c r="B35" t="s">
        <v>759</v>
      </c>
      <c r="C35" t="s">
        <v>615</v>
      </c>
      <c r="D35" t="s">
        <v>760</v>
      </c>
      <c r="E35" t="s">
        <v>768</v>
      </c>
      <c r="F35" t="s">
        <v>784</v>
      </c>
      <c r="G35">
        <v>17</v>
      </c>
      <c r="H35" t="s">
        <v>169</v>
      </c>
    </row>
    <row r="36" spans="1:8" hidden="1" x14ac:dyDescent="0.25">
      <c r="A36" t="s">
        <v>758</v>
      </c>
      <c r="B36" t="s">
        <v>759</v>
      </c>
      <c r="C36" t="s">
        <v>615</v>
      </c>
      <c r="D36" t="s">
        <v>760</v>
      </c>
      <c r="E36" t="s">
        <v>775</v>
      </c>
      <c r="F36" t="s">
        <v>785</v>
      </c>
      <c r="G36">
        <v>17</v>
      </c>
      <c r="H36" t="s">
        <v>169</v>
      </c>
    </row>
    <row r="37" spans="1:8" hidden="1" x14ac:dyDescent="0.25">
      <c r="A37" t="s">
        <v>758</v>
      </c>
      <c r="B37" t="s">
        <v>759</v>
      </c>
      <c r="C37" t="s">
        <v>615</v>
      </c>
      <c r="D37" t="s">
        <v>78</v>
      </c>
      <c r="E37" t="s">
        <v>783</v>
      </c>
      <c r="F37" t="s">
        <v>788</v>
      </c>
      <c r="G37">
        <v>24</v>
      </c>
      <c r="H37" t="s">
        <v>169</v>
      </c>
    </row>
    <row r="38" spans="1:8" hidden="1" x14ac:dyDescent="0.25">
      <c r="A38" t="s">
        <v>758</v>
      </c>
      <c r="B38" t="s">
        <v>759</v>
      </c>
      <c r="C38" t="s">
        <v>615</v>
      </c>
      <c r="D38" t="s">
        <v>78</v>
      </c>
      <c r="E38" t="s">
        <v>782</v>
      </c>
      <c r="F38" t="s">
        <v>617</v>
      </c>
      <c r="G38">
        <v>33</v>
      </c>
      <c r="H38" t="s">
        <v>169</v>
      </c>
    </row>
    <row r="39" spans="1:8" hidden="1" x14ac:dyDescent="0.25">
      <c r="A39" t="s">
        <v>758</v>
      </c>
      <c r="B39" t="s">
        <v>759</v>
      </c>
      <c r="C39" t="s">
        <v>615</v>
      </c>
      <c r="D39" t="s">
        <v>760</v>
      </c>
      <c r="E39" t="s">
        <v>772</v>
      </c>
      <c r="F39" t="s">
        <v>786</v>
      </c>
      <c r="G39">
        <v>34</v>
      </c>
      <c r="H39" t="s">
        <v>169</v>
      </c>
    </row>
    <row r="40" spans="1:8" hidden="1" x14ac:dyDescent="0.25">
      <c r="A40" t="s">
        <v>791</v>
      </c>
      <c r="B40" t="s">
        <v>792</v>
      </c>
      <c r="C40" t="s">
        <v>615</v>
      </c>
      <c r="D40" t="s">
        <v>78</v>
      </c>
      <c r="E40" t="s">
        <v>815</v>
      </c>
      <c r="F40" t="s">
        <v>816</v>
      </c>
      <c r="G40">
        <v>17</v>
      </c>
      <c r="H40" t="s">
        <v>169</v>
      </c>
    </row>
    <row r="41" spans="1:8" hidden="1" x14ac:dyDescent="0.25">
      <c r="A41" t="s">
        <v>791</v>
      </c>
      <c r="B41" t="s">
        <v>792</v>
      </c>
      <c r="C41" t="s">
        <v>615</v>
      </c>
      <c r="D41" t="s">
        <v>793</v>
      </c>
      <c r="E41" t="s">
        <v>805</v>
      </c>
      <c r="F41" t="s">
        <v>819</v>
      </c>
      <c r="G41">
        <v>21</v>
      </c>
      <c r="H41" t="s">
        <v>169</v>
      </c>
    </row>
    <row r="42" spans="1:8" hidden="1" x14ac:dyDescent="0.25">
      <c r="A42" t="s">
        <v>791</v>
      </c>
      <c r="B42" t="s">
        <v>792</v>
      </c>
      <c r="C42" t="s">
        <v>615</v>
      </c>
      <c r="D42" t="s">
        <v>793</v>
      </c>
      <c r="E42" t="s">
        <v>799</v>
      </c>
      <c r="F42" t="s">
        <v>820</v>
      </c>
      <c r="G42">
        <v>23</v>
      </c>
      <c r="H42" t="s">
        <v>169</v>
      </c>
    </row>
    <row r="43" spans="1:8" hidden="1" x14ac:dyDescent="0.25">
      <c r="A43" t="s">
        <v>791</v>
      </c>
      <c r="B43" t="s">
        <v>792</v>
      </c>
      <c r="C43" t="s">
        <v>615</v>
      </c>
      <c r="D43" t="s">
        <v>78</v>
      </c>
      <c r="E43" t="s">
        <v>782</v>
      </c>
      <c r="F43" t="s">
        <v>817</v>
      </c>
      <c r="G43">
        <v>30</v>
      </c>
      <c r="H43" t="s">
        <v>169</v>
      </c>
    </row>
    <row r="44" spans="1:8" hidden="1" x14ac:dyDescent="0.25">
      <c r="A44" t="s">
        <v>791</v>
      </c>
      <c r="B44" t="s">
        <v>792</v>
      </c>
      <c r="C44" t="s">
        <v>615</v>
      </c>
      <c r="D44" t="s">
        <v>78</v>
      </c>
      <c r="E44" t="s">
        <v>812</v>
      </c>
      <c r="F44" t="s">
        <v>818</v>
      </c>
      <c r="G44">
        <v>34</v>
      </c>
      <c r="H44" t="s">
        <v>169</v>
      </c>
    </row>
    <row r="45" spans="1:8" hidden="1" x14ac:dyDescent="0.25">
      <c r="A45" t="s">
        <v>791</v>
      </c>
      <c r="B45" t="s">
        <v>792</v>
      </c>
      <c r="C45" t="s">
        <v>615</v>
      </c>
      <c r="D45" t="s">
        <v>793</v>
      </c>
      <c r="E45" t="s">
        <v>804</v>
      </c>
      <c r="F45" t="s">
        <v>821</v>
      </c>
      <c r="G45">
        <v>38</v>
      </c>
      <c r="H45" t="s">
        <v>169</v>
      </c>
    </row>
    <row r="46" spans="1:8" hidden="1" x14ac:dyDescent="0.25">
      <c r="A46" t="s">
        <v>826</v>
      </c>
      <c r="B46" t="s">
        <v>827</v>
      </c>
      <c r="C46" t="s">
        <v>615</v>
      </c>
      <c r="D46" t="s">
        <v>828</v>
      </c>
      <c r="E46" t="s">
        <v>837</v>
      </c>
      <c r="F46" t="s">
        <v>849</v>
      </c>
      <c r="G46">
        <v>17</v>
      </c>
      <c r="H46" t="s">
        <v>169</v>
      </c>
    </row>
    <row r="47" spans="1:8" hidden="1" x14ac:dyDescent="0.25">
      <c r="A47" t="s">
        <v>826</v>
      </c>
      <c r="B47" t="s">
        <v>827</v>
      </c>
      <c r="C47" t="s">
        <v>615</v>
      </c>
      <c r="D47" t="s">
        <v>828</v>
      </c>
      <c r="E47" t="s">
        <v>834</v>
      </c>
      <c r="F47" t="s">
        <v>850</v>
      </c>
      <c r="G47">
        <v>17</v>
      </c>
      <c r="H47" t="s">
        <v>169</v>
      </c>
    </row>
    <row r="48" spans="1:8" hidden="1" x14ac:dyDescent="0.25">
      <c r="A48" t="s">
        <v>826</v>
      </c>
      <c r="B48" t="s">
        <v>827</v>
      </c>
      <c r="C48" t="s">
        <v>615</v>
      </c>
      <c r="D48" t="s">
        <v>828</v>
      </c>
      <c r="E48" t="s">
        <v>838</v>
      </c>
      <c r="F48" t="s">
        <v>851</v>
      </c>
      <c r="G48">
        <v>17</v>
      </c>
      <c r="H48" t="s">
        <v>169</v>
      </c>
    </row>
    <row r="49" spans="1:9" hidden="1" x14ac:dyDescent="0.25">
      <c r="A49" t="s">
        <v>826</v>
      </c>
      <c r="B49" t="s">
        <v>827</v>
      </c>
      <c r="C49" t="s">
        <v>615</v>
      </c>
      <c r="D49" t="s">
        <v>828</v>
      </c>
      <c r="E49" t="s">
        <v>836</v>
      </c>
      <c r="F49" t="s">
        <v>852</v>
      </c>
      <c r="G49">
        <v>31</v>
      </c>
      <c r="H49" t="s">
        <v>169</v>
      </c>
    </row>
    <row r="50" spans="1:9" hidden="1" x14ac:dyDescent="0.25">
      <c r="A50" t="s">
        <v>826</v>
      </c>
      <c r="B50" t="s">
        <v>827</v>
      </c>
      <c r="C50" t="s">
        <v>615</v>
      </c>
      <c r="D50" t="s">
        <v>828</v>
      </c>
      <c r="E50" t="s">
        <v>839</v>
      </c>
      <c r="F50" t="s">
        <v>853</v>
      </c>
      <c r="G50">
        <v>31</v>
      </c>
      <c r="H50" t="s">
        <v>169</v>
      </c>
    </row>
    <row r="51" spans="1:9" hidden="1" x14ac:dyDescent="0.25">
      <c r="A51" t="s">
        <v>826</v>
      </c>
      <c r="B51" t="s">
        <v>827</v>
      </c>
      <c r="C51" t="s">
        <v>615</v>
      </c>
      <c r="D51" t="s">
        <v>78</v>
      </c>
      <c r="E51" t="s">
        <v>846</v>
      </c>
      <c r="F51" t="s">
        <v>854</v>
      </c>
      <c r="G51">
        <v>33</v>
      </c>
      <c r="H51" t="s">
        <v>169</v>
      </c>
    </row>
    <row r="52" spans="1:9" hidden="1" x14ac:dyDescent="0.25">
      <c r="A52" t="s">
        <v>826</v>
      </c>
      <c r="B52" t="s">
        <v>827</v>
      </c>
      <c r="C52" t="s">
        <v>615</v>
      </c>
      <c r="D52" t="s">
        <v>78</v>
      </c>
      <c r="E52" t="s">
        <v>845</v>
      </c>
      <c r="F52" t="s">
        <v>855</v>
      </c>
      <c r="G52">
        <v>33</v>
      </c>
      <c r="H52" t="s">
        <v>169</v>
      </c>
    </row>
    <row r="53" spans="1:9" hidden="1" x14ac:dyDescent="0.25">
      <c r="A53" t="s">
        <v>826</v>
      </c>
      <c r="B53" t="s">
        <v>827</v>
      </c>
      <c r="C53" t="s">
        <v>615</v>
      </c>
      <c r="D53" t="s">
        <v>78</v>
      </c>
      <c r="E53" t="s">
        <v>847</v>
      </c>
      <c r="F53" t="s">
        <v>856</v>
      </c>
      <c r="G53">
        <v>41</v>
      </c>
      <c r="H53" t="s">
        <v>169</v>
      </c>
    </row>
    <row r="54" spans="1:9" hidden="1" x14ac:dyDescent="0.25">
      <c r="A54" t="s">
        <v>826</v>
      </c>
      <c r="B54" t="s">
        <v>827</v>
      </c>
      <c r="C54" t="s">
        <v>615</v>
      </c>
      <c r="D54" t="s">
        <v>78</v>
      </c>
      <c r="E54" t="s">
        <v>843</v>
      </c>
      <c r="F54" t="s">
        <v>857</v>
      </c>
      <c r="G54">
        <v>45</v>
      </c>
      <c r="H54" t="s">
        <v>169</v>
      </c>
      <c r="I54" t="s">
        <v>714</v>
      </c>
    </row>
    <row r="55" spans="1:9" hidden="1" x14ac:dyDescent="0.25">
      <c r="A55" t="s">
        <v>864</v>
      </c>
      <c r="B55" t="s">
        <v>827</v>
      </c>
      <c r="C55" t="s">
        <v>615</v>
      </c>
      <c r="D55" t="s">
        <v>866</v>
      </c>
      <c r="E55" t="s">
        <v>888</v>
      </c>
      <c r="F55" t="s">
        <v>892</v>
      </c>
      <c r="G55">
        <v>11</v>
      </c>
      <c r="H55" t="s">
        <v>169</v>
      </c>
    </row>
    <row r="56" spans="1:9" hidden="1" x14ac:dyDescent="0.25">
      <c r="A56" t="s">
        <v>864</v>
      </c>
      <c r="B56" t="s">
        <v>827</v>
      </c>
      <c r="C56" t="s">
        <v>615</v>
      </c>
      <c r="D56" t="s">
        <v>866</v>
      </c>
      <c r="E56" t="s">
        <v>885</v>
      </c>
      <c r="F56" t="s">
        <v>893</v>
      </c>
      <c r="G56">
        <v>11</v>
      </c>
      <c r="H56" t="s">
        <v>169</v>
      </c>
    </row>
    <row r="57" spans="1:9" hidden="1" x14ac:dyDescent="0.25">
      <c r="A57" t="s">
        <v>864</v>
      </c>
      <c r="B57" t="s">
        <v>827</v>
      </c>
      <c r="C57" t="s">
        <v>615</v>
      </c>
      <c r="D57" t="s">
        <v>866</v>
      </c>
      <c r="E57" t="s">
        <v>884</v>
      </c>
      <c r="F57" t="s">
        <v>894</v>
      </c>
      <c r="G57">
        <v>17</v>
      </c>
      <c r="H57" t="s">
        <v>169</v>
      </c>
    </row>
    <row r="58" spans="1:9" hidden="1" x14ac:dyDescent="0.25">
      <c r="A58" t="s">
        <v>864</v>
      </c>
      <c r="B58" t="s">
        <v>827</v>
      </c>
      <c r="C58" t="s">
        <v>615</v>
      </c>
      <c r="D58" t="s">
        <v>78</v>
      </c>
      <c r="E58" t="s">
        <v>847</v>
      </c>
      <c r="F58" t="s">
        <v>889</v>
      </c>
      <c r="G58">
        <v>20</v>
      </c>
      <c r="H58" t="s">
        <v>169</v>
      </c>
    </row>
    <row r="59" spans="1:9" hidden="1" x14ac:dyDescent="0.25">
      <c r="A59" t="s">
        <v>864</v>
      </c>
      <c r="B59" t="s">
        <v>827</v>
      </c>
      <c r="C59" t="s">
        <v>615</v>
      </c>
      <c r="D59" t="s">
        <v>78</v>
      </c>
      <c r="E59" t="s">
        <v>845</v>
      </c>
      <c r="F59" t="s">
        <v>890</v>
      </c>
      <c r="G59">
        <v>20</v>
      </c>
      <c r="H59" t="s">
        <v>169</v>
      </c>
    </row>
    <row r="60" spans="1:9" hidden="1" x14ac:dyDescent="0.25">
      <c r="A60" t="s">
        <v>864</v>
      </c>
      <c r="B60" t="s">
        <v>827</v>
      </c>
      <c r="C60" t="s">
        <v>615</v>
      </c>
      <c r="D60" t="s">
        <v>78</v>
      </c>
      <c r="E60" t="s">
        <v>848</v>
      </c>
      <c r="F60" t="s">
        <v>842</v>
      </c>
      <c r="G60">
        <v>27</v>
      </c>
      <c r="H60" t="s">
        <v>169</v>
      </c>
    </row>
    <row r="61" spans="1:9" hidden="1" x14ac:dyDescent="0.25">
      <c r="A61" t="s">
        <v>864</v>
      </c>
      <c r="B61" t="s">
        <v>827</v>
      </c>
      <c r="C61" t="s">
        <v>615</v>
      </c>
      <c r="D61" t="s">
        <v>78</v>
      </c>
      <c r="E61" t="s">
        <v>857</v>
      </c>
      <c r="F61" t="s">
        <v>891</v>
      </c>
      <c r="G61">
        <v>27</v>
      </c>
      <c r="H61" t="s">
        <v>169</v>
      </c>
    </row>
    <row r="62" spans="1:9" hidden="1" x14ac:dyDescent="0.25">
      <c r="A62" t="s">
        <v>864</v>
      </c>
      <c r="B62" t="s">
        <v>827</v>
      </c>
      <c r="C62" t="s">
        <v>615</v>
      </c>
      <c r="D62" t="s">
        <v>866</v>
      </c>
      <c r="E62" t="s">
        <v>881</v>
      </c>
      <c r="F62" t="s">
        <v>895</v>
      </c>
      <c r="G62">
        <v>30</v>
      </c>
      <c r="H62" t="s">
        <v>169</v>
      </c>
    </row>
    <row r="63" spans="1:9" hidden="1" x14ac:dyDescent="0.25">
      <c r="A63" t="s">
        <v>864</v>
      </c>
      <c r="B63" t="s">
        <v>827</v>
      </c>
      <c r="C63" t="s">
        <v>615</v>
      </c>
      <c r="D63" t="s">
        <v>866</v>
      </c>
      <c r="E63" t="s">
        <v>887</v>
      </c>
      <c r="F63" t="s">
        <v>896</v>
      </c>
      <c r="G63">
        <v>30</v>
      </c>
      <c r="H63" t="s">
        <v>169</v>
      </c>
    </row>
    <row r="64" spans="1:9" hidden="1" x14ac:dyDescent="0.25">
      <c r="A64" t="s">
        <v>864</v>
      </c>
      <c r="B64" t="s">
        <v>827</v>
      </c>
      <c r="C64" t="s">
        <v>615</v>
      </c>
      <c r="D64" t="s">
        <v>78</v>
      </c>
      <c r="E64" t="s">
        <v>653</v>
      </c>
      <c r="F64" t="s">
        <v>843</v>
      </c>
      <c r="G64">
        <v>45</v>
      </c>
      <c r="H64" t="s">
        <v>169</v>
      </c>
      <c r="I64" t="s">
        <v>790</v>
      </c>
    </row>
    <row r="65" spans="1:8" hidden="1" x14ac:dyDescent="0.25">
      <c r="A65" t="s">
        <v>897</v>
      </c>
      <c r="B65" t="s">
        <v>827</v>
      </c>
      <c r="C65" t="s">
        <v>615</v>
      </c>
      <c r="D65" t="s">
        <v>899</v>
      </c>
      <c r="E65" t="s">
        <v>919</v>
      </c>
      <c r="F65" t="s">
        <v>920</v>
      </c>
      <c r="G65">
        <v>10</v>
      </c>
      <c r="H65" t="s">
        <v>169</v>
      </c>
    </row>
    <row r="66" spans="1:8" hidden="1" x14ac:dyDescent="0.25">
      <c r="A66" t="s">
        <v>897</v>
      </c>
      <c r="B66" t="s">
        <v>827</v>
      </c>
      <c r="C66" t="s">
        <v>615</v>
      </c>
      <c r="D66" t="s">
        <v>899</v>
      </c>
      <c r="E66" t="s">
        <v>924</v>
      </c>
      <c r="F66" t="s">
        <v>921</v>
      </c>
      <c r="G66">
        <v>10</v>
      </c>
      <c r="H66" t="s">
        <v>169</v>
      </c>
    </row>
    <row r="67" spans="1:8" hidden="1" x14ac:dyDescent="0.25">
      <c r="A67" t="s">
        <v>897</v>
      </c>
      <c r="B67" t="s">
        <v>827</v>
      </c>
      <c r="C67" t="s">
        <v>615</v>
      </c>
      <c r="D67" t="s">
        <v>78</v>
      </c>
      <c r="E67" t="s">
        <v>857</v>
      </c>
      <c r="F67" t="s">
        <v>845</v>
      </c>
      <c r="G67">
        <v>17</v>
      </c>
      <c r="H67" t="s">
        <v>169</v>
      </c>
    </row>
    <row r="68" spans="1:8" hidden="1" x14ac:dyDescent="0.25">
      <c r="A68" t="s">
        <v>897</v>
      </c>
      <c r="B68" t="s">
        <v>827</v>
      </c>
      <c r="C68" t="s">
        <v>615</v>
      </c>
      <c r="D68" t="s">
        <v>899</v>
      </c>
      <c r="E68" t="s">
        <v>914</v>
      </c>
      <c r="F68" t="s">
        <v>922</v>
      </c>
      <c r="G68">
        <v>21</v>
      </c>
      <c r="H68" t="s">
        <v>169</v>
      </c>
    </row>
    <row r="69" spans="1:8" hidden="1" x14ac:dyDescent="0.25">
      <c r="A69" t="s">
        <v>897</v>
      </c>
      <c r="B69" t="s">
        <v>827</v>
      </c>
      <c r="C69" t="s">
        <v>615</v>
      </c>
      <c r="D69" t="s">
        <v>78</v>
      </c>
      <c r="E69" t="s">
        <v>890</v>
      </c>
      <c r="F69" t="s">
        <v>843</v>
      </c>
      <c r="G69">
        <v>22</v>
      </c>
      <c r="H69" t="s">
        <v>169</v>
      </c>
    </row>
    <row r="70" spans="1:8" hidden="1" x14ac:dyDescent="0.25">
      <c r="A70" t="s">
        <v>897</v>
      </c>
      <c r="B70" t="s">
        <v>827</v>
      </c>
      <c r="C70" t="s">
        <v>615</v>
      </c>
      <c r="D70" t="s">
        <v>78</v>
      </c>
      <c r="E70" t="s">
        <v>925</v>
      </c>
      <c r="F70" t="s">
        <v>889</v>
      </c>
      <c r="G70">
        <v>22</v>
      </c>
      <c r="H70" t="s">
        <v>169</v>
      </c>
    </row>
    <row r="71" spans="1:8" hidden="1" x14ac:dyDescent="0.25">
      <c r="A71" t="s">
        <v>897</v>
      </c>
      <c r="B71" t="s">
        <v>827</v>
      </c>
      <c r="C71" t="s">
        <v>615</v>
      </c>
      <c r="D71" t="s">
        <v>899</v>
      </c>
      <c r="E71" t="s">
        <v>918</v>
      </c>
      <c r="F71" t="s">
        <v>923</v>
      </c>
      <c r="G71">
        <v>34</v>
      </c>
      <c r="H71" t="s">
        <v>169</v>
      </c>
    </row>
    <row r="72" spans="1:8" hidden="1" x14ac:dyDescent="0.25">
      <c r="A72" t="s">
        <v>897</v>
      </c>
      <c r="B72" t="s">
        <v>827</v>
      </c>
      <c r="C72" t="s">
        <v>615</v>
      </c>
      <c r="D72" t="s">
        <v>899</v>
      </c>
      <c r="E72" t="s">
        <v>908</v>
      </c>
      <c r="F72" t="s">
        <v>926</v>
      </c>
      <c r="G72">
        <v>34</v>
      </c>
      <c r="H72" t="s">
        <v>169</v>
      </c>
    </row>
    <row r="73" spans="1:8" hidden="1" x14ac:dyDescent="0.25">
      <c r="A73" t="s">
        <v>897</v>
      </c>
      <c r="B73" t="s">
        <v>827</v>
      </c>
      <c r="C73" t="s">
        <v>615</v>
      </c>
      <c r="D73" t="s">
        <v>78</v>
      </c>
      <c r="E73" t="s">
        <v>917</v>
      </c>
      <c r="F73" t="s">
        <v>653</v>
      </c>
      <c r="G73">
        <v>38</v>
      </c>
      <c r="H73" t="s">
        <v>169</v>
      </c>
    </row>
    <row r="74" spans="1:8" hidden="1" x14ac:dyDescent="0.25">
      <c r="A74" t="s">
        <v>368</v>
      </c>
      <c r="B74" t="s">
        <v>369</v>
      </c>
      <c r="C74" t="s">
        <v>615</v>
      </c>
      <c r="D74" t="s">
        <v>370</v>
      </c>
      <c r="E74" t="s">
        <v>989</v>
      </c>
      <c r="F74" t="s">
        <v>995</v>
      </c>
      <c r="G74">
        <v>28</v>
      </c>
      <c r="H74" t="s">
        <v>203</v>
      </c>
    </row>
    <row r="75" spans="1:8" hidden="1" x14ac:dyDescent="0.25">
      <c r="A75" t="s">
        <v>368</v>
      </c>
      <c r="B75" t="s">
        <v>369</v>
      </c>
      <c r="C75" t="s">
        <v>615</v>
      </c>
      <c r="D75" t="s">
        <v>78</v>
      </c>
      <c r="E75" t="s">
        <v>143</v>
      </c>
      <c r="F75" t="s">
        <v>229</v>
      </c>
      <c r="G75">
        <v>21</v>
      </c>
      <c r="H75" t="s">
        <v>169</v>
      </c>
    </row>
    <row r="76" spans="1:8" hidden="1" x14ac:dyDescent="0.25">
      <c r="A76" t="s">
        <v>368</v>
      </c>
      <c r="B76" t="s">
        <v>369</v>
      </c>
      <c r="C76" t="s">
        <v>615</v>
      </c>
      <c r="D76" t="s">
        <v>78</v>
      </c>
      <c r="E76" t="s">
        <v>145</v>
      </c>
      <c r="F76" t="s">
        <v>185</v>
      </c>
      <c r="G76">
        <v>21</v>
      </c>
      <c r="H76" t="s">
        <v>169</v>
      </c>
    </row>
    <row r="77" spans="1:8" hidden="1" x14ac:dyDescent="0.25">
      <c r="A77" t="s">
        <v>368</v>
      </c>
      <c r="B77" t="s">
        <v>369</v>
      </c>
      <c r="C77" t="s">
        <v>615</v>
      </c>
      <c r="D77" t="s">
        <v>370</v>
      </c>
      <c r="E77" t="s">
        <v>992</v>
      </c>
      <c r="F77" t="s">
        <v>996</v>
      </c>
      <c r="G77">
        <v>25</v>
      </c>
      <c r="H77" t="s">
        <v>169</v>
      </c>
    </row>
    <row r="78" spans="1:8" hidden="1" x14ac:dyDescent="0.25">
      <c r="A78" t="s">
        <v>368</v>
      </c>
      <c r="B78" t="s">
        <v>369</v>
      </c>
      <c r="C78" t="s">
        <v>615</v>
      </c>
      <c r="D78" t="s">
        <v>370</v>
      </c>
      <c r="E78" t="s">
        <v>990</v>
      </c>
      <c r="F78" t="s">
        <v>997</v>
      </c>
      <c r="G78">
        <v>25</v>
      </c>
      <c r="H78" t="s">
        <v>169</v>
      </c>
    </row>
    <row r="79" spans="1:8" hidden="1" x14ac:dyDescent="0.25">
      <c r="A79" t="s">
        <v>368</v>
      </c>
      <c r="B79" t="s">
        <v>369</v>
      </c>
      <c r="C79" t="s">
        <v>615</v>
      </c>
      <c r="D79" t="s">
        <v>78</v>
      </c>
      <c r="E79" t="s">
        <v>148</v>
      </c>
      <c r="F79" t="s">
        <v>140</v>
      </c>
      <c r="G79">
        <v>32</v>
      </c>
      <c r="H79" t="s">
        <v>169</v>
      </c>
    </row>
    <row r="80" spans="1:8" hidden="1" x14ac:dyDescent="0.25">
      <c r="A80" t="s">
        <v>368</v>
      </c>
      <c r="B80" t="s">
        <v>369</v>
      </c>
      <c r="C80" t="s">
        <v>615</v>
      </c>
      <c r="D80" t="s">
        <v>78</v>
      </c>
      <c r="E80" t="s">
        <v>144</v>
      </c>
      <c r="F80" t="s">
        <v>146</v>
      </c>
      <c r="G80">
        <v>32</v>
      </c>
      <c r="H80" t="s">
        <v>169</v>
      </c>
    </row>
    <row r="81" spans="1:8" hidden="1" x14ac:dyDescent="0.25">
      <c r="A81" t="s">
        <v>368</v>
      </c>
      <c r="B81" t="s">
        <v>369</v>
      </c>
      <c r="C81" t="s">
        <v>615</v>
      </c>
      <c r="D81" t="s">
        <v>370</v>
      </c>
      <c r="E81" t="s">
        <v>994</v>
      </c>
      <c r="F81" t="s">
        <v>998</v>
      </c>
      <c r="G81">
        <v>39</v>
      </c>
      <c r="H81" t="s">
        <v>169</v>
      </c>
    </row>
    <row r="82" spans="1:8" hidden="1" x14ac:dyDescent="0.25">
      <c r="A82" t="s">
        <v>368</v>
      </c>
      <c r="B82" t="s">
        <v>369</v>
      </c>
      <c r="C82" t="s">
        <v>615</v>
      </c>
      <c r="D82" t="s">
        <v>370</v>
      </c>
      <c r="E82" t="s">
        <v>995</v>
      </c>
      <c r="F82" t="s">
        <v>999</v>
      </c>
      <c r="G82">
        <v>39</v>
      </c>
      <c r="H82" t="s">
        <v>169</v>
      </c>
    </row>
    <row r="83" spans="1:8" hidden="1" x14ac:dyDescent="0.25">
      <c r="A83" t="s">
        <v>358</v>
      </c>
      <c r="B83" t="s">
        <v>71</v>
      </c>
      <c r="C83" t="s">
        <v>115</v>
      </c>
      <c r="D83" t="s">
        <v>372</v>
      </c>
      <c r="E83" t="s">
        <v>1039</v>
      </c>
      <c r="F83" t="s">
        <v>1046</v>
      </c>
      <c r="G83">
        <v>10</v>
      </c>
      <c r="H83" t="s">
        <v>169</v>
      </c>
    </row>
    <row r="84" spans="1:8" hidden="1" x14ac:dyDescent="0.25">
      <c r="A84" t="s">
        <v>358</v>
      </c>
      <c r="B84" t="s">
        <v>71</v>
      </c>
      <c r="C84" t="s">
        <v>115</v>
      </c>
      <c r="D84" t="s">
        <v>372</v>
      </c>
      <c r="E84" t="s">
        <v>1051</v>
      </c>
      <c r="F84" t="s">
        <v>1047</v>
      </c>
      <c r="G84">
        <v>10</v>
      </c>
      <c r="H84" t="s">
        <v>169</v>
      </c>
    </row>
    <row r="85" spans="1:8" hidden="1" x14ac:dyDescent="0.25">
      <c r="A85" t="s">
        <v>358</v>
      </c>
      <c r="B85" t="s">
        <v>71</v>
      </c>
      <c r="C85" t="s">
        <v>115</v>
      </c>
      <c r="D85" t="s">
        <v>372</v>
      </c>
      <c r="E85" s="13" t="s">
        <v>1036</v>
      </c>
      <c r="F85" s="13" t="s">
        <v>1048</v>
      </c>
      <c r="G85" s="13">
        <v>23</v>
      </c>
      <c r="H85" s="13" t="s">
        <v>169</v>
      </c>
    </row>
    <row r="86" spans="1:8" hidden="1" x14ac:dyDescent="0.25">
      <c r="A86" t="s">
        <v>358</v>
      </c>
      <c r="B86" t="s">
        <v>71</v>
      </c>
      <c r="C86" t="s">
        <v>115</v>
      </c>
      <c r="D86" t="s">
        <v>372</v>
      </c>
      <c r="E86" t="s">
        <v>1044</v>
      </c>
      <c r="F86" t="s">
        <v>1049</v>
      </c>
      <c r="G86">
        <v>37</v>
      </c>
      <c r="H86" t="s">
        <v>169</v>
      </c>
    </row>
    <row r="87" spans="1:8" hidden="1" x14ac:dyDescent="0.25">
      <c r="A87" t="s">
        <v>358</v>
      </c>
      <c r="B87" t="s">
        <v>71</v>
      </c>
      <c r="C87" t="s">
        <v>115</v>
      </c>
      <c r="D87" t="s">
        <v>78</v>
      </c>
      <c r="E87" t="s">
        <v>142</v>
      </c>
      <c r="F87" t="s">
        <v>140</v>
      </c>
      <c r="G87">
        <v>18</v>
      </c>
      <c r="H87" t="s">
        <v>169</v>
      </c>
    </row>
    <row r="88" spans="1:8" hidden="1" x14ac:dyDescent="0.25">
      <c r="A88" t="s">
        <v>358</v>
      </c>
      <c r="B88" t="s">
        <v>71</v>
      </c>
      <c r="C88" t="s">
        <v>115</v>
      </c>
      <c r="D88" t="s">
        <v>78</v>
      </c>
      <c r="E88" t="s">
        <v>148</v>
      </c>
      <c r="F88" t="s">
        <v>277</v>
      </c>
      <c r="G88">
        <v>31</v>
      </c>
      <c r="H88" t="s">
        <v>169</v>
      </c>
    </row>
    <row r="89" spans="1:8" hidden="1" x14ac:dyDescent="0.25">
      <c r="A89" t="s">
        <v>358</v>
      </c>
      <c r="B89" t="s">
        <v>71</v>
      </c>
      <c r="C89" t="s">
        <v>115</v>
      </c>
      <c r="D89" t="s">
        <v>78</v>
      </c>
      <c r="E89" t="s">
        <v>185</v>
      </c>
      <c r="F89" t="s">
        <v>145</v>
      </c>
      <c r="G89">
        <v>31</v>
      </c>
      <c r="H89" t="s">
        <v>169</v>
      </c>
    </row>
    <row r="90" spans="1:8" hidden="1" x14ac:dyDescent="0.25">
      <c r="A90" t="s">
        <v>358</v>
      </c>
      <c r="B90" t="s">
        <v>71</v>
      </c>
      <c r="C90" t="s">
        <v>115</v>
      </c>
      <c r="D90" t="s">
        <v>78</v>
      </c>
      <c r="E90" t="s">
        <v>143</v>
      </c>
      <c r="F90" t="s">
        <v>1050</v>
      </c>
      <c r="G90">
        <v>40</v>
      </c>
      <c r="H90" t="s">
        <v>169</v>
      </c>
    </row>
    <row r="91" spans="1:8" hidden="1" x14ac:dyDescent="0.25">
      <c r="A91" t="s">
        <v>358</v>
      </c>
      <c r="B91" t="s">
        <v>71</v>
      </c>
      <c r="C91" t="s">
        <v>115</v>
      </c>
      <c r="D91" t="s">
        <v>78</v>
      </c>
      <c r="E91" t="s">
        <v>141</v>
      </c>
      <c r="F91" t="s">
        <v>229</v>
      </c>
      <c r="G91">
        <v>40</v>
      </c>
      <c r="H91" t="s">
        <v>169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238C-6566-4E87-B2D3-6D47DE1E7102}">
  <sheetPr codeName="Hoja4"/>
  <dimension ref="A1:L23"/>
  <sheetViews>
    <sheetView workbookViewId="0">
      <selection activeCell="A24" sqref="A24"/>
    </sheetView>
  </sheetViews>
  <sheetFormatPr baseColWidth="10" defaultRowHeight="15" x14ac:dyDescent="0.25"/>
  <cols>
    <col min="1" max="1" width="28" bestFit="1" customWidth="1"/>
    <col min="2" max="2" width="20.7109375" bestFit="1" customWidth="1"/>
    <col min="3" max="3" width="15.42578125" bestFit="1" customWidth="1"/>
    <col min="4" max="4" width="22.42578125" bestFit="1" customWidth="1"/>
    <col min="9" max="9" width="16.140625" customWidth="1"/>
    <col min="10" max="10" width="11.5703125" customWidth="1"/>
    <col min="12" max="12" width="15.7109375" bestFit="1" customWidth="1"/>
  </cols>
  <sheetData>
    <row r="1" spans="1:12" x14ac:dyDescent="0.25">
      <c r="A1" s="7" t="s">
        <v>131</v>
      </c>
      <c r="B1" s="7" t="s">
        <v>1</v>
      </c>
      <c r="C1" s="7" t="s">
        <v>26</v>
      </c>
      <c r="D1" s="7" t="s">
        <v>70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8</v>
      </c>
      <c r="J1" s="7" t="s">
        <v>31</v>
      </c>
      <c r="K1" s="8" t="s">
        <v>50</v>
      </c>
      <c r="L1" s="7" t="s">
        <v>32</v>
      </c>
    </row>
    <row r="2" spans="1:12" hidden="1" x14ac:dyDescent="0.25">
      <c r="A2" t="s">
        <v>73</v>
      </c>
      <c r="B2" t="s">
        <v>71</v>
      </c>
      <c r="C2" t="s">
        <v>132</v>
      </c>
      <c r="D2" t="s">
        <v>78</v>
      </c>
      <c r="E2" t="s">
        <v>144</v>
      </c>
      <c r="F2">
        <v>45</v>
      </c>
      <c r="G2" t="s">
        <v>169</v>
      </c>
      <c r="H2" t="s">
        <v>204</v>
      </c>
      <c r="I2" t="s">
        <v>205</v>
      </c>
      <c r="J2" t="s">
        <v>184</v>
      </c>
    </row>
    <row r="3" spans="1:12" hidden="1" x14ac:dyDescent="0.25">
      <c r="A3" t="s">
        <v>73</v>
      </c>
      <c r="B3" t="s">
        <v>71</v>
      </c>
      <c r="C3" t="s">
        <v>132</v>
      </c>
      <c r="D3" t="s">
        <v>95</v>
      </c>
      <c r="E3" t="s">
        <v>202</v>
      </c>
      <c r="F3">
        <v>3</v>
      </c>
      <c r="G3" t="s">
        <v>203</v>
      </c>
      <c r="H3" t="s">
        <v>49</v>
      </c>
    </row>
    <row r="4" spans="1:12" hidden="1" x14ac:dyDescent="0.25">
      <c r="A4" t="s">
        <v>74</v>
      </c>
      <c r="B4" t="s">
        <v>71</v>
      </c>
      <c r="C4" t="s">
        <v>132</v>
      </c>
      <c r="D4" t="s">
        <v>78</v>
      </c>
      <c r="E4" t="s">
        <v>144</v>
      </c>
      <c r="F4">
        <v>23</v>
      </c>
      <c r="G4" t="s">
        <v>203</v>
      </c>
      <c r="H4" t="s">
        <v>49</v>
      </c>
      <c r="J4" t="s">
        <v>146</v>
      </c>
    </row>
    <row r="5" spans="1:12" hidden="1" x14ac:dyDescent="0.25">
      <c r="A5" t="s">
        <v>76</v>
      </c>
      <c r="B5" t="s">
        <v>71</v>
      </c>
      <c r="C5" t="s">
        <v>132</v>
      </c>
      <c r="D5" t="s">
        <v>98</v>
      </c>
      <c r="E5" t="s">
        <v>319</v>
      </c>
      <c r="F5">
        <v>46</v>
      </c>
      <c r="G5" t="s">
        <v>203</v>
      </c>
      <c r="H5" t="s">
        <v>49</v>
      </c>
      <c r="J5" t="s">
        <v>320</v>
      </c>
    </row>
    <row r="6" spans="1:12" hidden="1" x14ac:dyDescent="0.25">
      <c r="A6" t="s">
        <v>77</v>
      </c>
      <c r="B6" t="s">
        <v>71</v>
      </c>
      <c r="C6" t="s">
        <v>132</v>
      </c>
      <c r="D6" t="s">
        <v>78</v>
      </c>
      <c r="E6" t="s">
        <v>145</v>
      </c>
      <c r="F6">
        <v>2</v>
      </c>
      <c r="G6" t="s">
        <v>203</v>
      </c>
      <c r="H6" t="s">
        <v>49</v>
      </c>
      <c r="J6" t="s">
        <v>143</v>
      </c>
    </row>
    <row r="7" spans="1:12" hidden="1" x14ac:dyDescent="0.25">
      <c r="A7" t="s">
        <v>77</v>
      </c>
      <c r="B7" t="s">
        <v>71</v>
      </c>
      <c r="C7" t="s">
        <v>132</v>
      </c>
      <c r="D7" t="s">
        <v>78</v>
      </c>
      <c r="E7" t="s">
        <v>142</v>
      </c>
      <c r="F7">
        <v>6</v>
      </c>
      <c r="G7" t="s">
        <v>169</v>
      </c>
      <c r="H7" t="s">
        <v>49</v>
      </c>
      <c r="J7" t="s">
        <v>146</v>
      </c>
    </row>
    <row r="8" spans="1:12" hidden="1" x14ac:dyDescent="0.25">
      <c r="A8" t="s">
        <v>77</v>
      </c>
      <c r="B8" t="s">
        <v>71</v>
      </c>
      <c r="C8" t="s">
        <v>132</v>
      </c>
      <c r="D8" t="s">
        <v>78</v>
      </c>
      <c r="E8" t="s">
        <v>185</v>
      </c>
      <c r="F8">
        <v>44</v>
      </c>
      <c r="G8" t="s">
        <v>169</v>
      </c>
      <c r="H8" t="s">
        <v>49</v>
      </c>
      <c r="J8" t="s">
        <v>142</v>
      </c>
    </row>
    <row r="9" spans="1:12" hidden="1" x14ac:dyDescent="0.25">
      <c r="A9" t="s">
        <v>357</v>
      </c>
      <c r="B9" t="s">
        <v>71</v>
      </c>
      <c r="C9" t="s">
        <v>516</v>
      </c>
      <c r="D9" t="s">
        <v>78</v>
      </c>
      <c r="E9" t="s">
        <v>148</v>
      </c>
      <c r="F9">
        <v>3</v>
      </c>
      <c r="G9" t="s">
        <v>169</v>
      </c>
      <c r="H9" t="s">
        <v>523</v>
      </c>
    </row>
    <row r="10" spans="1:12" hidden="1" x14ac:dyDescent="0.25">
      <c r="A10" t="s">
        <v>357</v>
      </c>
      <c r="B10" t="s">
        <v>71</v>
      </c>
      <c r="C10" t="s">
        <v>516</v>
      </c>
      <c r="D10" t="s">
        <v>78</v>
      </c>
      <c r="E10" t="s">
        <v>229</v>
      </c>
      <c r="F10">
        <v>26</v>
      </c>
      <c r="G10" t="s">
        <v>169</v>
      </c>
      <c r="H10" t="s">
        <v>49</v>
      </c>
      <c r="J10" t="s">
        <v>185</v>
      </c>
    </row>
    <row r="11" spans="1:12" hidden="1" x14ac:dyDescent="0.25">
      <c r="A11" t="s">
        <v>644</v>
      </c>
      <c r="B11" t="s">
        <v>645</v>
      </c>
      <c r="C11" t="s">
        <v>615</v>
      </c>
      <c r="D11" t="s">
        <v>611</v>
      </c>
      <c r="E11" t="s">
        <v>637</v>
      </c>
      <c r="F11">
        <v>35</v>
      </c>
      <c r="G11" t="s">
        <v>169</v>
      </c>
      <c r="H11" t="s">
        <v>204</v>
      </c>
      <c r="J11" t="s">
        <v>636</v>
      </c>
    </row>
    <row r="12" spans="1:12" x14ac:dyDescent="0.25">
      <c r="A12" t="s">
        <v>1086</v>
      </c>
      <c r="B12" t="s">
        <v>646</v>
      </c>
      <c r="C12" t="s">
        <v>615</v>
      </c>
      <c r="D12" t="s">
        <v>647</v>
      </c>
      <c r="E12" t="s">
        <v>653</v>
      </c>
      <c r="F12">
        <v>25</v>
      </c>
      <c r="G12" t="s">
        <v>203</v>
      </c>
      <c r="H12" t="s">
        <v>49</v>
      </c>
      <c r="I12" t="s">
        <v>658</v>
      </c>
      <c r="J12" t="s">
        <v>657</v>
      </c>
    </row>
    <row r="13" spans="1:12" x14ac:dyDescent="0.25">
      <c r="A13" t="s">
        <v>1086</v>
      </c>
      <c r="B13" t="s">
        <v>646</v>
      </c>
      <c r="C13" t="s">
        <v>615</v>
      </c>
      <c r="D13" t="s">
        <v>78</v>
      </c>
      <c r="E13" t="s">
        <v>654</v>
      </c>
      <c r="F13">
        <v>27</v>
      </c>
      <c r="G13" t="s">
        <v>203</v>
      </c>
      <c r="H13" t="s">
        <v>523</v>
      </c>
    </row>
    <row r="14" spans="1:12" x14ac:dyDescent="0.25">
      <c r="A14" t="s">
        <v>1086</v>
      </c>
      <c r="B14" t="s">
        <v>646</v>
      </c>
      <c r="C14" t="s">
        <v>615</v>
      </c>
      <c r="D14" t="s">
        <v>78</v>
      </c>
      <c r="E14" t="s">
        <v>655</v>
      </c>
      <c r="F14">
        <v>9</v>
      </c>
      <c r="G14" t="s">
        <v>169</v>
      </c>
      <c r="H14" t="s">
        <v>49</v>
      </c>
    </row>
    <row r="15" spans="1:12" x14ac:dyDescent="0.25">
      <c r="A15" t="s">
        <v>1086</v>
      </c>
      <c r="B15" t="s">
        <v>646</v>
      </c>
      <c r="C15" t="s">
        <v>615</v>
      </c>
      <c r="D15" t="s">
        <v>647</v>
      </c>
      <c r="E15" t="s">
        <v>656</v>
      </c>
      <c r="F15">
        <v>28</v>
      </c>
      <c r="G15" t="s">
        <v>169</v>
      </c>
      <c r="H15" t="s">
        <v>204</v>
      </c>
      <c r="J15" t="s">
        <v>659</v>
      </c>
    </row>
    <row r="16" spans="1:12" hidden="1" x14ac:dyDescent="0.25">
      <c r="A16" t="s">
        <v>715</v>
      </c>
      <c r="B16" t="s">
        <v>716</v>
      </c>
      <c r="C16" t="s">
        <v>615</v>
      </c>
      <c r="D16" t="s">
        <v>717</v>
      </c>
      <c r="E16" t="s">
        <v>741</v>
      </c>
      <c r="F16">
        <v>36</v>
      </c>
      <c r="G16" t="s">
        <v>169</v>
      </c>
      <c r="H16" t="s">
        <v>49</v>
      </c>
      <c r="J16" t="s">
        <v>736</v>
      </c>
    </row>
    <row r="17" spans="1:10" hidden="1" x14ac:dyDescent="0.25">
      <c r="A17" t="s">
        <v>758</v>
      </c>
      <c r="B17" t="s">
        <v>759</v>
      </c>
      <c r="C17" t="s">
        <v>615</v>
      </c>
      <c r="D17" t="s">
        <v>760</v>
      </c>
      <c r="E17" t="s">
        <v>777</v>
      </c>
      <c r="F17">
        <v>36</v>
      </c>
      <c r="G17" t="s">
        <v>203</v>
      </c>
      <c r="H17" t="s">
        <v>49</v>
      </c>
      <c r="J17" t="s">
        <v>770</v>
      </c>
    </row>
    <row r="18" spans="1:10" hidden="1" x14ac:dyDescent="0.25">
      <c r="A18" t="s">
        <v>758</v>
      </c>
      <c r="B18" t="s">
        <v>759</v>
      </c>
      <c r="C18" t="s">
        <v>789</v>
      </c>
      <c r="D18" t="s">
        <v>78</v>
      </c>
      <c r="E18" t="s">
        <v>783</v>
      </c>
      <c r="F18">
        <v>4</v>
      </c>
      <c r="G18" t="s">
        <v>169</v>
      </c>
      <c r="H18" t="s">
        <v>49</v>
      </c>
      <c r="J18" t="s">
        <v>620</v>
      </c>
    </row>
    <row r="19" spans="1:10" hidden="1" x14ac:dyDescent="0.25">
      <c r="A19" t="s">
        <v>791</v>
      </c>
      <c r="B19" t="s">
        <v>792</v>
      </c>
      <c r="C19" t="s">
        <v>615</v>
      </c>
      <c r="D19" t="s">
        <v>793</v>
      </c>
      <c r="E19" t="s">
        <v>819</v>
      </c>
      <c r="F19">
        <v>27</v>
      </c>
      <c r="G19" t="s">
        <v>169</v>
      </c>
      <c r="H19" t="s">
        <v>49</v>
      </c>
      <c r="J19" t="s">
        <v>804</v>
      </c>
    </row>
    <row r="20" spans="1:10" hidden="1" x14ac:dyDescent="0.25">
      <c r="A20" t="s">
        <v>864</v>
      </c>
      <c r="B20" t="s">
        <v>827</v>
      </c>
      <c r="C20" t="s">
        <v>615</v>
      </c>
      <c r="D20" t="s">
        <v>78</v>
      </c>
      <c r="E20" t="s">
        <v>137</v>
      </c>
      <c r="F20">
        <v>37</v>
      </c>
      <c r="G20" t="s">
        <v>203</v>
      </c>
      <c r="H20" t="s">
        <v>49</v>
      </c>
    </row>
    <row r="21" spans="1:10" hidden="1" x14ac:dyDescent="0.25">
      <c r="A21" t="s">
        <v>897</v>
      </c>
      <c r="B21" t="s">
        <v>827</v>
      </c>
      <c r="C21" t="s">
        <v>615</v>
      </c>
      <c r="D21" t="s">
        <v>899</v>
      </c>
      <c r="E21" t="s">
        <v>908</v>
      </c>
      <c r="F21">
        <v>44</v>
      </c>
      <c r="G21" t="s">
        <v>203</v>
      </c>
      <c r="H21" t="s">
        <v>49</v>
      </c>
      <c r="J21" t="s">
        <v>919</v>
      </c>
    </row>
    <row r="22" spans="1:10" hidden="1" x14ac:dyDescent="0.25">
      <c r="A22" t="s">
        <v>897</v>
      </c>
      <c r="B22" t="s">
        <v>827</v>
      </c>
      <c r="C22" t="s">
        <v>615</v>
      </c>
      <c r="D22" t="s">
        <v>899</v>
      </c>
      <c r="E22" t="s">
        <v>914</v>
      </c>
      <c r="F22">
        <v>14</v>
      </c>
      <c r="G22" t="s">
        <v>169</v>
      </c>
      <c r="H22" t="s">
        <v>49</v>
      </c>
      <c r="J22" t="s">
        <v>908</v>
      </c>
    </row>
    <row r="23" spans="1:10" hidden="1" x14ac:dyDescent="0.25">
      <c r="A23" t="s">
        <v>358</v>
      </c>
      <c r="B23" t="s">
        <v>71</v>
      </c>
      <c r="C23" t="s">
        <v>115</v>
      </c>
      <c r="D23" t="s">
        <v>78</v>
      </c>
      <c r="E23" t="s">
        <v>185</v>
      </c>
      <c r="F23">
        <v>6</v>
      </c>
      <c r="G23" t="s">
        <v>169</v>
      </c>
      <c r="H23" t="s">
        <v>49</v>
      </c>
      <c r="J23" t="s">
        <v>143</v>
      </c>
    </row>
  </sheetData>
  <conditionalFormatting sqref="A4">
    <cfRule type="duplicateValues" dxfId="26" priority="4"/>
  </conditionalFormatting>
  <conditionalFormatting sqref="A6">
    <cfRule type="duplicateValues" dxfId="25" priority="3"/>
  </conditionalFormatting>
  <conditionalFormatting sqref="A7">
    <cfRule type="duplicateValues" dxfId="24" priority="2"/>
  </conditionalFormatting>
  <conditionalFormatting sqref="A8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E656-27E2-4A68-A89D-09FA506A4557}">
  <dimension ref="A1:L54"/>
  <sheetViews>
    <sheetView workbookViewId="0">
      <selection activeCell="A5" sqref="A5"/>
    </sheetView>
  </sheetViews>
  <sheetFormatPr baseColWidth="10" defaultRowHeight="15" x14ac:dyDescent="0.25"/>
  <cols>
    <col min="1" max="1" width="32.42578125" bestFit="1" customWidth="1"/>
    <col min="2" max="2" width="22" bestFit="1" customWidth="1"/>
    <col min="3" max="3" width="17.42578125" bestFit="1" customWidth="1"/>
    <col min="4" max="4" width="10" customWidth="1"/>
    <col min="5" max="5" width="20.5703125" bestFit="1" customWidth="1"/>
    <col min="6" max="6" width="15.140625" customWidth="1"/>
    <col min="7" max="7" width="16.42578125" customWidth="1"/>
    <col min="8" max="8" width="10.140625" customWidth="1"/>
    <col min="9" max="9" width="12.42578125" customWidth="1"/>
    <col min="10" max="10" width="16.140625" customWidth="1"/>
  </cols>
  <sheetData>
    <row r="1" spans="1:12" x14ac:dyDescent="0.25">
      <c r="A1" t="s">
        <v>131</v>
      </c>
      <c r="B1" t="s">
        <v>1</v>
      </c>
      <c r="C1" t="s">
        <v>26</v>
      </c>
      <c r="D1" t="s">
        <v>30</v>
      </c>
      <c r="E1" t="s">
        <v>70</v>
      </c>
      <c r="F1" t="s">
        <v>27</v>
      </c>
      <c r="G1" t="s">
        <v>1013</v>
      </c>
      <c r="H1" t="s">
        <v>1014</v>
      </c>
      <c r="I1" t="s">
        <v>6</v>
      </c>
      <c r="J1" t="s">
        <v>8</v>
      </c>
      <c r="K1" t="s">
        <v>50</v>
      </c>
      <c r="L1" t="s">
        <v>32</v>
      </c>
    </row>
    <row r="2" spans="1:12" x14ac:dyDescent="0.25">
      <c r="A2" t="s">
        <v>1086</v>
      </c>
      <c r="B2" t="s">
        <v>646</v>
      </c>
      <c r="C2" t="s">
        <v>615</v>
      </c>
      <c r="D2" t="s">
        <v>1052</v>
      </c>
      <c r="E2" t="s">
        <v>78</v>
      </c>
      <c r="F2" t="s">
        <v>661</v>
      </c>
      <c r="G2" t="s">
        <v>664</v>
      </c>
      <c r="H2">
        <v>1</v>
      </c>
      <c r="I2" t="s">
        <v>1015</v>
      </c>
    </row>
    <row r="3" spans="1:12" x14ac:dyDescent="0.25">
      <c r="A3" t="s">
        <v>1086</v>
      </c>
      <c r="B3" t="s">
        <v>646</v>
      </c>
      <c r="C3" t="s">
        <v>615</v>
      </c>
      <c r="D3" t="s">
        <v>1052</v>
      </c>
      <c r="E3" t="s">
        <v>647</v>
      </c>
      <c r="F3" t="s">
        <v>677</v>
      </c>
      <c r="G3" t="s">
        <v>662</v>
      </c>
      <c r="H3">
        <v>1</v>
      </c>
      <c r="I3" t="s">
        <v>1016</v>
      </c>
    </row>
    <row r="4" spans="1:12" x14ac:dyDescent="0.25">
      <c r="A4" t="s">
        <v>1086</v>
      </c>
      <c r="B4" t="s">
        <v>646</v>
      </c>
      <c r="C4" t="s">
        <v>615</v>
      </c>
      <c r="D4" t="s">
        <v>1052</v>
      </c>
      <c r="E4" t="s">
        <v>78</v>
      </c>
      <c r="F4" t="s">
        <v>620</v>
      </c>
      <c r="G4" t="s">
        <v>664</v>
      </c>
      <c r="H4">
        <v>2</v>
      </c>
      <c r="I4" t="s">
        <v>1016</v>
      </c>
    </row>
    <row r="5" spans="1:12" x14ac:dyDescent="0.25">
      <c r="A5" t="s">
        <v>1086</v>
      </c>
      <c r="B5" t="s">
        <v>646</v>
      </c>
      <c r="C5" t="s">
        <v>615</v>
      </c>
      <c r="D5" t="s">
        <v>1052</v>
      </c>
      <c r="E5" t="s">
        <v>647</v>
      </c>
      <c r="F5" t="s">
        <v>1017</v>
      </c>
      <c r="G5" t="s">
        <v>662</v>
      </c>
      <c r="H5">
        <v>2</v>
      </c>
      <c r="I5" t="s">
        <v>1015</v>
      </c>
    </row>
    <row r="6" spans="1:12" x14ac:dyDescent="0.25">
      <c r="A6" t="s">
        <v>1086</v>
      </c>
      <c r="B6" t="s">
        <v>646</v>
      </c>
      <c r="C6" t="s">
        <v>615</v>
      </c>
      <c r="D6" t="s">
        <v>1052</v>
      </c>
      <c r="E6" t="s">
        <v>78</v>
      </c>
      <c r="F6" t="s">
        <v>676</v>
      </c>
      <c r="G6" t="s">
        <v>664</v>
      </c>
      <c r="H6">
        <v>3</v>
      </c>
      <c r="I6" t="s">
        <v>1016</v>
      </c>
    </row>
    <row r="7" spans="1:12" x14ac:dyDescent="0.25">
      <c r="A7" t="s">
        <v>1086</v>
      </c>
      <c r="B7" t="s">
        <v>646</v>
      </c>
      <c r="C7" t="s">
        <v>615</v>
      </c>
      <c r="D7" t="s">
        <v>1052</v>
      </c>
      <c r="E7" t="s">
        <v>647</v>
      </c>
      <c r="F7" t="s">
        <v>653</v>
      </c>
      <c r="G7" t="s">
        <v>662</v>
      </c>
      <c r="H7">
        <v>3</v>
      </c>
      <c r="I7" t="s">
        <v>1018</v>
      </c>
    </row>
    <row r="8" spans="1:12" x14ac:dyDescent="0.25">
      <c r="A8" t="s">
        <v>1086</v>
      </c>
      <c r="B8" t="s">
        <v>646</v>
      </c>
      <c r="C8" t="s">
        <v>615</v>
      </c>
      <c r="D8" t="s">
        <v>1052</v>
      </c>
      <c r="E8" t="s">
        <v>78</v>
      </c>
      <c r="F8" t="s">
        <v>675</v>
      </c>
      <c r="G8" t="s">
        <v>664</v>
      </c>
      <c r="H8">
        <v>4</v>
      </c>
      <c r="I8" t="s">
        <v>1018</v>
      </c>
    </row>
    <row r="9" spans="1:12" x14ac:dyDescent="0.25">
      <c r="A9" t="s">
        <v>1086</v>
      </c>
      <c r="B9" t="s">
        <v>646</v>
      </c>
      <c r="C9" t="s">
        <v>615</v>
      </c>
      <c r="D9" t="s">
        <v>1052</v>
      </c>
      <c r="E9" t="s">
        <v>647</v>
      </c>
      <c r="F9" t="s">
        <v>678</v>
      </c>
      <c r="G9" t="s">
        <v>662</v>
      </c>
      <c r="H9">
        <v>4</v>
      </c>
      <c r="I9" t="s">
        <v>1016</v>
      </c>
    </row>
    <row r="10" spans="1:12" x14ac:dyDescent="0.25">
      <c r="A10" t="s">
        <v>1086</v>
      </c>
      <c r="B10" t="s">
        <v>646</v>
      </c>
      <c r="C10" t="s">
        <v>615</v>
      </c>
      <c r="D10" t="s">
        <v>1052</v>
      </c>
      <c r="E10" t="s">
        <v>78</v>
      </c>
      <c r="F10" t="s">
        <v>249</v>
      </c>
      <c r="G10" t="s">
        <v>664</v>
      </c>
      <c r="H10">
        <v>5</v>
      </c>
      <c r="I10" t="s">
        <v>1015</v>
      </c>
    </row>
    <row r="11" spans="1:12" x14ac:dyDescent="0.25">
      <c r="A11" t="s">
        <v>1086</v>
      </c>
      <c r="B11" t="s">
        <v>646</v>
      </c>
      <c r="C11" t="s">
        <v>615</v>
      </c>
      <c r="D11" t="s">
        <v>1052</v>
      </c>
      <c r="E11" t="s">
        <v>647</v>
      </c>
      <c r="F11" t="s">
        <v>1019</v>
      </c>
      <c r="G11" t="s">
        <v>662</v>
      </c>
      <c r="H11">
        <v>5</v>
      </c>
      <c r="I11" t="s">
        <v>1015</v>
      </c>
    </row>
    <row r="12" spans="1:12" x14ac:dyDescent="0.25">
      <c r="A12" t="s">
        <v>1086</v>
      </c>
      <c r="B12" t="s">
        <v>646</v>
      </c>
      <c r="C12" t="s">
        <v>615</v>
      </c>
      <c r="D12" t="s">
        <v>1052</v>
      </c>
      <c r="E12" t="s">
        <v>78</v>
      </c>
      <c r="F12" t="s">
        <v>655</v>
      </c>
      <c r="G12" t="s">
        <v>664</v>
      </c>
      <c r="H12">
        <v>6</v>
      </c>
      <c r="I12" t="s">
        <v>1016</v>
      </c>
    </row>
    <row r="13" spans="1:12" x14ac:dyDescent="0.25">
      <c r="A13" t="s">
        <v>1086</v>
      </c>
      <c r="B13" t="s">
        <v>646</v>
      </c>
      <c r="C13" t="s">
        <v>615</v>
      </c>
      <c r="D13" t="s">
        <v>1052</v>
      </c>
      <c r="E13" t="s">
        <v>647</v>
      </c>
      <c r="F13" t="s">
        <v>666</v>
      </c>
      <c r="G13" t="s">
        <v>662</v>
      </c>
      <c r="H13">
        <v>6</v>
      </c>
      <c r="I13" t="s">
        <v>1016</v>
      </c>
    </row>
    <row r="14" spans="1:12" x14ac:dyDescent="0.25">
      <c r="A14" t="s">
        <v>1086</v>
      </c>
      <c r="B14" t="s">
        <v>646</v>
      </c>
      <c r="C14" t="s">
        <v>615</v>
      </c>
      <c r="D14" t="s">
        <v>1052</v>
      </c>
      <c r="E14" t="s">
        <v>78</v>
      </c>
      <c r="F14" t="s">
        <v>680</v>
      </c>
      <c r="G14" t="s">
        <v>664</v>
      </c>
      <c r="H14">
        <v>7</v>
      </c>
      <c r="I14" t="s">
        <v>1016</v>
      </c>
    </row>
    <row r="15" spans="1:12" x14ac:dyDescent="0.25">
      <c r="A15" t="s">
        <v>1086</v>
      </c>
      <c r="B15" t="s">
        <v>646</v>
      </c>
      <c r="C15" t="s">
        <v>615</v>
      </c>
      <c r="D15" t="s">
        <v>1052</v>
      </c>
      <c r="E15" t="s">
        <v>647</v>
      </c>
      <c r="F15" t="s">
        <v>664</v>
      </c>
      <c r="G15" t="s">
        <v>662</v>
      </c>
      <c r="H15">
        <v>7</v>
      </c>
      <c r="I15" t="s">
        <v>1016</v>
      </c>
    </row>
    <row r="16" spans="1:12" x14ac:dyDescent="0.25">
      <c r="A16" t="s">
        <v>1086</v>
      </c>
      <c r="B16" t="s">
        <v>646</v>
      </c>
      <c r="C16" t="s">
        <v>615</v>
      </c>
      <c r="D16" t="s">
        <v>1052</v>
      </c>
      <c r="E16" t="s">
        <v>78</v>
      </c>
      <c r="F16" t="s">
        <v>672</v>
      </c>
      <c r="G16" t="s">
        <v>664</v>
      </c>
      <c r="H16">
        <v>8</v>
      </c>
      <c r="I16" t="s">
        <v>1016</v>
      </c>
    </row>
    <row r="17" spans="1:9" x14ac:dyDescent="0.25">
      <c r="A17" t="s">
        <v>1086</v>
      </c>
      <c r="B17" t="s">
        <v>646</v>
      </c>
      <c r="C17" t="s">
        <v>615</v>
      </c>
      <c r="D17" t="s">
        <v>1052</v>
      </c>
      <c r="E17" t="s">
        <v>647</v>
      </c>
      <c r="F17" t="s">
        <v>669</v>
      </c>
      <c r="G17" t="s">
        <v>662</v>
      </c>
      <c r="H17">
        <v>8</v>
      </c>
      <c r="I17" t="s">
        <v>1016</v>
      </c>
    </row>
    <row r="18" spans="1:9" x14ac:dyDescent="0.25">
      <c r="A18" t="s">
        <v>1086</v>
      </c>
      <c r="B18" t="s">
        <v>646</v>
      </c>
      <c r="C18" t="s">
        <v>615</v>
      </c>
      <c r="D18" t="s">
        <v>1052</v>
      </c>
      <c r="E18" t="s">
        <v>78</v>
      </c>
      <c r="F18" t="s">
        <v>662</v>
      </c>
      <c r="G18" t="s">
        <v>664</v>
      </c>
      <c r="H18">
        <v>9</v>
      </c>
      <c r="I18" t="s">
        <v>1015</v>
      </c>
    </row>
    <row r="19" spans="1:9" x14ac:dyDescent="0.25">
      <c r="A19" t="s">
        <v>1086</v>
      </c>
      <c r="B19" t="s">
        <v>646</v>
      </c>
      <c r="C19" t="s">
        <v>615</v>
      </c>
      <c r="D19" t="s">
        <v>1052</v>
      </c>
      <c r="E19" t="s">
        <v>647</v>
      </c>
      <c r="F19" t="s">
        <v>663</v>
      </c>
      <c r="G19" t="s">
        <v>662</v>
      </c>
      <c r="H19">
        <v>9</v>
      </c>
      <c r="I19" t="s">
        <v>1016</v>
      </c>
    </row>
    <row r="20" spans="1:9" hidden="1" x14ac:dyDescent="0.25">
      <c r="A20" t="s">
        <v>682</v>
      </c>
      <c r="B20" t="s">
        <v>681</v>
      </c>
      <c r="C20" t="s">
        <v>615</v>
      </c>
      <c r="D20" t="s">
        <v>1052</v>
      </c>
      <c r="E20" t="s">
        <v>98</v>
      </c>
      <c r="F20" t="s">
        <v>703</v>
      </c>
      <c r="G20" t="s">
        <v>616</v>
      </c>
      <c r="H20">
        <v>1</v>
      </c>
      <c r="I20" t="s">
        <v>1016</v>
      </c>
    </row>
    <row r="21" spans="1:9" hidden="1" x14ac:dyDescent="0.25">
      <c r="A21" t="s">
        <v>682</v>
      </c>
      <c r="B21" t="s">
        <v>681</v>
      </c>
      <c r="C21" t="s">
        <v>615</v>
      </c>
      <c r="D21" t="s">
        <v>1052</v>
      </c>
      <c r="E21" t="s">
        <v>78</v>
      </c>
      <c r="F21" t="s">
        <v>708</v>
      </c>
      <c r="G21" t="s">
        <v>1020</v>
      </c>
      <c r="H21">
        <v>1</v>
      </c>
      <c r="I21" t="s">
        <v>1018</v>
      </c>
    </row>
    <row r="22" spans="1:9" hidden="1" x14ac:dyDescent="0.25">
      <c r="A22" t="s">
        <v>682</v>
      </c>
      <c r="B22" t="s">
        <v>681</v>
      </c>
      <c r="C22" t="s">
        <v>615</v>
      </c>
      <c r="D22" t="s">
        <v>1052</v>
      </c>
      <c r="E22" t="s">
        <v>98</v>
      </c>
      <c r="F22" t="s">
        <v>706</v>
      </c>
      <c r="G22" t="s">
        <v>616</v>
      </c>
      <c r="H22">
        <v>2</v>
      </c>
      <c r="I22" t="s">
        <v>1016</v>
      </c>
    </row>
    <row r="23" spans="1:9" hidden="1" x14ac:dyDescent="0.25">
      <c r="A23" t="s">
        <v>682</v>
      </c>
      <c r="B23" t="s">
        <v>681</v>
      </c>
      <c r="C23" t="s">
        <v>615</v>
      </c>
      <c r="D23" t="s">
        <v>1052</v>
      </c>
      <c r="E23" t="s">
        <v>78</v>
      </c>
      <c r="F23" t="s">
        <v>692</v>
      </c>
      <c r="G23" t="s">
        <v>1020</v>
      </c>
      <c r="H23">
        <v>2</v>
      </c>
      <c r="I23" t="s">
        <v>1016</v>
      </c>
    </row>
    <row r="24" spans="1:9" hidden="1" x14ac:dyDescent="0.25">
      <c r="A24" t="s">
        <v>682</v>
      </c>
      <c r="B24" t="s">
        <v>681</v>
      </c>
      <c r="C24" t="s">
        <v>615</v>
      </c>
      <c r="D24" t="s">
        <v>1052</v>
      </c>
      <c r="E24" t="s">
        <v>98</v>
      </c>
      <c r="F24" t="s">
        <v>700</v>
      </c>
      <c r="G24" t="s">
        <v>616</v>
      </c>
      <c r="H24">
        <v>3</v>
      </c>
      <c r="I24" t="s">
        <v>1015</v>
      </c>
    </row>
    <row r="25" spans="1:9" hidden="1" x14ac:dyDescent="0.25">
      <c r="A25" t="s">
        <v>682</v>
      </c>
      <c r="B25" t="s">
        <v>681</v>
      </c>
      <c r="C25" t="s">
        <v>615</v>
      </c>
      <c r="D25" t="s">
        <v>1052</v>
      </c>
      <c r="E25" t="s">
        <v>78</v>
      </c>
      <c r="F25" t="s">
        <v>709</v>
      </c>
      <c r="G25" t="s">
        <v>1020</v>
      </c>
      <c r="H25">
        <v>3</v>
      </c>
      <c r="I25" t="s">
        <v>1015</v>
      </c>
    </row>
    <row r="26" spans="1:9" hidden="1" x14ac:dyDescent="0.25">
      <c r="A26" t="s">
        <v>682</v>
      </c>
      <c r="B26" t="s">
        <v>681</v>
      </c>
      <c r="C26" t="s">
        <v>615</v>
      </c>
      <c r="D26" t="s">
        <v>1052</v>
      </c>
      <c r="E26" t="s">
        <v>98</v>
      </c>
      <c r="F26" t="s">
        <v>705</v>
      </c>
      <c r="G26" t="s">
        <v>616</v>
      </c>
      <c r="H26">
        <v>4</v>
      </c>
      <c r="I26" t="s">
        <v>1016</v>
      </c>
    </row>
    <row r="27" spans="1:9" hidden="1" x14ac:dyDescent="0.25">
      <c r="A27" t="s">
        <v>682</v>
      </c>
      <c r="B27" t="s">
        <v>681</v>
      </c>
      <c r="C27" t="s">
        <v>615</v>
      </c>
      <c r="D27" t="s">
        <v>1052</v>
      </c>
      <c r="E27" t="s">
        <v>78</v>
      </c>
      <c r="F27" t="s">
        <v>695</v>
      </c>
      <c r="G27" t="s">
        <v>1020</v>
      </c>
      <c r="H27">
        <v>4</v>
      </c>
      <c r="I27" t="s">
        <v>1016</v>
      </c>
    </row>
    <row r="28" spans="1:9" hidden="1" x14ac:dyDescent="0.25">
      <c r="A28" t="s">
        <v>682</v>
      </c>
      <c r="B28" t="s">
        <v>681</v>
      </c>
      <c r="C28" t="s">
        <v>615</v>
      </c>
      <c r="D28" t="s">
        <v>1052</v>
      </c>
      <c r="E28" t="s">
        <v>98</v>
      </c>
      <c r="F28" t="s">
        <v>713</v>
      </c>
      <c r="G28" t="s">
        <v>616</v>
      </c>
      <c r="H28">
        <v>5</v>
      </c>
      <c r="I28" t="s">
        <v>1016</v>
      </c>
    </row>
    <row r="29" spans="1:9" hidden="1" x14ac:dyDescent="0.25">
      <c r="A29" t="s">
        <v>758</v>
      </c>
      <c r="B29" t="s">
        <v>759</v>
      </c>
      <c r="C29" t="s">
        <v>615</v>
      </c>
      <c r="D29" t="s">
        <v>1052</v>
      </c>
      <c r="E29" t="s">
        <v>78</v>
      </c>
      <c r="F29" t="s">
        <v>779</v>
      </c>
      <c r="G29" t="s">
        <v>767</v>
      </c>
      <c r="H29">
        <v>1</v>
      </c>
      <c r="I29" t="s">
        <v>1015</v>
      </c>
    </row>
    <row r="30" spans="1:9" hidden="1" x14ac:dyDescent="0.25">
      <c r="A30" t="s">
        <v>758</v>
      </c>
      <c r="B30" t="s">
        <v>759</v>
      </c>
      <c r="C30" t="s">
        <v>615</v>
      </c>
      <c r="D30" t="s">
        <v>1052</v>
      </c>
      <c r="E30" t="s">
        <v>760</v>
      </c>
      <c r="F30" t="s">
        <v>770</v>
      </c>
      <c r="G30" t="s">
        <v>616</v>
      </c>
      <c r="H30">
        <v>1</v>
      </c>
      <c r="I30" t="s">
        <v>1018</v>
      </c>
    </row>
    <row r="31" spans="1:9" hidden="1" x14ac:dyDescent="0.25">
      <c r="A31" t="s">
        <v>758</v>
      </c>
      <c r="B31" t="s">
        <v>759</v>
      </c>
      <c r="C31" t="s">
        <v>615</v>
      </c>
      <c r="D31" t="s">
        <v>1052</v>
      </c>
      <c r="E31" t="s">
        <v>78</v>
      </c>
      <c r="F31" t="s">
        <v>788</v>
      </c>
      <c r="G31" t="s">
        <v>767</v>
      </c>
      <c r="H31">
        <v>2</v>
      </c>
      <c r="I31" t="s">
        <v>1015</v>
      </c>
    </row>
    <row r="32" spans="1:9" hidden="1" x14ac:dyDescent="0.25">
      <c r="A32" t="s">
        <v>758</v>
      </c>
      <c r="B32" t="s">
        <v>759</v>
      </c>
      <c r="C32" t="s">
        <v>615</v>
      </c>
      <c r="D32" t="s">
        <v>1052</v>
      </c>
      <c r="E32" t="s">
        <v>760</v>
      </c>
      <c r="F32" t="s">
        <v>773</v>
      </c>
      <c r="G32" t="s">
        <v>616</v>
      </c>
      <c r="H32">
        <v>2</v>
      </c>
      <c r="I32" t="s">
        <v>1016</v>
      </c>
    </row>
    <row r="33" spans="1:9" hidden="1" x14ac:dyDescent="0.25">
      <c r="A33" t="s">
        <v>758</v>
      </c>
      <c r="B33" t="s">
        <v>759</v>
      </c>
      <c r="C33" t="s">
        <v>615</v>
      </c>
      <c r="D33" t="s">
        <v>1052</v>
      </c>
      <c r="E33" t="s">
        <v>78</v>
      </c>
      <c r="F33" t="s">
        <v>620</v>
      </c>
      <c r="G33" t="s">
        <v>767</v>
      </c>
      <c r="H33">
        <v>3</v>
      </c>
      <c r="I33" t="s">
        <v>1016</v>
      </c>
    </row>
    <row r="34" spans="1:9" hidden="1" x14ac:dyDescent="0.25">
      <c r="A34" t="s">
        <v>758</v>
      </c>
      <c r="B34" t="s">
        <v>759</v>
      </c>
      <c r="C34" t="s">
        <v>615</v>
      </c>
      <c r="D34" t="s">
        <v>1052</v>
      </c>
      <c r="E34" t="s">
        <v>760</v>
      </c>
      <c r="F34" t="s">
        <v>774</v>
      </c>
      <c r="G34" t="s">
        <v>616</v>
      </c>
      <c r="H34">
        <v>3</v>
      </c>
      <c r="I34" t="s">
        <v>1016</v>
      </c>
    </row>
    <row r="35" spans="1:9" hidden="1" x14ac:dyDescent="0.25">
      <c r="A35" t="s">
        <v>758</v>
      </c>
      <c r="B35" t="s">
        <v>759</v>
      </c>
      <c r="C35" t="s">
        <v>615</v>
      </c>
      <c r="D35" t="s">
        <v>1052</v>
      </c>
      <c r="E35" t="s">
        <v>78</v>
      </c>
      <c r="F35" t="s">
        <v>781</v>
      </c>
      <c r="G35" t="s">
        <v>767</v>
      </c>
      <c r="H35">
        <v>4</v>
      </c>
      <c r="I35" t="s">
        <v>1018</v>
      </c>
    </row>
    <row r="36" spans="1:9" hidden="1" x14ac:dyDescent="0.25">
      <c r="A36" t="s">
        <v>758</v>
      </c>
      <c r="B36" t="s">
        <v>759</v>
      </c>
      <c r="C36" t="s">
        <v>615</v>
      </c>
      <c r="D36" t="s">
        <v>1052</v>
      </c>
      <c r="E36" t="s">
        <v>760</v>
      </c>
      <c r="F36" t="s">
        <v>769</v>
      </c>
      <c r="G36" t="s">
        <v>616</v>
      </c>
      <c r="H36">
        <v>4</v>
      </c>
      <c r="I36" t="s">
        <v>1016</v>
      </c>
    </row>
    <row r="37" spans="1:9" hidden="1" x14ac:dyDescent="0.25">
      <c r="A37" t="s">
        <v>826</v>
      </c>
      <c r="B37" t="s">
        <v>827</v>
      </c>
      <c r="C37" t="s">
        <v>615</v>
      </c>
      <c r="D37" t="s">
        <v>1052</v>
      </c>
      <c r="E37" t="s">
        <v>828</v>
      </c>
      <c r="F37" t="s">
        <v>853</v>
      </c>
      <c r="G37" t="s">
        <v>664</v>
      </c>
      <c r="H37">
        <v>1</v>
      </c>
      <c r="I37" t="s">
        <v>1016</v>
      </c>
    </row>
    <row r="38" spans="1:9" hidden="1" x14ac:dyDescent="0.25">
      <c r="A38" t="s">
        <v>826</v>
      </c>
      <c r="B38" t="s">
        <v>827</v>
      </c>
      <c r="C38" t="s">
        <v>615</v>
      </c>
      <c r="D38" t="s">
        <v>1052</v>
      </c>
      <c r="E38" t="s">
        <v>78</v>
      </c>
      <c r="F38" t="s">
        <v>137</v>
      </c>
      <c r="G38" t="s">
        <v>832</v>
      </c>
      <c r="H38">
        <v>1</v>
      </c>
      <c r="I38" t="s">
        <v>1015</v>
      </c>
    </row>
    <row r="39" spans="1:9" hidden="1" x14ac:dyDescent="0.25">
      <c r="A39" t="s">
        <v>826</v>
      </c>
      <c r="B39" t="s">
        <v>827</v>
      </c>
      <c r="C39" t="s">
        <v>615</v>
      </c>
      <c r="D39" t="s">
        <v>1052</v>
      </c>
      <c r="E39" t="s">
        <v>828</v>
      </c>
      <c r="F39" t="s">
        <v>852</v>
      </c>
      <c r="G39" t="s">
        <v>664</v>
      </c>
      <c r="H39">
        <v>2</v>
      </c>
      <c r="I39" t="s">
        <v>1016</v>
      </c>
    </row>
    <row r="40" spans="1:9" hidden="1" x14ac:dyDescent="0.25">
      <c r="A40" t="s">
        <v>826</v>
      </c>
      <c r="B40" t="s">
        <v>827</v>
      </c>
      <c r="C40" t="s">
        <v>615</v>
      </c>
      <c r="D40" t="s">
        <v>1052</v>
      </c>
      <c r="E40" t="s">
        <v>78</v>
      </c>
      <c r="F40" t="s">
        <v>848</v>
      </c>
      <c r="G40" t="s">
        <v>832</v>
      </c>
      <c r="H40">
        <v>2</v>
      </c>
      <c r="I40" t="s">
        <v>1016</v>
      </c>
    </row>
    <row r="41" spans="1:9" hidden="1" x14ac:dyDescent="0.25">
      <c r="A41" t="s">
        <v>826</v>
      </c>
      <c r="B41" t="s">
        <v>827</v>
      </c>
      <c r="C41" t="s">
        <v>615</v>
      </c>
      <c r="D41" t="s">
        <v>1052</v>
      </c>
      <c r="E41" t="s">
        <v>828</v>
      </c>
      <c r="F41" t="s">
        <v>849</v>
      </c>
      <c r="G41" t="s">
        <v>664</v>
      </c>
      <c r="H41">
        <v>3</v>
      </c>
      <c r="I41" t="s">
        <v>1016</v>
      </c>
    </row>
    <row r="42" spans="1:9" hidden="1" x14ac:dyDescent="0.25">
      <c r="A42" t="s">
        <v>826</v>
      </c>
      <c r="B42" t="s">
        <v>827</v>
      </c>
      <c r="C42" t="s">
        <v>615</v>
      </c>
      <c r="D42" t="s">
        <v>1052</v>
      </c>
      <c r="E42" t="s">
        <v>78</v>
      </c>
      <c r="F42" t="s">
        <v>856</v>
      </c>
      <c r="G42" t="s">
        <v>832</v>
      </c>
      <c r="H42">
        <v>3</v>
      </c>
      <c r="I42" t="s">
        <v>1016</v>
      </c>
    </row>
    <row r="43" spans="1:9" hidden="1" x14ac:dyDescent="0.25">
      <c r="A43" t="s">
        <v>826</v>
      </c>
      <c r="B43" t="s">
        <v>827</v>
      </c>
      <c r="C43" t="s">
        <v>615</v>
      </c>
      <c r="D43" t="s">
        <v>1052</v>
      </c>
      <c r="E43" t="s">
        <v>828</v>
      </c>
      <c r="F43" t="s">
        <v>802</v>
      </c>
      <c r="G43" t="s">
        <v>664</v>
      </c>
      <c r="H43">
        <v>4</v>
      </c>
      <c r="I43" t="s">
        <v>1018</v>
      </c>
    </row>
    <row r="44" spans="1:9" hidden="1" x14ac:dyDescent="0.25">
      <c r="A44" t="s">
        <v>826</v>
      </c>
      <c r="B44" t="s">
        <v>827</v>
      </c>
      <c r="C44" t="s">
        <v>615</v>
      </c>
      <c r="D44" t="s">
        <v>1052</v>
      </c>
      <c r="E44" t="s">
        <v>78</v>
      </c>
      <c r="F44" t="s">
        <v>854</v>
      </c>
      <c r="G44" t="s">
        <v>832</v>
      </c>
      <c r="H44">
        <v>4</v>
      </c>
      <c r="I44" t="s">
        <v>1018</v>
      </c>
    </row>
    <row r="45" spans="1:9" hidden="1" x14ac:dyDescent="0.25">
      <c r="A45" t="s">
        <v>826</v>
      </c>
      <c r="B45" t="s">
        <v>827</v>
      </c>
      <c r="C45" t="s">
        <v>615</v>
      </c>
      <c r="D45" t="s">
        <v>1052</v>
      </c>
      <c r="E45" t="s">
        <v>828</v>
      </c>
      <c r="F45" t="s">
        <v>851</v>
      </c>
      <c r="G45" t="s">
        <v>664</v>
      </c>
      <c r="H45">
        <v>5</v>
      </c>
      <c r="I45" t="s">
        <v>1018</v>
      </c>
    </row>
    <row r="46" spans="1:9" hidden="1" x14ac:dyDescent="0.25">
      <c r="A46" t="s">
        <v>826</v>
      </c>
      <c r="B46" t="s">
        <v>827</v>
      </c>
      <c r="C46" t="s">
        <v>615</v>
      </c>
      <c r="D46" t="s">
        <v>1052</v>
      </c>
      <c r="E46" t="s">
        <v>78</v>
      </c>
      <c r="F46" t="s">
        <v>857</v>
      </c>
      <c r="G46" t="s">
        <v>832</v>
      </c>
      <c r="H46">
        <v>5</v>
      </c>
      <c r="I46" t="s">
        <v>1016</v>
      </c>
    </row>
    <row r="47" spans="1:9" hidden="1" x14ac:dyDescent="0.25">
      <c r="A47" t="s">
        <v>826</v>
      </c>
      <c r="B47" t="s">
        <v>827</v>
      </c>
      <c r="C47" t="s">
        <v>615</v>
      </c>
      <c r="D47" t="s">
        <v>1052</v>
      </c>
      <c r="E47" t="s">
        <v>828</v>
      </c>
      <c r="F47" t="s">
        <v>850</v>
      </c>
      <c r="G47" t="s">
        <v>664</v>
      </c>
      <c r="H47">
        <v>6</v>
      </c>
      <c r="I47" t="s">
        <v>1015</v>
      </c>
    </row>
    <row r="48" spans="1:9" hidden="1" x14ac:dyDescent="0.25">
      <c r="A48" t="s">
        <v>826</v>
      </c>
      <c r="B48" t="s">
        <v>827</v>
      </c>
      <c r="C48" t="s">
        <v>615</v>
      </c>
      <c r="D48" t="s">
        <v>1052</v>
      </c>
      <c r="E48" t="s">
        <v>78</v>
      </c>
      <c r="F48" t="s">
        <v>841</v>
      </c>
      <c r="G48" t="s">
        <v>832</v>
      </c>
      <c r="H48">
        <v>6</v>
      </c>
      <c r="I48" t="s">
        <v>1016</v>
      </c>
    </row>
    <row r="49" spans="1:9" hidden="1" x14ac:dyDescent="0.25">
      <c r="A49" t="s">
        <v>368</v>
      </c>
      <c r="B49" t="s">
        <v>369</v>
      </c>
      <c r="C49" t="s">
        <v>615</v>
      </c>
      <c r="D49" t="s">
        <v>1052</v>
      </c>
      <c r="E49" t="s">
        <v>370</v>
      </c>
      <c r="F49" t="s">
        <v>998</v>
      </c>
      <c r="G49" t="s">
        <v>134</v>
      </c>
      <c r="H49">
        <v>1</v>
      </c>
      <c r="I49" t="s">
        <v>1016</v>
      </c>
    </row>
    <row r="50" spans="1:9" hidden="1" x14ac:dyDescent="0.25">
      <c r="A50" t="s">
        <v>368</v>
      </c>
      <c r="B50" t="s">
        <v>369</v>
      </c>
      <c r="C50" t="s">
        <v>615</v>
      </c>
      <c r="D50" t="s">
        <v>1052</v>
      </c>
      <c r="E50" t="s">
        <v>78</v>
      </c>
      <c r="F50" t="s">
        <v>138</v>
      </c>
      <c r="G50" t="s">
        <v>984</v>
      </c>
      <c r="H50">
        <v>1</v>
      </c>
      <c r="I50" t="s">
        <v>1015</v>
      </c>
    </row>
    <row r="51" spans="1:9" hidden="1" x14ac:dyDescent="0.25">
      <c r="A51" t="s">
        <v>368</v>
      </c>
      <c r="B51" t="s">
        <v>369</v>
      </c>
      <c r="C51" t="s">
        <v>615</v>
      </c>
      <c r="D51" t="s">
        <v>1052</v>
      </c>
      <c r="E51" t="s">
        <v>370</v>
      </c>
      <c r="F51" t="s">
        <v>993</v>
      </c>
      <c r="G51" t="s">
        <v>134</v>
      </c>
      <c r="H51">
        <v>2</v>
      </c>
      <c r="I51" t="s">
        <v>1016</v>
      </c>
    </row>
    <row r="52" spans="1:9" hidden="1" x14ac:dyDescent="0.25">
      <c r="A52" t="s">
        <v>368</v>
      </c>
      <c r="B52" t="s">
        <v>369</v>
      </c>
      <c r="C52" t="s">
        <v>615</v>
      </c>
      <c r="D52" t="s">
        <v>1052</v>
      </c>
      <c r="E52" t="s">
        <v>78</v>
      </c>
      <c r="F52" t="s">
        <v>140</v>
      </c>
      <c r="G52" t="s">
        <v>984</v>
      </c>
      <c r="H52">
        <v>2</v>
      </c>
      <c r="I52" t="s">
        <v>1015</v>
      </c>
    </row>
    <row r="53" spans="1:9" hidden="1" x14ac:dyDescent="0.25">
      <c r="A53" t="s">
        <v>368</v>
      </c>
      <c r="B53" t="s">
        <v>369</v>
      </c>
      <c r="C53" t="s">
        <v>615</v>
      </c>
      <c r="D53" t="s">
        <v>1052</v>
      </c>
      <c r="E53" t="s">
        <v>370</v>
      </c>
      <c r="F53" t="s">
        <v>999</v>
      </c>
      <c r="G53" t="s">
        <v>134</v>
      </c>
      <c r="H53">
        <v>3</v>
      </c>
      <c r="I53" t="s">
        <v>1016</v>
      </c>
    </row>
    <row r="54" spans="1:9" hidden="1" x14ac:dyDescent="0.25">
      <c r="A54" t="s">
        <v>368</v>
      </c>
      <c r="B54" t="s">
        <v>369</v>
      </c>
      <c r="C54" t="s">
        <v>615</v>
      </c>
      <c r="D54" t="s">
        <v>1052</v>
      </c>
      <c r="E54" t="s">
        <v>78</v>
      </c>
      <c r="F54" t="s">
        <v>229</v>
      </c>
      <c r="G54" t="s">
        <v>984</v>
      </c>
      <c r="H54">
        <v>3</v>
      </c>
      <c r="I54" t="s">
        <v>1018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99E2-69A4-49A5-A887-33566C8A14FF}">
  <sheetPr codeName="Hoja5"/>
  <dimension ref="A1:K87"/>
  <sheetViews>
    <sheetView workbookViewId="0">
      <selection activeCell="A48" sqref="A48:A52"/>
    </sheetView>
  </sheetViews>
  <sheetFormatPr baseColWidth="10" defaultRowHeight="15" x14ac:dyDescent="0.25"/>
  <cols>
    <col min="1" max="1" width="28" bestFit="1" customWidth="1"/>
    <col min="2" max="2" width="20.7109375" bestFit="1" customWidth="1"/>
    <col min="3" max="3" width="15.42578125" bestFit="1" customWidth="1"/>
    <col min="4" max="4" width="22.42578125" bestFit="1" customWidth="1"/>
    <col min="5" max="5" width="13.140625" bestFit="1" customWidth="1"/>
    <col min="9" max="9" width="45.85546875" bestFit="1" customWidth="1"/>
  </cols>
  <sheetData>
    <row r="1" spans="1:11" x14ac:dyDescent="0.25">
      <c r="A1" t="s">
        <v>131</v>
      </c>
      <c r="B1" t="s">
        <v>1</v>
      </c>
      <c r="C1" t="s">
        <v>26</v>
      </c>
      <c r="D1" t="s">
        <v>70</v>
      </c>
      <c r="E1" t="s">
        <v>27</v>
      </c>
      <c r="F1" t="s">
        <v>28</v>
      </c>
      <c r="G1" t="s">
        <v>29</v>
      </c>
      <c r="H1" t="s">
        <v>30</v>
      </c>
      <c r="I1" t="s">
        <v>8</v>
      </c>
      <c r="J1" t="s">
        <v>50</v>
      </c>
      <c r="K1" t="s">
        <v>32</v>
      </c>
    </row>
    <row r="2" spans="1:11" hidden="1" x14ac:dyDescent="0.25">
      <c r="A2" t="s">
        <v>72</v>
      </c>
      <c r="B2" t="s">
        <v>71</v>
      </c>
      <c r="C2" t="s">
        <v>132</v>
      </c>
      <c r="D2" t="s">
        <v>133</v>
      </c>
      <c r="E2" t="s">
        <v>168</v>
      </c>
      <c r="F2">
        <v>45</v>
      </c>
      <c r="G2" t="s">
        <v>169</v>
      </c>
      <c r="H2" t="s">
        <v>206</v>
      </c>
      <c r="I2" t="s">
        <v>281</v>
      </c>
    </row>
    <row r="3" spans="1:11" hidden="1" x14ac:dyDescent="0.25">
      <c r="A3" t="s">
        <v>73</v>
      </c>
      <c r="B3" t="s">
        <v>71</v>
      </c>
      <c r="C3" t="s">
        <v>132</v>
      </c>
      <c r="D3" t="s">
        <v>95</v>
      </c>
      <c r="E3" t="s">
        <v>202</v>
      </c>
      <c r="F3">
        <v>41</v>
      </c>
      <c r="G3" t="s">
        <v>203</v>
      </c>
      <c r="H3" t="s">
        <v>207</v>
      </c>
    </row>
    <row r="4" spans="1:11" hidden="1" x14ac:dyDescent="0.25">
      <c r="A4" t="s">
        <v>73</v>
      </c>
      <c r="B4" t="s">
        <v>71</v>
      </c>
      <c r="C4" t="s">
        <v>132</v>
      </c>
      <c r="D4" t="s">
        <v>95</v>
      </c>
      <c r="E4" t="s">
        <v>208</v>
      </c>
      <c r="F4">
        <v>35</v>
      </c>
      <c r="G4" t="s">
        <v>169</v>
      </c>
      <c r="H4" t="s">
        <v>207</v>
      </c>
    </row>
    <row r="5" spans="1:11" hidden="1" x14ac:dyDescent="0.25">
      <c r="A5" t="s">
        <v>73</v>
      </c>
      <c r="B5" t="s">
        <v>71</v>
      </c>
      <c r="C5" t="s">
        <v>132</v>
      </c>
      <c r="D5" t="s">
        <v>95</v>
      </c>
      <c r="E5" t="s">
        <v>198</v>
      </c>
      <c r="F5">
        <v>48</v>
      </c>
      <c r="G5" t="s">
        <v>169</v>
      </c>
      <c r="H5" t="s">
        <v>207</v>
      </c>
    </row>
    <row r="6" spans="1:11" hidden="1" x14ac:dyDescent="0.25">
      <c r="A6" t="s">
        <v>73</v>
      </c>
      <c r="B6" t="s">
        <v>71</v>
      </c>
      <c r="C6" t="s">
        <v>132</v>
      </c>
      <c r="D6" t="s">
        <v>78</v>
      </c>
      <c r="E6" t="s">
        <v>145</v>
      </c>
      <c r="F6">
        <v>43</v>
      </c>
      <c r="G6" t="s">
        <v>203</v>
      </c>
      <c r="H6" t="s">
        <v>207</v>
      </c>
    </row>
    <row r="7" spans="1:11" hidden="1" x14ac:dyDescent="0.25">
      <c r="A7" t="s">
        <v>74</v>
      </c>
      <c r="B7" t="s">
        <v>71</v>
      </c>
      <c r="C7" t="s">
        <v>132</v>
      </c>
      <c r="D7" t="s">
        <v>78</v>
      </c>
      <c r="E7" t="s">
        <v>229</v>
      </c>
      <c r="H7" t="s">
        <v>207</v>
      </c>
    </row>
    <row r="8" spans="1:11" hidden="1" x14ac:dyDescent="0.25">
      <c r="A8" t="s">
        <v>74</v>
      </c>
      <c r="B8" t="s">
        <v>71</v>
      </c>
      <c r="C8" t="s">
        <v>132</v>
      </c>
      <c r="D8" t="s">
        <v>78</v>
      </c>
      <c r="E8" t="s">
        <v>147</v>
      </c>
      <c r="H8" t="s">
        <v>207</v>
      </c>
    </row>
    <row r="9" spans="1:11" hidden="1" x14ac:dyDescent="0.25">
      <c r="A9" t="s">
        <v>74</v>
      </c>
      <c r="B9" t="s">
        <v>71</v>
      </c>
      <c r="C9" t="s">
        <v>132</v>
      </c>
      <c r="D9" t="s">
        <v>78</v>
      </c>
      <c r="E9" t="s">
        <v>138</v>
      </c>
      <c r="H9" t="s">
        <v>207</v>
      </c>
    </row>
    <row r="10" spans="1:11" hidden="1" x14ac:dyDescent="0.25">
      <c r="A10" t="s">
        <v>74</v>
      </c>
      <c r="B10" t="s">
        <v>71</v>
      </c>
      <c r="C10" t="s">
        <v>132</v>
      </c>
      <c r="D10" t="s">
        <v>246</v>
      </c>
      <c r="E10" t="s">
        <v>247</v>
      </c>
      <c r="H10" t="s">
        <v>207</v>
      </c>
    </row>
    <row r="11" spans="1:11" hidden="1" x14ac:dyDescent="0.25">
      <c r="A11" t="s">
        <v>74</v>
      </c>
      <c r="B11" t="s">
        <v>71</v>
      </c>
      <c r="C11" t="s">
        <v>132</v>
      </c>
      <c r="D11" t="s">
        <v>246</v>
      </c>
      <c r="E11" t="s">
        <v>248</v>
      </c>
      <c r="H11" t="s">
        <v>207</v>
      </c>
    </row>
    <row r="12" spans="1:11" hidden="1" x14ac:dyDescent="0.25">
      <c r="A12" t="s">
        <v>74</v>
      </c>
      <c r="B12" t="s">
        <v>71</v>
      </c>
      <c r="C12" t="s">
        <v>132</v>
      </c>
      <c r="D12" t="s">
        <v>246</v>
      </c>
      <c r="E12" t="s">
        <v>249</v>
      </c>
      <c r="H12" t="s">
        <v>207</v>
      </c>
    </row>
    <row r="13" spans="1:11" hidden="1" x14ac:dyDescent="0.25">
      <c r="A13" t="s">
        <v>74</v>
      </c>
      <c r="B13" t="s">
        <v>71</v>
      </c>
      <c r="C13" t="s">
        <v>132</v>
      </c>
      <c r="D13" t="s">
        <v>246</v>
      </c>
      <c r="E13" t="s">
        <v>250</v>
      </c>
      <c r="H13" t="s">
        <v>207</v>
      </c>
    </row>
    <row r="14" spans="1:11" hidden="1" x14ac:dyDescent="0.25">
      <c r="A14" t="s">
        <v>74</v>
      </c>
      <c r="B14" t="s">
        <v>71</v>
      </c>
      <c r="C14" t="s">
        <v>132</v>
      </c>
      <c r="D14" t="s">
        <v>246</v>
      </c>
      <c r="E14" t="s">
        <v>243</v>
      </c>
      <c r="H14" t="s">
        <v>207</v>
      </c>
    </row>
    <row r="15" spans="1:11" hidden="1" x14ac:dyDescent="0.25">
      <c r="A15" t="s">
        <v>75</v>
      </c>
      <c r="B15" t="s">
        <v>71</v>
      </c>
      <c r="C15" t="s">
        <v>132</v>
      </c>
      <c r="D15" t="s">
        <v>97</v>
      </c>
      <c r="E15" t="s">
        <v>278</v>
      </c>
      <c r="H15" t="s">
        <v>207</v>
      </c>
    </row>
    <row r="16" spans="1:11" hidden="1" x14ac:dyDescent="0.25">
      <c r="A16" t="s">
        <v>75</v>
      </c>
      <c r="B16" t="s">
        <v>71</v>
      </c>
      <c r="C16" t="s">
        <v>132</v>
      </c>
      <c r="D16" t="s">
        <v>97</v>
      </c>
      <c r="E16" t="s">
        <v>279</v>
      </c>
      <c r="H16" t="s">
        <v>207</v>
      </c>
    </row>
    <row r="17" spans="1:9" hidden="1" x14ac:dyDescent="0.25">
      <c r="A17" t="s">
        <v>75</v>
      </c>
      <c r="B17" t="s">
        <v>71</v>
      </c>
      <c r="C17" t="s">
        <v>132</v>
      </c>
      <c r="D17" t="s">
        <v>97</v>
      </c>
      <c r="E17" t="s">
        <v>280</v>
      </c>
      <c r="H17" t="s">
        <v>207</v>
      </c>
    </row>
    <row r="18" spans="1:9" hidden="1" x14ac:dyDescent="0.25">
      <c r="A18" t="s">
        <v>75</v>
      </c>
      <c r="B18" t="s">
        <v>71</v>
      </c>
      <c r="C18" t="s">
        <v>132</v>
      </c>
      <c r="D18" t="s">
        <v>78</v>
      </c>
      <c r="E18" t="s">
        <v>141</v>
      </c>
      <c r="H18" t="s">
        <v>207</v>
      </c>
    </row>
    <row r="19" spans="1:9" hidden="1" x14ac:dyDescent="0.25">
      <c r="A19" t="s">
        <v>75</v>
      </c>
      <c r="B19" t="s">
        <v>71</v>
      </c>
      <c r="C19" t="s">
        <v>132</v>
      </c>
      <c r="D19" t="s">
        <v>78</v>
      </c>
      <c r="E19" t="s">
        <v>144</v>
      </c>
      <c r="H19" t="s">
        <v>207</v>
      </c>
    </row>
    <row r="20" spans="1:9" hidden="1" x14ac:dyDescent="0.25">
      <c r="A20" t="s">
        <v>75</v>
      </c>
      <c r="B20" t="s">
        <v>71</v>
      </c>
      <c r="C20" t="s">
        <v>132</v>
      </c>
      <c r="D20" t="s">
        <v>78</v>
      </c>
      <c r="E20" t="s">
        <v>143</v>
      </c>
      <c r="H20" t="s">
        <v>207</v>
      </c>
    </row>
    <row r="21" spans="1:9" hidden="1" x14ac:dyDescent="0.25">
      <c r="A21" t="s">
        <v>75</v>
      </c>
      <c r="B21" t="s">
        <v>71</v>
      </c>
      <c r="C21" t="s">
        <v>132</v>
      </c>
      <c r="D21" t="s">
        <v>78</v>
      </c>
      <c r="E21" t="s">
        <v>138</v>
      </c>
      <c r="F21">
        <v>18</v>
      </c>
      <c r="G21" t="s">
        <v>169</v>
      </c>
      <c r="H21" t="s">
        <v>206</v>
      </c>
      <c r="I21" t="s">
        <v>282</v>
      </c>
    </row>
    <row r="22" spans="1:9" hidden="1" x14ac:dyDescent="0.25">
      <c r="A22" t="s">
        <v>76</v>
      </c>
      <c r="B22" t="s">
        <v>71</v>
      </c>
      <c r="C22" t="s">
        <v>132</v>
      </c>
      <c r="D22" t="s">
        <v>78</v>
      </c>
      <c r="E22" t="s">
        <v>141</v>
      </c>
      <c r="H22" t="s">
        <v>207</v>
      </c>
    </row>
    <row r="23" spans="1:9" hidden="1" x14ac:dyDescent="0.25">
      <c r="A23" t="s">
        <v>76</v>
      </c>
      <c r="B23" t="s">
        <v>71</v>
      </c>
      <c r="C23" t="s">
        <v>132</v>
      </c>
      <c r="D23" t="s">
        <v>78</v>
      </c>
      <c r="E23" t="s">
        <v>134</v>
      </c>
      <c r="H23" t="s">
        <v>207</v>
      </c>
    </row>
    <row r="24" spans="1:9" hidden="1" x14ac:dyDescent="0.25">
      <c r="A24" t="s">
        <v>76</v>
      </c>
      <c r="B24" t="s">
        <v>71</v>
      </c>
      <c r="C24" t="s">
        <v>132</v>
      </c>
      <c r="D24" t="s">
        <v>78</v>
      </c>
      <c r="E24" t="s">
        <v>140</v>
      </c>
      <c r="H24" t="s">
        <v>207</v>
      </c>
    </row>
    <row r="25" spans="1:9" hidden="1" x14ac:dyDescent="0.25">
      <c r="A25" t="s">
        <v>76</v>
      </c>
      <c r="B25" t="s">
        <v>71</v>
      </c>
      <c r="C25" t="s">
        <v>132</v>
      </c>
      <c r="D25" t="s">
        <v>98</v>
      </c>
      <c r="E25" t="s">
        <v>321</v>
      </c>
      <c r="H25" t="s">
        <v>207</v>
      </c>
    </row>
    <row r="26" spans="1:9" hidden="1" x14ac:dyDescent="0.25">
      <c r="A26" t="s">
        <v>76</v>
      </c>
      <c r="B26" t="s">
        <v>71</v>
      </c>
      <c r="C26" t="s">
        <v>132</v>
      </c>
      <c r="D26" t="s">
        <v>98</v>
      </c>
      <c r="E26" t="s">
        <v>322</v>
      </c>
      <c r="H26" t="s">
        <v>207</v>
      </c>
    </row>
    <row r="27" spans="1:9" hidden="1" x14ac:dyDescent="0.25">
      <c r="A27" t="s">
        <v>77</v>
      </c>
      <c r="B27" t="s">
        <v>71</v>
      </c>
      <c r="C27" t="s">
        <v>132</v>
      </c>
      <c r="D27" t="s">
        <v>100</v>
      </c>
      <c r="E27" t="s">
        <v>344</v>
      </c>
      <c r="H27" t="s">
        <v>207</v>
      </c>
    </row>
    <row r="28" spans="1:9" hidden="1" x14ac:dyDescent="0.25">
      <c r="A28" t="s">
        <v>77</v>
      </c>
      <c r="B28" t="s">
        <v>71</v>
      </c>
      <c r="C28" t="s">
        <v>132</v>
      </c>
      <c r="D28" t="s">
        <v>100</v>
      </c>
      <c r="E28" t="s">
        <v>345</v>
      </c>
      <c r="H28" t="s">
        <v>207</v>
      </c>
    </row>
    <row r="29" spans="1:9" hidden="1" x14ac:dyDescent="0.25">
      <c r="A29" t="s">
        <v>77</v>
      </c>
      <c r="B29" t="s">
        <v>71</v>
      </c>
      <c r="C29" t="s">
        <v>132</v>
      </c>
      <c r="D29" t="s">
        <v>100</v>
      </c>
      <c r="E29" t="s">
        <v>346</v>
      </c>
      <c r="H29" t="s">
        <v>207</v>
      </c>
    </row>
    <row r="30" spans="1:9" hidden="1" x14ac:dyDescent="0.25">
      <c r="A30" t="s">
        <v>77</v>
      </c>
      <c r="B30" t="s">
        <v>71</v>
      </c>
      <c r="C30" t="s">
        <v>132</v>
      </c>
      <c r="D30" t="s">
        <v>100</v>
      </c>
      <c r="E30" t="s">
        <v>347</v>
      </c>
      <c r="H30" t="s">
        <v>207</v>
      </c>
    </row>
    <row r="31" spans="1:9" hidden="1" x14ac:dyDescent="0.25">
      <c r="A31" t="s">
        <v>77</v>
      </c>
      <c r="B31" t="s">
        <v>71</v>
      </c>
      <c r="C31" t="s">
        <v>132</v>
      </c>
      <c r="D31" t="s">
        <v>100</v>
      </c>
      <c r="E31" t="s">
        <v>348</v>
      </c>
      <c r="H31" t="s">
        <v>207</v>
      </c>
    </row>
    <row r="32" spans="1:9" hidden="1" x14ac:dyDescent="0.25">
      <c r="A32" t="s">
        <v>77</v>
      </c>
      <c r="B32" t="s">
        <v>71</v>
      </c>
      <c r="C32" t="s">
        <v>132</v>
      </c>
      <c r="D32" t="s">
        <v>78</v>
      </c>
      <c r="E32" t="s">
        <v>148</v>
      </c>
      <c r="H32" t="s">
        <v>207</v>
      </c>
    </row>
    <row r="33" spans="1:9" hidden="1" x14ac:dyDescent="0.25">
      <c r="A33" t="s">
        <v>77</v>
      </c>
      <c r="B33" t="s">
        <v>71</v>
      </c>
      <c r="C33" t="s">
        <v>132</v>
      </c>
      <c r="D33" t="s">
        <v>78</v>
      </c>
      <c r="E33" t="s">
        <v>134</v>
      </c>
      <c r="H33" t="s">
        <v>207</v>
      </c>
    </row>
    <row r="34" spans="1:9" hidden="1" x14ac:dyDescent="0.25">
      <c r="A34" t="s">
        <v>77</v>
      </c>
      <c r="B34" t="s">
        <v>71</v>
      </c>
      <c r="C34" t="s">
        <v>132</v>
      </c>
      <c r="D34" t="s">
        <v>78</v>
      </c>
      <c r="E34" t="s">
        <v>140</v>
      </c>
      <c r="H34" t="s">
        <v>207</v>
      </c>
    </row>
    <row r="35" spans="1:9" hidden="1" x14ac:dyDescent="0.25">
      <c r="A35" t="s">
        <v>77</v>
      </c>
      <c r="B35" t="s">
        <v>71</v>
      </c>
      <c r="C35" t="s">
        <v>132</v>
      </c>
      <c r="D35" t="s">
        <v>78</v>
      </c>
      <c r="E35" t="s">
        <v>137</v>
      </c>
      <c r="H35" t="s">
        <v>207</v>
      </c>
    </row>
    <row r="36" spans="1:9" hidden="1" x14ac:dyDescent="0.25">
      <c r="A36" t="s">
        <v>357</v>
      </c>
      <c r="B36" t="s">
        <v>71</v>
      </c>
      <c r="C36" t="s">
        <v>516</v>
      </c>
      <c r="D36" t="s">
        <v>371</v>
      </c>
      <c r="E36" t="s">
        <v>492</v>
      </c>
      <c r="F36">
        <v>33</v>
      </c>
      <c r="G36" t="s">
        <v>203</v>
      </c>
      <c r="H36" t="s">
        <v>207</v>
      </c>
    </row>
    <row r="37" spans="1:9" hidden="1" x14ac:dyDescent="0.25">
      <c r="A37" t="s">
        <v>357</v>
      </c>
      <c r="B37" t="s">
        <v>71</v>
      </c>
      <c r="C37" t="s">
        <v>516</v>
      </c>
      <c r="D37" t="s">
        <v>371</v>
      </c>
      <c r="E37" t="s">
        <v>491</v>
      </c>
      <c r="F37">
        <v>1</v>
      </c>
      <c r="G37" t="s">
        <v>169</v>
      </c>
      <c r="H37" t="s">
        <v>207</v>
      </c>
      <c r="I37" t="s">
        <v>522</v>
      </c>
    </row>
    <row r="38" spans="1:9" hidden="1" x14ac:dyDescent="0.25">
      <c r="A38" t="s">
        <v>357</v>
      </c>
      <c r="B38" t="s">
        <v>71</v>
      </c>
      <c r="C38" t="s">
        <v>516</v>
      </c>
      <c r="D38" t="s">
        <v>371</v>
      </c>
      <c r="E38" t="s">
        <v>496</v>
      </c>
      <c r="F38">
        <v>8</v>
      </c>
      <c r="G38" t="s">
        <v>169</v>
      </c>
      <c r="H38" t="s">
        <v>207</v>
      </c>
    </row>
    <row r="39" spans="1:9" hidden="1" x14ac:dyDescent="0.25">
      <c r="A39" t="s">
        <v>357</v>
      </c>
      <c r="B39" t="s">
        <v>71</v>
      </c>
      <c r="C39" t="s">
        <v>516</v>
      </c>
      <c r="D39" t="s">
        <v>78</v>
      </c>
      <c r="E39" t="s">
        <v>185</v>
      </c>
      <c r="F39">
        <v>45</v>
      </c>
      <c r="G39" t="s">
        <v>169</v>
      </c>
      <c r="H39" t="s">
        <v>207</v>
      </c>
      <c r="I39" t="s">
        <v>532</v>
      </c>
    </row>
    <row r="40" spans="1:9" hidden="1" x14ac:dyDescent="0.25">
      <c r="A40" t="s">
        <v>644</v>
      </c>
      <c r="B40" t="s">
        <v>645</v>
      </c>
      <c r="C40" t="s">
        <v>615</v>
      </c>
      <c r="D40" t="s">
        <v>78</v>
      </c>
      <c r="E40" t="s">
        <v>249</v>
      </c>
      <c r="F40">
        <v>25</v>
      </c>
      <c r="G40" t="s">
        <v>203</v>
      </c>
      <c r="H40" t="s">
        <v>207</v>
      </c>
    </row>
    <row r="41" spans="1:9" hidden="1" x14ac:dyDescent="0.25">
      <c r="A41" t="s">
        <v>644</v>
      </c>
      <c r="B41" t="s">
        <v>645</v>
      </c>
      <c r="C41" t="s">
        <v>615</v>
      </c>
      <c r="D41" t="s">
        <v>78</v>
      </c>
      <c r="E41" t="s">
        <v>624</v>
      </c>
      <c r="F41">
        <v>33</v>
      </c>
      <c r="G41" t="s">
        <v>203</v>
      </c>
      <c r="H41" t="s">
        <v>207</v>
      </c>
    </row>
    <row r="42" spans="1:9" hidden="1" x14ac:dyDescent="0.25">
      <c r="A42" t="s">
        <v>644</v>
      </c>
      <c r="B42" t="s">
        <v>645</v>
      </c>
      <c r="C42" t="s">
        <v>615</v>
      </c>
      <c r="D42" t="s">
        <v>78</v>
      </c>
      <c r="E42" t="s">
        <v>249</v>
      </c>
      <c r="F42">
        <v>42</v>
      </c>
      <c r="G42" t="s">
        <v>203</v>
      </c>
      <c r="H42" t="s">
        <v>206</v>
      </c>
      <c r="I42" t="s">
        <v>643</v>
      </c>
    </row>
    <row r="43" spans="1:9" hidden="1" x14ac:dyDescent="0.25">
      <c r="A43" t="s">
        <v>644</v>
      </c>
      <c r="B43" t="s">
        <v>645</v>
      </c>
      <c r="C43" t="s">
        <v>615</v>
      </c>
      <c r="D43" t="s">
        <v>611</v>
      </c>
      <c r="E43" t="s">
        <v>627</v>
      </c>
      <c r="F43">
        <v>7</v>
      </c>
      <c r="G43" t="s">
        <v>169</v>
      </c>
      <c r="H43" t="s">
        <v>207</v>
      </c>
    </row>
    <row r="44" spans="1:9" hidden="1" x14ac:dyDescent="0.25">
      <c r="A44" t="s">
        <v>644</v>
      </c>
      <c r="B44" t="s">
        <v>645</v>
      </c>
      <c r="C44" t="s">
        <v>615</v>
      </c>
      <c r="D44" t="s">
        <v>611</v>
      </c>
      <c r="E44" t="s">
        <v>628</v>
      </c>
      <c r="F44">
        <v>19</v>
      </c>
      <c r="G44" t="s">
        <v>169</v>
      </c>
      <c r="H44" t="s">
        <v>207</v>
      </c>
    </row>
    <row r="45" spans="1:9" hidden="1" x14ac:dyDescent="0.25">
      <c r="A45" t="s">
        <v>644</v>
      </c>
      <c r="B45" t="s">
        <v>645</v>
      </c>
      <c r="C45" t="s">
        <v>615</v>
      </c>
      <c r="D45" t="s">
        <v>78</v>
      </c>
      <c r="E45" t="s">
        <v>639</v>
      </c>
      <c r="F45">
        <v>21</v>
      </c>
      <c r="G45" t="s">
        <v>169</v>
      </c>
      <c r="H45" t="s">
        <v>207</v>
      </c>
    </row>
    <row r="46" spans="1:9" hidden="1" x14ac:dyDescent="0.25">
      <c r="A46" t="s">
        <v>644</v>
      </c>
      <c r="B46" t="s">
        <v>645</v>
      </c>
      <c r="C46" t="s">
        <v>615</v>
      </c>
      <c r="D46" t="s">
        <v>78</v>
      </c>
      <c r="E46" t="s">
        <v>620</v>
      </c>
      <c r="F46">
        <v>28</v>
      </c>
      <c r="G46" t="s">
        <v>169</v>
      </c>
      <c r="H46" t="s">
        <v>207</v>
      </c>
    </row>
    <row r="47" spans="1:9" hidden="1" x14ac:dyDescent="0.25">
      <c r="A47" t="s">
        <v>644</v>
      </c>
      <c r="B47" t="s">
        <v>645</v>
      </c>
      <c r="C47" t="s">
        <v>615</v>
      </c>
      <c r="D47" t="s">
        <v>611</v>
      </c>
      <c r="E47" t="s">
        <v>633</v>
      </c>
      <c r="F47">
        <v>43</v>
      </c>
      <c r="G47" t="s">
        <v>169</v>
      </c>
      <c r="H47" t="s">
        <v>207</v>
      </c>
    </row>
    <row r="48" spans="1:9" x14ac:dyDescent="0.25">
      <c r="A48" t="s">
        <v>1086</v>
      </c>
      <c r="B48" t="s">
        <v>646</v>
      </c>
      <c r="C48" t="s">
        <v>615</v>
      </c>
      <c r="D48" t="s">
        <v>78</v>
      </c>
      <c r="E48" t="s">
        <v>660</v>
      </c>
      <c r="F48">
        <v>17</v>
      </c>
      <c r="G48" t="s">
        <v>203</v>
      </c>
      <c r="H48" t="s">
        <v>207</v>
      </c>
    </row>
    <row r="49" spans="1:9" x14ac:dyDescent="0.25">
      <c r="A49" t="s">
        <v>1086</v>
      </c>
      <c r="B49" t="s">
        <v>646</v>
      </c>
      <c r="C49" t="s">
        <v>615</v>
      </c>
      <c r="D49" t="s">
        <v>78</v>
      </c>
      <c r="E49" t="s">
        <v>661</v>
      </c>
      <c r="F49">
        <v>33</v>
      </c>
      <c r="G49" t="s">
        <v>203</v>
      </c>
      <c r="H49" t="s">
        <v>207</v>
      </c>
    </row>
    <row r="50" spans="1:9" x14ac:dyDescent="0.25">
      <c r="A50" t="s">
        <v>1086</v>
      </c>
      <c r="B50" t="s">
        <v>646</v>
      </c>
      <c r="C50" t="s">
        <v>615</v>
      </c>
      <c r="D50" t="s">
        <v>78</v>
      </c>
      <c r="E50" t="s">
        <v>620</v>
      </c>
      <c r="F50">
        <v>35</v>
      </c>
      <c r="G50" t="s">
        <v>203</v>
      </c>
      <c r="H50" t="s">
        <v>207</v>
      </c>
    </row>
    <row r="51" spans="1:9" x14ac:dyDescent="0.25">
      <c r="A51" t="s">
        <v>1086</v>
      </c>
      <c r="B51" t="s">
        <v>646</v>
      </c>
      <c r="C51" t="s">
        <v>615</v>
      </c>
      <c r="D51" t="s">
        <v>78</v>
      </c>
      <c r="E51" t="s">
        <v>662</v>
      </c>
      <c r="F51">
        <v>45</v>
      </c>
      <c r="G51" t="s">
        <v>203</v>
      </c>
      <c r="H51" t="s">
        <v>207</v>
      </c>
    </row>
    <row r="52" spans="1:9" x14ac:dyDescent="0.25">
      <c r="A52" t="s">
        <v>1086</v>
      </c>
      <c r="B52" t="s">
        <v>646</v>
      </c>
      <c r="C52" t="s">
        <v>615</v>
      </c>
      <c r="D52" t="s">
        <v>647</v>
      </c>
      <c r="E52" t="s">
        <v>663</v>
      </c>
      <c r="F52">
        <v>35</v>
      </c>
      <c r="G52" t="s">
        <v>169</v>
      </c>
      <c r="H52" t="s">
        <v>207</v>
      </c>
    </row>
    <row r="53" spans="1:9" hidden="1" x14ac:dyDescent="0.25">
      <c r="A53" t="s">
        <v>682</v>
      </c>
      <c r="B53" t="s">
        <v>681</v>
      </c>
      <c r="C53" t="s">
        <v>615</v>
      </c>
      <c r="D53" t="s">
        <v>78</v>
      </c>
      <c r="E53" t="s">
        <v>696</v>
      </c>
      <c r="F53">
        <v>45</v>
      </c>
      <c r="G53" t="s">
        <v>169</v>
      </c>
      <c r="H53" t="s">
        <v>207</v>
      </c>
      <c r="I53" t="s">
        <v>714</v>
      </c>
    </row>
    <row r="54" spans="1:9" hidden="1" x14ac:dyDescent="0.25">
      <c r="A54" t="s">
        <v>715</v>
      </c>
      <c r="B54" t="s">
        <v>716</v>
      </c>
      <c r="C54" t="s">
        <v>615</v>
      </c>
      <c r="D54" t="s">
        <v>78</v>
      </c>
      <c r="E54" t="s">
        <v>757</v>
      </c>
      <c r="F54">
        <v>36</v>
      </c>
      <c r="G54" t="s">
        <v>169</v>
      </c>
      <c r="H54" t="s">
        <v>207</v>
      </c>
    </row>
    <row r="55" spans="1:9" hidden="1" x14ac:dyDescent="0.25">
      <c r="A55" t="s">
        <v>715</v>
      </c>
      <c r="B55" t="s">
        <v>716</v>
      </c>
      <c r="C55" t="s">
        <v>615</v>
      </c>
      <c r="D55" t="s">
        <v>717</v>
      </c>
      <c r="E55" t="s">
        <v>737</v>
      </c>
      <c r="F55">
        <v>38</v>
      </c>
      <c r="G55" t="s">
        <v>169</v>
      </c>
      <c r="H55" t="s">
        <v>207</v>
      </c>
    </row>
    <row r="56" spans="1:9" hidden="1" x14ac:dyDescent="0.25">
      <c r="A56" t="s">
        <v>715</v>
      </c>
      <c r="B56" t="s">
        <v>716</v>
      </c>
      <c r="C56" t="s">
        <v>615</v>
      </c>
      <c r="D56" t="s">
        <v>78</v>
      </c>
      <c r="E56" t="s">
        <v>755</v>
      </c>
      <c r="F56">
        <v>42</v>
      </c>
      <c r="G56" t="s">
        <v>169</v>
      </c>
      <c r="H56" t="s">
        <v>207</v>
      </c>
    </row>
    <row r="57" spans="1:9" hidden="1" x14ac:dyDescent="0.25">
      <c r="A57" t="s">
        <v>758</v>
      </c>
      <c r="B57" t="s">
        <v>759</v>
      </c>
      <c r="C57" t="s">
        <v>615</v>
      </c>
      <c r="D57" t="s">
        <v>78</v>
      </c>
      <c r="E57" t="s">
        <v>149</v>
      </c>
      <c r="F57">
        <v>45</v>
      </c>
      <c r="G57" t="s">
        <v>203</v>
      </c>
      <c r="H57" t="s">
        <v>207</v>
      </c>
      <c r="I57" t="s">
        <v>790</v>
      </c>
    </row>
    <row r="58" spans="1:9" hidden="1" x14ac:dyDescent="0.25">
      <c r="A58" t="s">
        <v>758</v>
      </c>
      <c r="B58" t="s">
        <v>759</v>
      </c>
      <c r="C58" t="s">
        <v>615</v>
      </c>
      <c r="D58" t="s">
        <v>760</v>
      </c>
      <c r="E58" t="s">
        <v>772</v>
      </c>
      <c r="F58">
        <v>8</v>
      </c>
      <c r="G58" t="s">
        <v>169</v>
      </c>
      <c r="H58" t="s">
        <v>207</v>
      </c>
    </row>
    <row r="59" spans="1:9" hidden="1" x14ac:dyDescent="0.25">
      <c r="A59" t="s">
        <v>758</v>
      </c>
      <c r="B59" t="s">
        <v>759</v>
      </c>
      <c r="C59" t="s">
        <v>615</v>
      </c>
      <c r="D59" t="s">
        <v>78</v>
      </c>
      <c r="E59" t="s">
        <v>620</v>
      </c>
      <c r="F59">
        <v>37</v>
      </c>
      <c r="G59" t="s">
        <v>169</v>
      </c>
      <c r="H59" t="s">
        <v>207</v>
      </c>
    </row>
    <row r="60" spans="1:9" hidden="1" x14ac:dyDescent="0.25">
      <c r="A60" t="s">
        <v>758</v>
      </c>
      <c r="B60" t="s">
        <v>759</v>
      </c>
      <c r="C60" t="s">
        <v>615</v>
      </c>
      <c r="D60" t="s">
        <v>78</v>
      </c>
      <c r="E60" t="s">
        <v>617</v>
      </c>
      <c r="F60">
        <v>39</v>
      </c>
      <c r="G60" t="s">
        <v>169</v>
      </c>
      <c r="H60" t="s">
        <v>207</v>
      </c>
    </row>
    <row r="61" spans="1:9" hidden="1" x14ac:dyDescent="0.25">
      <c r="A61" t="s">
        <v>791</v>
      </c>
      <c r="B61" t="s">
        <v>792</v>
      </c>
      <c r="C61" t="s">
        <v>615</v>
      </c>
      <c r="D61" t="s">
        <v>78</v>
      </c>
      <c r="E61" t="s">
        <v>808</v>
      </c>
      <c r="F61">
        <v>0</v>
      </c>
      <c r="G61" t="s">
        <v>169</v>
      </c>
      <c r="H61" t="s">
        <v>207</v>
      </c>
    </row>
    <row r="62" spans="1:9" hidden="1" x14ac:dyDescent="0.25">
      <c r="A62" t="s">
        <v>791</v>
      </c>
      <c r="B62" t="s">
        <v>792</v>
      </c>
      <c r="C62" t="s">
        <v>615</v>
      </c>
      <c r="D62" t="s">
        <v>793</v>
      </c>
      <c r="E62" t="s">
        <v>802</v>
      </c>
      <c r="F62">
        <v>36</v>
      </c>
      <c r="G62" t="s">
        <v>169</v>
      </c>
      <c r="H62" t="s">
        <v>207</v>
      </c>
    </row>
    <row r="63" spans="1:9" hidden="1" x14ac:dyDescent="0.25">
      <c r="A63" t="s">
        <v>791</v>
      </c>
      <c r="B63" t="s">
        <v>792</v>
      </c>
      <c r="C63" t="s">
        <v>615</v>
      </c>
      <c r="D63" t="s">
        <v>78</v>
      </c>
      <c r="E63" t="s">
        <v>810</v>
      </c>
      <c r="F63">
        <v>41</v>
      </c>
      <c r="G63" t="s">
        <v>169</v>
      </c>
      <c r="H63" t="s">
        <v>207</v>
      </c>
    </row>
    <row r="64" spans="1:9" hidden="1" x14ac:dyDescent="0.25">
      <c r="A64" t="s">
        <v>826</v>
      </c>
      <c r="B64" t="s">
        <v>827</v>
      </c>
      <c r="C64" t="s">
        <v>615</v>
      </c>
      <c r="D64" t="s">
        <v>78</v>
      </c>
      <c r="E64" t="s">
        <v>844</v>
      </c>
      <c r="F64">
        <v>10</v>
      </c>
      <c r="G64" t="s">
        <v>169</v>
      </c>
      <c r="H64" t="s">
        <v>207</v>
      </c>
    </row>
    <row r="65" spans="1:9" hidden="1" x14ac:dyDescent="0.25">
      <c r="A65" t="s">
        <v>826</v>
      </c>
      <c r="B65" t="s">
        <v>827</v>
      </c>
      <c r="C65" t="s">
        <v>615</v>
      </c>
      <c r="D65" t="s">
        <v>828</v>
      </c>
      <c r="E65" t="s">
        <v>163</v>
      </c>
      <c r="F65">
        <v>37</v>
      </c>
      <c r="G65" t="s">
        <v>169</v>
      </c>
      <c r="H65" t="s">
        <v>207</v>
      </c>
    </row>
    <row r="66" spans="1:9" hidden="1" x14ac:dyDescent="0.25">
      <c r="A66" t="s">
        <v>826</v>
      </c>
      <c r="B66" t="s">
        <v>827</v>
      </c>
      <c r="C66" t="s">
        <v>615</v>
      </c>
      <c r="D66" t="s">
        <v>828</v>
      </c>
      <c r="E66" t="s">
        <v>849</v>
      </c>
      <c r="F66">
        <v>45</v>
      </c>
      <c r="G66" t="s">
        <v>169</v>
      </c>
      <c r="H66" t="s">
        <v>207</v>
      </c>
      <c r="I66" t="s">
        <v>714</v>
      </c>
    </row>
    <row r="67" spans="1:9" hidden="1" x14ac:dyDescent="0.25">
      <c r="A67" t="s">
        <v>864</v>
      </c>
      <c r="B67" t="s">
        <v>827</v>
      </c>
      <c r="C67" t="s">
        <v>615</v>
      </c>
      <c r="D67" t="s">
        <v>78</v>
      </c>
      <c r="E67" t="s">
        <v>857</v>
      </c>
      <c r="F67">
        <v>24</v>
      </c>
      <c r="G67" t="s">
        <v>203</v>
      </c>
      <c r="H67" t="s">
        <v>207</v>
      </c>
    </row>
    <row r="68" spans="1:9" hidden="1" x14ac:dyDescent="0.25">
      <c r="A68" t="s">
        <v>864</v>
      </c>
      <c r="B68" t="s">
        <v>827</v>
      </c>
      <c r="C68" t="s">
        <v>615</v>
      </c>
      <c r="D68" t="s">
        <v>866</v>
      </c>
      <c r="E68" t="s">
        <v>879</v>
      </c>
      <c r="F68">
        <v>42</v>
      </c>
      <c r="G68" t="s">
        <v>203</v>
      </c>
      <c r="H68" t="s">
        <v>207</v>
      </c>
    </row>
    <row r="69" spans="1:9" hidden="1" x14ac:dyDescent="0.25">
      <c r="A69" t="s">
        <v>864</v>
      </c>
      <c r="B69" t="s">
        <v>827</v>
      </c>
      <c r="C69" t="s">
        <v>615</v>
      </c>
      <c r="D69" t="s">
        <v>866</v>
      </c>
      <c r="E69" t="s">
        <v>888</v>
      </c>
      <c r="F69">
        <v>23</v>
      </c>
      <c r="G69" t="s">
        <v>169</v>
      </c>
      <c r="H69" t="s">
        <v>207</v>
      </c>
    </row>
    <row r="70" spans="1:9" hidden="1" x14ac:dyDescent="0.25">
      <c r="A70" t="s">
        <v>864</v>
      </c>
      <c r="B70" t="s">
        <v>827</v>
      </c>
      <c r="C70" t="s">
        <v>615</v>
      </c>
      <c r="D70" t="s">
        <v>866</v>
      </c>
      <c r="E70" t="s">
        <v>893</v>
      </c>
      <c r="F70">
        <v>23</v>
      </c>
      <c r="G70" t="s">
        <v>169</v>
      </c>
      <c r="H70" t="s">
        <v>207</v>
      </c>
    </row>
    <row r="71" spans="1:9" hidden="1" x14ac:dyDescent="0.25">
      <c r="A71" t="s">
        <v>897</v>
      </c>
      <c r="B71" t="s">
        <v>827</v>
      </c>
      <c r="C71" t="s">
        <v>615</v>
      </c>
      <c r="D71" t="s">
        <v>899</v>
      </c>
      <c r="E71" t="s">
        <v>914</v>
      </c>
      <c r="F71">
        <v>22</v>
      </c>
      <c r="G71" t="s">
        <v>169</v>
      </c>
      <c r="H71" t="s">
        <v>207</v>
      </c>
    </row>
    <row r="72" spans="1:9" hidden="1" x14ac:dyDescent="0.25">
      <c r="A72" t="s">
        <v>897</v>
      </c>
      <c r="B72" t="s">
        <v>827</v>
      </c>
      <c r="C72" t="s">
        <v>615</v>
      </c>
      <c r="D72" t="s">
        <v>899</v>
      </c>
      <c r="E72" t="s">
        <v>926</v>
      </c>
      <c r="F72">
        <v>39</v>
      </c>
      <c r="G72" t="s">
        <v>169</v>
      </c>
      <c r="H72" t="s">
        <v>207</v>
      </c>
    </row>
    <row r="73" spans="1:9" hidden="1" x14ac:dyDescent="0.25">
      <c r="A73" t="s">
        <v>897</v>
      </c>
      <c r="B73" t="s">
        <v>827</v>
      </c>
      <c r="C73" t="s">
        <v>615</v>
      </c>
      <c r="D73" t="s">
        <v>78</v>
      </c>
      <c r="E73" t="s">
        <v>843</v>
      </c>
      <c r="F73">
        <v>39</v>
      </c>
      <c r="G73" t="s">
        <v>169</v>
      </c>
      <c r="H73" t="s">
        <v>207</v>
      </c>
    </row>
    <row r="74" spans="1:9" hidden="1" x14ac:dyDescent="0.25">
      <c r="A74" t="s">
        <v>897</v>
      </c>
      <c r="B74" t="s">
        <v>827</v>
      </c>
      <c r="C74" t="s">
        <v>615</v>
      </c>
      <c r="D74" t="s">
        <v>78</v>
      </c>
      <c r="E74" t="s">
        <v>137</v>
      </c>
      <c r="F74">
        <v>45</v>
      </c>
      <c r="G74" t="s">
        <v>169</v>
      </c>
      <c r="H74" t="s">
        <v>207</v>
      </c>
      <c r="I74" t="s">
        <v>790</v>
      </c>
    </row>
    <row r="75" spans="1:9" hidden="1" x14ac:dyDescent="0.25">
      <c r="A75" t="s">
        <v>368</v>
      </c>
      <c r="B75" t="s">
        <v>369</v>
      </c>
      <c r="C75" t="s">
        <v>615</v>
      </c>
      <c r="D75" t="s">
        <v>370</v>
      </c>
      <c r="E75" t="s">
        <v>987</v>
      </c>
      <c r="F75">
        <v>37</v>
      </c>
      <c r="G75" t="s">
        <v>203</v>
      </c>
      <c r="H75" t="s">
        <v>207</v>
      </c>
    </row>
    <row r="76" spans="1:9" hidden="1" x14ac:dyDescent="0.25">
      <c r="A76" t="s">
        <v>368</v>
      </c>
      <c r="B76" t="s">
        <v>369</v>
      </c>
      <c r="C76" t="s">
        <v>615</v>
      </c>
      <c r="D76" t="s">
        <v>370</v>
      </c>
      <c r="E76" t="s">
        <v>991</v>
      </c>
      <c r="F76">
        <v>44</v>
      </c>
      <c r="G76" t="s">
        <v>203</v>
      </c>
      <c r="H76" t="s">
        <v>207</v>
      </c>
    </row>
    <row r="77" spans="1:9" hidden="1" x14ac:dyDescent="0.25">
      <c r="A77" t="s">
        <v>368</v>
      </c>
      <c r="B77" t="s">
        <v>369</v>
      </c>
      <c r="C77" t="s">
        <v>615</v>
      </c>
      <c r="D77" t="s">
        <v>370</v>
      </c>
      <c r="E77" t="s">
        <v>993</v>
      </c>
      <c r="F77">
        <v>20</v>
      </c>
      <c r="G77" t="s">
        <v>169</v>
      </c>
      <c r="H77" t="s">
        <v>207</v>
      </c>
    </row>
    <row r="78" spans="1:9" hidden="1" x14ac:dyDescent="0.25">
      <c r="A78" t="s">
        <v>368</v>
      </c>
      <c r="B78" t="s">
        <v>369</v>
      </c>
      <c r="C78" t="s">
        <v>615</v>
      </c>
      <c r="D78" t="s">
        <v>78</v>
      </c>
      <c r="E78" t="s">
        <v>142</v>
      </c>
      <c r="F78">
        <v>20</v>
      </c>
      <c r="G78" t="s">
        <v>169</v>
      </c>
      <c r="H78" t="s">
        <v>207</v>
      </c>
    </row>
    <row r="79" spans="1:9" hidden="1" x14ac:dyDescent="0.25">
      <c r="A79" t="s">
        <v>358</v>
      </c>
      <c r="B79" t="s">
        <v>71</v>
      </c>
      <c r="C79" t="s">
        <v>115</v>
      </c>
      <c r="D79" t="s">
        <v>372</v>
      </c>
      <c r="E79" t="s">
        <v>1051</v>
      </c>
      <c r="F79">
        <v>16</v>
      </c>
      <c r="G79" t="s">
        <v>203</v>
      </c>
      <c r="H79" t="s">
        <v>207</v>
      </c>
    </row>
    <row r="80" spans="1:9" hidden="1" x14ac:dyDescent="0.25">
      <c r="A80" t="s">
        <v>358</v>
      </c>
      <c r="B80" t="s">
        <v>71</v>
      </c>
      <c r="C80" t="s">
        <v>115</v>
      </c>
      <c r="D80" t="s">
        <v>372</v>
      </c>
      <c r="E80" t="s">
        <v>1041</v>
      </c>
      <c r="F80">
        <v>15</v>
      </c>
      <c r="G80" t="s">
        <v>169</v>
      </c>
      <c r="H80" t="s">
        <v>207</v>
      </c>
    </row>
    <row r="81" spans="1:9" hidden="1" x14ac:dyDescent="0.25">
      <c r="A81" t="s">
        <v>358</v>
      </c>
      <c r="B81" t="s">
        <v>71</v>
      </c>
      <c r="C81" t="s">
        <v>115</v>
      </c>
      <c r="D81" t="s">
        <v>372</v>
      </c>
      <c r="E81" t="s">
        <v>1042</v>
      </c>
      <c r="F81">
        <v>45</v>
      </c>
      <c r="G81" t="s">
        <v>169</v>
      </c>
      <c r="H81" t="s">
        <v>207</v>
      </c>
      <c r="I81" t="s">
        <v>1053</v>
      </c>
    </row>
    <row r="82" spans="1:9" hidden="1" x14ac:dyDescent="0.25">
      <c r="A82" t="s">
        <v>358</v>
      </c>
      <c r="B82" t="s">
        <v>71</v>
      </c>
      <c r="C82" t="s">
        <v>115</v>
      </c>
      <c r="D82" t="s">
        <v>78</v>
      </c>
      <c r="E82" t="s">
        <v>142</v>
      </c>
      <c r="F82">
        <v>3</v>
      </c>
      <c r="G82" t="s">
        <v>169</v>
      </c>
      <c r="H82" t="s">
        <v>207</v>
      </c>
    </row>
    <row r="83" spans="1:9" hidden="1" x14ac:dyDescent="0.25">
      <c r="A83" t="s">
        <v>358</v>
      </c>
      <c r="B83" t="s">
        <v>71</v>
      </c>
      <c r="C83" t="s">
        <v>115</v>
      </c>
      <c r="D83" t="s">
        <v>78</v>
      </c>
      <c r="E83" t="s">
        <v>139</v>
      </c>
      <c r="F83">
        <v>12</v>
      </c>
      <c r="G83" t="s">
        <v>169</v>
      </c>
      <c r="H83" t="s">
        <v>207</v>
      </c>
    </row>
    <row r="84" spans="1:9" hidden="1" x14ac:dyDescent="0.25">
      <c r="A84" t="s">
        <v>358</v>
      </c>
      <c r="B84" t="s">
        <v>71</v>
      </c>
      <c r="C84" t="s">
        <v>115</v>
      </c>
      <c r="D84" t="s">
        <v>78</v>
      </c>
      <c r="E84" t="s">
        <v>141</v>
      </c>
      <c r="F84">
        <v>14</v>
      </c>
      <c r="G84" t="s">
        <v>169</v>
      </c>
      <c r="H84" t="s">
        <v>207</v>
      </c>
    </row>
    <row r="85" spans="1:9" hidden="1" x14ac:dyDescent="0.25">
      <c r="A85" t="s">
        <v>358</v>
      </c>
      <c r="B85" t="s">
        <v>71</v>
      </c>
      <c r="C85" t="s">
        <v>115</v>
      </c>
      <c r="D85" t="s">
        <v>78</v>
      </c>
      <c r="E85" t="s">
        <v>138</v>
      </c>
      <c r="F85">
        <v>15</v>
      </c>
      <c r="G85" t="s">
        <v>169</v>
      </c>
      <c r="H85" t="s">
        <v>207</v>
      </c>
    </row>
    <row r="86" spans="1:9" hidden="1" x14ac:dyDescent="0.25">
      <c r="A86" t="s">
        <v>358</v>
      </c>
      <c r="B86" t="s">
        <v>71</v>
      </c>
      <c r="C86" t="s">
        <v>115</v>
      </c>
      <c r="D86" t="s">
        <v>78</v>
      </c>
      <c r="E86" t="s">
        <v>149</v>
      </c>
      <c r="F86">
        <v>25</v>
      </c>
      <c r="G86" t="s">
        <v>169</v>
      </c>
      <c r="H86" t="s">
        <v>207</v>
      </c>
    </row>
    <row r="87" spans="1:9" hidden="1" x14ac:dyDescent="0.25">
      <c r="A87" t="s">
        <v>358</v>
      </c>
      <c r="B87" t="s">
        <v>71</v>
      </c>
      <c r="C87" t="s">
        <v>115</v>
      </c>
      <c r="D87" t="s">
        <v>78</v>
      </c>
      <c r="E87" t="s">
        <v>185</v>
      </c>
      <c r="F87">
        <v>29</v>
      </c>
      <c r="G87" t="s">
        <v>169</v>
      </c>
      <c r="H87" t="s">
        <v>207</v>
      </c>
    </row>
  </sheetData>
  <conditionalFormatting sqref="A22">
    <cfRule type="duplicateValues" dxfId="22" priority="12"/>
  </conditionalFormatting>
  <conditionalFormatting sqref="A23">
    <cfRule type="duplicateValues" dxfId="21" priority="11"/>
  </conditionalFormatting>
  <conditionalFormatting sqref="A24">
    <cfRule type="duplicateValues" dxfId="20" priority="10"/>
  </conditionalFormatting>
  <conditionalFormatting sqref="A27">
    <cfRule type="duplicateValues" dxfId="19" priority="9"/>
  </conditionalFormatting>
  <conditionalFormatting sqref="A28">
    <cfRule type="duplicateValues" dxfId="18" priority="8"/>
  </conditionalFormatting>
  <conditionalFormatting sqref="A29">
    <cfRule type="duplicateValues" dxfId="17" priority="7"/>
  </conditionalFormatting>
  <conditionalFormatting sqref="A30">
    <cfRule type="duplicateValues" dxfId="16" priority="6"/>
  </conditionalFormatting>
  <conditionalFormatting sqref="A31">
    <cfRule type="duplicateValues" dxfId="15" priority="5"/>
  </conditionalFormatting>
  <conditionalFormatting sqref="A32">
    <cfRule type="duplicateValues" dxfId="14" priority="4"/>
  </conditionalFormatting>
  <conditionalFormatting sqref="A33">
    <cfRule type="duplicateValues" dxfId="13" priority="3"/>
  </conditionalFormatting>
  <conditionalFormatting sqref="A34">
    <cfRule type="duplicateValues" dxfId="12" priority="2"/>
  </conditionalFormatting>
  <conditionalFormatting sqref="A35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4B76-8772-4658-84BF-0E59A5768959}">
  <sheetPr codeName="Hoja6"/>
  <dimension ref="A1:M26"/>
  <sheetViews>
    <sheetView topLeftCell="A10" workbookViewId="0">
      <selection activeCell="A27" sqref="A27"/>
    </sheetView>
  </sheetViews>
  <sheetFormatPr baseColWidth="10" defaultRowHeight="15" x14ac:dyDescent="0.25"/>
  <cols>
    <col min="1" max="1" width="18.85546875" bestFit="1" customWidth="1"/>
    <col min="2" max="2" width="11.5703125" customWidth="1"/>
    <col min="4" max="4" width="19.85546875" customWidth="1"/>
    <col min="6" max="6" width="14.7109375" bestFit="1" customWidth="1"/>
    <col min="7" max="7" width="14.5703125" bestFit="1" customWidth="1"/>
    <col min="8" max="8" width="11.85546875" bestFit="1" customWidth="1"/>
    <col min="12" max="12" width="16.140625" customWidth="1"/>
  </cols>
  <sheetData>
    <row r="1" spans="1:13" x14ac:dyDescent="0.25">
      <c r="A1" t="s">
        <v>171</v>
      </c>
      <c r="B1" s="1" t="s">
        <v>33</v>
      </c>
      <c r="C1" s="1" t="s">
        <v>34</v>
      </c>
      <c r="D1" s="1" t="s">
        <v>59</v>
      </c>
      <c r="E1" s="1" t="s">
        <v>36</v>
      </c>
      <c r="F1" s="1" t="s">
        <v>66</v>
      </c>
      <c r="G1" s="1" t="s">
        <v>67</v>
      </c>
      <c r="H1" s="2" t="s">
        <v>37</v>
      </c>
      <c r="I1" s="3" t="s">
        <v>38</v>
      </c>
      <c r="J1" s="1" t="s">
        <v>39</v>
      </c>
      <c r="K1" s="1" t="s">
        <v>40</v>
      </c>
      <c r="L1" s="1" t="s">
        <v>8</v>
      </c>
      <c r="M1" s="1" t="s">
        <v>50</v>
      </c>
    </row>
    <row r="2" spans="1:13" x14ac:dyDescent="0.25">
      <c r="A2" t="s">
        <v>720</v>
      </c>
      <c r="B2" t="s">
        <v>939</v>
      </c>
      <c r="C2" t="s">
        <v>940</v>
      </c>
      <c r="D2" t="str">
        <f>CONCATENATE(Tabla6[[#This Row],[Nombres]]," ",Tabla6[[#This Row],[Apellidos]])</f>
        <v>Gustavo Julio Alfaro</v>
      </c>
      <c r="E2" t="s">
        <v>941</v>
      </c>
      <c r="F2" s="5">
        <v>22872</v>
      </c>
      <c r="H2">
        <f ca="1">IF(ISBLANK(Tabla6[[#This Row],[Fecha_nac]]),"",IF(ISBLANK(Tabla6[[#This Row],[Fecha_fall]]),DATEDIF(Tabla6[[#This Row],[Fecha_nac]],TODAY(),"Y"),DATEDIF(Tabla6[[#This Row],[Fecha_nac]],Tabla6[[#This Row],[Fecha_fall]],"Y")))</f>
        <v>62</v>
      </c>
      <c r="I2" t="s">
        <v>942</v>
      </c>
      <c r="J2" t="s">
        <v>388</v>
      </c>
      <c r="K2" t="s">
        <v>87</v>
      </c>
    </row>
    <row r="3" spans="1:13" x14ac:dyDescent="0.25">
      <c r="A3" s="11" t="s">
        <v>685</v>
      </c>
      <c r="B3" t="s">
        <v>958</v>
      </c>
      <c r="C3" t="s">
        <v>929</v>
      </c>
      <c r="D3" t="str">
        <f>CONCATENATE(Tabla6[[#This Row],[Nombres]]," ",Tabla6[[#This Row],[Apellidos]])</f>
        <v>Fabián Anselmo</v>
      </c>
      <c r="F3" s="5">
        <v>23457</v>
      </c>
      <c r="H3">
        <f ca="1">IF(ISBLANK(Tabla6[[#This Row],[Fecha_nac]]),"",IF(ISBLANK(Tabla6[[#This Row],[Fecha_fall]]),DATEDIF(Tabla6[[#This Row],[Fecha_nac]],TODAY(),"Y"),DATEDIF(Tabla6[[#This Row],[Fecha_nac]],Tabla6[[#This Row],[Fecha_fall]],"Y")))</f>
        <v>61</v>
      </c>
      <c r="K3" t="s">
        <v>87</v>
      </c>
    </row>
    <row r="4" spans="1:13" x14ac:dyDescent="0.25">
      <c r="A4" t="s">
        <v>794</v>
      </c>
      <c r="B4" t="s">
        <v>945</v>
      </c>
      <c r="C4" t="s">
        <v>946</v>
      </c>
      <c r="D4" t="str">
        <f>CONCATENATE(Tabla6[[#This Row],[Nombres]]," ",Tabla6[[#This Row],[Apellidos]])</f>
        <v>Martín Mauricio Astudillo</v>
      </c>
      <c r="E4" t="s">
        <v>862</v>
      </c>
      <c r="F4" s="5">
        <v>28409</v>
      </c>
      <c r="H4">
        <f ca="1">IF(ISBLANK(Tabla6[[#This Row],[Fecha_nac]]),"",IF(ISBLANK(Tabla6[[#This Row],[Fecha_fall]]),DATEDIF(Tabla6[[#This Row],[Fecha_nac]],TODAY(),"Y"),DATEDIF(Tabla6[[#This Row],[Fecha_nac]],Tabla6[[#This Row],[Fecha_fall]],"Y")))</f>
        <v>47</v>
      </c>
      <c r="I4" t="s">
        <v>446</v>
      </c>
      <c r="J4" t="s">
        <v>446</v>
      </c>
      <c r="K4" t="s">
        <v>87</v>
      </c>
      <c r="L4" t="s">
        <v>579</v>
      </c>
    </row>
    <row r="5" spans="1:13" x14ac:dyDescent="0.25">
      <c r="A5" t="s">
        <v>387</v>
      </c>
      <c r="B5" t="s">
        <v>575</v>
      </c>
      <c r="C5" t="s">
        <v>588</v>
      </c>
      <c r="D5" t="str">
        <f>CONCATENATE(Tabla6[[#This Row],[Nombres]]," ",Tabla6[[#This Row],[Apellidos]])</f>
        <v>Aníbal Fabián Biggeri</v>
      </c>
      <c r="F5" s="5">
        <v>23788</v>
      </c>
      <c r="H5">
        <f ca="1">IF(ISBLANK(Tabla6[[#This Row],[Fecha_nac]]),"",IF(ISBLANK(Tabla6[[#This Row],[Fecha_fall]]),DATEDIF(Tabla6[[#This Row],[Fecha_nac]],TODAY(),"Y"),DATEDIF(Tabla6[[#This Row],[Fecha_nac]],Tabla6[[#This Row],[Fecha_fall]],"Y")))</f>
        <v>60</v>
      </c>
      <c r="I5" t="s">
        <v>589</v>
      </c>
      <c r="J5" t="s">
        <v>173</v>
      </c>
      <c r="K5" t="s">
        <v>87</v>
      </c>
    </row>
    <row r="6" spans="1:13" x14ac:dyDescent="0.25">
      <c r="A6" t="s">
        <v>868</v>
      </c>
      <c r="B6" t="s">
        <v>955</v>
      </c>
      <c r="C6" t="s">
        <v>956</v>
      </c>
      <c r="D6" t="str">
        <f>CONCATENATE(Tabla6[[#This Row],[Nombres]]," ",Tabla6[[#This Row],[Apellidos]])</f>
        <v>Carlos Gustavo Bossio</v>
      </c>
      <c r="E6" t="s">
        <v>870</v>
      </c>
      <c r="F6" s="5">
        <v>26999</v>
      </c>
      <c r="H6">
        <f ca="1">IF(ISBLANK(Tabla6[[#This Row],[Fecha_nac]]),"",IF(ISBLANK(Tabla6[[#This Row],[Fecha_fall]]),DATEDIF(Tabla6[[#This Row],[Fecha_nac]],TODAY(),"Y"),DATEDIF(Tabla6[[#This Row],[Fecha_nac]],Tabla6[[#This Row],[Fecha_fall]],"Y")))</f>
        <v>51</v>
      </c>
      <c r="I6" t="s">
        <v>220</v>
      </c>
      <c r="J6" t="s">
        <v>220</v>
      </c>
      <c r="K6" t="s">
        <v>87</v>
      </c>
    </row>
    <row r="7" spans="1:13" x14ac:dyDescent="0.25">
      <c r="A7" t="s">
        <v>613</v>
      </c>
      <c r="B7" t="s">
        <v>927</v>
      </c>
      <c r="C7" t="s">
        <v>928</v>
      </c>
      <c r="D7" t="str">
        <f>CONCATENATE(Tabla6[[#This Row],[Nombres]]," ",Tabla6[[#This Row],[Apellidos]])</f>
        <v>Salvador Capitano</v>
      </c>
      <c r="E7" t="s">
        <v>930</v>
      </c>
      <c r="F7" s="5">
        <v>20090</v>
      </c>
      <c r="H7">
        <f ca="1">IF(ISBLANK(Tabla6[[#This Row],[Fecha_nac]]),"",IF(ISBLANK(Tabla6[[#This Row],[Fecha_fall]]),DATEDIF(Tabla6[[#This Row],[Fecha_nac]],TODAY(),"Y"),DATEDIF(Tabla6[[#This Row],[Fecha_nac]],Tabla6[[#This Row],[Fecha_fall]],"Y")))</f>
        <v>70</v>
      </c>
      <c r="I7" t="s">
        <v>606</v>
      </c>
      <c r="J7" t="s">
        <v>388</v>
      </c>
      <c r="K7" t="s">
        <v>87</v>
      </c>
    </row>
    <row r="8" spans="1:13" x14ac:dyDescent="0.25">
      <c r="A8" t="s">
        <v>120</v>
      </c>
      <c r="B8" t="s">
        <v>570</v>
      </c>
      <c r="C8" t="s">
        <v>580</v>
      </c>
      <c r="D8" t="str">
        <f>CONCATENATE(Tabla6[[#This Row],[Nombres]]," ",Tabla6[[#This Row],[Apellidos]])</f>
        <v>Iván Raúl Delfino</v>
      </c>
      <c r="F8" s="5">
        <v>26192</v>
      </c>
      <c r="H8">
        <f ca="1">IF(ISBLANK(Tabla6[[#This Row],[Fecha_nac]]),"",IF(ISBLANK(Tabla6[[#This Row],[Fecha_fall]]),DATEDIF(Tabla6[[#This Row],[Fecha_nac]],TODAY(),"Y"),DATEDIF(Tabla6[[#This Row],[Fecha_nac]],Tabla6[[#This Row],[Fecha_fall]],"Y")))</f>
        <v>53</v>
      </c>
      <c r="I8" t="s">
        <v>388</v>
      </c>
      <c r="J8" t="s">
        <v>388</v>
      </c>
      <c r="K8" t="s">
        <v>87</v>
      </c>
      <c r="L8" t="s">
        <v>579</v>
      </c>
    </row>
    <row r="9" spans="1:13" x14ac:dyDescent="0.25">
      <c r="A9" t="s">
        <v>762</v>
      </c>
      <c r="B9" t="s">
        <v>931</v>
      </c>
      <c r="C9" t="s">
        <v>943</v>
      </c>
      <c r="D9" t="str">
        <f>CONCATENATE(Tabla6[[#This Row],[Nombres]]," ",Tabla6[[#This Row],[Apellidos]])</f>
        <v>Cristian Leonel Díaz</v>
      </c>
      <c r="F9" s="5">
        <v>27892</v>
      </c>
      <c r="H9">
        <f ca="1">IF(ISBLANK(Tabla6[[#This Row],[Fecha_nac]]),"",IF(ISBLANK(Tabla6[[#This Row],[Fecha_fall]]),DATEDIF(Tabla6[[#This Row],[Fecha_nac]],TODAY(),"Y"),DATEDIF(Tabla6[[#This Row],[Fecha_nac]],Tabla6[[#This Row],[Fecha_fall]],"Y")))</f>
        <v>49</v>
      </c>
      <c r="I9" t="s">
        <v>944</v>
      </c>
      <c r="J9" t="s">
        <v>173</v>
      </c>
      <c r="K9" t="s">
        <v>87</v>
      </c>
    </row>
    <row r="10" spans="1:13" x14ac:dyDescent="0.25">
      <c r="A10" t="s">
        <v>867</v>
      </c>
      <c r="B10" t="s">
        <v>871</v>
      </c>
      <c r="C10" t="s">
        <v>872</v>
      </c>
      <c r="D10" t="str">
        <f>CONCATENATE(Tabla6[[#This Row],[Nombres]]," ",Tabla6[[#This Row],[Apellidos]])</f>
        <v>Darío Javier Franco Gatti</v>
      </c>
      <c r="F10" s="5">
        <v>25220</v>
      </c>
      <c r="H10">
        <f ca="1">IF(ISBLANK(Tabla6[[#This Row],[Fecha_nac]]),"",IF(ISBLANK(Tabla6[[#This Row],[Fecha_fall]]),DATEDIF(Tabla6[[#This Row],[Fecha_nac]],TODAY(),"Y"),DATEDIF(Tabla6[[#This Row],[Fecha_nac]],Tabla6[[#This Row],[Fecha_fall]],"Y")))</f>
        <v>56</v>
      </c>
      <c r="I10" t="s">
        <v>873</v>
      </c>
      <c r="J10" t="s">
        <v>220</v>
      </c>
      <c r="K10" t="s">
        <v>87</v>
      </c>
      <c r="L10" t="s">
        <v>874</v>
      </c>
    </row>
    <row r="11" spans="1:13" x14ac:dyDescent="0.25">
      <c r="A11" s="11" t="s">
        <v>130</v>
      </c>
      <c r="B11" t="s">
        <v>574</v>
      </c>
      <c r="C11" t="s">
        <v>587</v>
      </c>
      <c r="D11" t="str">
        <f>CONCATENATE(Tabla6[[#This Row],[Nombres]]," ",Tabla6[[#This Row],[Apellidos]])</f>
        <v>Darío Fernando Gigante</v>
      </c>
      <c r="F11" s="5">
        <v>27796</v>
      </c>
      <c r="H11">
        <f ca="1">IF(ISBLANK(Tabla6[[#This Row],[Fecha_nac]]),"",IF(ISBLANK(Tabla6[[#This Row],[Fecha_fall]]),DATEDIF(Tabla6[[#This Row],[Fecha_nac]],TODAY(),"Y"),DATEDIF(Tabla6[[#This Row],[Fecha_nac]],Tabla6[[#This Row],[Fecha_fall]],"Y")))</f>
        <v>49</v>
      </c>
      <c r="L11" t="s">
        <v>579</v>
      </c>
    </row>
    <row r="12" spans="1:13" x14ac:dyDescent="0.25">
      <c r="A12" t="s">
        <v>823</v>
      </c>
      <c r="B12" t="s">
        <v>950</v>
      </c>
      <c r="C12" t="s">
        <v>951</v>
      </c>
      <c r="D12" t="str">
        <f>CONCATENATE(Tabla6[[#This Row],[Nombres]]," ",Tabla6[[#This Row],[Apellidos]])</f>
        <v>Sergio Omar Gómez</v>
      </c>
      <c r="F12" s="5">
        <v>29786</v>
      </c>
      <c r="H12">
        <f ca="1">IF(ISBLANK(Tabla6[[#This Row],[Fecha_nac]]),"",IF(ISBLANK(Tabla6[[#This Row],[Fecha_fall]]),DATEDIF(Tabla6[[#This Row],[Fecha_nac]],TODAY(),"Y"),DATEDIF(Tabla6[[#This Row],[Fecha_nac]],Tabla6[[#This Row],[Fecha_fall]],"Y")))</f>
        <v>43</v>
      </c>
      <c r="I12" t="s">
        <v>949</v>
      </c>
      <c r="J12" t="s">
        <v>173</v>
      </c>
      <c r="K12" t="s">
        <v>87</v>
      </c>
    </row>
    <row r="13" spans="1:13" x14ac:dyDescent="0.25">
      <c r="A13" t="s">
        <v>113</v>
      </c>
      <c r="B13" t="s">
        <v>569</v>
      </c>
      <c r="C13" t="s">
        <v>577</v>
      </c>
      <c r="D13" t="str">
        <f>CONCATENATE(Tabla6[[#This Row],[Nombres]]," ",Tabla6[[#This Row],[Apellidos]])</f>
        <v>Carlos Alberto Mayor</v>
      </c>
      <c r="F13" s="5">
        <v>24020</v>
      </c>
      <c r="G13" s="5"/>
      <c r="H13">
        <f ca="1">IF(ISBLANK(Tabla6[[#This Row],[Fecha_nac]]),"",IF(ISBLANK(Tabla6[[#This Row],[Fecha_fall]]),DATEDIF(Tabla6[[#This Row],[Fecha_nac]],TODAY(),"Y"),DATEDIF(Tabla6[[#This Row],[Fecha_nac]],Tabla6[[#This Row],[Fecha_fall]],"Y")))</f>
        <v>59</v>
      </c>
      <c r="I13" t="s">
        <v>450</v>
      </c>
      <c r="J13" t="s">
        <v>173</v>
      </c>
      <c r="K13" t="s">
        <v>87</v>
      </c>
    </row>
    <row r="14" spans="1:13" x14ac:dyDescent="0.25">
      <c r="A14" t="s">
        <v>719</v>
      </c>
      <c r="B14" t="s">
        <v>723</v>
      </c>
      <c r="C14" t="s">
        <v>938</v>
      </c>
      <c r="D14" t="str">
        <f>CONCATENATE(Tabla6[[#This Row],[Nombres]]," ",Tabla6[[#This Row],[Apellidos]])</f>
        <v>Sebastián Ariel Méndez</v>
      </c>
      <c r="E14" t="s">
        <v>722</v>
      </c>
      <c r="F14" s="5">
        <v>28310</v>
      </c>
      <c r="H14">
        <f ca="1">IF(ISBLANK(Tabla6[[#This Row],[Fecha_nac]]),"",IF(ISBLANK(Tabla6[[#This Row],[Fecha_fall]]),DATEDIF(Tabla6[[#This Row],[Fecha_nac]],TODAY(),"Y"),DATEDIF(Tabla6[[#This Row],[Fecha_nac]],Tabla6[[#This Row],[Fecha_fall]],"Y")))</f>
        <v>47</v>
      </c>
      <c r="I14" t="s">
        <v>450</v>
      </c>
      <c r="J14" t="s">
        <v>173</v>
      </c>
      <c r="K14" t="s">
        <v>87</v>
      </c>
    </row>
    <row r="15" spans="1:13" x14ac:dyDescent="0.25">
      <c r="A15" t="s">
        <v>112</v>
      </c>
      <c r="B15" t="s">
        <v>170</v>
      </c>
      <c r="C15" t="s">
        <v>172</v>
      </c>
      <c r="D15" t="str">
        <f>CONCATENATE(Tabla6[[#This Row],[Nombres]]," ",Tabla6[[#This Row],[Apellidos]])</f>
        <v>Matías Fabián Módolo</v>
      </c>
      <c r="F15" s="5">
        <v>31876</v>
      </c>
      <c r="G15" s="5"/>
      <c r="H15">
        <f ca="1">IF(ISBLANK(Tabla6[[#This Row],[Fecha_nac]]),"",IF(ISBLANK(Tabla6[[#This Row],[Fecha_fall]]),DATEDIF(Tabla6[[#This Row],[Fecha_nac]],TODAY(),"Y"),DATEDIF(Tabla6[[#This Row],[Fecha_nac]],Tabla6[[#This Row],[Fecha_fall]],"Y")))</f>
        <v>38</v>
      </c>
      <c r="I15" t="s">
        <v>97</v>
      </c>
      <c r="J15" t="s">
        <v>173</v>
      </c>
      <c r="K15" t="s">
        <v>87</v>
      </c>
    </row>
    <row r="16" spans="1:13" x14ac:dyDescent="0.25">
      <c r="A16" t="s">
        <v>127</v>
      </c>
      <c r="B16" t="s">
        <v>573</v>
      </c>
      <c r="C16" t="s">
        <v>585</v>
      </c>
      <c r="D16" t="str">
        <f>CONCATENATE(Tabla6[[#This Row],[Nombres]]," ",Tabla6[[#This Row],[Apellidos]])</f>
        <v>Andrés Gabriel Montenegro</v>
      </c>
      <c r="E16" t="s">
        <v>586</v>
      </c>
      <c r="F16" s="5">
        <v>28608</v>
      </c>
      <c r="H16">
        <f ca="1">IF(ISBLANK(Tabla6[[#This Row],[Fecha_nac]]),"",IF(ISBLANK(Tabla6[[#This Row],[Fecha_fall]]),DATEDIF(Tabla6[[#This Row],[Fecha_nac]],TODAY(),"Y"),DATEDIF(Tabla6[[#This Row],[Fecha_nac]],Tabla6[[#This Row],[Fecha_fall]],"Y")))</f>
        <v>47</v>
      </c>
      <c r="I16" t="s">
        <v>450</v>
      </c>
      <c r="J16" t="s">
        <v>173</v>
      </c>
      <c r="K16" t="s">
        <v>87</v>
      </c>
    </row>
    <row r="17" spans="1:12" x14ac:dyDescent="0.25">
      <c r="A17" t="s">
        <v>822</v>
      </c>
      <c r="B17" t="s">
        <v>947</v>
      </c>
      <c r="C17" t="s">
        <v>948</v>
      </c>
      <c r="D17" t="str">
        <f>CONCATENATE(Tabla6[[#This Row],[Nombres]]," ",Tabla6[[#This Row],[Apellidos]])</f>
        <v>Favio Leandro Orsi</v>
      </c>
      <c r="F17" s="5">
        <v>27079</v>
      </c>
      <c r="H17">
        <f ca="1">IF(ISBLANK(Tabla6[[#This Row],[Fecha_nac]]),"",IF(ISBLANK(Tabla6[[#This Row],[Fecha_fall]]),DATEDIF(Tabla6[[#This Row],[Fecha_nac]],TODAY(),"Y"),DATEDIF(Tabla6[[#This Row],[Fecha_nac]],Tabla6[[#This Row],[Fecha_fall]],"Y")))</f>
        <v>51</v>
      </c>
      <c r="I17" t="s">
        <v>949</v>
      </c>
      <c r="J17" t="s">
        <v>173</v>
      </c>
      <c r="K17" t="s">
        <v>87</v>
      </c>
    </row>
    <row r="18" spans="1:12" x14ac:dyDescent="0.25">
      <c r="A18" t="s">
        <v>125</v>
      </c>
      <c r="B18" t="s">
        <v>572</v>
      </c>
      <c r="C18" t="s">
        <v>583</v>
      </c>
      <c r="D18" t="str">
        <f>CONCATENATE(Tabla6[[#This Row],[Nombres]]," ",Tabla6[[#This Row],[Apellidos]])</f>
        <v>Walter Nicolás Otta</v>
      </c>
      <c r="F18" s="5">
        <v>27018</v>
      </c>
      <c r="H18">
        <f ca="1">IF(ISBLANK(Tabla6[[#This Row],[Fecha_nac]]),"",IF(ISBLANK(Tabla6[[#This Row],[Fecha_fall]]),DATEDIF(Tabla6[[#This Row],[Fecha_nac]],TODAY(),"Y"),DATEDIF(Tabla6[[#This Row],[Fecha_nac]],Tabla6[[#This Row],[Fecha_fall]],"Y")))</f>
        <v>51</v>
      </c>
      <c r="I18" t="s">
        <v>584</v>
      </c>
      <c r="J18" t="s">
        <v>220</v>
      </c>
      <c r="K18" t="s">
        <v>87</v>
      </c>
    </row>
    <row r="19" spans="1:12" x14ac:dyDescent="0.25">
      <c r="A19" t="s">
        <v>680</v>
      </c>
      <c r="B19" t="s">
        <v>858</v>
      </c>
      <c r="C19" t="s">
        <v>859</v>
      </c>
      <c r="D19" t="str">
        <f>CONCATENATE(Tabla6[[#This Row],[Nombres]]," ",Tabla6[[#This Row],[Apellidos]])</f>
        <v>Daniel Esteban Ramasco</v>
      </c>
      <c r="E19" t="s">
        <v>860</v>
      </c>
      <c r="F19" s="5">
        <v>28664</v>
      </c>
      <c r="H19">
        <f ca="1">IF(ISBLANK(Tabla6[[#This Row],[Fecha_nac]]),"",IF(ISBLANK(Tabla6[[#This Row],[Fecha_fall]]),DATEDIF(Tabla6[[#This Row],[Fecha_nac]],TODAY(),"Y"),DATEDIF(Tabla6[[#This Row],[Fecha_nac]],Tabla6[[#This Row],[Fecha_fall]],"Y")))</f>
        <v>46</v>
      </c>
      <c r="I19" t="s">
        <v>442</v>
      </c>
      <c r="J19" t="s">
        <v>442</v>
      </c>
      <c r="K19" t="s">
        <v>87</v>
      </c>
      <c r="L19" t="s">
        <v>579</v>
      </c>
    </row>
    <row r="20" spans="1:12" x14ac:dyDescent="0.25">
      <c r="A20" t="s">
        <v>652</v>
      </c>
      <c r="B20" t="s">
        <v>933</v>
      </c>
      <c r="C20" t="s">
        <v>934</v>
      </c>
      <c r="D20" t="str">
        <f>CONCATENATE(Tabla6[[#This Row],[Nombres]]," ",Tabla6[[#This Row],[Apellidos]])</f>
        <v>Ricardo José Rodríguez</v>
      </c>
      <c r="E20" t="s">
        <v>935</v>
      </c>
      <c r="F20" s="5">
        <v>19787</v>
      </c>
      <c r="H20">
        <f ca="1">IF(ISBLANK(Tabla6[[#This Row],[Fecha_nac]]),"",IF(ISBLANK(Tabla6[[#This Row],[Fecha_fall]]),DATEDIF(Tabla6[[#This Row],[Fecha_nac]],TODAY(),"Y"),DATEDIF(Tabla6[[#This Row],[Fecha_nac]],Tabla6[[#This Row],[Fecha_fall]],"Y")))</f>
        <v>71</v>
      </c>
      <c r="I20" t="s">
        <v>450</v>
      </c>
      <c r="J20" t="s">
        <v>173</v>
      </c>
      <c r="K20" t="s">
        <v>87</v>
      </c>
    </row>
    <row r="21" spans="1:12" x14ac:dyDescent="0.25">
      <c r="A21" t="s">
        <v>385</v>
      </c>
      <c r="B21" t="s">
        <v>576</v>
      </c>
      <c r="C21" t="s">
        <v>590</v>
      </c>
      <c r="D21" t="str">
        <f>CONCATENATE(Tabla6[[#This Row],[Nombres]]," ",Tabla6[[#This Row],[Apellidos]])</f>
        <v>Leandro Atilio Romagnoli</v>
      </c>
      <c r="E21" t="s">
        <v>591</v>
      </c>
      <c r="F21" s="5">
        <v>29662</v>
      </c>
      <c r="H21">
        <f ca="1">IF(ISBLANK(Tabla6[[#This Row],[Fecha_nac]]),"",IF(ISBLANK(Tabla6[[#This Row],[Fecha_fall]]),DATEDIF(Tabla6[[#This Row],[Fecha_nac]],TODAY(),"Y"),DATEDIF(Tabla6[[#This Row],[Fecha_nac]],Tabla6[[#This Row],[Fecha_fall]],"Y")))</f>
        <v>44</v>
      </c>
      <c r="I21" t="s">
        <v>450</v>
      </c>
      <c r="J21" t="s">
        <v>173</v>
      </c>
      <c r="K21" t="s">
        <v>87</v>
      </c>
    </row>
    <row r="22" spans="1:12" x14ac:dyDescent="0.25">
      <c r="A22" t="s">
        <v>830</v>
      </c>
      <c r="B22" t="s">
        <v>952</v>
      </c>
      <c r="C22" t="s">
        <v>953</v>
      </c>
      <c r="D22" t="str">
        <f>CONCATENATE(Tabla6[[#This Row],[Nombres]]," ",Tabla6[[#This Row],[Apellidos]])</f>
        <v>Sergio Gabriel Rondina</v>
      </c>
      <c r="E22" t="s">
        <v>861</v>
      </c>
      <c r="F22" s="5">
        <v>26240</v>
      </c>
      <c r="H22">
        <f ca="1">IF(ISBLANK(Tabla6[[#This Row],[Fecha_nac]]),"",IF(ISBLANK(Tabla6[[#This Row],[Fecha_fall]]),DATEDIF(Tabla6[[#This Row],[Fecha_nac]],TODAY(),"Y"),DATEDIF(Tabla6[[#This Row],[Fecha_nac]],Tabla6[[#This Row],[Fecha_fall]],"Y")))</f>
        <v>53</v>
      </c>
      <c r="I22" t="s">
        <v>954</v>
      </c>
      <c r="J22" t="s">
        <v>173</v>
      </c>
      <c r="K22" t="s">
        <v>87</v>
      </c>
    </row>
    <row r="23" spans="1:12" x14ac:dyDescent="0.25">
      <c r="A23" t="s">
        <v>684</v>
      </c>
      <c r="B23" t="s">
        <v>687</v>
      </c>
      <c r="C23" t="s">
        <v>688</v>
      </c>
      <c r="D23" t="str">
        <f>CONCATENATE(Tabla6[[#This Row],[Nombres]]," ",Tabla6[[#This Row],[Apellidos]])</f>
        <v>Mario Alfredo Sciacqua</v>
      </c>
      <c r="E23" t="s">
        <v>936</v>
      </c>
      <c r="F23" s="5">
        <v>25810</v>
      </c>
      <c r="H23">
        <f ca="1">IF(ISBLANK(Tabla6[[#This Row],[Fecha_nac]]),"",IF(ISBLANK(Tabla6[[#This Row],[Fecha_fall]]),DATEDIF(Tabla6[[#This Row],[Fecha_nac]],TODAY(),"Y"),DATEDIF(Tabla6[[#This Row],[Fecha_nac]],Tabla6[[#This Row],[Fecha_fall]],"Y")))</f>
        <v>54</v>
      </c>
      <c r="I23" t="s">
        <v>937</v>
      </c>
      <c r="J23" t="s">
        <v>388</v>
      </c>
      <c r="K23" t="s">
        <v>87</v>
      </c>
    </row>
    <row r="24" spans="1:12" x14ac:dyDescent="0.25">
      <c r="A24" t="s">
        <v>122</v>
      </c>
      <c r="B24" t="s">
        <v>571</v>
      </c>
      <c r="C24" t="s">
        <v>578</v>
      </c>
      <c r="D24" t="str">
        <f>CONCATENATE(Tabla6[[#This Row],[Nombres]]," ",Tabla6[[#This Row],[Apellidos]])</f>
        <v>Cristian Alberto Tula</v>
      </c>
      <c r="F24" s="5">
        <v>28518</v>
      </c>
      <c r="H24">
        <f ca="1">IF(ISBLANK(Tabla6[[#This Row],[Fecha_nac]]),"",IF(ISBLANK(Tabla6[[#This Row],[Fecha_fall]]),DATEDIF(Tabla6[[#This Row],[Fecha_nac]],TODAY(),"Y"),DATEDIF(Tabla6[[#This Row],[Fecha_nac]],Tabla6[[#This Row],[Fecha_fall]],"Y")))</f>
        <v>47</v>
      </c>
      <c r="I24" t="s">
        <v>581</v>
      </c>
      <c r="J24" t="s">
        <v>582</v>
      </c>
      <c r="K24" t="s">
        <v>87</v>
      </c>
    </row>
    <row r="25" spans="1:12" x14ac:dyDescent="0.25">
      <c r="A25" t="s">
        <v>901</v>
      </c>
      <c r="B25" t="s">
        <v>932</v>
      </c>
      <c r="C25" t="s">
        <v>957</v>
      </c>
      <c r="D25" t="str">
        <f>CONCATENATE(Tabla6[[#This Row],[Nombres]]," ",Tabla6[[#This Row],[Apellidos]])</f>
        <v>Claudio Alejandro Vivas</v>
      </c>
      <c r="F25" s="5">
        <v>25062</v>
      </c>
      <c r="H25">
        <f ca="1">IF(ISBLANK(Tabla6[[#This Row],[Fecha_nac]]),"",IF(ISBLANK(Tabla6[[#This Row],[Fecha_fall]]),DATEDIF(Tabla6[[#This Row],[Fecha_nac]],TODAY(),"Y"),DATEDIF(Tabla6[[#This Row],[Fecha_nac]],Tabla6[[#This Row],[Fecha_fall]],"Y")))</f>
        <v>56</v>
      </c>
      <c r="I25" t="s">
        <v>606</v>
      </c>
      <c r="J25" t="s">
        <v>388</v>
      </c>
      <c r="K25" t="s">
        <v>87</v>
      </c>
    </row>
    <row r="26" spans="1:12" x14ac:dyDescent="0.25">
      <c r="A26" t="s">
        <v>1033</v>
      </c>
      <c r="B26" t="s">
        <v>1055</v>
      </c>
      <c r="C26" t="s">
        <v>1056</v>
      </c>
      <c r="D26" t="str">
        <f>CONCATENATE(Tabla6[[#This Row],[Nombres]]," ",Tabla6[[#This Row],[Apellidos]])</f>
        <v>Ariel Gustavo Pereyra</v>
      </c>
      <c r="E26" t="s">
        <v>1057</v>
      </c>
      <c r="F26" s="5">
        <v>26939</v>
      </c>
      <c r="H26">
        <f ca="1">IF(ISBLANK(Tabla6[[#This Row],[Fecha_nac]]),"",IF(ISBLANK(Tabla6[[#This Row],[Fecha_fall]]),DATEDIF(Tabla6[[#This Row],[Fecha_nac]],TODAY(),"Y"),DATEDIF(Tabla6[[#This Row],[Fecha_nac]],Tabla6[[#This Row],[Fecha_fall]],"Y")))</f>
        <v>51</v>
      </c>
      <c r="I26" t="s">
        <v>1058</v>
      </c>
      <c r="J26" t="s">
        <v>173</v>
      </c>
      <c r="K26" t="s">
        <v>87</v>
      </c>
    </row>
  </sheetData>
  <phoneticPr fontId="2" type="noConversion"/>
  <conditionalFormatting sqref="A1:A8 A10:A25 A27:A1048576">
    <cfRule type="duplicateValues" dxfId="10" priority="3"/>
  </conditionalFormatting>
  <conditionalFormatting sqref="A26">
    <cfRule type="duplicateValues" dxfId="9" priority="1"/>
  </conditionalFormatting>
  <conditionalFormatting sqref="D1:D1048576">
    <cfRule type="duplicateValues" dxfId="8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8A47-6854-4594-BFE1-FE985ABE64CF}">
  <dimension ref="A1:M17"/>
  <sheetViews>
    <sheetView workbookViewId="0">
      <selection activeCell="B11" sqref="B11"/>
    </sheetView>
  </sheetViews>
  <sheetFormatPr baseColWidth="10" defaultRowHeight="15" x14ac:dyDescent="0.25"/>
  <cols>
    <col min="1" max="1" width="21.140625" customWidth="1"/>
    <col min="2" max="2" width="11.5703125" customWidth="1"/>
    <col min="3" max="3" width="13.85546875" bestFit="1" customWidth="1"/>
    <col min="4" max="4" width="19.85546875" customWidth="1"/>
    <col min="6" max="6" width="12.28515625" customWidth="1"/>
    <col min="7" max="7" width="12.140625" customWidth="1"/>
    <col min="12" max="12" width="16.140625" customWidth="1"/>
  </cols>
  <sheetData>
    <row r="1" spans="1:13" x14ac:dyDescent="0.25">
      <c r="A1" t="s">
        <v>7</v>
      </c>
      <c r="B1" s="1" t="s">
        <v>33</v>
      </c>
      <c r="C1" s="1" t="s">
        <v>34</v>
      </c>
      <c r="D1" s="1" t="s">
        <v>59</v>
      </c>
      <c r="E1" s="1" t="s">
        <v>36</v>
      </c>
      <c r="F1" s="1" t="s">
        <v>66</v>
      </c>
      <c r="G1" s="1" t="s">
        <v>67</v>
      </c>
      <c r="H1" s="2" t="s">
        <v>37</v>
      </c>
      <c r="I1" s="3" t="s">
        <v>38</v>
      </c>
      <c r="J1" s="1" t="s">
        <v>39</v>
      </c>
      <c r="K1" s="1" t="s">
        <v>40</v>
      </c>
      <c r="L1" s="1" t="s">
        <v>8</v>
      </c>
      <c r="M1" s="1" t="s">
        <v>50</v>
      </c>
    </row>
    <row r="2" spans="1:13" x14ac:dyDescent="0.25">
      <c r="A2" t="s">
        <v>114</v>
      </c>
      <c r="B2" t="s">
        <v>601</v>
      </c>
      <c r="C2" t="s">
        <v>602</v>
      </c>
      <c r="D2" t="str">
        <f>CONCATENATE(Tabla9[[#This Row],[Nombres]]," ",Tabla9[[#This Row],[Apellidos]])</f>
        <v>Bruno Amiconi</v>
      </c>
      <c r="F2" s="5">
        <v>31762</v>
      </c>
      <c r="H2">
        <f ca="1">IF(ISBLANK(Tabla9[[#This Row],[Fecha_nac]]),"",IF(ISBLANK(Tabla9[[#This Row],[Fecha_fall]]),DATEDIF(Tabla9[[#This Row],[Fecha_nac]],TODAY(),"Y"),DATEDIF(Tabla9[[#This Row],[Fecha_nac]],Tabla9[[#This Row],[Fecha_fall]],"Y")))</f>
        <v>38</v>
      </c>
      <c r="I2" t="s">
        <v>592</v>
      </c>
      <c r="J2" t="s">
        <v>173</v>
      </c>
      <c r="K2" t="s">
        <v>87</v>
      </c>
    </row>
    <row r="3" spans="1:13" x14ac:dyDescent="0.25">
      <c r="A3" t="s">
        <v>119</v>
      </c>
      <c r="B3" t="s">
        <v>594</v>
      </c>
      <c r="C3" t="s">
        <v>599</v>
      </c>
      <c r="D3" t="str">
        <f>CONCATENATE(Tabla9[[#This Row],[Nombres]]," ",Tabla9[[#This Row],[Apellidos]])</f>
        <v>Joaquín Matías Gil</v>
      </c>
      <c r="F3" s="5">
        <v>32824</v>
      </c>
      <c r="H3">
        <f ca="1">IF(ISBLANK(Tabla9[[#This Row],[Fecha_nac]]),"",IF(ISBLANK(Tabla9[[#This Row],[Fecha_fall]]),DATEDIF(Tabla9[[#This Row],[Fecha_nac]],TODAY(),"Y"),DATEDIF(Tabla9[[#This Row],[Fecha_nac]],Tabla9[[#This Row],[Fecha_fall]],"Y")))</f>
        <v>35</v>
      </c>
      <c r="I3" t="s">
        <v>593</v>
      </c>
      <c r="J3" t="s">
        <v>173</v>
      </c>
      <c r="K3" t="s">
        <v>87</v>
      </c>
    </row>
    <row r="4" spans="1:13" x14ac:dyDescent="0.25">
      <c r="A4" t="s">
        <v>121</v>
      </c>
      <c r="B4" t="s">
        <v>595</v>
      </c>
      <c r="C4" t="s">
        <v>603</v>
      </c>
      <c r="D4" t="str">
        <f>CONCATENATE(Tabla9[[#This Row],[Nombres]]," ",Tabla9[[#This Row],[Apellidos]])</f>
        <v>Fabricio Llobet</v>
      </c>
      <c r="F4" s="5">
        <v>32498</v>
      </c>
      <c r="H4">
        <f ca="1">IF(ISBLANK(Tabla9[[#This Row],[Fecha_nac]]),"",IF(ISBLANK(Tabla9[[#This Row],[Fecha_fall]]),DATEDIF(Tabla9[[#This Row],[Fecha_nac]],TODAY(),"Y"),DATEDIF(Tabla9[[#This Row],[Fecha_nac]],Tabla9[[#This Row],[Fecha_fall]],"Y")))</f>
        <v>36</v>
      </c>
      <c r="I4" t="s">
        <v>220</v>
      </c>
      <c r="J4" t="s">
        <v>220</v>
      </c>
      <c r="K4" t="s">
        <v>87</v>
      </c>
    </row>
    <row r="5" spans="1:13" x14ac:dyDescent="0.25">
      <c r="A5" t="s">
        <v>124</v>
      </c>
      <c r="B5" t="s">
        <v>596</v>
      </c>
      <c r="C5" t="s">
        <v>604</v>
      </c>
      <c r="D5" t="str">
        <f>CONCATENATE(Tabla9[[#This Row],[Nombres]]," ",Tabla9[[#This Row],[Apellidos]])</f>
        <v>Felipe Viola</v>
      </c>
      <c r="F5" s="5">
        <v>34886</v>
      </c>
      <c r="H5">
        <f ca="1">IF(ISBLANK(Tabla9[[#This Row],[Fecha_nac]]),"",IF(ISBLANK(Tabla9[[#This Row],[Fecha_fall]]),DATEDIF(Tabla9[[#This Row],[Fecha_nac]],TODAY(),"Y"),DATEDIF(Tabla9[[#This Row],[Fecha_nac]],Tabla9[[#This Row],[Fecha_fall]],"Y")))</f>
        <v>29</v>
      </c>
      <c r="I5" t="s">
        <v>450</v>
      </c>
      <c r="J5" t="s">
        <v>173</v>
      </c>
      <c r="K5" t="s">
        <v>87</v>
      </c>
    </row>
    <row r="6" spans="1:13" x14ac:dyDescent="0.25">
      <c r="A6" t="s">
        <v>126</v>
      </c>
      <c r="B6" t="s">
        <v>597</v>
      </c>
      <c r="C6" t="s">
        <v>605</v>
      </c>
      <c r="D6" t="str">
        <f>CONCATENATE(Tabla9[[#This Row],[Nombres]]," ",Tabla9[[#This Row],[Apellidos]])</f>
        <v>Brian Gustavo Ferreyra</v>
      </c>
      <c r="F6" s="5">
        <v>34611</v>
      </c>
      <c r="H6">
        <f ca="1">IF(ISBLANK(Tabla9[[#This Row],[Fecha_nac]]),"",IF(ISBLANK(Tabla9[[#This Row],[Fecha_fall]]),DATEDIF(Tabla9[[#This Row],[Fecha_nac]],TODAY(),"Y"),DATEDIF(Tabla9[[#This Row],[Fecha_nac]],Tabla9[[#This Row],[Fecha_fall]],"Y")))</f>
        <v>30</v>
      </c>
      <c r="I6" t="s">
        <v>606</v>
      </c>
      <c r="J6" t="s">
        <v>388</v>
      </c>
      <c r="K6" t="s">
        <v>87</v>
      </c>
    </row>
    <row r="7" spans="1:13" x14ac:dyDescent="0.25">
      <c r="A7" t="s">
        <v>129</v>
      </c>
      <c r="B7" t="s">
        <v>607</v>
      </c>
      <c r="C7" t="s">
        <v>600</v>
      </c>
      <c r="D7" t="str">
        <f>CONCATENATE(Tabla9[[#This Row],[Nombres]]," ",Tabla9[[#This Row],[Apellidos]])</f>
        <v>Franco Matías Acita Moldes</v>
      </c>
      <c r="F7" s="5">
        <v>33737</v>
      </c>
      <c r="H7">
        <f ca="1">IF(ISBLANK(Tabla9[[#This Row],[Fecha_nac]]),"",IF(ISBLANK(Tabla9[[#This Row],[Fecha_fall]]),DATEDIF(Tabla9[[#This Row],[Fecha_nac]],TODAY(),"Y"),DATEDIF(Tabla9[[#This Row],[Fecha_nac]],Tabla9[[#This Row],[Fecha_fall]],"Y")))</f>
        <v>33</v>
      </c>
      <c r="I7" t="s">
        <v>450</v>
      </c>
      <c r="J7" t="s">
        <v>173</v>
      </c>
      <c r="K7" t="s">
        <v>87</v>
      </c>
    </row>
    <row r="8" spans="1:13" x14ac:dyDescent="0.25">
      <c r="A8" t="s">
        <v>386</v>
      </c>
      <c r="B8" t="s">
        <v>598</v>
      </c>
      <c r="C8" t="s">
        <v>608</v>
      </c>
      <c r="D8" t="str">
        <f>CONCATENATE(Tabla9[[#This Row],[Nombres]]," ",Tabla9[[#This Row],[Apellidos]])</f>
        <v>Jorge Ignacio Baliño</v>
      </c>
      <c r="E8" t="s">
        <v>610</v>
      </c>
      <c r="F8" s="5">
        <v>29136</v>
      </c>
      <c r="H8">
        <f ca="1">IF(ISBLANK(Tabla9[[#This Row],[Fecha_nac]]),"",IF(ISBLANK(Tabla9[[#This Row],[Fecha_fall]]),DATEDIF(Tabla9[[#This Row],[Fecha_nac]],TODAY(),"Y"),DATEDIF(Tabla9[[#This Row],[Fecha_nac]],Tabla9[[#This Row],[Fecha_fall]],"Y")))</f>
        <v>45</v>
      </c>
      <c r="I8" t="s">
        <v>609</v>
      </c>
      <c r="J8" t="s">
        <v>173</v>
      </c>
      <c r="K8" t="s">
        <v>87</v>
      </c>
    </row>
    <row r="9" spans="1:13" x14ac:dyDescent="0.25">
      <c r="A9" t="s">
        <v>614</v>
      </c>
      <c r="B9" t="s">
        <v>1078</v>
      </c>
      <c r="C9" t="s">
        <v>1079</v>
      </c>
      <c r="D9" t="str">
        <f>CONCATENATE(Tabla9[[#This Row],[Nombres]]," ",Tabla9[[#This Row],[Apellidos]])</f>
        <v>Diego Omar Gallo</v>
      </c>
      <c r="F9" s="5">
        <v>29382</v>
      </c>
      <c r="H9">
        <f ca="1">IF(ISBLANK(Tabla9[[#This Row],[Fecha_nac]]),"",IF(ISBLANK(Tabla9[[#This Row],[Fecha_fall]]),DATEDIF(Tabla9[[#This Row],[Fecha_nac]],TODAY(),"Y"),DATEDIF(Tabla9[[#This Row],[Fecha_nac]],Tabla9[[#This Row],[Fecha_fall]],"Y")))</f>
        <v>44</v>
      </c>
      <c r="I9" t="s">
        <v>220</v>
      </c>
      <c r="J9" t="s">
        <v>220</v>
      </c>
      <c r="K9" t="s">
        <v>87</v>
      </c>
    </row>
    <row r="10" spans="1:13" x14ac:dyDescent="0.25">
      <c r="A10" t="s">
        <v>650</v>
      </c>
      <c r="B10" t="s">
        <v>1080</v>
      </c>
      <c r="C10" t="s">
        <v>1081</v>
      </c>
      <c r="D10" t="str">
        <f>CONCATENATE(Tabla9[[#This Row],[Nombres]]," ",Tabla9[[#This Row],[Apellidos]])</f>
        <v>Maximiliano César Stevenot</v>
      </c>
      <c r="F10" s="5">
        <v>27499</v>
      </c>
      <c r="H10">
        <f ca="1">IF(ISBLANK(Tabla9[[#This Row],[Fecha_nac]]),"",IF(ISBLANK(Tabla9[[#This Row],[Fecha_fall]]),DATEDIF(Tabla9[[#This Row],[Fecha_nac]],TODAY(),"Y"),DATEDIF(Tabla9[[#This Row],[Fecha_nac]],Tabla9[[#This Row],[Fecha_fall]],"Y")))</f>
        <v>50</v>
      </c>
      <c r="I10" t="s">
        <v>1082</v>
      </c>
      <c r="J10" t="s">
        <v>220</v>
      </c>
      <c r="K10" t="s">
        <v>87</v>
      </c>
    </row>
    <row r="11" spans="1:13" x14ac:dyDescent="0.25">
      <c r="A11" t="s">
        <v>689</v>
      </c>
      <c r="B11" t="s">
        <v>1083</v>
      </c>
      <c r="C11" t="s">
        <v>1084</v>
      </c>
      <c r="D11" t="str">
        <f>CONCATENATE(Tabla9[[#This Row],[Nombres]]," ",Tabla9[[#This Row],[Apellidos]])</f>
        <v>Héctor Alberto Paletta</v>
      </c>
      <c r="F11" s="5">
        <v>28091</v>
      </c>
      <c r="H11">
        <f ca="1">IF(ISBLANK(Tabla9[[#This Row],[Fecha_nac]]),"",IF(ISBLANK(Tabla9[[#This Row],[Fecha_fall]]),DATEDIF(Tabla9[[#This Row],[Fecha_nac]],TODAY(),"Y"),DATEDIF(Tabla9[[#This Row],[Fecha_nac]],Tabla9[[#This Row],[Fecha_fall]],"Y")))</f>
        <v>48</v>
      </c>
      <c r="I11" t="s">
        <v>1085</v>
      </c>
      <c r="J11" t="s">
        <v>173</v>
      </c>
      <c r="K11" t="s">
        <v>87</v>
      </c>
    </row>
    <row r="12" spans="1:13" x14ac:dyDescent="0.25">
      <c r="A12" t="s">
        <v>721</v>
      </c>
      <c r="D12" t="str">
        <f>CONCATENATE(Tabla9[[#This Row],[Nombres]]," ",Tabla9[[#This Row],[Apellidos]])</f>
        <v xml:space="preserve"> </v>
      </c>
      <c r="H12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  <row r="13" spans="1:13" x14ac:dyDescent="0.25">
      <c r="A13" t="s">
        <v>763</v>
      </c>
      <c r="D13" t="str">
        <f>CONCATENATE(Tabla9[[#This Row],[Nombres]]," ",Tabla9[[#This Row],[Apellidos]])</f>
        <v xml:space="preserve"> </v>
      </c>
      <c r="H13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  <row r="14" spans="1:13" x14ac:dyDescent="0.25">
      <c r="A14" t="s">
        <v>796</v>
      </c>
      <c r="D14" t="str">
        <f>CONCATENATE(Tabla9[[#This Row],[Nombres]]," ",Tabla9[[#This Row],[Apellidos]])</f>
        <v xml:space="preserve"> </v>
      </c>
      <c r="H14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  <row r="15" spans="1:13" x14ac:dyDescent="0.25">
      <c r="A15" t="s">
        <v>869</v>
      </c>
      <c r="D15" t="str">
        <f>CONCATENATE(Tabla9[[#This Row],[Nombres]]," ",Tabla9[[#This Row],[Apellidos]])</f>
        <v xml:space="preserve"> </v>
      </c>
      <c r="H15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  <row r="16" spans="1:13" x14ac:dyDescent="0.25">
      <c r="A16" t="s">
        <v>902</v>
      </c>
      <c r="D16" t="str">
        <f>CONCATENATE(Tabla9[[#This Row],[Nombres]]," ",Tabla9[[#This Row],[Apellidos]])</f>
        <v xml:space="preserve"> </v>
      </c>
      <c r="H16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  <row r="17" spans="1:8" x14ac:dyDescent="0.25">
      <c r="A17" t="s">
        <v>1034</v>
      </c>
      <c r="D17" t="str">
        <f>CONCATENATE(Tabla9[[#This Row],[Nombres]]," ",Tabla9[[#This Row],[Apellidos]])</f>
        <v xml:space="preserve"> </v>
      </c>
      <c r="H17" t="str">
        <f ca="1">IF(ISBLANK(Tabla9[[#This Row],[Fecha_nac]]),"",IF(ISBLANK(Tabla9[[#This Row],[Fecha_fall]]),DATEDIF(Tabla9[[#This Row],[Fecha_nac]],TODAY(),"Y"),DATEDIF(Tabla9[[#This Row],[Fecha_nac]],Tabla9[[#This Row],[Fecha_fall]],"Y")))</f>
        <v/>
      </c>
    </row>
  </sheetData>
  <conditionalFormatting sqref="A1:A16 A18:A1048576">
    <cfRule type="duplicateValues" dxfId="7" priority="2"/>
  </conditionalFormatting>
  <conditionalFormatting sqref="D1:D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6 4 2 8 2 d - a 2 7 c - 4 4 7 6 - a 2 d 9 - 5 4 5 9 8 8 d 4 c a e 1 "   x m l n s = " h t t p : / / s c h e m a s . m i c r o s o f t . c o m / D a t a M a s h u p " > A A A A A B Q D A A B Q S w M E F A A C A A g A p Q 1 2 W m + i C c y k A A A A 9 g A A A B I A H A B D b 2 5 m a W c v U G F j a 2 F n Z S 5 4 b W w g o h g A K K A U A A A A A A A A A A A A A A A A A A A A A A A A A A A A h Y 9 B D o I w F E S v Q r q n L Y i J I Z 8 S 4 1 Y S o 4 l x 2 5 R a G q E Y W i x 3 c + G R v I I Y R d 2 5 n D d v M X O / 3 i A f m j q 4 y M 7 q 1 m Q o w h Q F 0 o i 2 1 E Z l q H f H c I F y B h s u T l z J Y J S N T Q d b Z q h y 7 p w S 4 r 3 H f o b b T p G Y 0 o g c i v V O V L L h 6 C P r / 3 K o j X X c C I k Y 7 F 9 j W I y j h O K E z j E F M k E o t P k K 8 b j 3 2 f 5 A W P W 1 6 z v J p A 2 X W y B T B P L + w B 5 Q S w M E F A A C A A g A p Q 1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N d l o o i k e 4 D g A A A B E A A A A T A B w A R m 9 y b X V s Y X M v U 2 V j d G l v b j E u b S C i G A A o o B Q A A A A A A A A A A A A A A A A A A A A A A A A A A A A r T k 0 u y c z P U w i G 0 I b W A F B L A Q I t A B Q A A g A I A K U N d l p v o g n M p A A A A P Y A A A A S A A A A A A A A A A A A A A A A A A A A A A B D b 2 5 m a W c v U G F j a 2 F n Z S 5 4 b W x Q S w E C L Q A U A A I A C A C l D X Z a D 8 r p q 6 Q A A A D p A A A A E w A A A A A A A A A A A A A A A A D w A A A A W 0 N v b n R l b n R f V H l w Z X N d L n h t b F B L A Q I t A B Q A A g A I A K U N d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3 f x 0 M J 5 f S 4 V R F u 5 3 D k o U A A A A A A I A A A A A A B B m A A A A A Q A A I A A A A A A z w N f 1 P T S E h z z Q V h T A z 8 3 t r / 7 5 X v r a l R 2 Y d 8 O 2 Z L Y Y A A A A A A 6 A A A A A A g A A I A A A A J D I G f I Z C C 0 x p x C F I h C 0 d J d 9 Q C 8 S j Y 8 T i L 5 6 O 3 V R o Q z 8 U A A A A J / e h Z V 4 k o A a z G h 0 M c c 9 T P l C o J Q 2 + n L v R I e n 3 X X Y F M 2 n w N w d E l E R C R + p i A m k 1 K i L E X n X t V y g B 0 l L m b p + c j Q M q I a 0 2 S u B l 3 + Z e 4 r o d O d q S U b b Q A A A A I C m w 1 i K i S r b e Y L Q j 9 i U 6 B l z l D b w F C p 7 0 P 7 m g D F b G e c C M 1 W 8 3 q M 6 F W S I 5 + J n n t u n 1 x U 5 Q V p E v R d b r p x P G y U n R U c = < / D a t a M a s h u p > 
</file>

<file path=customXml/itemProps1.xml><?xml version="1.0" encoding="utf-8"?>
<ds:datastoreItem xmlns:ds="http://schemas.openxmlformats.org/officeDocument/2006/customXml" ds:itemID="{387045F0-2D20-4E7F-805C-B28305242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borrador</vt:lpstr>
      <vt:lpstr>base</vt:lpstr>
      <vt:lpstr>formaciones</vt:lpstr>
      <vt:lpstr>cambios</vt:lpstr>
      <vt:lpstr>goles</vt:lpstr>
      <vt:lpstr>penales</vt:lpstr>
      <vt:lpstr>tarjetas</vt:lpstr>
      <vt:lpstr>dt</vt:lpstr>
      <vt:lpstr>arbitros</vt:lpstr>
      <vt:lpstr>estadios</vt:lpstr>
      <vt:lpstr>equipos</vt:lpstr>
      <vt:lpstr>jugadores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2025-05-18T07:12:57Z</dcterms:modified>
</cp:coreProperties>
</file>