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20730" windowHeight="11760"/>
  </bookViews>
  <sheets>
    <sheet name="Hibah induk dan Perubahan 2013" sheetId="4" r:id="rId1"/>
    <sheet name="Hibah induk 2013" sheetId="5" r:id="rId2"/>
    <sheet name="Sheet1" sheetId="1" r:id="rId3"/>
    <sheet name="Sheet2" sheetId="2" r:id="rId4"/>
    <sheet name="Sheet3" sheetId="3" r:id="rId5"/>
  </sheets>
  <definedNames>
    <definedName name="_xlnm._FilterDatabase" localSheetId="1" hidden="1">'Hibah induk 2013'!$A$496:$I$529</definedName>
    <definedName name="_xlnm._FilterDatabase" localSheetId="0" hidden="1">'Hibah induk dan Perubahan 2013'!$A$884:$I$919</definedName>
    <definedName name="_xlnm.Print_Area" localSheetId="0">'Hibah induk dan Perubahan 2013'!$A$1116:$D$1125</definedName>
  </definedNames>
  <calcPr calcId="125725"/>
</workbook>
</file>

<file path=xl/calcChain.xml><?xml version="1.0" encoding="utf-8"?>
<calcChain xmlns="http://schemas.openxmlformats.org/spreadsheetml/2006/main">
  <c r="C727" i="5"/>
  <c r="C716"/>
  <c r="A659"/>
  <c r="A660" s="1"/>
  <c r="A661" s="1"/>
  <c r="A662" s="1"/>
  <c r="A663" s="1"/>
  <c r="A664" s="1"/>
  <c r="A665" s="1"/>
  <c r="A666" s="1"/>
  <c r="A667" s="1"/>
  <c r="A668" s="1"/>
  <c r="A669" s="1"/>
  <c r="A670" s="1"/>
  <c r="A671" s="1"/>
  <c r="A672" s="1"/>
  <c r="A673" s="1"/>
  <c r="A674" s="1"/>
  <c r="A675" s="1"/>
  <c r="A676" s="1"/>
  <c r="A677" s="1"/>
  <c r="A678" s="1"/>
  <c r="A679" s="1"/>
  <c r="A680" s="1"/>
  <c r="A681" s="1"/>
  <c r="A682" s="1"/>
  <c r="A683" s="1"/>
  <c r="A684" s="1"/>
  <c r="A685" s="1"/>
  <c r="A686" s="1"/>
  <c r="A687" s="1"/>
  <c r="A688" s="1"/>
  <c r="A689" s="1"/>
  <c r="A690" s="1"/>
  <c r="A691" s="1"/>
  <c r="A692" s="1"/>
  <c r="A693" s="1"/>
  <c r="A694" s="1"/>
  <c r="A695" s="1"/>
  <c r="A696" s="1"/>
  <c r="A697" s="1"/>
  <c r="A698" s="1"/>
  <c r="A699" s="1"/>
  <c r="A700" s="1"/>
  <c r="A701" s="1"/>
  <c r="A702" s="1"/>
  <c r="A703" s="1"/>
  <c r="A704" s="1"/>
  <c r="A705" s="1"/>
  <c r="A706" s="1"/>
  <c r="A707" s="1"/>
  <c r="A708" s="1"/>
  <c r="A709" s="1"/>
  <c r="A710" s="1"/>
  <c r="A711" s="1"/>
  <c r="A712" s="1"/>
  <c r="C656"/>
  <c r="A537"/>
  <c r="A538" s="1"/>
  <c r="A539" s="1"/>
  <c r="A540" s="1"/>
  <c r="A541" s="1"/>
  <c r="A542" s="1"/>
  <c r="A543" s="1"/>
  <c r="A544" s="1"/>
  <c r="A545" s="1"/>
  <c r="A546" s="1"/>
  <c r="A547" s="1"/>
  <c r="A548" s="1"/>
  <c r="A549" s="1"/>
  <c r="A550" s="1"/>
  <c r="A551" s="1"/>
  <c r="A552" s="1"/>
  <c r="A553" s="1"/>
  <c r="A554" s="1"/>
  <c r="A555" s="1"/>
  <c r="A556" s="1"/>
  <c r="A557" s="1"/>
  <c r="A558" s="1"/>
  <c r="A559" s="1"/>
  <c r="A560" s="1"/>
  <c r="A561" s="1"/>
  <c r="A562" s="1"/>
  <c r="A563" s="1"/>
  <c r="A564" s="1"/>
  <c r="A565" s="1"/>
  <c r="A566" s="1"/>
  <c r="A567" s="1"/>
  <c r="A568" s="1"/>
  <c r="A569" s="1"/>
  <c r="A570" s="1"/>
  <c r="A571" s="1"/>
  <c r="A572" s="1"/>
  <c r="A573" s="1"/>
  <c r="A574" s="1"/>
  <c r="A575" s="1"/>
  <c r="A576" s="1"/>
  <c r="A577" s="1"/>
  <c r="A578" s="1"/>
  <c r="A579" s="1"/>
  <c r="A580" s="1"/>
  <c r="A581" s="1"/>
  <c r="A582" s="1"/>
  <c r="A583" s="1"/>
  <c r="A584" s="1"/>
  <c r="A585" s="1"/>
  <c r="A586" s="1"/>
  <c r="A587" s="1"/>
  <c r="A588" s="1"/>
  <c r="A589" s="1"/>
  <c r="A590" s="1"/>
  <c r="A591" s="1"/>
  <c r="A592" s="1"/>
  <c r="A593" s="1"/>
  <c r="A594" s="1"/>
  <c r="A595" s="1"/>
  <c r="A596" s="1"/>
  <c r="A597" s="1"/>
  <c r="A598" s="1"/>
  <c r="A599" s="1"/>
  <c r="A600" s="1"/>
  <c r="A601" s="1"/>
  <c r="A602" s="1"/>
  <c r="A603" s="1"/>
  <c r="A604" s="1"/>
  <c r="A605" s="1"/>
  <c r="A606" s="1"/>
  <c r="A607" s="1"/>
  <c r="A608" s="1"/>
  <c r="A609" s="1"/>
  <c r="A610" s="1"/>
  <c r="A611" s="1"/>
  <c r="A612" s="1"/>
  <c r="A613" s="1"/>
  <c r="A614" s="1"/>
  <c r="A615" s="1"/>
  <c r="A616" s="1"/>
  <c r="A617" s="1"/>
  <c r="A618" s="1"/>
  <c r="A619" s="1"/>
  <c r="A620" s="1"/>
  <c r="A621" s="1"/>
  <c r="A622" s="1"/>
  <c r="A623" s="1"/>
  <c r="A624" s="1"/>
  <c r="A625" s="1"/>
  <c r="A626" s="1"/>
  <c r="A627" s="1"/>
  <c r="A628" s="1"/>
  <c r="A629" s="1"/>
  <c r="A630" s="1"/>
  <c r="A631" s="1"/>
  <c r="A632" s="1"/>
  <c r="A633" s="1"/>
  <c r="A634" s="1"/>
  <c r="A635" s="1"/>
  <c r="A636" s="1"/>
  <c r="A637" s="1"/>
  <c r="A638" s="1"/>
  <c r="A639" s="1"/>
  <c r="A640" s="1"/>
  <c r="A641" s="1"/>
  <c r="A642" s="1"/>
  <c r="A643" s="1"/>
  <c r="A644" s="1"/>
  <c r="A645" s="1"/>
  <c r="A646" s="1"/>
  <c r="A647" s="1"/>
  <c r="A648" s="1"/>
  <c r="A649" s="1"/>
  <c r="A650" s="1"/>
  <c r="A651" s="1"/>
  <c r="C534"/>
  <c r="C506"/>
  <c r="C495"/>
  <c r="F400"/>
  <c r="D388"/>
  <c r="F266" s="1"/>
  <c r="C229"/>
  <c r="G219"/>
  <c r="I214"/>
  <c r="C213"/>
  <c r="C192"/>
  <c r="C160"/>
  <c r="C153"/>
  <c r="C125"/>
  <c r="D115"/>
  <c r="C113" s="1"/>
  <c r="C94"/>
  <c r="D86"/>
  <c r="D85"/>
  <c r="D84"/>
  <c r="D83"/>
  <c r="D82"/>
  <c r="D81"/>
  <c r="D80"/>
  <c r="C69"/>
  <c r="D45"/>
  <c r="D32"/>
  <c r="C14"/>
  <c r="F657" l="1"/>
  <c r="C266"/>
  <c r="F490" s="1"/>
  <c r="C78"/>
  <c r="C30"/>
  <c r="F80"/>
  <c r="F265"/>
  <c r="C1118" i="4"/>
  <c r="C1106"/>
  <c r="A1049"/>
  <c r="A1050" s="1"/>
  <c r="A1051" s="1"/>
  <c r="A1052" s="1"/>
  <c r="A1053" s="1"/>
  <c r="A1054" s="1"/>
  <c r="A1055" s="1"/>
  <c r="A1056" s="1"/>
  <c r="A1057" s="1"/>
  <c r="A1058" s="1"/>
  <c r="A1059" s="1"/>
  <c r="A1060" s="1"/>
  <c r="A1061" s="1"/>
  <c r="A1062" s="1"/>
  <c r="A1063" s="1"/>
  <c r="A1064" s="1"/>
  <c r="A1065" s="1"/>
  <c r="A1066" s="1"/>
  <c r="A1067" s="1"/>
  <c r="A1068" s="1"/>
  <c r="A1069" s="1"/>
  <c r="A1070" s="1"/>
  <c r="A1071" s="1"/>
  <c r="A1072" s="1"/>
  <c r="A1073" s="1"/>
  <c r="A1074" s="1"/>
  <c r="A1075" s="1"/>
  <c r="A1076" s="1"/>
  <c r="A1077" s="1"/>
  <c r="A1078" s="1"/>
  <c r="A1079" s="1"/>
  <c r="A1080" s="1"/>
  <c r="A1081" s="1"/>
  <c r="A1082" s="1"/>
  <c r="A1083" s="1"/>
  <c r="A1084" s="1"/>
  <c r="A1085" s="1"/>
  <c r="A1086" s="1"/>
  <c r="A1087" s="1"/>
  <c r="A1088" s="1"/>
  <c r="A1089" s="1"/>
  <c r="A1090" s="1"/>
  <c r="A1091" s="1"/>
  <c r="A1092" s="1"/>
  <c r="A1093" s="1"/>
  <c r="A1094" s="1"/>
  <c r="A1095" s="1"/>
  <c r="A1096" s="1"/>
  <c r="A1097" s="1"/>
  <c r="A1098" s="1"/>
  <c r="A1099" s="1"/>
  <c r="A1100" s="1"/>
  <c r="A1101" s="1"/>
  <c r="A1102" s="1"/>
  <c r="C1046"/>
  <c r="F1047" s="1"/>
  <c r="A927"/>
  <c r="A928" s="1"/>
  <c r="A929" s="1"/>
  <c r="A930" s="1"/>
  <c r="A931" s="1"/>
  <c r="A932" s="1"/>
  <c r="A933" s="1"/>
  <c r="A934" s="1"/>
  <c r="A935" s="1"/>
  <c r="A936" s="1"/>
  <c r="A937" s="1"/>
  <c r="A938" s="1"/>
  <c r="A939" s="1"/>
  <c r="A940" s="1"/>
  <c r="A941" s="1"/>
  <c r="A942" s="1"/>
  <c r="A943" s="1"/>
  <c r="A944" s="1"/>
  <c r="A945" s="1"/>
  <c r="A946" s="1"/>
  <c r="A947" s="1"/>
  <c r="A948" s="1"/>
  <c r="A949" s="1"/>
  <c r="A950" s="1"/>
  <c r="A951" s="1"/>
  <c r="A952" s="1"/>
  <c r="A953" s="1"/>
  <c r="A954" s="1"/>
  <c r="A955" s="1"/>
  <c r="A956" s="1"/>
  <c r="A957" s="1"/>
  <c r="A958" s="1"/>
  <c r="A959" s="1"/>
  <c r="A960" s="1"/>
  <c r="A961" s="1"/>
  <c r="A962" s="1"/>
  <c r="A963" s="1"/>
  <c r="A964" s="1"/>
  <c r="A965" s="1"/>
  <c r="A966" s="1"/>
  <c r="A967" s="1"/>
  <c r="A968" s="1"/>
  <c r="A969" s="1"/>
  <c r="A970" s="1"/>
  <c r="A971" s="1"/>
  <c r="A972" s="1"/>
  <c r="A973" s="1"/>
  <c r="A974" s="1"/>
  <c r="A975" s="1"/>
  <c r="A976" s="1"/>
  <c r="A977" s="1"/>
  <c r="A978" s="1"/>
  <c r="A979" s="1"/>
  <c r="A980" s="1"/>
  <c r="A981" s="1"/>
  <c r="A982" s="1"/>
  <c r="A983" s="1"/>
  <c r="A984" s="1"/>
  <c r="A985" s="1"/>
  <c r="A986" s="1"/>
  <c r="A987" s="1"/>
  <c r="A988" s="1"/>
  <c r="A989" s="1"/>
  <c r="A990" s="1"/>
  <c r="A991" s="1"/>
  <c r="A992" s="1"/>
  <c r="A993" s="1"/>
  <c r="A994" s="1"/>
  <c r="A995" s="1"/>
  <c r="A996" s="1"/>
  <c r="A997" s="1"/>
  <c r="A998" s="1"/>
  <c r="A999" s="1"/>
  <c r="A1000" s="1"/>
  <c r="A1001" s="1"/>
  <c r="A1002" s="1"/>
  <c r="A1003" s="1"/>
  <c r="A1004" s="1"/>
  <c r="A1005" s="1"/>
  <c r="A1006" s="1"/>
  <c r="A1007" s="1"/>
  <c r="A1008" s="1"/>
  <c r="A1009" s="1"/>
  <c r="A1010" s="1"/>
  <c r="A1011" s="1"/>
  <c r="A1012" s="1"/>
  <c r="A1013" s="1"/>
  <c r="A1014" s="1"/>
  <c r="A1015" s="1"/>
  <c r="A1016" s="1"/>
  <c r="A1017" s="1"/>
  <c r="A1018" s="1"/>
  <c r="A1019" s="1"/>
  <c r="A1020" s="1"/>
  <c r="A1021" s="1"/>
  <c r="A1022" s="1"/>
  <c r="A1023" s="1"/>
  <c r="A1024" s="1"/>
  <c r="A1025" s="1"/>
  <c r="A1026" s="1"/>
  <c r="A1027" s="1"/>
  <c r="A1028" s="1"/>
  <c r="A1029" s="1"/>
  <c r="A1030" s="1"/>
  <c r="A1031" s="1"/>
  <c r="A1032" s="1"/>
  <c r="A1033" s="1"/>
  <c r="A1034" s="1"/>
  <c r="A1035" s="1"/>
  <c r="A1036" s="1"/>
  <c r="A1037" s="1"/>
  <c r="A1038" s="1"/>
  <c r="A1039" s="1"/>
  <c r="A1040" s="1"/>
  <c r="A1041" s="1"/>
  <c r="C924"/>
  <c r="C896"/>
  <c r="C883"/>
  <c r="F878"/>
  <c r="F605"/>
  <c r="D593"/>
  <c r="F471"/>
  <c r="C471"/>
  <c r="F470"/>
  <c r="C411"/>
  <c r="G394"/>
  <c r="I389"/>
  <c r="I387"/>
  <c r="C386"/>
  <c r="C336"/>
  <c r="C241"/>
  <c r="C233"/>
  <c r="C191"/>
  <c r="D172"/>
  <c r="C170" s="1"/>
  <c r="C145"/>
  <c r="D127"/>
  <c r="D126"/>
  <c r="D125"/>
  <c r="D124"/>
  <c r="D123"/>
  <c r="D122"/>
  <c r="D121"/>
  <c r="C108"/>
  <c r="D52"/>
  <c r="D39"/>
  <c r="C37"/>
  <c r="C15"/>
  <c r="F737" i="5" l="1"/>
  <c r="F739" s="1"/>
  <c r="C119" i="4"/>
  <c r="F1128" s="1"/>
  <c r="F1130" s="1"/>
  <c r="F121"/>
</calcChain>
</file>

<file path=xl/comments1.xml><?xml version="1.0" encoding="utf-8"?>
<comments xmlns="http://schemas.openxmlformats.org/spreadsheetml/2006/main">
  <authors>
    <author>DINANDERO</author>
  </authors>
  <commentList>
    <comment ref="B419" authorId="0">
      <text>
        <r>
          <rPr>
            <b/>
            <sz val="9"/>
            <color indexed="81"/>
            <rFont val="Tahoma"/>
            <family val="2"/>
          </rPr>
          <t xml:space="preserve">DINANDERO:
</t>
        </r>
      </text>
    </comment>
  </commentList>
</comments>
</file>

<file path=xl/comments2.xml><?xml version="1.0" encoding="utf-8"?>
<comments xmlns="http://schemas.openxmlformats.org/spreadsheetml/2006/main">
  <authors>
    <author>DINANDERO</author>
  </authors>
  <commentList>
    <comment ref="B237" authorId="0">
      <text>
        <r>
          <rPr>
            <b/>
            <sz val="9"/>
            <color indexed="81"/>
            <rFont val="Tahoma"/>
            <family val="2"/>
          </rPr>
          <t xml:space="preserve">DINANDERO:
</t>
        </r>
      </text>
    </comment>
  </commentList>
</comments>
</file>

<file path=xl/sharedStrings.xml><?xml version="1.0" encoding="utf-8"?>
<sst xmlns="http://schemas.openxmlformats.org/spreadsheetml/2006/main" count="3730" uniqueCount="1964">
  <si>
    <t>No.</t>
  </si>
  <si>
    <t>PEMOHON</t>
  </si>
  <si>
    <t>NAMA</t>
  </si>
  <si>
    <t>ALAMAT</t>
  </si>
  <si>
    <t>KELURAHAN</t>
  </si>
  <si>
    <t>DAFTAR NAMA PENERIMA, ALAMAT DAN BESARAN</t>
  </si>
  <si>
    <t>ALOKASI HIBAH YANG DITERIMA</t>
  </si>
  <si>
    <t xml:space="preserve">Kode Rekening Anggaran   
</t>
  </si>
  <si>
    <t xml:space="preserve">5.1.4.01.01 </t>
  </si>
  <si>
    <t xml:space="preserve">Nama Rekening Anggaran </t>
  </si>
  <si>
    <t>Belanja Hibah Kepada Pemerintah Pusat</t>
  </si>
  <si>
    <t xml:space="preserve">Pagu Anggaran                    </t>
  </si>
  <si>
    <t>NO</t>
  </si>
  <si>
    <t>NAMA PENERIMA</t>
  </si>
  <si>
    <t>ALAMAT PENERIMA</t>
  </si>
  <si>
    <t>JUMLAH  (Rp)</t>
  </si>
  <si>
    <t>POLRES (Pengamanan Pilgub)</t>
  </si>
  <si>
    <t>Jl. Kedung Halang Bogor</t>
  </si>
  <si>
    <t>KODIM  (Pengamanan Pilgub)</t>
  </si>
  <si>
    <t>Jl. Merdeka Bogor</t>
  </si>
  <si>
    <t>DENPOM  (Pengamanan Pilgub)</t>
  </si>
  <si>
    <t>Jl. Sudirman Bogor</t>
  </si>
  <si>
    <t>PN  (Pengamanan Pilgub)</t>
  </si>
  <si>
    <t>Jl. Pengadilan Bogor</t>
  </si>
  <si>
    <t>Kejaksaan  (Pengamanan Pilgub)</t>
  </si>
  <si>
    <t>Jl. H. Juanda Bogor</t>
  </si>
  <si>
    <t>KOREM  (Pengamanan Pilgub)</t>
  </si>
  <si>
    <t>Sekretariat KPU</t>
  </si>
  <si>
    <t>Bogor</t>
  </si>
  <si>
    <t xml:space="preserve">Kantor Kementerian Agama Kota Bogor 
a. Panpel. Amal Bhakti </t>
  </si>
  <si>
    <t>Jl. Dr. Sumeru No.25 Bogor</t>
  </si>
  <si>
    <t>verifikasi 50 juta</t>
  </si>
  <si>
    <t>b. MAN 2</t>
  </si>
  <si>
    <t>Jl. Terapi Raya Menteng Asri Bogor</t>
  </si>
  <si>
    <t>c. MI Negri (BOS)</t>
  </si>
  <si>
    <t>Jl. Pangkalan Sindangbarang</t>
  </si>
  <si>
    <t xml:space="preserve">Kementrian Agama Kota Bogor </t>
  </si>
  <si>
    <t>Jl. Dr. Semeru No. 25 Bogor Kel. Kebon Kelapa</t>
  </si>
  <si>
    <t>Kodim 0606 Kota Bogor</t>
  </si>
  <si>
    <t>Detasemen Polisi Militer 061/SK</t>
  </si>
  <si>
    <t>Polres Bogor Kota</t>
  </si>
  <si>
    <t>Jl. Kapten Muslihat Kel. Pabaton</t>
  </si>
  <si>
    <t>Koordinator HUT TNI</t>
  </si>
  <si>
    <t xml:space="preserve">5.1.4.05.01 </t>
  </si>
  <si>
    <t>Belanja Hibah Kepada Badan/Lembaga/Organisasi Bidang Pendidikan</t>
  </si>
  <si>
    <t>Dewan Pendidikan</t>
  </si>
  <si>
    <t>Kantor Kementerian Agama Kota Bogor (bantuan untuk guru honorer madrasah ibtida'iyah, madrasah diniyah dan TPA)</t>
  </si>
  <si>
    <t>Jl. Dr. Semeru No.25</t>
  </si>
  <si>
    <t xml:space="preserve">Madrasah Ibtidaiyah Tarbiyatusshibyan </t>
  </si>
  <si>
    <t xml:space="preserve"> Jl. bondol kayumanis rt 03/03 tanah sareal</t>
  </si>
  <si>
    <t xml:space="preserve">Madrasah Ibtidaiyah Nurul Amal </t>
  </si>
  <si>
    <t>Jalan Kencana Kelurahan Kencana Tanah Sareal</t>
  </si>
  <si>
    <t xml:space="preserve">Madrasah Tsanawiyah Al Ahsan </t>
  </si>
  <si>
    <t xml:space="preserve">Jl. KH Ahmad Sya'yani No 70 RT 01/05 Kel. mekarwangi </t>
  </si>
  <si>
    <t>FKDT Kota Bogor</t>
  </si>
  <si>
    <t>Jl. Dr. Semeru No 26 Bogor</t>
  </si>
  <si>
    <t>verifikasi 7.000.000</t>
  </si>
  <si>
    <t>Ikatan Guru Raudhatul Athfal (IGRA) Kota Bogor</t>
  </si>
  <si>
    <t>Jl. Dr. Semeru No 25 Bogor</t>
  </si>
  <si>
    <t>Pusat Pengembangan Sumberdaya Manusia (P2SDM), Institut Pertanian Bogor</t>
  </si>
  <si>
    <t>Kampus IPB Barangsiang Jl. Raya Pajajaran Bogor</t>
  </si>
  <si>
    <t>Madrasah Tsnawiyah Al-Muhajirin</t>
  </si>
  <si>
    <t>Jl. Haur Jaya I No. 01 RT01 RW07 HaurJaya Kel. Kebon Pedes Kec. Tanah Sareal</t>
  </si>
  <si>
    <t>Madrasah Ibtidaiyah Mathlaul Anwar</t>
  </si>
  <si>
    <t>Jl. Kyai H. Soleh Iskandar Kukupu RT 01/07 Kel. Cibadak Kec. Tanah Sareal</t>
  </si>
  <si>
    <t>Madrasah Aliyah  Al-Muhajirin</t>
  </si>
  <si>
    <t xml:space="preserve">Jl. Kyai H.Ahmad Sya'yani No 29B Kp. MasjidRT 03/07 Kel. Mekarwangi </t>
  </si>
  <si>
    <t>Madrasah Ibtidaiyah Mambaul Islam</t>
  </si>
  <si>
    <t>Jl. Kalimurni RT 01/01 No 90 Kencana Tanah Sareal</t>
  </si>
  <si>
    <t>verifikasi 60juta</t>
  </si>
  <si>
    <t xml:space="preserve">Bantuan ruang kelas baru </t>
  </si>
  <si>
    <t>MT Al-Islamiyah</t>
  </si>
  <si>
    <t>Kp. Wanguntengah Sindangsari Bogor Timur</t>
  </si>
  <si>
    <t>verifikasi 55 juta</t>
  </si>
  <si>
    <t xml:space="preserve">Bantuan dana pembangunan ruang kelas baru </t>
  </si>
  <si>
    <t>Madrasah Tsanawiyah Sirojul Munir</t>
  </si>
  <si>
    <t>Kedung Halang Sentral RT 01/01 Kel. Sukaresmi Kec. Tanah Sareal</t>
  </si>
  <si>
    <t>Pramuka SMP Dasa Semesta</t>
  </si>
  <si>
    <t>Jl. Pamoyanan No 6A Ranggamekar Bogor Selatan</t>
  </si>
  <si>
    <t>TK. Utsmanil Hakim</t>
  </si>
  <si>
    <t>Kp. Munjul RT. 02/06 No. 50 Kel. Kayu Manis Kec. Tanah Sareal</t>
  </si>
  <si>
    <t>sebelum perubahan</t>
  </si>
  <si>
    <t>SMK Al Akhyar</t>
  </si>
  <si>
    <t>Kalimurni Kel. Kencana Kec. Tanah Sareal</t>
  </si>
  <si>
    <t>setelah perubahan</t>
  </si>
  <si>
    <t>SMK YAK 1</t>
  </si>
  <si>
    <t xml:space="preserve">Yayasan Al-Bunyan Bogor, </t>
  </si>
  <si>
    <t>Jalan ama sandi rt 05 rw 09 Kel Cikaret Bogor</t>
  </si>
  <si>
    <t xml:space="preserve">Yayasan Pembelajaran ILNA </t>
  </si>
  <si>
    <t>Jl. Dewi Ambika No. 1 Indraprasta Bogor Utara</t>
  </si>
  <si>
    <t>Pondok Pesantren Al-Idrisiyah</t>
  </si>
  <si>
    <t xml:space="preserve">kampung bojong bojongkerta </t>
  </si>
  <si>
    <t>PP. Darul Muhajirin</t>
  </si>
  <si>
    <t xml:space="preserve">Villa Bogor Indah II Kedung Halang </t>
  </si>
  <si>
    <t>PP Nurul Huda</t>
  </si>
  <si>
    <t xml:space="preserve">Kp. Sumurwangi RT 02/09 Kel. Kayumanis </t>
  </si>
  <si>
    <t>Pondok Pesantren Nurul Imdad</t>
  </si>
  <si>
    <t>Jl. Rumah Sakit II Babakan Fakultas Kel. Tegallega</t>
  </si>
  <si>
    <t>Pondok Pesantren Nururrohman</t>
  </si>
  <si>
    <t>Kp. Wangun Tengah Rt. 02 Rw. 02 Kel. Sindangsari Kec. Bogor Timur</t>
  </si>
  <si>
    <t>Pondok Pesantren An Nuroniyah</t>
  </si>
  <si>
    <t>Jl. Pesantren RT 02/06 Kel. Kedung Halang Kec. Bogor Utara</t>
  </si>
  <si>
    <t xml:space="preserve"> Kec. Bogor Timur anggaran sebesar Rp. 45.000.000,- (Usulan Ketua Panitia Bpk. Mamat)</t>
  </si>
  <si>
    <t>Pondok Pesantren Al-Khoeriah</t>
  </si>
  <si>
    <t>Rt. 03 Rw. 01 Kel. Muarasari</t>
  </si>
  <si>
    <t>Bantar Kemang Rt4/7 Kel. Baranangsiang Kec. Bogor Timur anggaran sebesar Rp. 30.000.000,- (Usulan Ketua Panitia Bpk. Abdulrahman)</t>
  </si>
  <si>
    <t>Pondok Pesantren Bakom</t>
  </si>
  <si>
    <t>Bojongkerta</t>
  </si>
  <si>
    <t>verifikasi 30.000.000</t>
  </si>
  <si>
    <t>Pondok Pesantren As-Saflani</t>
  </si>
  <si>
    <t>Jl. Batara Kampung Babakan Rt. 02 Rw. 02 Kel. Ciluar Kec. Bogor Utara</t>
  </si>
  <si>
    <t>Pondok Pesantren Nurul Ihya</t>
  </si>
  <si>
    <t>RT 01 RW 02 Kel Margajaya</t>
  </si>
  <si>
    <t>Pondok Pesantren Al-Hidayah</t>
  </si>
  <si>
    <t>Jl. Cifor Kp. Bubulak RT. 02/07 Kel. Bubulak</t>
  </si>
  <si>
    <t>TPA Baiturrahim</t>
  </si>
  <si>
    <t>Villa Bogor indah Ciparigi Rt. 02 Rw. 13</t>
  </si>
  <si>
    <t>Yayasan Warga Upadaya</t>
  </si>
  <si>
    <t>Komplek Kehutanan Pahlawan No.28</t>
  </si>
  <si>
    <t>Pondok Pesantren Nurul Qur'an</t>
  </si>
  <si>
    <t>Cibadak Rt. 02 Rw. 12 Kel. Cibadak Kec. Tanah Sareal</t>
  </si>
  <si>
    <t>Ponpes Al Furqon 1</t>
  </si>
  <si>
    <t>Jl. Raya Cilendek Barat RT. 03/08 Kel. Cilendek Barat</t>
  </si>
  <si>
    <t>Perubahan</t>
  </si>
  <si>
    <t>Panitia Pembangunan Yayasan As Sanusi</t>
  </si>
  <si>
    <t>Muara Kidul RT. 03/11 Kel. Pasirjaya</t>
  </si>
  <si>
    <t>MI. Darussalam</t>
  </si>
  <si>
    <t>Jl. RE. Soemantadiredja No. 17 Bojong Kel. Pamoyanan</t>
  </si>
  <si>
    <t>Yayasan Ghajwata Al-Fikri</t>
  </si>
  <si>
    <t>Lebak Sari RT. 04 RW. 10 Kel. Paledang</t>
  </si>
  <si>
    <t>MTs. Assaidah</t>
  </si>
  <si>
    <t>Jl. Raya Kedung Halang 97 KM 54 Bogor Utara</t>
  </si>
  <si>
    <t>MI. Darul'Ulum</t>
  </si>
  <si>
    <t>Jl. Raden Khanafiah RT. 03/15 Kel. Cimahpar</t>
  </si>
  <si>
    <t>Ponpes Al Futuuhaat</t>
  </si>
  <si>
    <t>Cimanggu Lamping Gg. H. Hamid RT. 01 /03 Kel. Kedung Waringin</t>
  </si>
  <si>
    <t>YAPIM MDT. Nurul Hidayah</t>
  </si>
  <si>
    <t>Sumurwangi Lamping RT. 02/11 Kel. Kayumanis</t>
  </si>
  <si>
    <t>PONPES Nurul Iman</t>
  </si>
  <si>
    <t>Kp. Pasir RT. 03/07 Kel. Katulampa</t>
  </si>
  <si>
    <t>MTs. Yayasan Pendidikan Islam Arrohmah</t>
  </si>
  <si>
    <t>Jl. Kedung Halang RT. 02/01 Kel. Kedung Halang</t>
  </si>
  <si>
    <t>Ponpes Nurul Jauhar</t>
  </si>
  <si>
    <t>Pabuaran Pesantren No. 15 Kel. Kedungwaringin</t>
  </si>
  <si>
    <t>Ponpes Al Barkah II</t>
  </si>
  <si>
    <t>Bantar Peuteuy No. 10 RT. 01/04 Kel. Tajur</t>
  </si>
  <si>
    <t>Ponpes Raudlotutholibin</t>
  </si>
  <si>
    <t>Jl. Pagentongan RT. 03/06 Kel. Loji</t>
  </si>
  <si>
    <t>Ponpes Al Muhajirin</t>
  </si>
  <si>
    <t>Jl. Pemda Villa Bogor Indah 3 No. 363 RT. 03/15 Kel. Kedung Halang</t>
  </si>
  <si>
    <t>Ponpes Salafiyah Az zakiyah</t>
  </si>
  <si>
    <t>Gg. Masjid Bogor Baru Babakan Sirna RT. 02/09 Kel. Tegallega</t>
  </si>
  <si>
    <t>SMK YASBAM</t>
  </si>
  <si>
    <t>Jl.Raya H.E.Sukma Bakom Sari Bosel</t>
  </si>
  <si>
    <t>SMA PGRI 5</t>
  </si>
  <si>
    <t>Jl.Parung Banteng No.68 Katulampa Kel. Katulampa</t>
  </si>
  <si>
    <t>SMA YZA 1</t>
  </si>
  <si>
    <t>Jl.Raya Ciawi KM 09 Kel. Sindangrasa Bogor Timur</t>
  </si>
  <si>
    <t>MA Daarul ulum</t>
  </si>
  <si>
    <t>Jl.Durian Raya Timur No.76/291 Bantarkemang Kel. Baranangsiang</t>
  </si>
  <si>
    <t>TK Tunas Mulia</t>
  </si>
  <si>
    <t>Jl. Raya Bogor Baru Blok  C.III Kec. Bogor Tengah</t>
  </si>
  <si>
    <t>TK Baitul Muminin</t>
  </si>
  <si>
    <t>BTN Ciparigi</t>
  </si>
  <si>
    <t>MI Yapendi</t>
  </si>
  <si>
    <t>Jl. Haji Hamid No. 29 Kedung Waringin Kec. Tanah Sareal</t>
  </si>
  <si>
    <t>TK. Sempur</t>
  </si>
  <si>
    <t xml:space="preserve">Jl. Sempur Kaler No. 85A Kel. Sempur Kec.Bogor Tengah </t>
  </si>
  <si>
    <t>TK. Miftahul Ulum</t>
  </si>
  <si>
    <t>Jl. Rimba Raya Bojongmenteng Kel. Pasirkuda Kec. Bogor Barat</t>
  </si>
  <si>
    <t>PAUD Nurul Hikmah</t>
  </si>
  <si>
    <t>Jl. KH. Sholeh iskandar No. 38 RT. 01/05 Kel. Cibadak Kec. Tanah Sareal</t>
  </si>
  <si>
    <t>PKBM Sempurna</t>
  </si>
  <si>
    <t>Jl. Sempur Kidul No. 2 H RT. 02 /01 Kel. Sempur Kec. Bogor Tengah</t>
  </si>
  <si>
    <t>MTs. Nur Tauhid</t>
  </si>
  <si>
    <t>Jl. Mesjid II No. 6 Kel. Kel. Empang Kec. Bogor Selatan</t>
  </si>
  <si>
    <t xml:space="preserve"> 5.1.4.05.02 </t>
  </si>
  <si>
    <t>Belanja Hibah Kepada Badan/Lembaga/Organisasi Bidang Kesehatan</t>
  </si>
  <si>
    <t>Komisi Penanggulana Aids Daerah (KPAD) Kota Bogor</t>
  </si>
  <si>
    <t>Badan Narkotika Kota Bogor</t>
  </si>
  <si>
    <t>Jl. Kesehatan Bogor</t>
  </si>
  <si>
    <t>Forum Kota Sehat</t>
  </si>
  <si>
    <t xml:space="preserve">Yayasan RSIB </t>
  </si>
  <si>
    <t>Jl.Perdana Raya No.22 Kedung Badak</t>
  </si>
  <si>
    <t>PMI Cabang Bogor</t>
  </si>
  <si>
    <t>Jl. Indraprasta Bogor Kel. Tegalgundil</t>
  </si>
  <si>
    <t>5.1.4.05.03</t>
  </si>
  <si>
    <t>Belanja Hibah Kepada Badan/Lembaga/Organisasi Bidang Pemberdayaan Masyarakat</t>
  </si>
  <si>
    <t>TP PKK Kota</t>
  </si>
  <si>
    <t>Jl. Perintis Kemerdekaan Bogor</t>
  </si>
  <si>
    <t>TP PKK Kecamatan Bogor Tengah</t>
  </si>
  <si>
    <t>Jl. Kantin No.2</t>
  </si>
  <si>
    <t>TP PKK Kecamatan Bogor Timur</t>
  </si>
  <si>
    <t>Jl. Pajajaran</t>
  </si>
  <si>
    <t>TP PKK Kecamatan Bogor Barat</t>
  </si>
  <si>
    <t>Jl. Raya Semplak</t>
  </si>
  <si>
    <t>TP PKK Kecamatan Bogor Utara</t>
  </si>
  <si>
    <t>Jl. Bangbarung Raya</t>
  </si>
  <si>
    <t>TP PKK Kecamatan Bogor Selatan</t>
  </si>
  <si>
    <t>Jl. Layungsari</t>
  </si>
  <si>
    <t>TP PKK Kecamatan Bogor Tanah Sareal</t>
  </si>
  <si>
    <t>Jl. Kebon Pedes</t>
  </si>
  <si>
    <t>Pusat Pelayanan Terpadu Pemberdayaan Perempuan dan Anak (P2TP2A) Kota Bogor</t>
  </si>
  <si>
    <t>Jl. Ciwaringin Bogor</t>
  </si>
  <si>
    <t>Yayasan Insan Mandiri</t>
  </si>
  <si>
    <t xml:space="preserve"> Rt. 01 Rw. 04 Kel. curug mekar</t>
  </si>
  <si>
    <t>Yayasan Marhamah</t>
  </si>
  <si>
    <t>Taruna siaga Bencana (Tagana)</t>
  </si>
  <si>
    <t>Jl. Merdeka No. 142 Bogor Kel. Ciwaringin</t>
  </si>
  <si>
    <t>Paguyuban Pensiunan Pegawai</t>
  </si>
  <si>
    <t>Gd.Kemuning Gading, Jl.Kpt Muslihat 21 Bogor Kel. Pabaton</t>
  </si>
  <si>
    <t>Polmas Bogor Raya</t>
  </si>
  <si>
    <t xml:space="preserve">Jl.Rimba Mulya I No.3 Pasir Mulya </t>
  </si>
  <si>
    <t>RAPI</t>
  </si>
  <si>
    <t>Gd. Kemuning Gading Bogor</t>
  </si>
  <si>
    <t>Aliansi Serikat Buruh</t>
  </si>
  <si>
    <t>Jl. Merdeka Kel. Ciwaringin</t>
  </si>
  <si>
    <t>Forum Komunikasi Wartawan Mingguan Bogor</t>
  </si>
  <si>
    <t>Sekber Wartawan</t>
  </si>
  <si>
    <t>Majalah Bidik</t>
  </si>
  <si>
    <t>Aspirasi Rakyat</t>
  </si>
  <si>
    <t>Tardip Cakrawala</t>
  </si>
  <si>
    <t xml:space="preserve">5.1.4.05.05 </t>
  </si>
  <si>
    <t>Belanja Hibah Kepada Badan/Lembaga/Organisasi Bidang Keagamaan</t>
  </si>
  <si>
    <t>Majelis Ulama Indonesia (MUI) Kota Bogor</t>
  </si>
  <si>
    <t>Jl. Pajajaran Bogor</t>
  </si>
  <si>
    <t>Badan Amil Zakat (BAZ) Kota Bogor</t>
  </si>
  <si>
    <t>Forum Umat Islam Bogor Raya</t>
  </si>
  <si>
    <t>PC. IKPM Cabang Bogor</t>
  </si>
  <si>
    <t>Jl. Raya Semplak KM. 7 No. 107 Bogor =</t>
  </si>
  <si>
    <t>verifikasi 5.000.000</t>
  </si>
  <si>
    <t>Madrasah Nur Asman</t>
  </si>
  <si>
    <t>Jl. Cibalagung Atas Kel. Pasir Jaya</t>
  </si>
  <si>
    <t>Yayasan Nurul Al-Ghani</t>
  </si>
  <si>
    <t>JL. Kencana II No. 28 RT 01 RW 09 Kel. Kencana</t>
  </si>
  <si>
    <t>IKADI 2013</t>
  </si>
  <si>
    <t xml:space="preserve">Jl. Taman Cimanggu Raya No. 05 Kedung Waringin </t>
  </si>
  <si>
    <t>Keluarga Muslim AKA</t>
  </si>
  <si>
    <t>Jl. Pangeran Sogiri Km. 2 No. 283 Tanah Baru</t>
  </si>
  <si>
    <t>LPI Nurul Iman</t>
  </si>
  <si>
    <t xml:space="preserve">Jl. Kedung Halang NO. 40 RT 01/10 </t>
  </si>
  <si>
    <t>mu'minin</t>
  </si>
  <si>
    <t>Yayasan Al-Maratus Sholihah</t>
  </si>
  <si>
    <t>Jl.Johar 8 No. 1 RT. 03/04 Kel. Kedung Waringin</t>
  </si>
  <si>
    <t>Yayasan Al-Zahra</t>
  </si>
  <si>
    <t>Jl. Menteng Kec. Bogor Barat</t>
  </si>
  <si>
    <t>LPPTKA-BKPRMI Kota Bogor</t>
  </si>
  <si>
    <t>Jl. Pajajaran No. 10 Bogor</t>
  </si>
  <si>
    <t xml:space="preserve">Panitia Santunan anak Yatim Masjid Al.ikhlas Cilubang </t>
  </si>
  <si>
    <t>Cilubang Rt.03/04 Kel. Balumbang Jaya Bogor Barat</t>
  </si>
  <si>
    <t>Yayasan Al-Amanah</t>
  </si>
  <si>
    <t>Kedung Halang Sugih Rt. 04 Rw. 07 Kel. Sukaresmi</t>
  </si>
  <si>
    <t>GPIB</t>
  </si>
  <si>
    <t>Jl. Ir. H. Juanda Bogor</t>
  </si>
  <si>
    <t>Yayasan Akbar Al-Qi</t>
  </si>
  <si>
    <t>Jl. Cendawan I No. 06 Kel Ciparigi</t>
  </si>
  <si>
    <t>Pondok Pesantren  Manbaul Barokah</t>
  </si>
  <si>
    <t>Cibeureum Jempol RT. 04/04 Kel. Mulyaharja</t>
  </si>
  <si>
    <t>Pesantren PERSIS</t>
  </si>
  <si>
    <t>Jl. Raya Pajajaran No. 28 Blk Bank BTN Bogor</t>
  </si>
  <si>
    <t>Pimpinan Daerah Muhammadiyah</t>
  </si>
  <si>
    <t>Jl. Merdeka No. 118 Bogor</t>
  </si>
  <si>
    <t>5.1.4.05.06</t>
  </si>
  <si>
    <t>Belanja Hibah Kepada Badan/Lembaga/Organisasi Bidang pEMUDA Olahraga</t>
  </si>
  <si>
    <t>(Rina Priyanti)</t>
  </si>
  <si>
    <t>(Mia Widha Astuti)</t>
  </si>
  <si>
    <t>Komite Olahraga Nasional Indonesia (KONI) Kota Bogor</t>
  </si>
  <si>
    <t>Jl. Pemuda Bogor</t>
  </si>
  <si>
    <t>(Farida S.)</t>
  </si>
  <si>
    <t>Pramuka</t>
  </si>
  <si>
    <t>Jl. Papandayan Bogor</t>
  </si>
  <si>
    <t>Komite Nasional Pemuda Indonesia (KNPI) Kota Bogor</t>
  </si>
  <si>
    <t>Karang Taruna Kota Bogor</t>
  </si>
  <si>
    <t>KAMMI Cabang Bogor</t>
  </si>
  <si>
    <t>Jl. Anggrek III PSBI Blok C No. 21 RT. 07/05</t>
  </si>
  <si>
    <t>PD. Pemuda Muhamadiyah Kota Bogor</t>
  </si>
  <si>
    <t>Jl. Merdeka No. 118 Kota Bogor 16114</t>
  </si>
  <si>
    <t>Karang taruna gemercik</t>
  </si>
  <si>
    <t>Gg. Makam rt1/5 Cilendek Barat Bogor Barat</t>
  </si>
  <si>
    <t>DPD BKPRMI Kota Bogor</t>
  </si>
  <si>
    <t xml:space="preserve">Jl. Pajajaran No. 10 Bogor </t>
  </si>
  <si>
    <t>PMKRI Cabang Bogor</t>
  </si>
  <si>
    <t>Wisma margaputra jl.Riau II No.3 Kel. Baranangsiang</t>
  </si>
  <si>
    <t>Persatuan Atlet Athletik Master Kota Bogor</t>
  </si>
  <si>
    <t>Jl. Ceremai RT 04/10 No. 02 Kel. Bantarjati Bogor Utara</t>
  </si>
  <si>
    <t>Kwarcab Pramuka Kota Bogor</t>
  </si>
  <si>
    <t>Jl. Papandayan No. 25 Kel. Babakan Kota Bogor</t>
  </si>
  <si>
    <t>KONI</t>
  </si>
  <si>
    <t>Jl. Pemuda Kel. Tanah Sareal</t>
  </si>
  <si>
    <t>AMIK BSI Bogor</t>
  </si>
  <si>
    <t>Jl.Merdeka No.168 Kota Bogor Kel. Ciwaringin</t>
  </si>
  <si>
    <t>Taman Cimanggu Tenis Club</t>
  </si>
  <si>
    <t>Jl. Anyelir I No. 4 Taman Cimanggu Kel. Kedung Waringin</t>
  </si>
  <si>
    <t>5.1.4.05.07</t>
  </si>
  <si>
    <t>Belanja Hibah Kepada Badan/Lembaga/Organisasi Bidang Kesatuan Bangsa dan Politik</t>
  </si>
  <si>
    <t>Komunitas Intelejen Daerah (KOMINDA) Kota Bogor</t>
  </si>
  <si>
    <t xml:space="preserve">Jl. Kesehatan </t>
  </si>
  <si>
    <t>Forum Kerukunan Umat Beragama (FKUB) Kota Bogor</t>
  </si>
  <si>
    <t>Panitia Pengawas Pemilu Gubernur dan Wakil Gubernur Kota Bogor</t>
  </si>
  <si>
    <t>Jl. Julang No. 7A Bogor</t>
  </si>
  <si>
    <t xml:space="preserve">Komando Pejuang Merah Putih </t>
  </si>
  <si>
    <t xml:space="preserve">Perum Mutiara Blok F5 Kel. Katulampa </t>
  </si>
  <si>
    <t xml:space="preserve">Kerukunan Warga Bogor </t>
  </si>
  <si>
    <t>Jl. Panaragan Kidul No. 4 Bogor</t>
  </si>
  <si>
    <t>atmaja</t>
  </si>
  <si>
    <t>DHC Angkatan 45 Kota Bogor</t>
  </si>
  <si>
    <t>Gedung Kemuning gading, Jl. Kapten Muslihat No. 21</t>
  </si>
  <si>
    <t>Forum Komunikasi Pemuda Bogor</t>
  </si>
  <si>
    <t>Komunitas Pemuda Bangsa</t>
  </si>
  <si>
    <t>RT. 04/02 Kel. Kedung waringin</t>
  </si>
  <si>
    <t xml:space="preserve">Gema Cinta Bangsa </t>
  </si>
  <si>
    <t xml:space="preserve">Kp. Semplak Seremped Sukamaju RT. 02/05 Kel. Semplak </t>
  </si>
  <si>
    <t>Forum Persatuan Rakyat</t>
  </si>
  <si>
    <t xml:space="preserve">Kp. Ceger RT. 03/11 Kel. Tegal Gundil </t>
  </si>
  <si>
    <t>Forum Bela Bangsa</t>
  </si>
  <si>
    <t xml:space="preserve">Semplak Seremped Sukamaju RT. 02/05 No. 10 Kel. Semplak </t>
  </si>
  <si>
    <t>Forum Pemerhati Jasa Konstruksi dan Pembangunan</t>
  </si>
  <si>
    <t>Jl. Jend. Sudirman Blk No. 48A Kel. Sempur</t>
  </si>
  <si>
    <t>Komando Barisan Rakyat</t>
  </si>
  <si>
    <t xml:space="preserve">Jl. Layungsari RT. 05/19 Kel. Empang </t>
  </si>
  <si>
    <t>Barisan Monitoring Hukum</t>
  </si>
  <si>
    <t xml:space="preserve">Vila Citra No. 03 Kel Tegal Gundil Bogor </t>
  </si>
  <si>
    <t>Laskar Rakyat Sejati</t>
  </si>
  <si>
    <t xml:space="preserve">Semplak Rt. 01 Rw. 07 Kel. Semplak </t>
  </si>
  <si>
    <t>Pemuda Peduli Bangsa</t>
  </si>
  <si>
    <t>Lebak Kantin Rt. 01 Rw. 07 Kel. Sempur</t>
  </si>
  <si>
    <t>Sangga Bumi Pertiwi</t>
  </si>
  <si>
    <t xml:space="preserve">Jl. Poras Rt. 05 Rw. 08 Kel. Sindangbarang </t>
  </si>
  <si>
    <t>Masyarakat Bogor Anti Korupsi (MABAK)</t>
  </si>
  <si>
    <t xml:space="preserve">Jl. Paledang Kp. Keramat RT. 03/01 Kel. Panaragan </t>
  </si>
  <si>
    <t>DPC Jaringan Bayangkara</t>
  </si>
  <si>
    <t>Jl. Kresna Raya No. 63 Bogor</t>
  </si>
  <si>
    <t>DPN Lembaga Metropol Indonesia</t>
  </si>
  <si>
    <t>Jl. Pamikul bawah II No. 16 Tegal Gundil Bogor</t>
  </si>
  <si>
    <t>KOBRA</t>
  </si>
  <si>
    <t>Harian Umum Sentana</t>
  </si>
  <si>
    <t>LSM Betara</t>
  </si>
  <si>
    <t>Jl. Jambu Dua No 5 Kel. Bantarjati</t>
  </si>
  <si>
    <t>DPD Laskar Ampera</t>
  </si>
  <si>
    <t>Jl.Arimbi Raya No.5 Indraprasta Bogor Kel. Bantarjati</t>
  </si>
  <si>
    <t>KAUKUS Perempuan Politik Indonesia</t>
  </si>
  <si>
    <t>Jl.Perintis Kemerdekaan no 85  Kel. Kebon Kalapa</t>
  </si>
  <si>
    <t>Angkatan Muda Siliwangi (AMS)</t>
  </si>
  <si>
    <t>Jl.Pangeret No.14 Tegal Gundil Bogor Utara</t>
  </si>
  <si>
    <t>DPP Barisan Mukmin Sejati</t>
  </si>
  <si>
    <t>Kp.Babakan Pendeuy Rt.05/12 Kel.Baranangsiang Kec.Bogor Timur</t>
  </si>
  <si>
    <t>Paguron Jalak Banten</t>
  </si>
  <si>
    <t>Jl. Pajajaran Blk. Pertokoan Sinar Bogor Kel. Bantarjati</t>
  </si>
  <si>
    <t>Masyarakat Pancasila Indonesia</t>
  </si>
  <si>
    <t>Jl. Riau 1 no 11 rt 4/3 Baranangsiang Bogor timur</t>
  </si>
  <si>
    <t>IKA PERMAHI</t>
  </si>
  <si>
    <t>Jl Ir. H juanda Bogor Kel. Pabaton</t>
  </si>
  <si>
    <t>Barisan Pagar Bangsa (BPB) Kota Bogor</t>
  </si>
  <si>
    <t>Jl.Bina Marga I No.IA Baranangsiang Bogor</t>
  </si>
  <si>
    <t>Gerakan Masyarakat Sunda (GEMAS)</t>
  </si>
  <si>
    <t xml:space="preserve">Jl.Cibalagung Raya Kel. Pasir Jaya Kec.Bogor Barat </t>
  </si>
  <si>
    <t>Aliansi Pemuda Pajajaran</t>
  </si>
  <si>
    <t>Jl.Darma Bakti No.3 RT 01/06 Kel.Curug Kec.Bogor Barat</t>
  </si>
  <si>
    <t>Pokmas Bangkit Bersatu</t>
  </si>
  <si>
    <t>Sukasari RW. 02 dan Rw. 03 Kel. Sukasari</t>
  </si>
  <si>
    <t>5.1.4.05.08</t>
  </si>
  <si>
    <t>Belanja Hibah Kepada Badan/Lembaga/Organisasi Bidang Kebudayaan</t>
  </si>
  <si>
    <t>Paguyuban Pelestarian Kebudayaan Yawi</t>
  </si>
  <si>
    <t>Jl. Babadak No. 69 Rt. 05 Rw. 04 Kel. Tajur</t>
  </si>
  <si>
    <t>5.1.4.06.01</t>
  </si>
  <si>
    <t>Belanja Hibah Kepada Kelompok Masyarakat Bidang Pendidikan</t>
  </si>
  <si>
    <t xml:space="preserve">Madrasah Al-Fatah </t>
  </si>
  <si>
    <t xml:space="preserve">Rt 03 Rw 04 Kelurahan Tajur  </t>
  </si>
  <si>
    <t>Madrasah Diniyah Irsyadul Athfal</t>
  </si>
  <si>
    <t xml:space="preserve">Jl. Sukasari III Rt 03 Rw 01 Kelurahan Sukasari </t>
  </si>
  <si>
    <t>verifikasi 70 juta</t>
  </si>
  <si>
    <t xml:space="preserve">PAUD Anak Sholeh </t>
  </si>
  <si>
    <t xml:space="preserve">Kp. Setu Asem RT 2/14 Kel Mekarwangi </t>
  </si>
  <si>
    <t xml:space="preserve">PAUD BAI Kenanga II </t>
  </si>
  <si>
    <t>Jl. Seremped Gg Lorong Kota RT 06/09 Kel Kedungjaya</t>
  </si>
  <si>
    <t xml:space="preserve">PAUD Mutiara Darussalam </t>
  </si>
  <si>
    <t>villa mutiara bogor blok I 16 rt 03/12 kel mekarwangi tanah sareal</t>
  </si>
  <si>
    <t xml:space="preserve">PAUD Al Ikhlas, </t>
  </si>
  <si>
    <t>Lebaksari Rt. 04 Rw 14 Kel. Pamoyanan</t>
  </si>
  <si>
    <t xml:space="preserve">PAUD Bina Balita Sejahtera, </t>
  </si>
  <si>
    <t>Gang Jambu RT  02 RW 05 Kel. Mulyaharja</t>
  </si>
  <si>
    <t xml:space="preserve">PAUD Dahlia </t>
  </si>
  <si>
    <t>Kp. Slawi Rt. 03 Rw. 03 Kel.Tanah Baru</t>
  </si>
  <si>
    <t xml:space="preserve">Madrasah Diniyah Nurul Ilmi </t>
  </si>
  <si>
    <t xml:space="preserve">Kelapa Tiga RT 03/04 Kel Mekarwangi </t>
  </si>
  <si>
    <t>Madrasah Ibtidaiyah Ashibyan Lanatul Huda</t>
  </si>
  <si>
    <t>Kp Rawa Taman Rt 03/03 Kel. Mekarwangi</t>
  </si>
  <si>
    <t xml:space="preserve">PAUD Inayatullah </t>
  </si>
  <si>
    <t xml:space="preserve">Kp. Cimanggis rt 03/01 Kel Mekarwangi </t>
  </si>
  <si>
    <t>PAUD Cahaya Umat</t>
  </si>
  <si>
    <t>Jl. KH Sholeh iskandar Gg Bina insani kp Sremped Timur kel cibadak</t>
  </si>
  <si>
    <t>PAUD Wijaya Kusuma</t>
  </si>
  <si>
    <t>Gg juana III rt 06/08 kel kebon pedes tanah sareal</t>
  </si>
  <si>
    <t>PAUD Al-Hidayah</t>
  </si>
  <si>
    <t>Kp. Seremped RT. 03/04 Kelurahan Cibadak Kecamatan Tanah Sareal</t>
  </si>
  <si>
    <t>PAUD Terpadu Al-Mustaqim</t>
  </si>
  <si>
    <t>Kebon Pedes RT. 04/09 Kel. Kebon Pedes Kec. Tanah Sareal</t>
  </si>
  <si>
    <t>Kelompok Bermain Al-Falaah</t>
  </si>
  <si>
    <t>Bukit Cimanggu City Blok S-12 Kel. Cibadak Kec. Tanah Sareal</t>
  </si>
  <si>
    <t>TPA Cendikia</t>
  </si>
  <si>
    <t>Jl. KH. Soleh Iskandar KM.2 Bogor</t>
  </si>
  <si>
    <t>Kelompok Bermain Yatashi</t>
  </si>
  <si>
    <t>Jl. Bondol RT.02/03 Kel. Kayu Kec. Tanah Sareal</t>
  </si>
  <si>
    <t>PAUD Al-Amzah</t>
  </si>
  <si>
    <t>Jl. Mayjend Ishak Djuarsa RT. 06/02 Kel. Gunung Batu</t>
  </si>
  <si>
    <t>PAUD Nurul Ilmi</t>
  </si>
  <si>
    <t>Jl. Masjid Al-Mukorobin Kelapa 3 RT 03/04 Kel. Mekarwangi</t>
  </si>
  <si>
    <t>PAUD Tarbiyatul Islam</t>
  </si>
  <si>
    <t>RT. 04/10 Kel. Kebon Pedes Kec. Tanah sareal</t>
  </si>
  <si>
    <t>Wangun Atas RT. 06/01 Kel. Sindangsari Kec. Bogor Timur</t>
  </si>
  <si>
    <t>PAUD Al-Hijrah</t>
  </si>
  <si>
    <t>Cilubang RT. 04/04 Kel. Balumbang Jaya Kec. Bogor Barat</t>
  </si>
  <si>
    <t>TK Alita</t>
  </si>
  <si>
    <t>JL. Sindangbarang Pilar Kel. Sindangbarang Kec. Bogor Barat</t>
  </si>
  <si>
    <t>PAUD Tunas Mulya</t>
  </si>
  <si>
    <t xml:space="preserve">Jl. Runita Babakan Indah RT 03/03 Kel. Harjasari </t>
  </si>
  <si>
    <t xml:space="preserve">PAUD Wulandari, </t>
  </si>
  <si>
    <t>Gg. Tijan Kel. Kedungwaringin</t>
  </si>
  <si>
    <t>Madrasah Diniyah Mihnatul Huda</t>
  </si>
  <si>
    <t>Kp. Muara kidul RT. 02/14 Kel. Pasirjaya</t>
  </si>
  <si>
    <t>Madrasah Dinyah Al. Muslim</t>
  </si>
  <si>
    <t>Kp. Babakan Sirna RT. 02/09 Kel. Tegallega</t>
  </si>
  <si>
    <t>TPQ Assyifaa Aulia</t>
  </si>
  <si>
    <t>Jl. Raya Pemda Kedunghalang Talang RT. 04/01 Kel. Kedung Halang</t>
  </si>
  <si>
    <t>MD Al Ghozali</t>
  </si>
  <si>
    <t>Pabuaran RT. 01/06 Kel. Kedung halang</t>
  </si>
  <si>
    <t>MD Al Muhiddin</t>
  </si>
  <si>
    <t>Kp. Masjid Mekarwangi Jl. KH. Ahmad Sya'yani Villa Mutiara Bogor RT. 03/07 kel. Mekarwangi</t>
  </si>
  <si>
    <t>MDT. Al Musthofa</t>
  </si>
  <si>
    <t>Kp. Bubulak Amah RT. 04/06 Kel. Mekarwangi</t>
  </si>
  <si>
    <t>MD. Al Iitsar</t>
  </si>
  <si>
    <t>Kp. Pabuaran Cimanggis RT. 04/02 Kel. Mekarwangi</t>
  </si>
  <si>
    <t>TPA Al Huda</t>
  </si>
  <si>
    <t>Jl. Pabuaran RT. 01/02 Kel. Mekarwangi</t>
  </si>
  <si>
    <t>MDT. Miftahul Huda</t>
  </si>
  <si>
    <t>Kp. Rawa Taman Kel. Mekarwangi RT. 01/03 Kel. Mekarwangi</t>
  </si>
  <si>
    <t>MDT Raudhatul Mutaalimin</t>
  </si>
  <si>
    <t>Jl. Pembangunan Kp. Kaum RT. 01/05 Kel. Ciparigi</t>
  </si>
  <si>
    <t>TPA Al-Barkah</t>
  </si>
  <si>
    <t>Jl. Kayu Manis RT. 02/06 Kp. Kencana Kel. Kencana</t>
  </si>
  <si>
    <t>Yayasan Rubi Indonesia</t>
  </si>
  <si>
    <t>Jl.Babakan No.4A RT 001/001 Bogor Tengah</t>
  </si>
  <si>
    <t>PAUD Al-Fatimiyah</t>
  </si>
  <si>
    <t>Jl. Raya Dramaga Km. 7 No. 05 RT 03/03 Kel. Margajaya Kec. Bogor Barat</t>
  </si>
  <si>
    <t>PAUD Anakku</t>
  </si>
  <si>
    <t>Jl. Raya Cimanggu Bharata No. 40 RW. 03 Kel. Kedung Jaya Kec. Tanah sareal</t>
  </si>
  <si>
    <t>PAUD Anggrek Putih</t>
  </si>
  <si>
    <t>Jl. Raya Pemda Pangkalan II Komplek PGRI RT. 003/012 Kel;. Kedung Halang Kec. Bogor Utara</t>
  </si>
  <si>
    <t>PAUD Anyelir</t>
  </si>
  <si>
    <t>Jl. Bubulak RT. 01/01 No. 65 Kel. Kebon Pedes Kec. Tanah Sareal</t>
  </si>
  <si>
    <t>PAUD Assyfa</t>
  </si>
  <si>
    <t>Jl. Cilubang Tonggoh RT. 03/02 Kel. Situgede Kec. Bogor Barat</t>
  </si>
  <si>
    <t>PAUD Az-Zahra</t>
  </si>
  <si>
    <t>Jl. Pangkalan raya RT 02 RW. 02 Kel. Cibuluh Kec. Bogor Utara</t>
  </si>
  <si>
    <t>Kebon Kelapa RT 01/03 Kel. Kencana Kec. Tanah sareal</t>
  </si>
  <si>
    <t>PAUD Bai Wera</t>
  </si>
  <si>
    <t>Jl. Cimanggu Gg. Kemboja RW IV Kel. Kedung Jaya Kec. Tanah Sareal</t>
  </si>
  <si>
    <t>PAUD Be Smart</t>
  </si>
  <si>
    <t>Perum Bumi Citra Kencana Blok F1 No. 2 Kel. Kencana Kec. Tanah Sareal</t>
  </si>
  <si>
    <t>PAUD Bina Lestari</t>
  </si>
  <si>
    <t>Babakan Sukamantri RT 03/VII Kel. Pasir Kuda Kec. Bogor barat</t>
  </si>
  <si>
    <t>PAUD Bina Warga Muslim</t>
  </si>
  <si>
    <t>Jl. Paledang Kebon Manggis RT. 05/04 Kel. Paledang Kec. Bogor Tengah</t>
  </si>
  <si>
    <t>PAUD Bunda Syahir</t>
  </si>
  <si>
    <t>Jl. Batu Luhung Darmaga Jaya RT 03/01 Kel. Margajaya Kec. Bogor Barat</t>
  </si>
  <si>
    <t>PAUD Bunga Tanjung</t>
  </si>
  <si>
    <t>Jl. Pondok Rumput I No. 39 RT. 01/12  Kel. Kebon Pedes Kec. Tanah Sareal</t>
  </si>
  <si>
    <t>PAUD Ceria</t>
  </si>
  <si>
    <t>Jl. Gang Aut RT. 01/05 Kel. Gudang Kec. Bogor Tengah</t>
  </si>
  <si>
    <t>PAUD Ceria Plus</t>
  </si>
  <si>
    <t>Jl. Lebak Kantin RT. 02 Rw. 05 Kel. Sempur Kec. Bogor Tengah</t>
  </si>
  <si>
    <t>PAUD Flamboyan</t>
  </si>
  <si>
    <t>Jl. Malabar No. 10 Kel. Tegallega Kec. Bogor Tengah</t>
  </si>
  <si>
    <t>Jl. Garuda II RT. 02 RW.04 Kel. Pasir Mulya Kec. Bogor Barat</t>
  </si>
  <si>
    <t>PAUD Gandaria</t>
  </si>
  <si>
    <t>Jl. Gandaria I RT. 06 RW. 05 Kel. Tegal Gundil Kec. Bogor Utara</t>
  </si>
  <si>
    <t>PAUD Harapan Bangsa</t>
  </si>
  <si>
    <t>Jl. Pangeran Sogiri RT.03 RW.04 Kel. Tanah Baru Kec. Bogor Utara</t>
  </si>
  <si>
    <t>PAUD Hudzaifah</t>
  </si>
  <si>
    <t>Jl. Babakan Lebak RT. 002/005 No. 2 Kel. Balumbang Jaya Kec. Bogor Barat</t>
  </si>
  <si>
    <t>PAUD Insan Mandiri</t>
  </si>
  <si>
    <t>Tegal Manggah RT 02 RW 03 Kel. Tegallega Kec. Bogor Tengah</t>
  </si>
  <si>
    <t xml:space="preserve">PAUD Kartini </t>
  </si>
  <si>
    <t>Jl. A Yani Gg. Karet II RT. 06 RW.01 Kel. Tanah Sareal Kec. Tanah Sareal</t>
  </si>
  <si>
    <t>PAUD Kenanga</t>
  </si>
  <si>
    <t>Jl. Pondok Rumput I No. 63  RT. 02/05 Kel. Kebon Pedes Kec. Tanah Sareal</t>
  </si>
  <si>
    <t>PAUD Kober Ardhialoka</t>
  </si>
  <si>
    <t>Jl. Ardio No. 40 Kel. Cibogor Kec. Bogor Tengah</t>
  </si>
  <si>
    <t>PAUD Kober Islam Nurul Huda</t>
  </si>
  <si>
    <t>Cibuluh RT 04 RW 08 Kel. Kedung Badak Kec. Tanah Sareal</t>
  </si>
  <si>
    <t>PAUD Kober Nurul Rahmah</t>
  </si>
  <si>
    <t>Jl. Sukadamai Indah Ujung No. 1 RT. 01/02 Kel. Sukadamai Kec. Tanah sareal</t>
  </si>
  <si>
    <t>PAUD Matahari</t>
  </si>
  <si>
    <t>Jl. Lebak Sari RT. 01/10 Kel. Paledang Kec. Bogor Tengah</t>
  </si>
  <si>
    <t xml:space="preserve">PAUD Mawar </t>
  </si>
  <si>
    <t>Jl. Tumenggung Wiradireja RW 08 RT 04 Kel. Cimahpar Kec. Bogor Utara</t>
  </si>
  <si>
    <t>PAUD Mawar I</t>
  </si>
  <si>
    <t>Jl. Saninten RT 02 RW 06 Kebon Awi Kel. Cimahpar Kec. Bogor Utara</t>
  </si>
  <si>
    <t>PAUD Mekarsari TPO 2</t>
  </si>
  <si>
    <t>Jl. Kaumsari RT 04/05 Kel. Cibuluh Kec. Bogor Utara</t>
  </si>
  <si>
    <t>PAUD Mutiara Bangsa</t>
  </si>
  <si>
    <t>Jl. SBJ Cifor No. 143 Kel. Bubulak Kec. Bogor Barat</t>
  </si>
  <si>
    <t>PAUD Mutiara Bunda</t>
  </si>
  <si>
    <t>Kp. Kukupu RT. 04/05 Kel. Cibadak Kec. Tanah Sareal</t>
  </si>
  <si>
    <t>PAUD Pelangi</t>
  </si>
  <si>
    <t>Jl. Johar VIII No. 1 RT. 03 RW. 04 Kel. Kedung Waringin Kec. Tanah Sareal</t>
  </si>
  <si>
    <t>PAUD Pratama</t>
  </si>
  <si>
    <t>Jl. Kebon Kopi RT. 004 RW.009 Kel. Kebon Kalapa Kec. Bogor Tengah</t>
  </si>
  <si>
    <t>PAUD SSB Citra Pakuan</t>
  </si>
  <si>
    <t>Jl. Ciheuleut Pakuan RT. 003 RW. 006 Kel. Tegallega Kec. Bogor Tengah</t>
  </si>
  <si>
    <t>PAUD Tauladan</t>
  </si>
  <si>
    <t>Jl. Pabaton RT. 04/III Kel. Pabaton Kec. Bogor Tengah</t>
  </si>
  <si>
    <t>PAUD Tazkia</t>
  </si>
  <si>
    <t>Jl. Sindang Barang No. 25 RT. 07/IV Kel. Sindang Barang Kec. Bogor Barat</t>
  </si>
  <si>
    <t>PAUD Teratai</t>
  </si>
  <si>
    <t>Jl. Perintis Kemerdekaan No. 53 RT 05/03 Kel. Kebon Kalapa Kec. Bogor Tengah</t>
  </si>
  <si>
    <t>PAUD Tunas Mekar</t>
  </si>
  <si>
    <t>Jl. Raya Curug Mekar RT. 03 RW. 04 Kel. Curug Mekar Kec. Bogor Barat</t>
  </si>
  <si>
    <t>PAUD Tunas Kreatif</t>
  </si>
  <si>
    <t>Ceremai Ujung Bantar Jati Kaum RT.03 RW 10 Kel. Bantarjati Kec. Bogor Utara</t>
  </si>
  <si>
    <t>Pos PAUD Anggrek Putih</t>
  </si>
  <si>
    <t>Jl. KH Ahmad Yunus RT.04 RW 04 Kel. Sukaresmi Kec. Tanah Sareal</t>
  </si>
  <si>
    <t xml:space="preserve">POS PAUD Manggis </t>
  </si>
  <si>
    <t>Gedung serbaguna Lt 1 Bogor Baru Blok B  RW. 08 Kel. Tegal Gundil Kec. Bogor Utara</t>
  </si>
  <si>
    <t>Jl. RE Sumadireja RT 03 RW 08 Kel. Pamoyanan Kec. Bogor Selatan</t>
  </si>
  <si>
    <t>PAUD Permata Bunda</t>
  </si>
  <si>
    <t>Jl. Rancamaya No. 23/24   RT. 01 RW 04 Kel. Rancamaya Kec. Bogor selatan</t>
  </si>
  <si>
    <t>Jalan Cipaku Neglasari RT. 03 RW 01 Kec. Bogor selatan</t>
  </si>
  <si>
    <t>PAUD  Ash-Shoofy Gumilang</t>
  </si>
  <si>
    <t>Warung Limus RT. 03 RW. 09 Kel. Mulyaharja Kec. Bogor Selatan</t>
  </si>
  <si>
    <t>PAUD Pandawa</t>
  </si>
  <si>
    <t>Kp. Margabhakti RT. 02/03 Kel. Kertamaya Kec. Bogor Selatan</t>
  </si>
  <si>
    <t>PAUD Melati</t>
  </si>
  <si>
    <t>Kp. Anyar RT. 03 RW. 02 Kel. Muarasari Kec. Bogor Selatan</t>
  </si>
  <si>
    <t>PAUD Cempaka</t>
  </si>
  <si>
    <t>Jl. Cikaret Gg. Madrasah RT. 07 RW 01 Kel. Cikaret Kec. Bogor Selatan</t>
  </si>
  <si>
    <t>PAUD Al Mukhlisin</t>
  </si>
  <si>
    <t>Jalan Roda 3 Kebon jukut RT.01 / X Kelurahan Babakan Bogor Tengah</t>
  </si>
  <si>
    <t>PAUD Cikita</t>
  </si>
  <si>
    <t>Cimanggu Kecil Rt.01 RW. 07 KEL Ciwaringin Kecamatan Bogor Tengah</t>
  </si>
  <si>
    <t>5.1.4.06.02</t>
  </si>
  <si>
    <t>Belanja Hibah Kepada Kelompok Masyarakat Bidang Kesehatan</t>
  </si>
  <si>
    <t xml:space="preserve">Panitia Pembangunan MCK </t>
  </si>
  <si>
    <t xml:space="preserve">Cilubang Rt.02/03 Kel. Balumbang Jaya </t>
  </si>
  <si>
    <t>verifikasi 50.490.000</t>
  </si>
  <si>
    <t xml:space="preserve">Pembangunan Posyandu Rt5/7 Kel. Barangsiang            </t>
  </si>
  <si>
    <t xml:space="preserve"> Rt5/7 Kel. Barangsiang   Kec. Bogor Timur anggaran </t>
  </si>
  <si>
    <t xml:space="preserve">Panitia Renovasi Posyandu Cempaka III </t>
  </si>
  <si>
    <t xml:space="preserve">Bantar Kemang Rt4/7 Kel. Baranangsiang Kec. Bogor Timur </t>
  </si>
  <si>
    <t>verifikasi 41.373.000</t>
  </si>
  <si>
    <t>Posyandu Cempaka</t>
  </si>
  <si>
    <t>RW. 06 Kelurahan Bubulak Kecamatan Bogor Barat</t>
  </si>
  <si>
    <t>Posyandu RT 01 RW 02</t>
  </si>
  <si>
    <t>Rt. 01 Rw. 02 Kel. Kedung Badak</t>
  </si>
  <si>
    <t>Panitia Pembangunan MCK Batu Hulung</t>
  </si>
  <si>
    <t>RT. 03/01 Kel. Balumbang Jaya Kec. Bogor Barat</t>
  </si>
  <si>
    <t>Panitia Pembangunan MCK</t>
  </si>
  <si>
    <t>RT. 02/06 Kel. Balumbang jaya kec. Bogor Barat</t>
  </si>
  <si>
    <t>Posyandu Melati III</t>
  </si>
  <si>
    <t>Cibeureum RT. 02/08 Kel. Mulyaharja Kec. Bogor Selatan</t>
  </si>
  <si>
    <t>Panitia Renovasi MCK RT 01/05</t>
  </si>
  <si>
    <t>Tegal mangga RT. 01/05 Kel. Tegallega Kec. Bogor Tengah</t>
  </si>
  <si>
    <t>Panitia Pembangunan MCK RT 01/04</t>
  </si>
  <si>
    <t>RT. 01/04 Kel. Katulampa</t>
  </si>
  <si>
    <t>Panitia Pembangunan Posyandu RW 09</t>
  </si>
  <si>
    <t xml:space="preserve">RW. 09 Kel. Bantarjati </t>
  </si>
  <si>
    <t xml:space="preserve">Panitia Pembangunan MCK dan Saluran Air </t>
  </si>
  <si>
    <t>Babakan Lebak RT 03/06 Kel. Balumbang Jaya</t>
  </si>
  <si>
    <t>Panitia Pembangunan MCK RT 04/10 Kel. Sukadamai</t>
  </si>
  <si>
    <t xml:space="preserve">RT 04/10 Kel. Sukadamai </t>
  </si>
  <si>
    <t xml:space="preserve">Panitia Pembangunan Posyandu Multiguna Kenari </t>
  </si>
  <si>
    <t xml:space="preserve"> RT 01/02 Kel. Kedung Badak </t>
  </si>
  <si>
    <t>Pokmas Pesona Griya</t>
  </si>
  <si>
    <t>Kp. Muara Babadak RT. 01/12 Kel. Sindangrasa Kel. Sindangrasa Kec. Bogor Timur</t>
  </si>
  <si>
    <t>Posyandu Mawar Putih</t>
  </si>
  <si>
    <t>Kp.Padasuka Rt 01/12 Kel.Gudang Kec.Bogor Tengah</t>
  </si>
  <si>
    <t>Posyandu Mawar</t>
  </si>
  <si>
    <t>Kebon Kelapa RT 01/01 Kel.Baranangsiang Kec.Bogor Timur</t>
  </si>
  <si>
    <t>Posyandu Anggur</t>
  </si>
  <si>
    <t>Kp. Suka Asih RT 01/04 Kel. Cipaku Kec. Bogor Selatan</t>
  </si>
  <si>
    <t>Posyandu RT 02/02</t>
  </si>
  <si>
    <t>RT 02 RW02 Kel.Menteng</t>
  </si>
  <si>
    <t>Posyandu RW III</t>
  </si>
  <si>
    <t>Komplek Mina Bhakti RT 04 Kel.Cikaret</t>
  </si>
  <si>
    <t>Posyandu  RW 04</t>
  </si>
  <si>
    <t>Jl.Salabenda RT 05 RW 04 Kel.Kayumanis</t>
  </si>
  <si>
    <t>Panitia Pembangunan Posyandu Nila</t>
  </si>
  <si>
    <t>Kp. Situbeureum RT. 04 RW. 01</t>
  </si>
  <si>
    <t>Pembangunan MCK</t>
  </si>
  <si>
    <t>Rw.04 Kel.Pasir Mulya</t>
  </si>
  <si>
    <t xml:space="preserve">Pembangunan MCK </t>
  </si>
  <si>
    <t>RT 04 RW 07 Kel.Sukadamai</t>
  </si>
  <si>
    <t>Pembangunan MCK Umum</t>
  </si>
  <si>
    <t>RT 02 RW 03 Kel.Menteng</t>
  </si>
  <si>
    <t>Gg.Babadak RT 001 RW 007 Kel.Sindangrasa</t>
  </si>
  <si>
    <t>Jl. Babakan Sumantri RT. 01 Rw. 07 Kel. Pasirkuda</t>
  </si>
  <si>
    <t>Jl, Cilubang RT. 04 RW. 04 Kel. Balumbangjaya</t>
  </si>
  <si>
    <t>RW. 02 Kel. Curug</t>
  </si>
  <si>
    <t>RW. 03 Kel. Curug</t>
  </si>
  <si>
    <t>RW. 04 kel. Curug</t>
  </si>
  <si>
    <t>RW. 06 Kel. Curug</t>
  </si>
  <si>
    <t>RW. 08 Kel. Curug</t>
  </si>
  <si>
    <t>Panitia Renovasi Pembangunan MCK</t>
  </si>
  <si>
    <t>Rt.03/07 Kel. Sukadamai</t>
  </si>
  <si>
    <t>Rt.01/10 Kel. Sukadamai</t>
  </si>
  <si>
    <t>Pan.Renovasi MCK</t>
  </si>
  <si>
    <t>Rt.03/04 Kp. Karya Bhakti Kel. Cilendek Barat</t>
  </si>
  <si>
    <t>Panitia Renovasi MCK</t>
  </si>
  <si>
    <t>Bantarkemang Rt. 05/07 Kel. Baranangsiang</t>
  </si>
  <si>
    <t>Cikondang RT. 09/04 Kel. Katulampa</t>
  </si>
  <si>
    <t>Kp. Pasir Rt. 05/07 Kel. Katulampa</t>
  </si>
  <si>
    <t>Rt. 06 Rw. 08 Kel. Katulampa</t>
  </si>
  <si>
    <t>Ciheuleut RT. 03 Rw. 09 Kel. Baranangsiang</t>
  </si>
  <si>
    <t>Cikondang RT. 11 Rw. 04 Kel. Katulampa</t>
  </si>
  <si>
    <t>Kp. Pasir Rt. 04 RW. 07 Kel. Katulampa</t>
  </si>
  <si>
    <t>Cikondang RT. 02 Rw. 04 Kel. Katulampa</t>
  </si>
  <si>
    <t>5.1.4.06.03</t>
  </si>
  <si>
    <t>Belanja Hibah Kepada Kelompok Masyarakat Bidang Pemberdayaan</t>
  </si>
  <si>
    <t>Sebelum Perubahan</t>
  </si>
  <si>
    <t>RW. 13 Kel. Gunung Batu</t>
  </si>
  <si>
    <t xml:space="preserve">RW 13 Kp. Baru Kel. Gunungbatu </t>
  </si>
  <si>
    <t>Setelah Perubahan</t>
  </si>
  <si>
    <t>Pembangunan Madrasah</t>
  </si>
  <si>
    <t>Panitia Pembangunan Pos Kamling</t>
  </si>
  <si>
    <t>Gg. Babadak RT. 01/07 Kel. Sindangrasa Kec. Bogor Timur</t>
  </si>
  <si>
    <t>Panitia Perbaikan Gedung Serbaguna</t>
  </si>
  <si>
    <t>RT. 04 Rw. 07 Kel. Gudang</t>
  </si>
  <si>
    <t>Panitia Pembangunan Balai Warga</t>
  </si>
  <si>
    <t xml:space="preserve"> Perum Bukit Kayumanis rt 06 rw 12 kel kayu manis</t>
  </si>
  <si>
    <t xml:space="preserve">Panitia Pengadaan TPU </t>
  </si>
  <si>
    <t>Kp. Bubulak RW. 07 Kel. Bubulak Kec. Bogor Barat</t>
  </si>
  <si>
    <t>Panitia Pembangunan Pagar Makam</t>
  </si>
  <si>
    <t>RT. 02/01 Kel. Sukaresmi Kec. Tanah Sareal</t>
  </si>
  <si>
    <t>Panitia Pembangunan Taman Pemakaman Muslim</t>
  </si>
  <si>
    <t xml:space="preserve">Jl. Gotong Royong Kel. Cikaret </t>
  </si>
  <si>
    <t>Seksi Kematian RW 01 dan Rw 08</t>
  </si>
  <si>
    <t>RW 01 dan RW 08 Bantarjati Lebak Kel. Bantarjati Kec. Bogor Utara</t>
  </si>
  <si>
    <t>Panitia Pemagaran TPU</t>
  </si>
  <si>
    <t>Kp. Bantar Peuteuy RT. 04 RW. 03 Kel. Tajur</t>
  </si>
  <si>
    <t>Tajur</t>
  </si>
  <si>
    <t>Jl. Tajur Gg. Babadak RT. 01 RW. 07 Kel. Tajur</t>
  </si>
  <si>
    <t>Panitia Pembangunan Gedung Serba Guna</t>
  </si>
  <si>
    <t>Rw.10 Kel.pasir Jaya</t>
  </si>
  <si>
    <t>Pasir Jaya</t>
  </si>
  <si>
    <t>Taman Pemakaman Warga</t>
  </si>
  <si>
    <t>Cilendek Timur Kec.Bogor Barat</t>
  </si>
  <si>
    <t>Cilendek Timur</t>
  </si>
  <si>
    <t xml:space="preserve">Panitia Perluasan Lahan Makam </t>
  </si>
  <si>
    <t>Bojong Menteng RwVI/XI Kel.Pasir Kuda Kec.Bogor Barat</t>
  </si>
  <si>
    <t>Pasir Kuda</t>
  </si>
  <si>
    <t>5.1.4.06.04</t>
  </si>
  <si>
    <t>Belanja Hibah Kepada Kelompok Masyarakat Bidang Koperasi dan UKM</t>
  </si>
  <si>
    <t xml:space="preserve">Kelompok Usaha Sablon Multi jaya </t>
  </si>
  <si>
    <t xml:space="preserve"> Rt 02 Rw 16 Kel Bondongan, Kec. Bogor Selatan</t>
  </si>
  <si>
    <t>Pokmas Melati</t>
  </si>
  <si>
    <t>Kp. Ceger Rt. 05 Rw. 11 Kel. Tegalgundil</t>
  </si>
  <si>
    <t>Pokmas Cibuluh</t>
  </si>
  <si>
    <t>Cibuluh RT 01/01</t>
  </si>
  <si>
    <t xml:space="preserve">Pokmas Maju Jaya </t>
  </si>
  <si>
    <t>Bantarjati RT 01 RW 12</t>
  </si>
  <si>
    <t xml:space="preserve">Pokmas Advan Sukaresmi </t>
  </si>
  <si>
    <t>Sukaresmi RW 01/02 Kel. Sukaresmi</t>
  </si>
  <si>
    <t xml:space="preserve">Pokmas Mawar Melati </t>
  </si>
  <si>
    <t>Bantarjati RT 05 RW 10</t>
  </si>
  <si>
    <t xml:space="preserve">Pokmas Garuda  </t>
  </si>
  <si>
    <t>Sempur Kidul  RT 2/1 Kel. Sempur</t>
  </si>
  <si>
    <t xml:space="preserve">Pokmas Sablon dan Studio Foto  </t>
  </si>
  <si>
    <t>RT 1 RW 04 Kel. Bantarjati</t>
  </si>
  <si>
    <t xml:space="preserve">Kegiatan Usaha Pengrajin Kujang (Paneupaan Kujang Pajajaran) , </t>
  </si>
  <si>
    <t>Jl. Parung Banteng rt 04 rw 01 no 120 Kel Katulampa,</t>
  </si>
  <si>
    <t>Kelompok Usaha Mandiri Sejahtera (Sunarman)</t>
  </si>
  <si>
    <t>Kp.Ciburial RT.04 RW.10 Kelurahan Ciparigi Kecamatan Bogor Timur Kota Bogor</t>
  </si>
  <si>
    <t>Kelompok Usaha Remaja (Kurma)</t>
  </si>
  <si>
    <t>Jl. Dadali Lebak RT. 02/05 Tanah Sareal</t>
  </si>
  <si>
    <t>Kelompok Usaha Melati</t>
  </si>
  <si>
    <t>Kp. Cimanggis RT. 03/01 Mekarwangi Tanah Sareal</t>
  </si>
  <si>
    <t>Kelompok usaha mandiri</t>
  </si>
  <si>
    <t>Kedung Badak RT.03/02 Kel. Kedung Badak</t>
  </si>
  <si>
    <t>Kelompok Usaha Ekonomi Mawar</t>
  </si>
  <si>
    <t>Kp. Ciiereng RW.07 Kel. Kedung Jaya</t>
  </si>
  <si>
    <t xml:space="preserve">Kelompok Pemberdayaan Ekonomi Keluarga Ciboutiq </t>
  </si>
  <si>
    <t>Babakan Sari V N0. 5 Rt. 06 Rw. 05 Kel. Babakan</t>
  </si>
  <si>
    <t xml:space="preserve">Kelompok Usaha Bersama Motekar </t>
  </si>
  <si>
    <t>Jl. Babakan Gunung Gede No. 5 Rt. 01/01 Kel. Babakan</t>
  </si>
  <si>
    <t>Rt. 02 Rw. 07 Kel. Rancamaya</t>
  </si>
  <si>
    <t>Pokmas Melati  (Edi samsu marlin)</t>
  </si>
  <si>
    <t>Sempur Kidul Rt. 04 Rw. 01 Kel. Sempur</t>
  </si>
  <si>
    <t>Pokmas Cafe Warga 01 (Aep Saefudin)</t>
  </si>
  <si>
    <t>Rt. 02 Rw. 01 Bantarjati</t>
  </si>
  <si>
    <t xml:space="preserve"> (IDA LAELA) </t>
  </si>
  <si>
    <t>Kelompok Swadaya Masyarakat RW. 04</t>
  </si>
  <si>
    <t>Jl. Solis Salabenda RW. 04 Kel. Kayumanis</t>
  </si>
  <si>
    <t>pa muaz</t>
  </si>
  <si>
    <t>Kube Usaha Mandiri</t>
  </si>
  <si>
    <t>Jl. Wangun Tengah Rt. 02 Rw. 03 Kel. Sindangsari</t>
  </si>
  <si>
    <t>KUBE Lestari Mandiri</t>
  </si>
  <si>
    <t>Cimanggu Bharata RT 05/04 Kel. Kedung Badak</t>
  </si>
  <si>
    <t xml:space="preserve"> ( MEUBEL ) (Iman Sukirman)</t>
  </si>
  <si>
    <t>Kelompok Ternak Itik</t>
  </si>
  <si>
    <t>Cilubang Lebak RT 03/01 Kel. Situgede</t>
  </si>
  <si>
    <t>(Wiwin Winarsih)</t>
  </si>
  <si>
    <t>Kelompok Ternak Ikan Mas</t>
  </si>
  <si>
    <t>Batuhulung RT 01/02 Kel. Balumbang Jaya</t>
  </si>
  <si>
    <t>(Angga Satria)</t>
  </si>
  <si>
    <t>Kelompok Usaha Bersama Bina Teknik</t>
  </si>
  <si>
    <t>Kp. Cilubang RT 04/04</t>
  </si>
  <si>
    <t>FKPRM DKM Al-Huda</t>
  </si>
  <si>
    <t>Jl. Johar Gg. Mesjid Benda kaum RW 13</t>
  </si>
  <si>
    <t>Kelompok Usaha Bersama Ciburial Mandiri</t>
  </si>
  <si>
    <t xml:space="preserve">Ciburial RT 02/04 Kel. Ciparigi </t>
  </si>
  <si>
    <t>Usaha Mandiri Counter HP dan Kue Kering</t>
  </si>
  <si>
    <t>Perum Bumi Kencana Permai Blok E 8/7 Kel. Kencana</t>
  </si>
  <si>
    <t xml:space="preserve">Kelompok Wanita Tani Bersinar </t>
  </si>
  <si>
    <t xml:space="preserve">Cilubang Rt.04/04 Balumbang Jaya </t>
  </si>
  <si>
    <t>Kelompok Usaha Tani Ternak Budidaya Ikan Karya Muda BKP</t>
  </si>
  <si>
    <t xml:space="preserve">Kebon Kalapa RT. 02 RW. 03 </t>
  </si>
  <si>
    <t>Produk sandal dan jaket</t>
  </si>
  <si>
    <t>Kp. Kukupu rt 5/4 cibadak tanah sareal Kel. Cibadak</t>
  </si>
  <si>
    <t>PKBM Bintang tunas mulia</t>
  </si>
  <si>
    <t>Kp. Cibadak pabuaran rt1/3 cibadak Tanah Sareal Kel. Cibadak</t>
  </si>
  <si>
    <t>Produk tas dan accesoris</t>
  </si>
  <si>
    <t>Kp. Pangkalan rt 3/1 Cibuluh Bogor utara Kel. Cibuluh</t>
  </si>
  <si>
    <t>Usaha industri kreatif</t>
  </si>
  <si>
    <t>Gg. Pinang rt 4/7 Gunung Batu Bogor Barat Kel. Gunungbatu</t>
  </si>
  <si>
    <t>Forum komunikasi IKM</t>
  </si>
  <si>
    <t>Jl. Dadali no 4 Tanah Sareal Kel. Tanah Sareal</t>
  </si>
  <si>
    <t>Bengkel kreatif</t>
  </si>
  <si>
    <t>Kp. Bojong pesantren rt 1/3 Bojong Kerta Bosel Kel. Bojongkerta</t>
  </si>
  <si>
    <t>Kelompok Usaha Tape Singkong</t>
  </si>
  <si>
    <t>Kp.Bulakamah Rt 03,04/06 Kel.Mekarwangi Kec.tanah Sareal</t>
  </si>
  <si>
    <t>Kelompok Usaha Tirta Mandiri</t>
  </si>
  <si>
    <t>Kel.Situgede Kec.Bogor Barat</t>
  </si>
  <si>
    <t>UKM Mandiri</t>
  </si>
  <si>
    <t>Jl.Ikan Mas no.26 kel.Kedung Waringin Kota Bogor</t>
  </si>
  <si>
    <t xml:space="preserve">Kelompok Usaha mandiri </t>
  </si>
  <si>
    <t>Jl.Cilubang Nagrak Rt 04/04 Kel.Situgede</t>
  </si>
  <si>
    <t>Cone Ice Cream Mandiri</t>
  </si>
  <si>
    <t>Gg.Masjid Rw 01 Kel.Gunung Batu Kec.Bogor Barat</t>
  </si>
  <si>
    <t>Usaha Bersama Starnet (Warnet)</t>
  </si>
  <si>
    <t>Kel.Genteng Rt 02/07 Kec.Bogor Selatan</t>
  </si>
  <si>
    <t>UKM jaya mulya</t>
  </si>
  <si>
    <t>Jl.Taman Cimanggu Utara No 2 Kel.Kedung Waringin Kec.Tanah Sareal</t>
  </si>
  <si>
    <t>Kelompok Wirausaha Wema Harja</t>
  </si>
  <si>
    <t>Jl.Raya Cibereum No 24 RT 06/05 Kel.Mulya Harja Kec.Bogor Selatan</t>
  </si>
  <si>
    <t>Kel.Usaha Kecil sembako sri rezeki</t>
  </si>
  <si>
    <t>Hegarmanah RT 03/08 Kel.GunungBatu Kec.Bogor Barat</t>
  </si>
  <si>
    <t>KUBE Wahyu Rizki</t>
  </si>
  <si>
    <t>Kp.Lebak Sari Rt.03/03 Kel.Paledang Kec.Bogor Tengah</t>
  </si>
  <si>
    <t>KUBE Ridho Bersama</t>
  </si>
  <si>
    <t>Kp.Lebak Sari Rt.04/10 Kel.Paledang Kec.Bogor Tengah</t>
  </si>
  <si>
    <t>Pokmas Berdaya Usaha Warung Mandiri</t>
  </si>
  <si>
    <t>Jl.Padasuka Rt.01/12 Kel.Gudang Kec.Bogor Tengah</t>
  </si>
  <si>
    <t>Pokmas Berdaya Dyn's Fotocopy</t>
  </si>
  <si>
    <t>Jl.Kp.Padasuka Rt.03/04 Kel.Gudang Kec.Bogor Tengah</t>
  </si>
  <si>
    <t>Pokmas Usaha Mandiri</t>
  </si>
  <si>
    <t>Jl.Raya Cifor No.83 Rt.001/007 Kel.Bubulak Kec.Bogor Barat</t>
  </si>
  <si>
    <t>Pokmas Berdaya Usaha Steam Jaya</t>
  </si>
  <si>
    <t>Jl.Gg.Aut Rt.03/05 Kel.Gudang Kec.Bogor Tengah</t>
  </si>
  <si>
    <t>Kelompok Pelangi usaha</t>
  </si>
  <si>
    <t>Griya Kedung Badak Blok D No. 12 RT. 09 RW. 03 Kel. Kedung Badak</t>
  </si>
  <si>
    <t>Kelompok Usaha Masyarakat Simpan Pinjam Warga Sejahtera</t>
  </si>
  <si>
    <t>Jl. R. Kosasih RT. 03 RW. 07 Kel. Cikaret Kec. Bogor Selatan</t>
  </si>
  <si>
    <t>Kode Rekening Anggaran</t>
  </si>
  <si>
    <t>5.1.4.06.05</t>
  </si>
  <si>
    <t>Belanja Hibah Kepada Kelompok Masyarakat Bidang Keagamaan</t>
  </si>
  <si>
    <t xml:space="preserve">Panitia Pembangunan Mesjid Al-Fallah </t>
  </si>
  <si>
    <t>Bondongan Rt.04/16 kelurahan Bondongan Bogor selatan</t>
  </si>
  <si>
    <t xml:space="preserve">Panitia Perluasan Tanah Masjid Al. Istiqomah </t>
  </si>
  <si>
    <t>Cilendek Timur Rt.02/03 Kelurahan Cilendek  Timur Bogor Barat Kota Bogor</t>
  </si>
  <si>
    <t xml:space="preserve">Panitia Rehab Musholah Al. Istianah </t>
  </si>
  <si>
    <t xml:space="preserve"> Babakan Lio Rt.01/10 Balumbang Jaya bogor Barat</t>
  </si>
  <si>
    <t>verifikasi 100.000.000</t>
  </si>
  <si>
    <t xml:space="preserve">Panitia Pembangunan Taman Pendidikan Al. Qur’an Daarul Iqro </t>
  </si>
  <si>
    <t xml:space="preserve"> Babakan Lebak Rt.01/06 Balumbang Jaya Bogor Barat</t>
  </si>
  <si>
    <t>verifikasi 95.000.000</t>
  </si>
  <si>
    <t xml:space="preserve">Panitia Perbaikan Mesjid Al Ikhlas </t>
  </si>
  <si>
    <t xml:space="preserve"> Rt 05 Rw. 03 Kelurahan Sindang Barang</t>
  </si>
  <si>
    <t xml:space="preserve">Panitia Pembangunan Gedung Majlis Ta’lim Al-Istiqomah </t>
  </si>
  <si>
    <t xml:space="preserve">Rt 04 Rw 04 Kelurahan Ranggamekar </t>
  </si>
  <si>
    <t>dah cair</t>
  </si>
  <si>
    <t xml:space="preserve">Panitia Pembangunan Gedung Majlis Ta’lim Ar-Rohah </t>
  </si>
  <si>
    <t xml:space="preserve">Rt 04 Rw 01 Kelurahan Ranggamekar </t>
  </si>
  <si>
    <t xml:space="preserve">Panitia Pembangunan Majlis Ta’lim Nurul Huda </t>
  </si>
  <si>
    <t xml:space="preserve">Kampung Mulyasari warung nangka Rt. 002 Rw 013 Kelurahan Harjasari </t>
  </si>
  <si>
    <t xml:space="preserve">Panitia Pembangunan Pondok Pesantren Ath-Thoyibah </t>
  </si>
  <si>
    <t>Pabuaran Kebon Jambe Rt 01 Rw 11 Kelurahan Pamoyanan</t>
  </si>
  <si>
    <t>Panitia Renovasi Masjid Nurul Iman</t>
  </si>
  <si>
    <t>Pabuaran Kebon Jambe Rt 02 Rw 11 Kelurahan Pamoyanan</t>
  </si>
  <si>
    <t xml:space="preserve">Panitia Renovasi Masjid Nurul Huda </t>
  </si>
  <si>
    <t xml:space="preserve">Rt 01 Rw 04 Kelurahan Ranggamekar </t>
  </si>
  <si>
    <t xml:space="preserve">Panitia Perbaikan Mushola Baiturahim </t>
  </si>
  <si>
    <t xml:space="preserve">Jalan Pahlawan Gg. Sukajadi Rt 02 Rw 10 Kelurahan Bondongan </t>
  </si>
  <si>
    <t xml:space="preserve">Panitia Perbaikan Mushola Al-Barokah </t>
  </si>
  <si>
    <t>Jalan Pahlawan Gg. Sukajadi Rt 02 Rw 10 Kelurahan Bondongan</t>
  </si>
  <si>
    <t xml:space="preserve">Panitia Pembangunan Majlis Ta’lim  dan Pondok Pesantren  Nurul Fata </t>
  </si>
  <si>
    <t>Kampung Pabuaran Rt 01 Rw 05 Kelurahan Pamoyanan</t>
  </si>
  <si>
    <t xml:space="preserve">Panitia Pembangunan Pondok Pesantren Al-Amanah </t>
  </si>
  <si>
    <t>Kp. Margabhakti Rt. 01 Rw 09 Kelurahan Kertamaya</t>
  </si>
  <si>
    <t xml:space="preserve">Panitia Pembangunan Madrasah Nur Tauhid  </t>
  </si>
  <si>
    <t xml:space="preserve">Kp. Rawajamun Rt 05 Rw 04 Kelurahan Muarasari </t>
  </si>
  <si>
    <t xml:space="preserve">Panitia Pembangunan Pondok Pesantren Al-Asy’Ary  </t>
  </si>
  <si>
    <t>Kp. Bakom Pesantren Rt. 01 Rw 05 Kelurahan Bojongkerta</t>
  </si>
  <si>
    <t xml:space="preserve">Panitia Pembangunan Mushola Al-Mu’min  </t>
  </si>
  <si>
    <t>jalan Pahlawan Kp. Jerokuta Rt. 05 Rw 05 Kelurahan Bondongan</t>
  </si>
  <si>
    <t xml:space="preserve">Panitia Pembangunan Mushola Al-Amin  </t>
  </si>
  <si>
    <t>jalan Pahlawan Kp. Jerokuta Rt. 1 Rw 14 Kelurahan Bondongan</t>
  </si>
  <si>
    <t xml:space="preserve">Panitia Rehab MT. Sakinah </t>
  </si>
  <si>
    <t xml:space="preserve">Kp. Cipaku  RT.02/03  Kelurahan  Genteng </t>
  </si>
  <si>
    <t xml:space="preserve">Panitia Pembangunan Pondok Pesantren Tahaffudzul Qur’an  Madrosatul Qur’an </t>
  </si>
  <si>
    <t xml:space="preserve">Kp. Bakom RT. 03/09  Kelurahan Harjasari </t>
  </si>
  <si>
    <t xml:space="preserve">Panitia Rehab MI Al-Amanah,  </t>
  </si>
  <si>
    <t xml:space="preserve">Jl. Rulita KM 08 Gg. Hanen RT.03/05 Kelurahan Harjasari  </t>
  </si>
  <si>
    <t>Panitia Renovasi Majelis Taklim Nurul Iman</t>
  </si>
  <si>
    <t xml:space="preserve"> rt 4 rw 6 Kel. Cibadak</t>
  </si>
  <si>
    <t>Panitia Pembangunan  Al-Hidayah</t>
  </si>
  <si>
    <t>Cimahpar RT 01/10 Kel. Cimahpar</t>
  </si>
  <si>
    <t xml:space="preserve">Panitia Pembangunan Mushola AL-RAMAN </t>
  </si>
  <si>
    <t>BANTARJATI RT 01 RW 04</t>
  </si>
  <si>
    <t>Majelis Taklim Al-Mahdii</t>
  </si>
  <si>
    <t>KP TANAH BARU BOJE RT 04 RW 05 Kel. Tanah Baru</t>
  </si>
  <si>
    <t>Majelis Taklim Al- Rihdo</t>
  </si>
  <si>
    <t>KP TANAH BARU  RT 05 RW 04 Kel. Tanah Baru</t>
  </si>
  <si>
    <t xml:space="preserve">Panitia Rehabilitasi Mesjid Al Hidayah Kompleks IPB I loji </t>
  </si>
  <si>
    <t xml:space="preserve">Rw 08 Kel Loji </t>
  </si>
  <si>
    <t xml:space="preserve">Panitia Pembangunan Gedung Majelis Sholawat Tarbiyatul Mubtadin </t>
  </si>
  <si>
    <t>Kp. MargaBakti Gg. Pala RT 01/08 Kelurahan Kertamaya</t>
  </si>
  <si>
    <t xml:space="preserve">Panitia Renovasi Pembangunan Mushola As- Syatahiriyah </t>
  </si>
  <si>
    <t>Ciwaringin RT 03/10 Kel. Ciwaringin</t>
  </si>
  <si>
    <t>Panitia Pembuatan Perbaikan Mesjid Nurul Haq</t>
  </si>
  <si>
    <t>Cimanggu RT 001/004 Kelurahan Kedung Jaya</t>
  </si>
  <si>
    <t>Panitia Pembangunan Masjid jami Hubussalam</t>
  </si>
  <si>
    <t xml:space="preserve"> kaum RT 03/11 Kel. Ciparigi Bogor Utara</t>
  </si>
  <si>
    <t xml:space="preserve">Panitia Pembangunan Madrasah Nurus Saa'dah </t>
  </si>
  <si>
    <t xml:space="preserve">RT 02 RW 11 Kel. Pasirjaya </t>
  </si>
  <si>
    <t xml:space="preserve">Panitia Pembangunan Mushola Nurul Huda tahap III </t>
  </si>
  <si>
    <t xml:space="preserve">Jl Raya Kayumanis Kp. Rawataman rt 02/03 Kel Mekarwangi </t>
  </si>
  <si>
    <t xml:space="preserve">Panitia Pembangunan Masjid Al-Ahsan </t>
  </si>
  <si>
    <t>jl KH Ahmad Sya'yani no 70  Kp. Sumur wangi rt 01/05 kel. Mekarwangi</t>
  </si>
  <si>
    <t xml:space="preserve">Panitia Renovasi Mushola Ar Rohman </t>
  </si>
  <si>
    <t xml:space="preserve">Kp. Rawajati RT 02/08 Kel. Mekarwangi </t>
  </si>
  <si>
    <t xml:space="preserve">Panitia Pembangunan Pesantren Pendidikan Islam Nurul Huda. </t>
  </si>
  <si>
    <t xml:space="preserve">Cimanggu Amil RT 01/09 Kelurahan Kedung Jaya </t>
  </si>
  <si>
    <t>Panitia Renovasi pembangunan Kelas Yayasan Al idrisiyah wathahiriyah</t>
  </si>
  <si>
    <t xml:space="preserve"> Gg. Madarasah Rt. 07 Rw. 01 Kel Cikaret</t>
  </si>
  <si>
    <t xml:space="preserve">Panitia Pelatihan Administrasi Majelis Ta'lim se-kota Bogor Forum Lintas Majelis, </t>
  </si>
  <si>
    <t>Jl. Arzimar 2 No. 02 Rt. 04 Rw. 18 Kel. Tegal Gundil</t>
  </si>
  <si>
    <t xml:space="preserve">Majelis Taklim Al Mukaromah </t>
  </si>
  <si>
    <t>Pondok Rumput Gg. Gabus RT 04/13 Kelurahan Kebon Pedes Tanah Sareal</t>
  </si>
  <si>
    <t xml:space="preserve">Panitia Renovasi Mushola Al- Barokah  </t>
  </si>
  <si>
    <t xml:space="preserve"> RT 01/11 Kel. Sindang Rasa </t>
  </si>
  <si>
    <t>Panitia Renovasi Al-Hikmah</t>
  </si>
  <si>
    <t xml:space="preserve">Bantar Kemang Rt3/7 Kel. Barangsiang </t>
  </si>
  <si>
    <t>Verifikasi 20.000.000</t>
  </si>
  <si>
    <t xml:space="preserve">Panitia Renovasi Masjid Nurul Ihsan </t>
  </si>
  <si>
    <t xml:space="preserve">RT 04/04 Kel. Barangsiang Kec. Bogor Timur </t>
  </si>
  <si>
    <t xml:space="preserve">Panitia Renovasi Masjid At-Taubah </t>
  </si>
  <si>
    <t xml:space="preserve">RT 2/13 Bantar Kemang Kel. Baranangsiang </t>
  </si>
  <si>
    <t xml:space="preserve">Panitia Pembangunan Mushola An-Nur </t>
  </si>
  <si>
    <t xml:space="preserve">RT 5/8 Ciheuleut Kel. Baranangsiang Kec. Bogor Timur </t>
  </si>
  <si>
    <t>verifikasi 15.000.000</t>
  </si>
  <si>
    <t xml:space="preserve">Panitia Pembangunan Nurul Iman </t>
  </si>
  <si>
    <t xml:space="preserve">RT 2/7 Kel. Sindangsari Kec. Bogor Timur </t>
  </si>
  <si>
    <t xml:space="preserve">Panitia Renovasi Mushola Nurul Yakin </t>
  </si>
  <si>
    <t xml:space="preserve"> RT 02/03 Kel. Balumbang Jaya</t>
  </si>
  <si>
    <t>Diniyah Takmiliyah Al-Kausar</t>
  </si>
  <si>
    <t xml:space="preserve">Komp. Perumda I RT. 01/02 Kel. Cipaku </t>
  </si>
  <si>
    <t>Musholla Al-Mubarokah</t>
  </si>
  <si>
    <t xml:space="preserve">Jl. Pondok Rumput Gg. Cupang RT. 02/11 Kel. Kebon Pedes </t>
  </si>
  <si>
    <t>Panitia Pembangunan Majelis Ta'lim Nurul Hasanah</t>
  </si>
  <si>
    <t xml:space="preserve">RW. 06 Kelurahan Cikaret </t>
  </si>
  <si>
    <t>penambahan Panitia Pembangunan</t>
  </si>
  <si>
    <t>Majelis Ta'lim Cahaya Ummat</t>
  </si>
  <si>
    <t xml:space="preserve">Gg. Bina Insani Kp. Seremped RT. 03/13 Kel. Cibadak </t>
  </si>
  <si>
    <t xml:space="preserve">Kukupu Cibadak RT. 02/09 Kel. Cibadak </t>
  </si>
  <si>
    <t>Majelis Ta'lim Nurul Hasanah</t>
  </si>
  <si>
    <t xml:space="preserve">Jl. Kencana RT. 04/02 Kel. Kencana </t>
  </si>
  <si>
    <t>Masjid Jami At-Taqwa</t>
  </si>
  <si>
    <t xml:space="preserve">Jl. Cimanggu WatesRW. 05 Kel. Kedungjaya </t>
  </si>
  <si>
    <t>Majelis Ta'lim Nurul Ihsan</t>
  </si>
  <si>
    <t xml:space="preserve">Salabenda RT.03/04 Kel. Kayumanis </t>
  </si>
  <si>
    <t>Musholla At-Taufiq</t>
  </si>
  <si>
    <t xml:space="preserve">Gunung Batu RT. 03/02 Kel. Gunung Batu </t>
  </si>
  <si>
    <t>Majlis TA'lim Al-Muthia</t>
  </si>
  <si>
    <t xml:space="preserve">RW. 06 Kel. Pamoyanan </t>
  </si>
  <si>
    <t>Musholla Nur Saadah</t>
  </si>
  <si>
    <t>Cimanggu Amil RT.01&amp;07 RW.09 Kel. Kedung Badak</t>
  </si>
  <si>
    <t>Ikatan Remaja Setu Asem (IRESA)</t>
  </si>
  <si>
    <t>Jl. Baru Kayu Manis Kp. Setu Asem RW. 14 Kel. Mekarwangi Kec. Tanah Sareal</t>
  </si>
  <si>
    <t>Panitia Pembangunan Masjid Nurul Mu'min</t>
  </si>
  <si>
    <t xml:space="preserve">Sindangbarang Loji RT. 04 Rw. 05 Kel. Loji </t>
  </si>
  <si>
    <t>Pembangunan Madrasah At-Taqwa</t>
  </si>
  <si>
    <t>Babakan Sukamantri Rt. 01 RW. 07 Kel. Pasir Kuda</t>
  </si>
  <si>
    <t>Pembangunan Majlis Ta'lim Roudhotul Jannah</t>
  </si>
  <si>
    <t>Cimahpar Pakauman RT. 01/15 Kel. Cimahpar</t>
  </si>
  <si>
    <t xml:space="preserve">Panitia Pembangunan Masjid Al Muqorrobin </t>
  </si>
  <si>
    <t>Rawataman Rt. 03 Rw. 03 Kel. Mekarwangi</t>
  </si>
  <si>
    <t xml:space="preserve">Panitia Perbaikan mesjid jami nurul huda </t>
  </si>
  <si>
    <t>Cibuluh Rt. 03 Rw. 08 Kel. Kedung Badak</t>
  </si>
  <si>
    <t>Panitia Pembangunan Mushola Al-Toriqul Jan'nah</t>
  </si>
  <si>
    <t>Kp. Bantarjati Kaum RT 01 RW 10 Kel. Bantarjati Kec. Bogor Utara</t>
  </si>
  <si>
    <t>Panitia Majlis Ta'lim Al-Kautsar</t>
  </si>
  <si>
    <t>Rt. 01 Rw. 07 Kel. Bubulak</t>
  </si>
  <si>
    <t>Panitia Renovasi Musholla Al-Ikhwan</t>
  </si>
  <si>
    <t>Rt. 03 Rw. 05 Kel. Cilendek Timur</t>
  </si>
  <si>
    <t>Panitia Pembangunan Mushola Ar-Rahman</t>
  </si>
  <si>
    <t>Jl. Jalak Harupat, Lebak Kantin Rt. 03 Rw. 06 Kel. Sempur</t>
  </si>
  <si>
    <t>MT Al-Barokah</t>
  </si>
  <si>
    <t>Babakan Fakultas RT 01 RW 04 Kel. Tegalega Kec. Bogor Tengah</t>
  </si>
  <si>
    <t>Marawis Irma Wates</t>
  </si>
  <si>
    <t>Kd. Halang Wates RT02/01 Sukaresmi Kec.Tanah Sareal</t>
  </si>
  <si>
    <t>Kelompok Pengajian Qoonitaat-BNR</t>
  </si>
  <si>
    <t>Bogor Nirwana Residence JL.Dreded Kel. Bondongan</t>
  </si>
  <si>
    <t>Zakiah Al-Wasilah Katulampa</t>
  </si>
  <si>
    <t>Jl. Parung Banteng Gg. Pemuda RT 005 RW 001 NO. 27</t>
  </si>
  <si>
    <t>MT. Al-Hidayah</t>
  </si>
  <si>
    <t>JL.Komplek Kehutanan 3 NO.2 RT 01 / 17 Kel. Bondongan</t>
  </si>
  <si>
    <t>MT. Al-Ikhlas</t>
  </si>
  <si>
    <t>Kp. Rawataman RT 01/03 Kel. Mekarwangi Kec. Tanah Sareal</t>
  </si>
  <si>
    <t>MT. Ar-Ridho</t>
  </si>
  <si>
    <t>Tanah Baru RT 05/04 Kel. Tanah Baru Kec. Bogor Utara</t>
  </si>
  <si>
    <t>MT Fatimatuzzahro</t>
  </si>
  <si>
    <t>Jl. Pesantren RT 02/12 Kel. Kedung Halang Kec. Bogor Utara</t>
  </si>
  <si>
    <t>Majelis Ta'lim Nurul Ma'rifat</t>
  </si>
  <si>
    <t>Babakan Fakultas Rt. 03/04 Kel. Tegallega</t>
  </si>
  <si>
    <t>Musholla Nurul Iman</t>
  </si>
  <si>
    <t>Semplak Rt. 01 Rw. 09 Kel. Semplak</t>
  </si>
  <si>
    <t>Mesjid Al-Mujahidin</t>
  </si>
  <si>
    <t>Palasari Rt. 02/05 Kel. Sindangsari</t>
  </si>
  <si>
    <t>Madrasah Diniyah Darul Mukhlisin</t>
  </si>
  <si>
    <t>Jl. Bulak Kel. Mekarwangi Kec. Tanah Sareal</t>
  </si>
  <si>
    <t>kemas</t>
  </si>
  <si>
    <t xml:space="preserve"> Masjid Al Kautsar</t>
  </si>
  <si>
    <t>Jl. Muara Paras Rt. 01 RW. 03 Kel. Pasirjaya</t>
  </si>
  <si>
    <t>Majelis Ta'lim Al Fajri</t>
  </si>
  <si>
    <t>Kp. Pabuaran Cibadak Kec. Tanah Sareal</t>
  </si>
  <si>
    <t>Masjid El Ma'mur</t>
  </si>
  <si>
    <t>Jl. Cimanggu Barata No. 2 Kec. Tanah Sareal</t>
  </si>
  <si>
    <t>verifikasi 95 juta</t>
  </si>
  <si>
    <t xml:space="preserve"> Musholla Al-Riyad</t>
  </si>
  <si>
    <t>Rt. 02/09 Kel. Katulampa Kec. Bogor Timur</t>
  </si>
  <si>
    <t>Masjid At-Taufiq</t>
  </si>
  <si>
    <t xml:space="preserve">Gg. Sukarna Ciwaringin Kel. Ciwaringin </t>
  </si>
  <si>
    <t xml:space="preserve">Masjid Darussalam </t>
  </si>
  <si>
    <t>Katulampa Bulevard Rt. 04 Rw. 08</t>
  </si>
  <si>
    <t>Majlis Ta'lim Nurul Hidayah</t>
  </si>
  <si>
    <t>Rt. 03 Rw. 02 Kel Kencana Kec. Tanah Sareal</t>
  </si>
  <si>
    <t>Majelis Ta'lim Riyadussyolihin</t>
  </si>
  <si>
    <t>Rt. 03 Rw. 01 Kel. Sukaresmi Kec. Tanah Sareal</t>
  </si>
  <si>
    <t>Masjid Nurussyadah</t>
  </si>
  <si>
    <t>Rt. 03 Rw. 05 Kel. Sindangbarang Kec. Bogor Barat</t>
  </si>
  <si>
    <t>Panitia Pembangunan Asy-Syifa</t>
  </si>
  <si>
    <t>Kp. Pilar II Rt. 01 Rw. 02 Kel. Bubulak Kec. Bogor Barat</t>
  </si>
  <si>
    <t>Musholla Adnan Madani</t>
  </si>
  <si>
    <t>Rt. 02 Rw. 13 Kel. Kedung Badak Kec. Tanah Sareal</t>
  </si>
  <si>
    <t>RW. 02 Kel. Semplak (Peringatan Idul Yatama)</t>
  </si>
  <si>
    <t>Jl. Raya Semlak Gg. Swadaya I kel. Semplak kec. Bogor Barat</t>
  </si>
  <si>
    <t>Mesjid An-Nur</t>
  </si>
  <si>
    <t>Rt.01/09 Kel. KebonPedes</t>
  </si>
  <si>
    <t>Musholla Al-Mutaqin</t>
  </si>
  <si>
    <t>Cimanggu Rt.06/04, Kel. Kedung Badak</t>
  </si>
  <si>
    <t>Masjid Nurussa'adah</t>
  </si>
  <si>
    <t>Rt 03/05 Kel Sindang Barang</t>
  </si>
  <si>
    <t xml:space="preserve">Mesjid Al-Mutaqin </t>
  </si>
  <si>
    <t xml:space="preserve">Jl. Dreded 36 Empang Bogor selatan </t>
  </si>
  <si>
    <t xml:space="preserve">Mushola An-Nur </t>
  </si>
  <si>
    <t xml:space="preserve">Rt 01 RW 08 Kel Curug </t>
  </si>
  <si>
    <t>DKM Jami An Nur</t>
  </si>
  <si>
    <t>Jl. Belender RT 01/09 No. 12 Kel. Kebon Pedes</t>
  </si>
  <si>
    <t>Masjid Jami' Darussalam</t>
  </si>
  <si>
    <t xml:space="preserve">Kp Kukupu Rw 09 Kel. Cibadak </t>
  </si>
  <si>
    <t>Mushola Nurul Iman</t>
  </si>
  <si>
    <t xml:space="preserve">Rt4/6  Kel. Sukasari </t>
  </si>
  <si>
    <t>Masjid Al Inayah Nurul Ihya</t>
  </si>
  <si>
    <t>Jl. Raya Dramaga Km. 6.5 Gg. Pesantren RT 01/02 Kel. Margajaya</t>
  </si>
  <si>
    <t>Masjid Al Ikhlas</t>
  </si>
  <si>
    <t xml:space="preserve"> kel Bubulak</t>
  </si>
  <si>
    <t>DKM An-Ni'mah</t>
  </si>
  <si>
    <t>Jl. Raya Tajur No. 165 RT. 03/06 Kel. Tajur</t>
  </si>
  <si>
    <t>Mushola Nurul Falah</t>
  </si>
  <si>
    <t xml:space="preserve">RW. 01 Kel. Bantar Jati </t>
  </si>
  <si>
    <t>Mushola Al-Hidayah</t>
  </si>
  <si>
    <t xml:space="preserve">Perum Tirta Mas Residence RT. 06/03 Kel. Kedungwaringin </t>
  </si>
  <si>
    <t>DKM At-Taqwa</t>
  </si>
  <si>
    <t>Jl. Pahlawan Gg. Masjid Jerokuta Kidul Kel. Empang</t>
  </si>
  <si>
    <t>Mushola Nurul Hikmah</t>
  </si>
  <si>
    <t>Kp. Gudang RT. 03/07 Kel. Gudang</t>
  </si>
  <si>
    <t>Masjid Jami Sa'ad</t>
  </si>
  <si>
    <t xml:space="preserve">Perum Bukit kayumanis Blok C3 No. 09 Kel. Kayumanis </t>
  </si>
  <si>
    <t>DKM Al-Barokah</t>
  </si>
  <si>
    <t>Perumnas BantarJati Jl. Wuwung II RT. 01/09 Kel. Tegal Gundil</t>
  </si>
  <si>
    <t>DKM Al-Muwashalah</t>
  </si>
  <si>
    <t xml:space="preserve">Kp. Sawah RT. 05/02 Kel. Margajaya </t>
  </si>
  <si>
    <t>DKM Nurul Jannah</t>
  </si>
  <si>
    <t>Kp. Sawah Baru RT. 01/12 Kel. Balumbang Jaya</t>
  </si>
  <si>
    <t>DKM Ar-Rahman</t>
  </si>
  <si>
    <t xml:space="preserve">Jl. Ahmad Sobana No. 43 Perumnas Bantar Jati Kel. Tegal Gundil </t>
  </si>
  <si>
    <t>DKM Nurul Huda</t>
  </si>
  <si>
    <t xml:space="preserve">Sumur Wangi Lamping RW.11 Kel. Kayu Manis </t>
  </si>
  <si>
    <t xml:space="preserve">RT. 02/12 Kel. Bondongan </t>
  </si>
  <si>
    <t>Mesjid Jami Baitul Mu'minin</t>
  </si>
  <si>
    <t>Ciwaringin Tanah sewa RW 02 Kel. Cibogor</t>
  </si>
  <si>
    <t xml:space="preserve">Majelis Talim Nurul Huda </t>
  </si>
  <si>
    <t>RT. 03/08 Kel. Sukadamai</t>
  </si>
  <si>
    <t>Musholla Annur</t>
  </si>
  <si>
    <t>Rt. 05 Rw. 07 Kel. Sukadamai</t>
  </si>
  <si>
    <t>DKM Al Muhajirin</t>
  </si>
  <si>
    <t>Jl. Kemuning IX Taman Cimanggu RW.10</t>
  </si>
  <si>
    <t>Mesjid Nurul Fallah</t>
  </si>
  <si>
    <t>Bantarjati Bawah Rt. 02 Rw. 01</t>
  </si>
  <si>
    <t>Mesjid Al-Muttaqin</t>
  </si>
  <si>
    <t>dreded emapng</t>
  </si>
  <si>
    <t>Mushola Al-Amin</t>
  </si>
  <si>
    <t xml:space="preserve">Jl. Cibalok No.58 Wangun Atas Kel. Sindangsari </t>
  </si>
  <si>
    <t>Masjid Al-Barokah</t>
  </si>
  <si>
    <t>Kp. Sumurwangi RT 01/09 Kec. Tanah Sareal</t>
  </si>
  <si>
    <t>Masjid Binaul Ummah</t>
  </si>
  <si>
    <t xml:space="preserve">Kedung Halang Sentral RT 01/01 Kel. Sukaresmi </t>
  </si>
  <si>
    <t>verifikasi 400 juta</t>
  </si>
  <si>
    <t>DKM Al-Ikhlas</t>
  </si>
  <si>
    <t>Jl. Ledeng Sindangsari No 1 RT 02/10 Kel. Kebon Kelapa</t>
  </si>
  <si>
    <t>ikhlas</t>
  </si>
  <si>
    <t>Masjid Jami Baiturrahmah</t>
  </si>
  <si>
    <t xml:space="preserve">Jl. Situ Pete RT 01/10 Kel. Sukadamai </t>
  </si>
  <si>
    <t>Masjid Jami Mam'baul Falah</t>
  </si>
  <si>
    <t xml:space="preserve">Kutajaya RT 001/02 Kel. Bondongan </t>
  </si>
  <si>
    <t>DKM Nurul Iman</t>
  </si>
  <si>
    <t xml:space="preserve">RW. 17 Kel. Cilendek Barat </t>
  </si>
  <si>
    <t>DKM Al-Hasan</t>
  </si>
  <si>
    <t>RT. 03/01 Kel. Cibuluh</t>
  </si>
  <si>
    <t>DKM Al-Amin</t>
  </si>
  <si>
    <t xml:space="preserve">Kav. Panorama RT. 05/05 Sindangbarang </t>
  </si>
  <si>
    <t>Musholla Al-Ikhlas</t>
  </si>
  <si>
    <t>Sindangbarang Loji RW. 09 Kec. Bogor Barat</t>
  </si>
  <si>
    <t>Hibah dalam rangka Kegiatan Tarawih Keliling</t>
  </si>
  <si>
    <t>Kecamatan Bogor Selatan</t>
  </si>
  <si>
    <t>Masjid Jami As Syuhada</t>
  </si>
  <si>
    <t>Kp.Gandok RT 2/5 Kel. Pakuan</t>
  </si>
  <si>
    <t>Masjid Nurul Hikmah</t>
  </si>
  <si>
    <t>Kp.Situ Beureum RT 02/01 Kel. Bojongkerta</t>
  </si>
  <si>
    <t>Komplek PaskhasTNI AU Rt 03/04, Kel. Lawanggintung</t>
  </si>
  <si>
    <t>Masjid Nurul Huda</t>
  </si>
  <si>
    <t>Masjid Jami Al Barokah</t>
  </si>
  <si>
    <t>Kp.Sawah Bera Rt 01/04, Kel. Pamoyanan</t>
  </si>
  <si>
    <t>Masjid Al Hidayah</t>
  </si>
  <si>
    <t>Jl.Margasari Kp.Bojong Rt 01/06 Kel. Kertamaya</t>
  </si>
  <si>
    <t>Masjid Al Husna</t>
  </si>
  <si>
    <t>Jl.Aman Sandi RT 01/09 Kel. Cikaret</t>
  </si>
  <si>
    <t>Masjid At Taqwa</t>
  </si>
  <si>
    <t>Kp.Pamoyanan RT 2/2 Kel. Ranggamekar</t>
  </si>
  <si>
    <t>Indah Sari Rt 03/01 Kel. Harjasari</t>
  </si>
  <si>
    <t>Masjid Nurul Syafa'at</t>
  </si>
  <si>
    <t>Kp.Kebon Kelapa Rt 02/09 Kel. Batutulis</t>
  </si>
  <si>
    <t>Masjid Al Mukarommah</t>
  </si>
  <si>
    <t>Kp.Tahur Rt 04/03 Kel. Muarasari</t>
  </si>
  <si>
    <t>Masjid Baiturrohman</t>
  </si>
  <si>
    <t>Babakan Baru Rt 04/VIII Kel. Cipaku</t>
  </si>
  <si>
    <t>Masjid Darussalam</t>
  </si>
  <si>
    <t>Ciharashas Rt 05/01 Kel. Mulyaharja</t>
  </si>
  <si>
    <t>Masjid Al Munawar</t>
  </si>
  <si>
    <t>Jl.Sedane Rt 06/03 Kel. Empang</t>
  </si>
  <si>
    <t>Masjid Jami Al Huriyah</t>
  </si>
  <si>
    <t>Rancamaya Rt 01/05 Kel. Rancamaya</t>
  </si>
  <si>
    <t>Masjid Jamiatul Khoer</t>
  </si>
  <si>
    <t>Kuta Jaya Rt 02/01 Kel. Bondongan</t>
  </si>
  <si>
    <t>Masjid Jami Al Ibnur</t>
  </si>
  <si>
    <t>Jl.Gunung Gadung Rt 2/V Kel. Genteng</t>
  </si>
  <si>
    <t>Kecamatan Bogor Barat</t>
  </si>
  <si>
    <t>Masjid Al-Hidayah</t>
  </si>
  <si>
    <t>Batu Hulung RW. 01 Kel. Balumbang Jaya</t>
  </si>
  <si>
    <t>Masjid As-Syifa</t>
  </si>
  <si>
    <t>RT. 04/09 Kel. Pasirjaya</t>
  </si>
  <si>
    <t>Masjid Al-Istiqomah /</t>
  </si>
  <si>
    <t>RT. 02/18 Menteng Asri Kel. Menteng</t>
  </si>
  <si>
    <t xml:space="preserve"> Al-Itisham</t>
  </si>
  <si>
    <t>Jl.Rimba Mulya II Rt 3/3 Kel. Pasir Mulya</t>
  </si>
  <si>
    <t>Masjid Al-Ihsan</t>
  </si>
  <si>
    <t>RT. 03/07 Kel. Cilendek Timur</t>
  </si>
  <si>
    <t>Masjid Al-Falaq</t>
  </si>
  <si>
    <t>RT. 02/06 Kel. Loji</t>
  </si>
  <si>
    <t>RT. 02/01 Kel. Margajaya</t>
  </si>
  <si>
    <t>Masjid Jami Al-Ikhlas</t>
  </si>
  <si>
    <t>RT. 03/02 Kel. Curug</t>
  </si>
  <si>
    <t>RT. 01/12 Kel. Bubulak</t>
  </si>
  <si>
    <t>Masjid Aenul Mujahidin</t>
  </si>
  <si>
    <t>RT. 02/01 Kel. Curug Mekar</t>
  </si>
  <si>
    <t>RT. 01/01 Kel. Cilendek Barat</t>
  </si>
  <si>
    <t>Masjid Darul Ma'ruf</t>
  </si>
  <si>
    <t>RT. 04/09 Kel. Situgede</t>
  </si>
  <si>
    <t>Masjid Nurussaadah</t>
  </si>
  <si>
    <t xml:space="preserve">RT. 03/05 Kel. Sindang Barang </t>
  </si>
  <si>
    <t>RT. 01/04 Kel. Gunung Batu</t>
  </si>
  <si>
    <t>Masjid Jami Baitul Anwar</t>
  </si>
  <si>
    <t>Jl. YKTB RT. 02/01  Kel. Semplak</t>
  </si>
  <si>
    <t>RT 01/03 Kel. Pasirkuda</t>
  </si>
  <si>
    <t>Kecamatan Bogor Timur</t>
  </si>
  <si>
    <t>Rt 07/07 Kel. Baranang Siang</t>
  </si>
  <si>
    <t>Masjid Nurul Falah</t>
  </si>
  <si>
    <t>Jl.Sukamulya Rt 02/05 Kel. Sukasari</t>
  </si>
  <si>
    <t>Masjid Nurjalid</t>
  </si>
  <si>
    <t>Kp.Cikondang Rt 9/4 Kel. Katulampa</t>
  </si>
  <si>
    <t>Masjid Al Istiqomah</t>
  </si>
  <si>
    <t>Gg.Balaidesa Rt 2/5 Kel. Tajur</t>
  </si>
  <si>
    <t>Kp.Muara Rt 4/10 Kel. Sindangrasa</t>
  </si>
  <si>
    <t>Masjid Nurul Iman</t>
  </si>
  <si>
    <t>Kp.Lebak Kongsi Rt 2/7 Kel. Sindangsari</t>
  </si>
  <si>
    <t>Kecamatan Bogor Utara</t>
  </si>
  <si>
    <t>Masjid Al-Mukhlis</t>
  </si>
  <si>
    <t>RT. 02/09 Kel. Kedunghalang</t>
  </si>
  <si>
    <t>Masjid At-Taqwa</t>
  </si>
  <si>
    <t>RT. 01/05 Kel. Bantarjati</t>
  </si>
  <si>
    <t>Masjid Al Muttaqin</t>
  </si>
  <si>
    <t>Rt 2/9 Kel. Ciparigi</t>
  </si>
  <si>
    <t>Masjid Al Ijtihad</t>
  </si>
  <si>
    <t>Jl.Drupada V Rt 2/14 Kel. Tegalgundil</t>
  </si>
  <si>
    <t>Rt 4/2 Kel. Ciluar</t>
  </si>
  <si>
    <t>Kp.Kebon Awi Rt 1/6 Kel. Cimahpar</t>
  </si>
  <si>
    <t>Masjid Al  Ikhlas</t>
  </si>
  <si>
    <t>Kp.Sindangsari Rt 3/11 Kel. Tanah Baru</t>
  </si>
  <si>
    <t>Cibuluh Rt 3/6 Kel. Cibuluh</t>
  </si>
  <si>
    <t>Kecamatan Bogor Tengah</t>
  </si>
  <si>
    <t>Masjid As-Sulaemani</t>
  </si>
  <si>
    <t>Babakan Gunung Gede RT. 01/01 Kel. Babakan</t>
  </si>
  <si>
    <t>Masjid Jaziratul Jamilah</t>
  </si>
  <si>
    <t>Kp. Pulo Geulis RT. 05/04 Kel. Babakan Pasar</t>
  </si>
  <si>
    <t>Masjid Baithus Sakinah</t>
  </si>
  <si>
    <t>Gg. Masjid RT. 04/04 Kel. Cibogor</t>
  </si>
  <si>
    <t>RT. 01/02 Kel. Ciwaringin</t>
  </si>
  <si>
    <t>Masjid Al Amin</t>
  </si>
  <si>
    <t>Padasuka RT. 04/03 Kel. Gudang</t>
  </si>
  <si>
    <t>Masjid Al Huda</t>
  </si>
  <si>
    <t>Panaragan Bakbis RT. 03/05 Kel. Kebon Kel. Panaragan</t>
  </si>
  <si>
    <t>Masjid Ar Rahmah</t>
  </si>
  <si>
    <t>Kp. Anyar RT. 02/03 Kel. Pabaton</t>
  </si>
  <si>
    <t>Masjid Baiturachman</t>
  </si>
  <si>
    <t>Kebon Manggis RT. 04/04 Kel. Paledang</t>
  </si>
  <si>
    <t>Masjid Al Fallah</t>
  </si>
  <si>
    <t>Kp. Keramat RT. 3/01 Kel. Panaragan</t>
  </si>
  <si>
    <t>Kp. Rambutan RT. 02/04 Kel. Sempur</t>
  </si>
  <si>
    <t>Jl. Sirahayu RT. 04/03 Kel. Tegallega</t>
  </si>
  <si>
    <t>Kecamatan Tanah Sareal</t>
  </si>
  <si>
    <t>Masjid Al Hikmah</t>
  </si>
  <si>
    <t>Jl.Dadali Rt 3/5 Kel. Tanah Sareal</t>
  </si>
  <si>
    <t>Masjid AlIkhlatul Fallah</t>
  </si>
  <si>
    <t>RT. 03/RW. 06 Kel. Kebon Pedes</t>
  </si>
  <si>
    <t>Masjid Ar Rohim</t>
  </si>
  <si>
    <t>RT 2/1 Kel. Sukaresmi</t>
  </si>
  <si>
    <t>Masjid Al Al Ziqra</t>
  </si>
  <si>
    <t>Situpete Rt2/6 Kel. Sukadamai</t>
  </si>
  <si>
    <t>Mesjid Adz-Dzikro</t>
  </si>
  <si>
    <t>Masjid Musholla Nurul Haq</t>
  </si>
  <si>
    <t>Pabuaran Poncol Taman Cimanggu Rt 1/5 Kel. Kedung Waringin</t>
  </si>
  <si>
    <t>Masjid Nurul Haq</t>
  </si>
  <si>
    <t>Rt 1/4 Kel. Kedung Jaya</t>
  </si>
  <si>
    <t>Masjid Al Falah</t>
  </si>
  <si>
    <t>RW 05 Kel. Kedung Badak</t>
  </si>
  <si>
    <t>Miftahul Falah</t>
  </si>
  <si>
    <t>Masjid Jami Al Ahsan</t>
  </si>
  <si>
    <t>RT 1/5 Kel. Mekarwangi</t>
  </si>
  <si>
    <t>Masjid Al Misfalah</t>
  </si>
  <si>
    <t>Sumurwangi Rt 1/8 Kel. Kayumanis</t>
  </si>
  <si>
    <t>Rt 4/8 Kel. Cibadak</t>
  </si>
  <si>
    <t>Kebon Kelapa Rt 01/03 Kel. Kencana</t>
  </si>
  <si>
    <t xml:space="preserve">Panitia Pembangunan Mushola Nurul Huda </t>
  </si>
  <si>
    <t>Cilubang RT. 04/03 Kel. Balumbang Jaya</t>
  </si>
  <si>
    <t>Balumbang Jaya</t>
  </si>
  <si>
    <t>Panitia Pembangunan Mushola Al-Hikmah</t>
  </si>
  <si>
    <t>Babakan Lio RT.  04/11 Kel. Balumbangjaya</t>
  </si>
  <si>
    <t>Panitia Pembangunan Musholla Al-Pallah</t>
  </si>
  <si>
    <t>Babakan Lio RT. 01/07 Balumbangjaya</t>
  </si>
  <si>
    <t>Masjid jami An-Nashr</t>
  </si>
  <si>
    <t>Jl. Gg Abdul Rojak RT 02/02 Kel. Cilendek Timur</t>
  </si>
  <si>
    <t>Musholla Nurul Ikhlas</t>
  </si>
  <si>
    <t>Jl. Sekolahan loji RT. 04/08 Kel. Loji</t>
  </si>
  <si>
    <t>Loji</t>
  </si>
  <si>
    <t>Jl. Babakan Lebak RT. 01/05 Kel. Balumbangjaya</t>
  </si>
  <si>
    <t>Musholla Al-Hasanah</t>
  </si>
  <si>
    <t>Jl. Sindangbarang RT. 03/09 Kel. Loji</t>
  </si>
  <si>
    <t>Panitia Pembangunan Musholla Al Amanah</t>
  </si>
  <si>
    <t>Babakan Lio RT. 02/09 Kel. Balumbangjaya</t>
  </si>
  <si>
    <t>Jl. Sindang Barang pilar 1 RT. 02/06 Kel. Sindangbarang</t>
  </si>
  <si>
    <t>Sindang Barang</t>
  </si>
  <si>
    <t>Masjid al Mukaromah</t>
  </si>
  <si>
    <t>Jl. Cijahe no 07 RT. 06/02 Kel. Curug Mekar</t>
  </si>
  <si>
    <t>Curug Mekar</t>
  </si>
  <si>
    <t>Panitia Pembangunan Masjid Baitur Rahman</t>
  </si>
  <si>
    <t>jl. Bhayangkara 2 RT. 02/03 Gg.Selakopi II Bogor Kel. Sindangbarang</t>
  </si>
  <si>
    <t>Musholla Aqwati</t>
  </si>
  <si>
    <t>Jl. Raya Cifor RT. 02/07 Kel. Bubulak</t>
  </si>
  <si>
    <t>Bubulak</t>
  </si>
  <si>
    <t>MT Al hikmah</t>
  </si>
  <si>
    <t>Jl. Nurul Falah RT 02/05 Kel. Cilendek Timur</t>
  </si>
  <si>
    <t>MT Al Islamiyah</t>
  </si>
  <si>
    <t>Kp. Karya Bakti RT 04 Kel. Cilendek Barat</t>
  </si>
  <si>
    <t>Cilendek Barat</t>
  </si>
  <si>
    <t>MT. Barokatulbasmalah</t>
  </si>
  <si>
    <t>Sindangbarang RT. 03/05 Kel. Loji</t>
  </si>
  <si>
    <t>Masjid Nurul Amal</t>
  </si>
  <si>
    <t>RT. 02/03 Kel. Margajaya</t>
  </si>
  <si>
    <t>Margajaya</t>
  </si>
  <si>
    <t>Musholla As Syifa</t>
  </si>
  <si>
    <t xml:space="preserve">RT. 01/18 Kel. Cilendek Barat </t>
  </si>
  <si>
    <t>Musholla Al Iklas</t>
  </si>
  <si>
    <t>RT. 04/18 Kel. Cilendek Barat</t>
  </si>
  <si>
    <t>Musholla Al Amanah</t>
  </si>
  <si>
    <t>Kp. Cilubang Nagrak RT. 04/04 Kel. Situgede</t>
  </si>
  <si>
    <t>Situgede</t>
  </si>
  <si>
    <t>Masjid Jami An'Nur</t>
  </si>
  <si>
    <t>RT. 01/01 Kel. Gunungbatu</t>
  </si>
  <si>
    <t>Gunung Batu</t>
  </si>
  <si>
    <t>Musholla Al Taufiqiah</t>
  </si>
  <si>
    <t>Gg. Mamora RT. 04/04 Kel. Sindangbarang</t>
  </si>
  <si>
    <t>Musholla Al Hidayah</t>
  </si>
  <si>
    <t>RT. 05/01 Kel. Gunungbatu</t>
  </si>
  <si>
    <t>Musholla Al Ikhtihad</t>
  </si>
  <si>
    <t>Gg. Cempaka RT. 07/04 Kel. Sindangbarang</t>
  </si>
  <si>
    <t>Panitia Renovasi MT. Nurul Huda</t>
  </si>
  <si>
    <t>Pancasan RT. 02/07 Kel. Pasirjaya</t>
  </si>
  <si>
    <t>Panitia Pembangunan Masjid Jami Al-Muttaqiin</t>
  </si>
  <si>
    <t>RW. 04 Kel. Sindangbarang</t>
  </si>
  <si>
    <t>Jl. Babakan Lebak RT. 04/06 Kel. Balumbangjaya</t>
  </si>
  <si>
    <t>Renovasi Masjid/Majelis Ta'lim Al-Ikhlas</t>
  </si>
  <si>
    <t>Taman Muara RT. 03/09 Kel. Pasirjaya</t>
  </si>
  <si>
    <t>Majelis Annur</t>
  </si>
  <si>
    <t>RT. 08/04Kel. Sindangbarang</t>
  </si>
  <si>
    <t>Panitia Pembangunan Masjid Jami Ar Rohmah</t>
  </si>
  <si>
    <t>Muara Kidul RT. 04/14 Kel. Pasirjaya</t>
  </si>
  <si>
    <t>Musholla At-Taubah</t>
  </si>
  <si>
    <t>Kp. Curug Cideres RT. 04/06 Kel. Curug</t>
  </si>
  <si>
    <t>Curug</t>
  </si>
  <si>
    <t>RW. 08  Kel. Balumbangjaya</t>
  </si>
  <si>
    <t>Majlis Ta'lim Al-Hikmah</t>
  </si>
  <si>
    <t>RW. 08 Kel. Balumbangjaya</t>
  </si>
  <si>
    <t>Kp. Wangkal RT. 01/03 Kel. Curug Mekar</t>
  </si>
  <si>
    <t>Majlis Ta'lim/Musholla Nurul Ikhwan</t>
  </si>
  <si>
    <t>Jl. H.M. Syarufuddin No. 25 Kel. Sindangbarang</t>
  </si>
  <si>
    <t>Majlis Ta'lim Nurul Iman</t>
  </si>
  <si>
    <t>Jl. Pulo air Sindangbarang loji Rw. 09 Kel. Loji</t>
  </si>
  <si>
    <t>Musholla Nur Ali Syarifah</t>
  </si>
  <si>
    <t>Gg. SDN Neglasari RT. 03 RW. 08 Kel. Semplak</t>
  </si>
  <si>
    <t>Semplak</t>
  </si>
  <si>
    <t>Masjid AL-Hidayah</t>
  </si>
  <si>
    <t>Kp. Cimanengah RT. 04 RW. 05 Kel. Cipaku</t>
  </si>
  <si>
    <t>Cipaku</t>
  </si>
  <si>
    <t>MT.AL IKHLAS</t>
  </si>
  <si>
    <t>Kp.Bojong RT. 03/02 kel. Pamoyanan</t>
  </si>
  <si>
    <t>Pamoyanan</t>
  </si>
  <si>
    <t>Masjid baitul Mu'minin</t>
  </si>
  <si>
    <t>Kp. Suka Asih RT. 01/04 No. 33 Kel. Cipaku</t>
  </si>
  <si>
    <t>Masjid jami As-sholihin</t>
  </si>
  <si>
    <t>Kp. Jaya Sari RW. 05 Kel. Ranggamekar</t>
  </si>
  <si>
    <t>Rangga Mekar</t>
  </si>
  <si>
    <t>MT. Jaziratul Ulum</t>
  </si>
  <si>
    <t>Kp. Situ Beureum RT. 02 RW. 01 Kel. Bojongkerta</t>
  </si>
  <si>
    <t>Masjid jami Nurul jannah</t>
  </si>
  <si>
    <t>Kp. Babakan Baru RT. 03/08 Kel. Cipaku</t>
  </si>
  <si>
    <t>Kelompok Pengajian Riyadul Ilmiyah</t>
  </si>
  <si>
    <t>Kp. Cipaku Skip RT. 04/06 Kel. Cipaku</t>
  </si>
  <si>
    <t>Kelompok Pengajian Fathurrahman</t>
  </si>
  <si>
    <t>Kp. Cimanengah RT. 01/05 Kel. Cipaku</t>
  </si>
  <si>
    <t xml:space="preserve">Masjid jami Al-Ikhlas </t>
  </si>
  <si>
    <t>Sukawarna RT. 04/03 Kel. Cipaku</t>
  </si>
  <si>
    <t>MT Al UMMI</t>
  </si>
  <si>
    <t>jl. Raya Ciawi no 25 RT. 03/06 Kel. Harjasari</t>
  </si>
  <si>
    <t>Harjasari</t>
  </si>
  <si>
    <t>MT Nurul Aulad</t>
  </si>
  <si>
    <t>Kp. Warung Limus RT. 04/09 Kel. Mulyaharja</t>
  </si>
  <si>
    <t>Mulyaharja</t>
  </si>
  <si>
    <t>DKM Nurut Takwa</t>
  </si>
  <si>
    <t>jl. Raya Cibeureum Gg. Masjid RT. 01/04 Kel. Mulyaharja</t>
  </si>
  <si>
    <t>MT Al-istiqomah</t>
  </si>
  <si>
    <t>Kp. Gandok RT. 01/V Kel. Pakuan</t>
  </si>
  <si>
    <t>Pakuan</t>
  </si>
  <si>
    <t>MT An-nawawiyyah</t>
  </si>
  <si>
    <t>Bakom Pesantren RT.  01/05 Kel. Bojongkerta</t>
  </si>
  <si>
    <t xml:space="preserve">MT Al-Ikhlas </t>
  </si>
  <si>
    <t>Jl. Lawanggintung RT. 04/07 Kel. Lawanggintung</t>
  </si>
  <si>
    <t>Lawanggintung</t>
  </si>
  <si>
    <t>MT Al Haq</t>
  </si>
  <si>
    <t>Jl. Rulita Gg. Pesantren RT. 02/07 Kel. Harjasari</t>
  </si>
  <si>
    <t>MT. Al Ma'muniyah</t>
  </si>
  <si>
    <t>Kp. Ciawi Gg. KH. Ma'mun RT. 02/07 Kel. Harjasari</t>
  </si>
  <si>
    <t>MT. Al Hikmah</t>
  </si>
  <si>
    <t>Jl. Rancamaya RT. 02/07 Kel. Rancamaya</t>
  </si>
  <si>
    <t>Rancamaya</t>
  </si>
  <si>
    <t>Masjid Al Munawaroh</t>
  </si>
  <si>
    <t>RT. 01/05 Kel. Batutulis</t>
  </si>
  <si>
    <t>Batutulis</t>
  </si>
  <si>
    <t>Masjid Jami Sirojul Huda</t>
  </si>
  <si>
    <t>Kp. Bojong RW. 02 Kel. Pamoyanan</t>
  </si>
  <si>
    <t>Kp. Bojong Gg. Amil RT. 04/07 Kel. Pamoyanan</t>
  </si>
  <si>
    <t>Musholla Kementrian Agama</t>
  </si>
  <si>
    <t xml:space="preserve">Jl Dr. Sumeru No 25 </t>
  </si>
  <si>
    <t>Panitia Renovasi Musholla Al Ikhlas</t>
  </si>
  <si>
    <t>Kebon Jukut RT. 01 RW. 10 babakan Pasar</t>
  </si>
  <si>
    <t>Babakan Pasar</t>
  </si>
  <si>
    <t>Panitia Renovasi MT. Al Muttaqin</t>
  </si>
  <si>
    <t>Mantarena RT. 02 RW. 02 Kel. Panaragan</t>
  </si>
  <si>
    <t>Panaragan</t>
  </si>
  <si>
    <t>Lebak Sari RT. 10 RW. 10 Kel. Paledang</t>
  </si>
  <si>
    <t>Paledang</t>
  </si>
  <si>
    <t>Musholla Al Fattah dan Ar Rohmah</t>
  </si>
  <si>
    <t>Panaragan Penggilingan RW. 06 Kel. Panaragan</t>
  </si>
  <si>
    <t>Musholla Al Muhajirin</t>
  </si>
  <si>
    <t xml:space="preserve">RT. 05/07 Kel. Kebon Kelapa </t>
  </si>
  <si>
    <t>Kebon Kalapa</t>
  </si>
  <si>
    <t>Musholla Al Mukhlisin</t>
  </si>
  <si>
    <t>Kebon Manggis RT. 02/04 Kel. Paledang</t>
  </si>
  <si>
    <t>MT. Ruha Sakinah</t>
  </si>
  <si>
    <t>RT. 02/12 Kel. Gudang</t>
  </si>
  <si>
    <t>Gudang</t>
  </si>
  <si>
    <t>Gg. Aut RT. 02/05 Kel. Gudang</t>
  </si>
  <si>
    <t>Jalan Abesin RT. 05/04 Kel. Cibogor</t>
  </si>
  <si>
    <t>Cibogor</t>
  </si>
  <si>
    <t>DKM Al-Haq</t>
  </si>
  <si>
    <t>Jl. Ir. H. Juanda No. 6 Bogor Kel. Pabaton</t>
  </si>
  <si>
    <t>Pabaton</t>
  </si>
  <si>
    <t>DKM Awwalussalikin</t>
  </si>
  <si>
    <t>Jl. Lodaya II Cilibende RT. 04/05  Kel. Babakan</t>
  </si>
  <si>
    <t>Babakan</t>
  </si>
  <si>
    <t>DKM Jami Aula</t>
  </si>
  <si>
    <t>Kp. Cincau RT. 04/08  Kel. Gudang</t>
  </si>
  <si>
    <t>DKM Baitul Marhamah</t>
  </si>
  <si>
    <t>Kompleks Perum Ciluar Asri RW. 09  Kel. Ciluar</t>
  </si>
  <si>
    <t>Ciluar</t>
  </si>
  <si>
    <t>Kalibata Bantarjati RT. 03/11 Kel. Bantarjati</t>
  </si>
  <si>
    <t>Bantarjati</t>
  </si>
  <si>
    <t>Musholla Alfatul Hidayah</t>
  </si>
  <si>
    <t>RT. 04/13 Kel. Kedunghalang</t>
  </si>
  <si>
    <t>Kedung Halang</t>
  </si>
  <si>
    <t>DKM Baiturahiim</t>
  </si>
  <si>
    <t>Villa Bogor Indah Bogor</t>
  </si>
  <si>
    <t>Masjid Al Muhajirin</t>
  </si>
  <si>
    <t>Jl. Pamikul No. 06 Kel. Tegalgundil</t>
  </si>
  <si>
    <t>Tegal Gundil</t>
  </si>
  <si>
    <t>MT AL-Barokah</t>
  </si>
  <si>
    <t>Kp. Babakan RT. 05/08 Kel. Cimahpar</t>
  </si>
  <si>
    <t>Cimahpar</t>
  </si>
  <si>
    <t>Masjid Baitul rohman</t>
  </si>
  <si>
    <t>Kp. Sawah RT. 01/11 Kel. Cimahpar</t>
  </si>
  <si>
    <t>MT Al-Maimunah</t>
  </si>
  <si>
    <t>Kp. Sawah RT. 02/07 Kel. Tanahbaru</t>
  </si>
  <si>
    <t>Tanah Baru</t>
  </si>
  <si>
    <t>MT Al Amaliah</t>
  </si>
  <si>
    <t>kp. Ciburial RT. 01/10 Kel. Ciparigi</t>
  </si>
  <si>
    <t>Ciparigi</t>
  </si>
  <si>
    <t>Kawung Luwuk RT. 01/01 Kel. Tegalgundil</t>
  </si>
  <si>
    <t>Masjid Jami Nuruzh Zhulam</t>
  </si>
  <si>
    <t>Jl. Pesantren No. 14 Kel. Kedunghalang</t>
  </si>
  <si>
    <t>MT. Nur Sa'adah</t>
  </si>
  <si>
    <t>Jl. Pangeran Assogiri Kp. Keramat RT. 03/01 Kel. Tanahbaru</t>
  </si>
  <si>
    <t>MT Al Inayah</t>
  </si>
  <si>
    <t>Jl. Danau Bogor Raya Pasir RT. 01/12 Kel. Cimahpar</t>
  </si>
  <si>
    <t>MT. Riyadus Sholihin</t>
  </si>
  <si>
    <t>Jl. Arzimar III RT. 01/03 Kel. Tegal Gundil</t>
  </si>
  <si>
    <t>Jl. Sukaraja RT. 04/01 Kel. Ciluar</t>
  </si>
  <si>
    <t>Masjid Al-Anshar</t>
  </si>
  <si>
    <t>Jl. Pangkalan II RT. 01/02 Kel. Kedung Halang</t>
  </si>
  <si>
    <t>Kedung halang</t>
  </si>
  <si>
    <t>MT Nurul Iman</t>
  </si>
  <si>
    <t>Kp.Caradamai RT. 01/06 Kela. Mekarwangi</t>
  </si>
  <si>
    <t>Mekarwangi</t>
  </si>
  <si>
    <t>Musholla As-sholihin</t>
  </si>
  <si>
    <t>Jl. Pabuaran Pesantren RT 02/06 Kel. Kedungwaringin</t>
  </si>
  <si>
    <t>Kedung Waringin</t>
  </si>
  <si>
    <t>Musholla AL KARIMAH</t>
  </si>
  <si>
    <t>RT. 02/02 Kel. Sukadamai</t>
  </si>
  <si>
    <t>Sukadamai</t>
  </si>
  <si>
    <t>MT Al-Kautsar</t>
  </si>
  <si>
    <t>jl H. Yunus RT. 04/05 Kel. Sukaresmi</t>
  </si>
  <si>
    <t>Sukaresmi</t>
  </si>
  <si>
    <t>DKM Al Safiiyah</t>
  </si>
  <si>
    <t>Kedung Halang Poncol RT. 04/06 Kel. Sukaresmi</t>
  </si>
  <si>
    <t>MT Far'iyah annuronniyah</t>
  </si>
  <si>
    <t>Kedung Badak RT. 03/13 Kel. Kedung badak</t>
  </si>
  <si>
    <t>Kedung Badak</t>
  </si>
  <si>
    <t>DKM Masjid 'Ashim bin umar al khotob</t>
  </si>
  <si>
    <t>jl. Raya Mutiara blok F, Rw XII Kel. Mekarwangi</t>
  </si>
  <si>
    <t>Ibn Rusyd Bogor</t>
  </si>
  <si>
    <t>jl. Bulak Amah RT. 03/06 Kel. Mekarwangi</t>
  </si>
  <si>
    <t>Musholla Al Amin</t>
  </si>
  <si>
    <t>kp. Bubulak Selatan RT. 01/04 Kel. Kencana</t>
  </si>
  <si>
    <t>Kencana</t>
  </si>
  <si>
    <t>Musholla Al-Muchlisin</t>
  </si>
  <si>
    <t>Sumurwangi RT. 02/08 Kel. Kayumanis</t>
  </si>
  <si>
    <t>Kayumanis</t>
  </si>
  <si>
    <t>DKM Al Attiqiyah</t>
  </si>
  <si>
    <t>Cimanggu Gg. Madrasah RT. 02/03 Kel. Kedungjaya</t>
  </si>
  <si>
    <t>Kedung Jaya</t>
  </si>
  <si>
    <t>Musholah Nurul Amal</t>
  </si>
  <si>
    <t>kp. Sumurwangi RT. 03/05 Kel. Mekarwangi</t>
  </si>
  <si>
    <t>Musholah Al Kahfi</t>
  </si>
  <si>
    <t>Kp. Seremped RT. 02/06 Kel. Mekarwangi</t>
  </si>
  <si>
    <t>MT Auradhul Istiqomah</t>
  </si>
  <si>
    <t>Kelapa Tiga RT. 03/04 Kel. Mekarwangi</t>
  </si>
  <si>
    <t>MT Al Makmuriah</t>
  </si>
  <si>
    <t>Kalimurni RT. 04/01 Kel. Kencana</t>
  </si>
  <si>
    <t>Musholla Al Ikhlas</t>
  </si>
  <si>
    <t>Jl. Bulak Amah RT. 04/06 Kel. Mekarwangi</t>
  </si>
  <si>
    <t>Panitia Renovasi MT. Nur Shobah</t>
  </si>
  <si>
    <t>Kebon Pedes RT.004 RW. 09 Kel. Kebon Pedes</t>
  </si>
  <si>
    <t>Kebon Pedes</t>
  </si>
  <si>
    <t>Panitia Pembangunan Musholla Al Barokah</t>
  </si>
  <si>
    <t>Kebon Pedes RT.05 RW.09 Kel. Kebon Pedes</t>
  </si>
  <si>
    <t>Panitia Pembangunan Musholla Al Hikmah</t>
  </si>
  <si>
    <t>Kebon Pedes RT.01 &amp; 02 RW.10 Kel. Kebon Pedes</t>
  </si>
  <si>
    <t>MT. Al 'Adillah</t>
  </si>
  <si>
    <t>Jl. K.H. Sholeh Iskandar, Pabuaran RT. 02/03 Kel. Cibadak</t>
  </si>
  <si>
    <t>Cibadak</t>
  </si>
  <si>
    <t>MT. Hayatul Qulub</t>
  </si>
  <si>
    <t>Jl. K.H. Sholeh Iskandar, Kayumanis RT. 01/01 Kel. Cibadak</t>
  </si>
  <si>
    <t>MT. Raudhotul Jannah</t>
  </si>
  <si>
    <t>Jl. H. Yunus RT. 02/04 Kel. Sukaresmi</t>
  </si>
  <si>
    <t>MT. Al Hajj</t>
  </si>
  <si>
    <t>Jl. Bubulak No. 85 RT. 03/01 Kel. Kebon Pedes</t>
  </si>
  <si>
    <t>DKM Al Ma'arij</t>
  </si>
  <si>
    <t>RT. 03/01 Kel. Kayumanis</t>
  </si>
  <si>
    <t>Rumah Tahfidz Yatim dan Dhuafa Daarul Qur'an</t>
  </si>
  <si>
    <t>Jl. KH. Sholeh Iskandar Perum Bogor Raya Permai Blok FE 23A-B Bogor Kec. Tanah Sareal</t>
  </si>
  <si>
    <t>MT. Al Hamdaniyah</t>
  </si>
  <si>
    <t>Jl. Raya Cilebut Jembatan 2 Kedung Halang Wesel RT. 03/03 Kel. Sukaresmi</t>
  </si>
  <si>
    <t>MT. Al Ikhsan</t>
  </si>
  <si>
    <t>Jl. Kukupu RT. 03/04 Kel. Cibadak</t>
  </si>
  <si>
    <t>Masjid Jami Al Ikhlas</t>
  </si>
  <si>
    <t>Jl. Raya Cilebut Sukaresmi Kedung Halang Wesel RT. 03/03 Kel. Sukaresmi</t>
  </si>
  <si>
    <t>Musholla Madiyatul Halimah</t>
  </si>
  <si>
    <t>RT.02/06 Kel. Sukaresmi</t>
  </si>
  <si>
    <t>Musholla Musaadah</t>
  </si>
  <si>
    <t>MT. Nurul Huda</t>
  </si>
  <si>
    <t>RT. 01/03 Kel. Cibadak</t>
  </si>
  <si>
    <t>MT. Roudhotul Ummahat</t>
  </si>
  <si>
    <t>RT. 01/04 Kel. Sukaresmi</t>
  </si>
  <si>
    <t>Musholla Al Zufa</t>
  </si>
  <si>
    <t>RT. 02/08 Kel. Sukadamai</t>
  </si>
  <si>
    <t>Masjid Jami An Nurut Taqwa</t>
  </si>
  <si>
    <t>Jl. Soleh Iskandar kp. Seremped rt. 03/04 kel. Cibadak</t>
  </si>
  <si>
    <t>Musholla Aa-Saadah</t>
  </si>
  <si>
    <t>MT. Ar-Rohman</t>
  </si>
  <si>
    <t>Kdh. Poncol RT. 06/06 Kel. Sukaresmi</t>
  </si>
  <si>
    <t>RT. 03/06 Kel. Sukaresmi</t>
  </si>
  <si>
    <t>Musholla Nurul Yaqin</t>
  </si>
  <si>
    <t>RT. 02/05 Kel. Cibadak</t>
  </si>
  <si>
    <t>Masjid Jami Al-Awwabin</t>
  </si>
  <si>
    <t>Kp. Kukupu Kel. Cibadak</t>
  </si>
  <si>
    <t>MT. At-Taqwa</t>
  </si>
  <si>
    <t>Kedung halang Wates RT. 03/01 Kel. Sukaresmi</t>
  </si>
  <si>
    <t>Musholla Ar-Ridho</t>
  </si>
  <si>
    <t>Bukit Cimanggu City  Kel. Cibadak</t>
  </si>
  <si>
    <t>Masjid Al-Maliki</t>
  </si>
  <si>
    <t>Jl. Pool Bina Marga No. 5 RT. 01/05 Kp. Munjul kel. Kayumanis</t>
  </si>
  <si>
    <t>MT AR-Rohmat</t>
  </si>
  <si>
    <t>RT. 02/13 Kel. Baranangsiang</t>
  </si>
  <si>
    <t>Baranangsiang</t>
  </si>
  <si>
    <t>MT.Al-Musta'an</t>
  </si>
  <si>
    <t>Jl. Raya Pajajaran Blok ARMIN RT. 05/04 Bogor Timur</t>
  </si>
  <si>
    <t>Ciburial Indah RT. 02/03 Kel. Baranangsiang</t>
  </si>
  <si>
    <t>Musholla Nurul Amal</t>
  </si>
  <si>
    <t>Kp. Ciheuleut RT. 01/08 Kel. Baranangsiang</t>
  </si>
  <si>
    <t>MT Al Barokah Katulampa</t>
  </si>
  <si>
    <t>RT. 02/14 Kel. Katulampa</t>
  </si>
  <si>
    <t>Katulampa</t>
  </si>
  <si>
    <t>MT Al-Kusairiyah</t>
  </si>
  <si>
    <t>RT. 01 Katulampa buled Kel. Katulampa</t>
  </si>
  <si>
    <t>MT Al-Hidayah Katulampa</t>
  </si>
  <si>
    <t>RT. 03 Katulampa Segog Kel. Katulampa</t>
  </si>
  <si>
    <t>DKM Zulfa Noer</t>
  </si>
  <si>
    <t>RW. XII Babakan Peundeuy Kel. Baranangsiang</t>
  </si>
  <si>
    <t>MT At Tamiimi</t>
  </si>
  <si>
    <t>jl.pakuan no 42 ciheuleut rt 05/VIII Bogor Timur</t>
  </si>
  <si>
    <t>Panitia Renovasi Musholla Al-Mubarok</t>
  </si>
  <si>
    <t>Ciheuleut RT. 01/09 Kel. Baranangsiang</t>
  </si>
  <si>
    <t>Musholla Al-Barokah</t>
  </si>
  <si>
    <t>Kp. Pasir RT. 04/07 Kel. Katulampa</t>
  </si>
  <si>
    <t>Katulampa Buleud RT. 01/08 Kel. Katulampa</t>
  </si>
  <si>
    <t>Masjid al Hidayah</t>
  </si>
  <si>
    <t>Katulampa RT. 04/05 RW. 14 Kel. Katulampa</t>
  </si>
  <si>
    <t>MT Darul mutaqin</t>
  </si>
  <si>
    <t>Katulampa RT. 07/08 Kel. Katulampa</t>
  </si>
  <si>
    <t>Panitia Pembangunan Musholla Nurul Khoiriyah</t>
  </si>
  <si>
    <t>Bantar Peutey RT. 01 RW. 04 Kel. Tajur</t>
  </si>
  <si>
    <t>Panitia Rehabilitasi MT.Al Islah</t>
  </si>
  <si>
    <t>Jl.Tajur Gg. Bengkel RT.04 RW.04 Kel. Tajur</t>
  </si>
  <si>
    <t>Panitia Rehabilitasi MT. Al Islamiyah</t>
  </si>
  <si>
    <t>Kel. Sindangsari</t>
  </si>
  <si>
    <t>Sindang Sari</t>
  </si>
  <si>
    <t>Panitia Rehablitasi MT.Jami'atul Falah</t>
  </si>
  <si>
    <t>Wangun Tengah RT. 04 RW. 02 Bogor Timur</t>
  </si>
  <si>
    <t>Panitia Pembangunan MT.Al Juweriyah</t>
  </si>
  <si>
    <t>Sukamulya RT. 01 RW. 05 Kel. Sukasari</t>
  </si>
  <si>
    <t>Sukasari</t>
  </si>
  <si>
    <t>Pondok Pesantren Miftahul Huda Al Azizi</t>
  </si>
  <si>
    <t>Panitia Rehabilitasi Musholla Nurul Huda</t>
  </si>
  <si>
    <t>Gardu Tinggi RT. 04 RW. 04 Kel. Sukasari</t>
  </si>
  <si>
    <t>Panitia Rehabilitasi Musholla Assyidiqiyah Zubaedah</t>
  </si>
  <si>
    <t>RT. 04 RW. 05 Kel. Baranangsiang</t>
  </si>
  <si>
    <t>Panitia Rehabilitasi MT &amp; Masjid Jami Nurul Husna</t>
  </si>
  <si>
    <t>Warga Mulya RT. 02 RW. 03 Kel. Sukasari</t>
  </si>
  <si>
    <t>Panitia Renovasi Musholla Al Hikmah</t>
  </si>
  <si>
    <t>RT. 03 RW. 07 Kel. Baranangsiang</t>
  </si>
  <si>
    <t>Panitia Renovasi Masjid Al Ikhlas</t>
  </si>
  <si>
    <t>Kp. Muara Tajur RT. 01 RW. 02 Bogor Timur</t>
  </si>
  <si>
    <t>Panitia Rehabilitasi Masjid Al Ikhlas</t>
  </si>
  <si>
    <t>Kp. Muara Peundeuy RT. 02 RW. 11 Kel. Sindangrasa</t>
  </si>
  <si>
    <t>Sindang Rasa</t>
  </si>
  <si>
    <t>Panitia Renovasi Musholla/MT. Al Ikhlas</t>
  </si>
  <si>
    <t>Sukasari RT. 03 RW. 02 Kel. Sukasari</t>
  </si>
  <si>
    <t>Panitia Renovasi Musholla Al Falah</t>
  </si>
  <si>
    <t>Sukasari RT. 02 RW. 02 Kel. Sukasari</t>
  </si>
  <si>
    <t>Panitia Pembangunan Madrasah Diniyah</t>
  </si>
  <si>
    <t>Kp. Bantar Peuteuy RT. 04/02 Kel. Tajur</t>
  </si>
  <si>
    <t>DKM Nurul Fallah</t>
  </si>
  <si>
    <t>Ciheuleut RT. 03/08 Kel. Baranangsiang</t>
  </si>
  <si>
    <t>Musholla Nurul Hidayah</t>
  </si>
  <si>
    <t>Cibalok RT. 04/02 Kel. Sindangsari</t>
  </si>
  <si>
    <t>Majlis Ta'lim Daarul Rohman</t>
  </si>
  <si>
    <t>Kp. Parung Banteng RT. 03/01  Kel. Katulampa</t>
  </si>
  <si>
    <t>Jl. Padi Gg. Amil Yassin RT.03/09 Kel. Baranangsiang</t>
  </si>
  <si>
    <t>Mesjid Jami Al Ikhlas</t>
  </si>
  <si>
    <t>Jl. Raya Curug No. 6 RT. 03 Rw. 02 Kel. Curug</t>
  </si>
  <si>
    <t>Mesjid Baiturahman</t>
  </si>
  <si>
    <t>Sumur Wangi RT. 05 RW. 07 Kel. Kayumanis</t>
  </si>
  <si>
    <t>Mushola Al Maidah</t>
  </si>
  <si>
    <t>Gg. Pacilong Kebon Pedes RT.05/04 Kel. Kebon Pedes</t>
  </si>
  <si>
    <t>Musholla "Ummat"</t>
  </si>
  <si>
    <t>Jl. Sukamulya RT. 07/03 Kel. Sukasari</t>
  </si>
  <si>
    <t>DKM Nurul Amir</t>
  </si>
  <si>
    <t>Cibalok RT. 03/05 Kel. Sindangsari</t>
  </si>
  <si>
    <t>Sindang sari</t>
  </si>
  <si>
    <t>Majelis Dhuha Ibadurrahman</t>
  </si>
  <si>
    <t>Jl. Raya Semplak KM. 07 No. 107 Kec. Bogor Barat</t>
  </si>
  <si>
    <t>Majelis Ta'lim Nurul Ilmi</t>
  </si>
  <si>
    <t>Jl. Masjid Al Muqorrobin Kp. Kelapa 3 RT. 03/04 Kel. Mekarwangi</t>
  </si>
  <si>
    <t>MT. Al Hikmah 2</t>
  </si>
  <si>
    <t>Cibeureum Hilir RT. 04/08 Kel. Mulyaharja</t>
  </si>
  <si>
    <t>MT. Anwarul Hidayah</t>
  </si>
  <si>
    <t>Kedung Halang Sentral RT. 02/01 Kel. Sukaresmi</t>
  </si>
  <si>
    <t>MT. Al Ijtihad</t>
  </si>
  <si>
    <t>Kedung Halang Wates RT. 02/01 Kel. Sukaresmi</t>
  </si>
  <si>
    <t>MT. Al-Awwabin</t>
  </si>
  <si>
    <t>MT. Al Falah</t>
  </si>
  <si>
    <t>Bukit Cimanggu City Kel. Mekarwangi</t>
  </si>
  <si>
    <t>MT. Baetijanah</t>
  </si>
  <si>
    <t>Kp. Dekeng RT. 02/03 Kel. Genteng</t>
  </si>
  <si>
    <t>Genteng</t>
  </si>
  <si>
    <t>MT. Attaqwa</t>
  </si>
  <si>
    <t xml:space="preserve">Kp. Rawa Taman Kel. Mekarwangi </t>
  </si>
  <si>
    <t>MT. Al-Muhajirin</t>
  </si>
  <si>
    <t>Masjid Al Falaah</t>
  </si>
  <si>
    <t>Bukit Cimanggu City Blok S9E No. 7 Kel. Cibadak</t>
  </si>
  <si>
    <t>Panitia Itsbat Nikah dan Gugat Cerai</t>
  </si>
  <si>
    <t>Jl. Plamboyan V No. 7 Mekarwangi Kec. Tanah Sareal</t>
  </si>
  <si>
    <t>Pembangunan Mushola (DKM Al Aziz)</t>
  </si>
  <si>
    <t>Jl. Kapten Muslihat No. 18 Bogor</t>
  </si>
  <si>
    <t>Mushola Baitus-Sakinah</t>
  </si>
  <si>
    <t>genteng</t>
  </si>
  <si>
    <t>Mesjid Al_Barokah</t>
  </si>
  <si>
    <t>Kp. Karang Niaga RT. 01 RW. 01 Kel. Cipaku Kec. Bogor Selatan</t>
  </si>
  <si>
    <t>cipaku</t>
  </si>
  <si>
    <t>DKM Mesjid Nurquba</t>
  </si>
  <si>
    <t>Jl. Kedung Halang Sentral RT. 03/04 Kel. Sukaresmi</t>
  </si>
  <si>
    <t>sukaresmi</t>
  </si>
  <si>
    <t>MT Nur Al Chamdi</t>
  </si>
  <si>
    <t>Jl. Batara Rambay RT. 01/06 Kel. Ciluar</t>
  </si>
  <si>
    <t>5.1.4.06.06</t>
  </si>
  <si>
    <t>Belanja Hibah Kepada Kelompok Masyarakat Bidang Pemuda dan Olahraga</t>
  </si>
  <si>
    <t xml:space="preserve">Pokmas Kepemudaan Sanggar Sendi </t>
  </si>
  <si>
    <t>Bantar Jati RT 03/04 Kel. Bantarjati</t>
  </si>
  <si>
    <t>Panitia Pelaksana Karang Taruna Cup</t>
  </si>
  <si>
    <t>Jl. Batara Rt. 01 Rw. 02 Kel. Ciluar</t>
  </si>
  <si>
    <t>PB Tunas Baru Cijahe</t>
  </si>
  <si>
    <t>Cijahe Rt.03/01 Kel.Curug Mekar Kec.Bogor Barat</t>
  </si>
  <si>
    <t>Pan.Pemb.Lap. Bulutangkis</t>
  </si>
  <si>
    <t>5.1.4.07.01</t>
  </si>
  <si>
    <t xml:space="preserve">Belanja Hibah Dana BOS ke SD Swasta </t>
  </si>
  <si>
    <t>SDS Islam Al Mustarih</t>
  </si>
  <si>
    <t>Jl. Cibalagung No. 111</t>
  </si>
  <si>
    <t>SDS Plus BBS</t>
  </si>
  <si>
    <t>Jl. Raya Darmaga Km 07</t>
  </si>
  <si>
    <t>SDS Dharma Ibu</t>
  </si>
  <si>
    <t>Jl. Cilendek Barat Gang Mesjid No 25</t>
  </si>
  <si>
    <t>SDS Rimba Putra</t>
  </si>
  <si>
    <t>Jl. Rimba Mulya 1</t>
  </si>
  <si>
    <t>SDIT Al Hikmah</t>
  </si>
  <si>
    <t>SDIT Al Yasmin</t>
  </si>
  <si>
    <t>Jl. Raya Sindang Barang No.16 B</t>
  </si>
  <si>
    <t>SDS Advent</t>
  </si>
  <si>
    <t>Jl. Pajajaran No. 39</t>
  </si>
  <si>
    <t>SDS Amal Kasih</t>
  </si>
  <si>
    <t>Jl. Danau Bogor Raya No. 8</t>
  </si>
  <si>
    <t>SDS Mardi Waluya</t>
  </si>
  <si>
    <t>Jl. Pahlawan No. 96</t>
  </si>
  <si>
    <t>SDIT Al Khairiyah</t>
  </si>
  <si>
    <t>Jl. Jagung No.14, Baranangsiang</t>
  </si>
  <si>
    <t>SDS Al Ghazaly</t>
  </si>
  <si>
    <t>Jl. Cempaka 6 Kotaparis Bogor</t>
  </si>
  <si>
    <t>SDS Kristen Satu Bakti</t>
  </si>
  <si>
    <t>Jl. Kartini No 3 Bogor</t>
  </si>
  <si>
    <t>SDS Taman Siswa</t>
  </si>
  <si>
    <t>Jl. Merdeka No. 172</t>
  </si>
  <si>
    <t>SDS Al Irsyad</t>
  </si>
  <si>
    <t>Jl. Sedane No.11</t>
  </si>
  <si>
    <t>SDS Ananda</t>
  </si>
  <si>
    <t xml:space="preserve">Jl. Lawanggintung </t>
  </si>
  <si>
    <t>SDS Muhamadiyah</t>
  </si>
  <si>
    <t>Jl. Dreded No. 20 A</t>
  </si>
  <si>
    <t>SDS Perwanida</t>
  </si>
  <si>
    <t>Jl. Pahlawan No. 15</t>
  </si>
  <si>
    <t>SDS Srikandi</t>
  </si>
  <si>
    <t>Jl. Pahlawan Gg. Rd. Saleh No. 53</t>
  </si>
  <si>
    <t>SDIT Al Quds</t>
  </si>
  <si>
    <t>Jl. Layungsari I No. 1, Kelurahan Empang Bogor</t>
  </si>
  <si>
    <t>SDS Yapis</t>
  </si>
  <si>
    <t>Jl. Ahmad Yani Blk 48 Bogor</t>
  </si>
  <si>
    <t>SDIT AR Rohmaniyah</t>
  </si>
  <si>
    <t>Jl. KH. A. Sya'yani / Mekar Sari</t>
  </si>
  <si>
    <t>SDIT Al Kautsar</t>
  </si>
  <si>
    <t>Jl. Ceremai Ujung Rt 03/12 Bantarjati Kaum</t>
  </si>
  <si>
    <t>5.1.4.07.02</t>
  </si>
  <si>
    <t xml:space="preserve">Belanja Hibah Dana BOS ke SMP Swasta </t>
  </si>
  <si>
    <t>SMP Advent</t>
  </si>
  <si>
    <t>Jl. Pajajaran No 39</t>
  </si>
  <si>
    <t>SMP Al-Qudsiyah</t>
  </si>
  <si>
    <t xml:space="preserve">JL. Mesjid Attaqwa Gg. Al Qudsiyah Cilendek Timur </t>
  </si>
  <si>
    <t>SMP Al-Azhar Plus</t>
  </si>
  <si>
    <t>Jl. Raya Sindang Barang No. 219 Bogor</t>
  </si>
  <si>
    <t>SMP IT Al-Bunyan</t>
  </si>
  <si>
    <t>Jl. Ama Sandi Rt 05/09 Kelurahan Cikaret</t>
  </si>
  <si>
    <t>SMP Al-Fatah</t>
  </si>
  <si>
    <t>Jl. KH. Sholeh Iskandar Gg Walet Kel. Cibadak</t>
  </si>
  <si>
    <t>SMP Al-Ghazaly</t>
  </si>
  <si>
    <t>SMP Al-Irsyad</t>
  </si>
  <si>
    <t>Jl. Pekojan No. 8</t>
  </si>
  <si>
    <t>SMP Al-Munir</t>
  </si>
  <si>
    <t xml:space="preserve">JL. Raya Cilebut Kdh. Sentral Rt 02/01 No. 77 Kel. Sukaresmi </t>
  </si>
  <si>
    <t>SMP Islam Al-Mustarih</t>
  </si>
  <si>
    <t>SMP At-Thoyibah</t>
  </si>
  <si>
    <t>Jl. Sancang No. 19-21 Babakan</t>
  </si>
  <si>
    <t>SMP Al-Uum</t>
  </si>
  <si>
    <t>Jl. Raya Ujung Tol Jagorawi Ciawi Wangun Tengah Kel. Sindangsari</t>
  </si>
  <si>
    <t>SMP Ananda</t>
  </si>
  <si>
    <t>Jl. Lawanggintung</t>
  </si>
  <si>
    <t>SMP Bahrul ulum</t>
  </si>
  <si>
    <t xml:space="preserve">Jl. Neglasari I No. 14 Cibuluh </t>
  </si>
  <si>
    <t>SMP Bhakti Insani</t>
  </si>
  <si>
    <t>Jl. Batutulis No. 5c Kel. Batutulis</t>
  </si>
  <si>
    <t>SMP Bhakti Taruna 1</t>
  </si>
  <si>
    <t>Jl. Raya Tajur No.427</t>
  </si>
  <si>
    <t>SMP Bhakti Taruna 2</t>
  </si>
  <si>
    <t>Jl. Muara No. 10b (Perum. Muara Asri)</t>
  </si>
  <si>
    <t>SMP Bina Budi Luhur</t>
  </si>
  <si>
    <t>Jl. Raya Katulampa Gg. Balita Parung Banteng No.11-13 Bogor 16144</t>
  </si>
  <si>
    <t>SMP Bina Greha</t>
  </si>
  <si>
    <t>Jl. Taman Cimanggu No. 47 A</t>
  </si>
  <si>
    <t>SMP Bina Sejahtera</t>
  </si>
  <si>
    <t xml:space="preserve">Jl. Ledeng Sindangsari No. 5 </t>
  </si>
  <si>
    <t>SMP Cempaka</t>
  </si>
  <si>
    <t>Jl. Jabaru II No.5</t>
  </si>
  <si>
    <t>SMP Darma Bakti</t>
  </si>
  <si>
    <t>Jl. Raya H.E.Sukma Gg.Siliwangi No.44 Harjasari</t>
  </si>
  <si>
    <t>SMP Gita Amanda</t>
  </si>
  <si>
    <t>Jl. Raya Curug No.11 Rt 03/01 Curug Bogor Barat</t>
  </si>
  <si>
    <t>SMP Harapan Siswa</t>
  </si>
  <si>
    <t>Jl. Duta Utama No. 13 A Curug Mekar Bogor Barat</t>
  </si>
  <si>
    <t>SMP Islam YTM 1</t>
  </si>
  <si>
    <t>Jl. Lodaya I No. 57</t>
  </si>
  <si>
    <t>SMP IT ABN</t>
  </si>
  <si>
    <t>Jl. Raya Taman Cimanggu No.51 Bogor</t>
  </si>
  <si>
    <t>SMP Kamandaka</t>
  </si>
  <si>
    <t>Jl. Ahmad Sobana SH, Perumnas Bantarjati Bogor Utara</t>
  </si>
  <si>
    <t>SMP Muhammadiyah</t>
  </si>
  <si>
    <t xml:space="preserve">Jl. Pahlawan Gg. Raden Saleh No.55 Kota Bogor </t>
  </si>
  <si>
    <t>SMP Muhammadiyah 
(Alokasi TA 2012)</t>
  </si>
  <si>
    <t>SMP Paramitra</t>
  </si>
  <si>
    <t>Jl. Raya Loji Rt. 01/01 No. 101</t>
  </si>
  <si>
    <t>SMP Pasundan 1</t>
  </si>
  <si>
    <t>Jl. Perwira No. 4</t>
  </si>
  <si>
    <t>SMP Pembangunan 1</t>
  </si>
  <si>
    <t>Jl. Poras No. 7 Sindang Barang - Loji</t>
  </si>
  <si>
    <t>SMP Persada</t>
  </si>
  <si>
    <t xml:space="preserve">Jl. Tanah Baru </t>
  </si>
  <si>
    <t>SMP Perwanida</t>
  </si>
  <si>
    <t>Jl. Pahlawan No. 15 Bogor</t>
  </si>
  <si>
    <t>SMP PGRI 1</t>
  </si>
  <si>
    <t>Jl. Papandayan No. 25 Bogor</t>
  </si>
  <si>
    <t>SMP PGRI 2</t>
  </si>
  <si>
    <t>Jl. Raya Tajur Biotrop No. 24   Bogor 16721</t>
  </si>
  <si>
    <t>SMP PGRI 3</t>
  </si>
  <si>
    <t>Jl. Raya Ciomas No. 308 Bogor</t>
  </si>
  <si>
    <t>SMP PGRI 4</t>
  </si>
  <si>
    <t>Jl. Batutulis N. 44</t>
  </si>
  <si>
    <t>SMP PGRI 5</t>
  </si>
  <si>
    <t>Jl. Pajajaran Blk. Komplek Bpt Telp. 0251 8320185 Bogor</t>
  </si>
  <si>
    <t>SMP PGRI 6</t>
  </si>
  <si>
    <t>Jl. Pandawa Wr.Jambu</t>
  </si>
  <si>
    <t>SMP PGRI 7</t>
  </si>
  <si>
    <t>Jl. RE. Martadinata No. 7</t>
  </si>
  <si>
    <t>SMP PGRI 8</t>
  </si>
  <si>
    <t>Jl. Raya Semplak Cemplang</t>
  </si>
  <si>
    <t>SMP PGRI 9</t>
  </si>
  <si>
    <t>Jl. Kh. Sholeh Iskandar Gg. H. Chi'ong</t>
  </si>
  <si>
    <t>SMP PGRI 11</t>
  </si>
  <si>
    <t>Jl. Ranggamekar No. 1 Rt. 05/V Kel. Ranggamekar Bogor Selatan</t>
  </si>
  <si>
    <t>SMP PGRI 12</t>
  </si>
  <si>
    <t>Jl. Cilendek Barat</t>
  </si>
  <si>
    <t>SMP PGRI 13</t>
  </si>
  <si>
    <t>Jl. Sindang Barang Pilar I</t>
  </si>
  <si>
    <t>SMP PGRI 14</t>
  </si>
  <si>
    <t xml:space="preserve">Jl.Pemuda Dramaga Kp.Manggis Kel. Margajaya </t>
  </si>
  <si>
    <t>SMP PGRI 15</t>
  </si>
  <si>
    <t>Jl. Perumnas Bantar Kemang Katulampa</t>
  </si>
  <si>
    <t>SMP PGRI 16</t>
  </si>
  <si>
    <t xml:space="preserve">Jl. R. Saleh Syarief Bustaman No. 13 </t>
  </si>
  <si>
    <t>SMP PGRI 17</t>
  </si>
  <si>
    <t>Jl. Dekeng No.45</t>
  </si>
  <si>
    <t>SMP Harapan Taruna</t>
  </si>
  <si>
    <t>Jl. Batutulis Gg. Nv. Sidik No. 17</t>
  </si>
  <si>
    <t>SMP PUI</t>
  </si>
  <si>
    <t>Jl. Pahlawan No. 58 B  Bogor</t>
  </si>
  <si>
    <t>SMP Rimba Teruna</t>
  </si>
  <si>
    <t xml:space="preserve">Jl. Rimba Mulya II Pasir Mulya </t>
  </si>
  <si>
    <t>SMP Saptamarga</t>
  </si>
  <si>
    <t>Jl. Lawanggintung  No.20</t>
  </si>
  <si>
    <t>SMP Kristen YPK Satu Bakti</t>
  </si>
  <si>
    <t>Jl. Kartini No.3. Telp. 0251.328150 Bogor</t>
  </si>
  <si>
    <t>SMP Siliwangi</t>
  </si>
  <si>
    <t>Jl. Kolonel Enjo Martadisastra Kedung Badak</t>
  </si>
  <si>
    <t>SMP Taman Cahaya</t>
  </si>
  <si>
    <t>Jl. Raya Semplak Cijahe No 19</t>
  </si>
  <si>
    <t>SMP Taman Siswa</t>
  </si>
  <si>
    <t>SMP Taruna Andhiga</t>
  </si>
  <si>
    <t>Jl. Veteran No. 46</t>
  </si>
  <si>
    <t>SMP Taruna Bangsa</t>
  </si>
  <si>
    <t>Jl. Pasir kuda</t>
  </si>
  <si>
    <t>SMP Tunas Insani</t>
  </si>
  <si>
    <t xml:space="preserve">Jl. Kelor Raya No. 4 </t>
  </si>
  <si>
    <t>SMP Windian Nugraha</t>
  </si>
  <si>
    <t>Jl. Mekar Saluyu Komplek Taman Yasmin Sektor 1 Kel. Cilendek Barat</t>
  </si>
  <si>
    <t>SMP YAPIS</t>
  </si>
  <si>
    <t>Jl. Jend. A. Yani</t>
  </si>
  <si>
    <t>SMP YAPSIDA</t>
  </si>
  <si>
    <t>Jl. Raya Dramaga Caringin Km. 7 Bogor</t>
  </si>
  <si>
    <t>SMP YASIH</t>
  </si>
  <si>
    <t>Jl. Perumahan Baranangsiang Indah Cikeas</t>
  </si>
  <si>
    <t>SMP YP 17</t>
  </si>
  <si>
    <t>Jl. Gunung Batu / Loji No. 144</t>
  </si>
  <si>
    <t>SMP YP Baranang Siang</t>
  </si>
  <si>
    <t xml:space="preserve">Jl. Perumahan Duta Pakuan Tegalmanggah No. 7 </t>
  </si>
  <si>
    <t>SMP YP Cipaku</t>
  </si>
  <si>
    <t>Jl. Komp Perumda Cipaku</t>
  </si>
  <si>
    <t>SMP YP Pembangunan</t>
  </si>
  <si>
    <t>Jl. Raya Pajajaran No.63 Bogor</t>
  </si>
  <si>
    <t>SMP YZA 1</t>
  </si>
  <si>
    <t>Jl. Raya Ciawi Km.09</t>
  </si>
  <si>
    <t>SMP YZA 2</t>
  </si>
  <si>
    <t>Jl. Dr. Semeru No.41 Bogor</t>
  </si>
  <si>
    <t>SMP Dasa Semesta</t>
  </si>
  <si>
    <t xml:space="preserve">Jl. Pamoyanan No. 6A </t>
  </si>
  <si>
    <t>SMP Plus YASPERA</t>
  </si>
  <si>
    <t>Jl. Masjid Kel. Mekarwangi Kec. Tanah Sareal</t>
  </si>
  <si>
    <t>SMP Bagus</t>
  </si>
  <si>
    <t>Jl. Raya Cibeureum Indah No. 5 Kel. Mulyaharja Kec. Bogor Selatan</t>
  </si>
  <si>
    <t>SMP Pasundan Cimahpar</t>
  </si>
  <si>
    <t>Jl. Guru Muchtar Kp. Kebon Karet</t>
  </si>
  <si>
    <t>SMP Kosgoro</t>
  </si>
  <si>
    <t xml:space="preserve">Jl. Pajajaran No 217a </t>
  </si>
  <si>
    <t>SMP Mutiara Kartini</t>
  </si>
  <si>
    <t>Jl. Cimanggu Kecil Rt. 01 / 07</t>
  </si>
  <si>
    <t>SMP Kurnia</t>
  </si>
  <si>
    <t>Jl. Batara Rt. 02 Rw. 03 No. 9</t>
  </si>
  <si>
    <t>SMP Plus Daarul Muqorobin</t>
  </si>
  <si>
    <t>Jl. Rawa Taman No.2</t>
  </si>
  <si>
    <t>SMP Pandutama</t>
  </si>
  <si>
    <t>Jl. Pandutama - Indraprasta</t>
  </si>
  <si>
    <t>SMP IT El-Ma'mur</t>
  </si>
  <si>
    <t>Jl. Cimanggu Barata No. 02</t>
  </si>
  <si>
    <t>MTs Negeri</t>
  </si>
  <si>
    <t>JL. H. Achmad Sobana SH Tegal Gundil</t>
  </si>
  <si>
    <t>MTs Al-Hamidy</t>
  </si>
  <si>
    <t>JL. Baru K.H. Soleh Iskandar, Pabuaran Cibadak</t>
  </si>
  <si>
    <t>MTs Al-Abror</t>
  </si>
  <si>
    <t>JL. Semboja No.3</t>
  </si>
  <si>
    <t>Mts Al-Ahsan</t>
  </si>
  <si>
    <t>JL. KH. Ahmad Sya'yani No.70</t>
  </si>
  <si>
    <t>MTs Al-Amanah</t>
  </si>
  <si>
    <t>JL. Rulita KM. 08 Harjasari</t>
  </si>
  <si>
    <t>Mts Al-Barkah</t>
  </si>
  <si>
    <t>JL. Pes. Bantar Peuteuy 4</t>
  </si>
  <si>
    <t>MTs Al-Falak</t>
  </si>
  <si>
    <t>JL. Pagentongan No.22</t>
  </si>
  <si>
    <t>MTs Al-Fitriyah</t>
  </si>
  <si>
    <t>JL. Cemplang Baru No.63</t>
  </si>
  <si>
    <t>MTs AL-Ghazaly</t>
  </si>
  <si>
    <t>JL. Cempaka No.6 Kota Paris</t>
  </si>
  <si>
    <t>MTs Al-Hidayah</t>
  </si>
  <si>
    <t>JL. Jagung Ciheuleut</t>
  </si>
  <si>
    <t>MTs Al-Inayah</t>
  </si>
  <si>
    <t>JL. Danau Bogor Raya RT 01/12</t>
  </si>
  <si>
    <t>MTs Al-Muhajirin</t>
  </si>
  <si>
    <t>JL. Haurjaya 1 No.1</t>
  </si>
  <si>
    <t>MTs Ar-Rohmah</t>
  </si>
  <si>
    <t>JL. Pemda Kota Bogor</t>
  </si>
  <si>
    <t>MTs As-Saidah</t>
  </si>
  <si>
    <t>JL. Raya Kedung Halang 97 KM.54</t>
  </si>
  <si>
    <t>MTs Bina Madani</t>
  </si>
  <si>
    <t>JL. Bulak Amah RT 04/06 Mekarwangi</t>
  </si>
  <si>
    <t>MTs Darul Uluum</t>
  </si>
  <si>
    <t>JL. Durian Raya No.219</t>
  </si>
  <si>
    <t>MTs Darulssalam</t>
  </si>
  <si>
    <t>JL. RE Sumantadireja No.15</t>
  </si>
  <si>
    <t>MTs Manbaul Islam</t>
  </si>
  <si>
    <t>KP. Kali Murni RT 01/01 Kencana</t>
  </si>
  <si>
    <t>MTs Mathlaul Anwar 1</t>
  </si>
  <si>
    <t>JL. Arzimar III No.07 Tegal Gundil</t>
  </si>
  <si>
    <t>MTs Mathlaul Anwar 2</t>
  </si>
  <si>
    <t>JL. Taman Sari Persada Kukupu</t>
  </si>
  <si>
    <t>MTs Miftahussalam</t>
  </si>
  <si>
    <t>JL. Garuda II Selakopi</t>
  </si>
  <si>
    <t>MTs Nur Rosyidiyah</t>
  </si>
  <si>
    <t>JL. Kebon Pedes Gg. Mesjid No.16</t>
  </si>
  <si>
    <t>MTs Nur Tauhid</t>
  </si>
  <si>
    <t>JL. Mesjid 2 No.6 Empang Bogor</t>
  </si>
  <si>
    <t>MTs Nurul Huda</t>
  </si>
  <si>
    <t>JL. Sumur Wangi RT 001/009 Kayumanis</t>
  </si>
  <si>
    <t>MTs PERSIS 112</t>
  </si>
  <si>
    <t>JL. Raya Pajajaran No.28</t>
  </si>
  <si>
    <t>MTs PERSIS 1</t>
  </si>
  <si>
    <t>JL. Pangkalan Raya RT 04/02</t>
  </si>
  <si>
    <t>MTs PUI</t>
  </si>
  <si>
    <t>JL. Pahlawan No. 57 B</t>
  </si>
  <si>
    <t>MTs Sirojul Athfal</t>
  </si>
  <si>
    <t>JL. Rancamaya Kp. Bojong Kidul Bogor</t>
  </si>
  <si>
    <t>MTs Tarbiyatussibyan</t>
  </si>
  <si>
    <t>JL. Bondol Kayu Manis</t>
  </si>
  <si>
    <t>MTs Tsubanul Amal</t>
  </si>
  <si>
    <t>JL. Raya Tajur No.527 Bogor</t>
  </si>
  <si>
    <t>MTs YAPENDI</t>
  </si>
  <si>
    <t>JL. Taman Cimanggu No. 47 A</t>
  </si>
  <si>
    <t>MTs YASIBA</t>
  </si>
  <si>
    <t>JL. Sindangbarang Gardu</t>
  </si>
  <si>
    <t>MTs Sirojul Munir</t>
  </si>
  <si>
    <t>JL. Raya Cilebut Kedung Halang Sentral</t>
  </si>
  <si>
    <t>MTs PSA Nurul Huda</t>
  </si>
  <si>
    <t>MTS Al Mansuri</t>
  </si>
  <si>
    <t>Cimahpar Pakuman RT 3/5</t>
  </si>
  <si>
    <t>5.1.4.07.03</t>
  </si>
  <si>
    <t xml:space="preserve">Belanja Hibah Dana BOS ke MI Swasta </t>
  </si>
  <si>
    <t>MI Mathaul Anwar</t>
  </si>
  <si>
    <t>Jl. Artzimar III/07 Kel. Tegal Gundil</t>
  </si>
  <si>
    <t>MI Al Hasani</t>
  </si>
  <si>
    <t>Jl. Batara Rt. 02 RW. 06</t>
  </si>
  <si>
    <t>MI Nurul Yaqin</t>
  </si>
  <si>
    <t>Jl. Raya Pemda No. 34 Kd. Halang</t>
  </si>
  <si>
    <t>MI Persis</t>
  </si>
  <si>
    <t>Jl. Pangkalan Raya Rt04/12 Cibuluh</t>
  </si>
  <si>
    <t>MI Darul Ulum</t>
  </si>
  <si>
    <t>MI Mathlaul Anwar 2</t>
  </si>
  <si>
    <t>Kp. Pasir Kel. Cimahpar</t>
  </si>
  <si>
    <t>MI Raudhatul Islamiyah</t>
  </si>
  <si>
    <t>Jl. Pembangunan Kaum Ciparigi</t>
  </si>
  <si>
    <t>MI Nurusyafaat</t>
  </si>
  <si>
    <t>Jl. Sangkuriang RT 1/9 Kel. Batutulis</t>
  </si>
  <si>
    <t>MI Mathalaul Ulum</t>
  </si>
  <si>
    <t>Jl. Kapten Yusuf Cikaret</t>
  </si>
  <si>
    <t>MI Darussalam</t>
  </si>
  <si>
    <t>Jl. RE. Soemantadireja</t>
  </si>
  <si>
    <t>MI Nurussibyan</t>
  </si>
  <si>
    <t>Jl. Genteng Rt 2/5 Kel. Genteng</t>
  </si>
  <si>
    <t>MI Al Amanah</t>
  </si>
  <si>
    <t>Jl. Rulita Km. 8 Kel Harjasari</t>
  </si>
  <si>
    <t>MI Al Muawanah</t>
  </si>
  <si>
    <t>Jl. Dukuh Jawa Kel. Cikaret</t>
  </si>
  <si>
    <t>MI Ashultoniyah</t>
  </si>
  <si>
    <t>MI Sirojul Athfal</t>
  </si>
  <si>
    <t xml:space="preserve">Jl.Rancamaya  Bojongkerta Kidul Rt 7/2  </t>
  </si>
  <si>
    <t>MI Ianatussyibyan</t>
  </si>
  <si>
    <t xml:space="preserve">Jl. Bojong Pesantren Rt 01/3 </t>
  </si>
  <si>
    <t>MI Al Falah</t>
  </si>
  <si>
    <t>Jl. Raya Mayjen H.E Sukma Bakom</t>
  </si>
  <si>
    <t>MI Nurul Ilmi</t>
  </si>
  <si>
    <t>Tegal Mangga Tegallega</t>
  </si>
  <si>
    <t>MI Inatusibyan</t>
  </si>
  <si>
    <t>Lebaksari RT 01/10 Kel. Paledang</t>
  </si>
  <si>
    <t>MI Al Khoeriyah</t>
  </si>
  <si>
    <t>Jl. Roda Kebon Jukut RT 02/1</t>
  </si>
  <si>
    <t>Pulo Geulis Kel. Babakan Pasar</t>
  </si>
  <si>
    <t>MI Mathlaul Anwar 1</t>
  </si>
  <si>
    <t>Jl. Sindangbarang Pilar 1 Rt.3/7</t>
  </si>
  <si>
    <t>MI Nurul Huda 1</t>
  </si>
  <si>
    <t>Jl. Dharma Bakti No. 21</t>
  </si>
  <si>
    <t>MI Semplak Pilar</t>
  </si>
  <si>
    <t>MI Maathlaul Anwar 2</t>
  </si>
  <si>
    <t>Jl. Swadaya Curug</t>
  </si>
  <si>
    <t>MI Miftahussalam</t>
  </si>
  <si>
    <t>Jl. Rimba Mulya II Kel. Pasirmulya B</t>
  </si>
  <si>
    <t>MI Al Falak</t>
  </si>
  <si>
    <t>Jl. Pagentongan no.2 Loji</t>
  </si>
  <si>
    <t>MI Hidayatul Islamiyah</t>
  </si>
  <si>
    <t>Jl. Jagung Ciheuleut</t>
  </si>
  <si>
    <t>MI Sirojul Aulad</t>
  </si>
  <si>
    <t>Jl. Pakuan Ciheuleut</t>
  </si>
  <si>
    <t>MI Sirojul Huda</t>
  </si>
  <si>
    <t xml:space="preserve">Cikeas RT 1/3 Baranangsiang Katulampa </t>
  </si>
  <si>
    <t>MI Al Islamiyah</t>
  </si>
  <si>
    <t>Jl. Raya Wangun Rt 4/2 Sindangsari</t>
  </si>
  <si>
    <t>MI Ashibyaniyah</t>
  </si>
  <si>
    <t>Jl. Muara Tajur Rt 03 Rw 02</t>
  </si>
  <si>
    <t>MI Raudhatul Mutaalimin</t>
  </si>
  <si>
    <t>Jl. KH. Sholeh Iskandar No. 7A RT 4/3</t>
  </si>
  <si>
    <t>MI Ianatussibyan</t>
  </si>
  <si>
    <t>Kp. Sumur Wangi No. 69 RT 1/5</t>
  </si>
  <si>
    <t>MI Mathlaul Anwar</t>
  </si>
  <si>
    <t>Pabuaran RT 5/3 Kel. Cibadak</t>
  </si>
  <si>
    <t>MI Al Ma'arif</t>
  </si>
  <si>
    <t>Kp. Seremped No. 9 RT 3/4 Ciibadak</t>
  </si>
  <si>
    <t>MI Nurul Islam</t>
  </si>
  <si>
    <t>Cimanggu Wates RT 03/05 Kd. Jaya</t>
  </si>
  <si>
    <t>MI Yapandi</t>
  </si>
  <si>
    <t>Jl. H. Hamid Cimanggu Kd. Waringin</t>
  </si>
  <si>
    <t>MI Tarbiyatul Athfal</t>
  </si>
  <si>
    <t>Kedung Halang  Poncol RT 03/06 Sukaresmi</t>
  </si>
  <si>
    <t>MI Islamiyah Nurrosidiyah</t>
  </si>
  <si>
    <t>Jl. Kedung halang Blok Asem Rt 4/2</t>
  </si>
  <si>
    <t>MI Asasul Islam</t>
  </si>
  <si>
    <t>Jl. Pondok Rumput No. 3 Rt 02/05</t>
  </si>
  <si>
    <t>MI Tarbiyatussibyan</t>
  </si>
  <si>
    <t>Jl. Bondol Kayumanis</t>
  </si>
  <si>
    <t>Kp. Sumur Wangi Kayumanis</t>
  </si>
  <si>
    <t>MI Sirojudin</t>
  </si>
  <si>
    <t>Jl. K.H. Soleh Iskandar Kayumanis Rt.2/6</t>
  </si>
  <si>
    <t>MI Raudhatussibyan</t>
  </si>
  <si>
    <t>Jl. Masjid Mekarwangi</t>
  </si>
  <si>
    <t>MI Ashibyan Ianatul Huda</t>
  </si>
  <si>
    <t>Jl. Rawa Taman Kel. Mekarwangi</t>
  </si>
  <si>
    <t>MI Nurul Amal</t>
  </si>
  <si>
    <t>Kp. Kencana</t>
  </si>
  <si>
    <t>MI Mambaul Islam</t>
  </si>
  <si>
    <t>Jl. Kalimurni Rt 1/1 No. 90 Kel. Kencana</t>
  </si>
  <si>
    <t>MI Riyadul Mukhlisin</t>
  </si>
  <si>
    <t>Jl. Bulakamah RT 4/6 Mekarwangi</t>
  </si>
  <si>
    <t>MI Bahrul Huda</t>
  </si>
  <si>
    <t>Kp. Bubulak Kel. Kencana</t>
  </si>
  <si>
    <t>Kp. Bubulak Utara RT 02/05</t>
  </si>
  <si>
    <t>MI Nurul Huda 3</t>
  </si>
  <si>
    <t>MI Sirojul Huda 2</t>
  </si>
  <si>
    <t>Warung Limus Rt 03/09 Mulyaharja</t>
  </si>
  <si>
    <t>MI Azzahra</t>
  </si>
  <si>
    <t xml:space="preserve">Kp. Pabuaran Rt 02/06 Mulyaharja </t>
  </si>
  <si>
    <t>MI Plus Al- Ihsan</t>
  </si>
  <si>
    <t>Jl. Raya Cifor Gg. Tawakal Situ Gede</t>
  </si>
  <si>
    <t>5.1.4.08.01</t>
  </si>
  <si>
    <t>Belanja Hibah Penyelenggaraan Pemilu Walikota dan Wakil Walikota</t>
  </si>
  <si>
    <t>KPU Kota Bogor</t>
  </si>
  <si>
    <t>Panwaslu Kota Bogor</t>
  </si>
  <si>
    <t>Jl. Ismaya II No. 2  Indraprasta Kel. Bantarjati Bogor</t>
  </si>
  <si>
    <t>5.1.4.08.02</t>
  </si>
  <si>
    <t>Belanja Hibah Belanja Hibah Pengamanan Pemilu Walikota dan Wakil Walikota</t>
  </si>
  <si>
    <t>Kepolisian Resor Bogor Kota</t>
  </si>
  <si>
    <t>Komando Distrik Militer 0606 Kota Bogor</t>
  </si>
  <si>
    <t>Detasemen Polisi Militer III/1</t>
  </si>
  <si>
    <t>Pengadilan Negeri Kota Bogor</t>
  </si>
  <si>
    <t>Kejaksaan Negeri Bogor</t>
  </si>
  <si>
    <t>Komando Resor Militer 061 SK</t>
  </si>
  <si>
    <t>Jl. Merdeka  Bogor</t>
  </si>
  <si>
    <t>Jl. Raya Semplak KM. 7 No. 107 Bogor</t>
  </si>
  <si>
    <t>Belanja Hibah Kepada Badan/Lembaga/Organisasi Bidang Pemuda dan Olahraga</t>
  </si>
</sst>
</file>

<file path=xl/styles.xml><?xml version="1.0" encoding="utf-8"?>
<styleSheet xmlns="http://schemas.openxmlformats.org/spreadsheetml/2006/main">
  <numFmts count="8">
    <numFmt numFmtId="41" formatCode="_(* #,##0_);_(* \(#,##0\);_(* &quot;-&quot;_);_(@_)"/>
    <numFmt numFmtId="43" formatCode="_(* #,##0.00_);_(* \(#,##0.00\);_(* &quot;-&quot;??_);_(@_)"/>
    <numFmt numFmtId="164" formatCode="&quot;Rp&quot;#,##0.00"/>
    <numFmt numFmtId="165" formatCode="&quot;$&quot;#,##0_);\(&quot;$&quot;#,##0\)"/>
    <numFmt numFmtId="166" formatCode="_-* #,##0.00_-;\-* #,##0.00_-;_-* &quot;-&quot;??_-;_-@_-"/>
    <numFmt numFmtId="167" formatCode="0.0"/>
    <numFmt numFmtId="168" formatCode="0.000%"/>
    <numFmt numFmtId="169" formatCode="_(&quot;$&quot;* #,##0_);_(&quot;$&quot;* \(#,##0\);_(&quot;$&quot;* &quot;-&quot;_);_(@_)"/>
  </numFmts>
  <fonts count="27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color theme="1" tint="4.9989318521683403E-2"/>
      <name val="Arial"/>
      <family val="2"/>
    </font>
    <font>
      <sz val="11"/>
      <color theme="1" tint="0.14999847407452621"/>
      <name val="Arial"/>
      <family val="2"/>
    </font>
    <font>
      <b/>
      <sz val="11"/>
      <color theme="1"/>
      <name val="Arial"/>
      <family val="2"/>
    </font>
    <font>
      <b/>
      <sz val="9"/>
      <color indexed="81"/>
      <name val="Tahoma"/>
      <family val="2"/>
    </font>
    <font>
      <sz val="9"/>
      <color indexed="18"/>
      <name val="Verdana"/>
      <family val="2"/>
    </font>
    <font>
      <sz val="10"/>
      <color indexed="8"/>
      <name val="Arial"/>
      <family val="2"/>
    </font>
    <font>
      <b/>
      <sz val="11"/>
      <color indexed="8"/>
      <name val="Bookman Old Style"/>
      <family val="1"/>
    </font>
    <font>
      <sz val="11"/>
      <color indexed="8"/>
      <name val="Bookman Old Style"/>
      <family val="1"/>
    </font>
    <font>
      <sz val="11"/>
      <name val="Bookman Old Style"/>
      <family val="1"/>
    </font>
    <font>
      <b/>
      <sz val="11"/>
      <color theme="0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80">
    <xf numFmtId="0" fontId="0" fillId="0" borderId="0"/>
    <xf numFmtId="0" fontId="5" fillId="0" borderId="0"/>
    <xf numFmtId="41" fontId="7" fillId="0" borderId="0" applyFont="0" applyFill="0" applyBorder="0" applyAlignment="0" applyProtection="0"/>
    <xf numFmtId="0" fontId="9" fillId="0" borderId="0"/>
    <xf numFmtId="41" fontId="13" fillId="0" borderId="0" applyFont="0" applyFill="0" applyBorder="0" applyAlignment="0" applyProtection="0"/>
    <xf numFmtId="0" fontId="1" fillId="0" borderId="0"/>
    <xf numFmtId="0" fontId="9" fillId="0" borderId="0"/>
    <xf numFmtId="41" fontId="5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5" fillId="0" borderId="0"/>
    <xf numFmtId="0" fontId="3" fillId="3" borderId="0" applyNumberFormat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1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13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9" fontId="13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4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9" fillId="0" borderId="0"/>
    <xf numFmtId="0" fontId="20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1" fillId="0" borderId="0"/>
    <xf numFmtId="0" fontId="5" fillId="0" borderId="0"/>
    <xf numFmtId="0" fontId="7" fillId="0" borderId="0"/>
    <xf numFmtId="0" fontId="9" fillId="0" borderId="0"/>
    <xf numFmtId="0" fontId="1" fillId="0" borderId="0"/>
    <xf numFmtId="0" fontId="1" fillId="0" borderId="0"/>
    <xf numFmtId="0" fontId="7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9" fillId="0" borderId="0"/>
    <xf numFmtId="0" fontId="9" fillId="0" borderId="0"/>
    <xf numFmtId="0" fontId="1" fillId="0" borderId="0"/>
    <xf numFmtId="0" fontId="7" fillId="0" borderId="0"/>
    <xf numFmtId="0" fontId="7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20" fillId="0" borderId="0"/>
    <xf numFmtId="0" fontId="9" fillId="0" borderId="0"/>
    <xf numFmtId="0" fontId="9" fillId="0" borderId="0"/>
    <xf numFmtId="0" fontId="13" fillId="0" borderId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0" fontId="7" fillId="5" borderId="1" applyNumberFormat="0" applyFont="0" applyAlignment="0" applyProtection="0"/>
    <xf numFmtId="9" fontId="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5" fillId="0" borderId="0">
      <alignment horizontal="center" vertical="center" wrapText="1"/>
    </xf>
  </cellStyleXfs>
  <cellXfs count="352">
    <xf numFmtId="0" fontId="0" fillId="0" borderId="0" xfId="0"/>
    <xf numFmtId="0" fontId="6" fillId="0" borderId="4" xfId="1" applyFont="1" applyFill="1" applyBorder="1" applyAlignment="1">
      <alignment vertical="top" wrapText="1"/>
    </xf>
    <xf numFmtId="41" fontId="6" fillId="0" borderId="4" xfId="2" applyFont="1" applyFill="1" applyBorder="1" applyAlignment="1">
      <alignment horizontal="right" vertical="top" wrapText="1"/>
    </xf>
    <xf numFmtId="41" fontId="8" fillId="0" borderId="0" xfId="2" applyFont="1" applyFill="1" applyAlignment="1">
      <alignment horizontal="center" vertical="top" wrapText="1"/>
    </xf>
    <xf numFmtId="0" fontId="8" fillId="0" borderId="0" xfId="1" applyFont="1" applyFill="1" applyAlignment="1">
      <alignment horizontal="center" vertical="top" wrapText="1"/>
    </xf>
    <xf numFmtId="0" fontId="6" fillId="0" borderId="7" xfId="1" applyFont="1" applyFill="1" applyBorder="1" applyAlignment="1">
      <alignment vertical="top" wrapText="1"/>
    </xf>
    <xf numFmtId="41" fontId="6" fillId="0" borderId="7" xfId="2" applyFont="1" applyFill="1" applyBorder="1" applyAlignment="1">
      <alignment horizontal="right" vertical="top" wrapText="1"/>
    </xf>
    <xf numFmtId="0" fontId="8" fillId="0" borderId="9" xfId="1" applyFont="1" applyFill="1" applyBorder="1" applyAlignment="1">
      <alignment horizontal="center" vertical="center" wrapText="1" shrinkToFit="1"/>
    </xf>
    <xf numFmtId="0" fontId="8" fillId="0" borderId="10" xfId="1" applyFont="1" applyFill="1" applyBorder="1" applyAlignment="1">
      <alignment horizontal="center" vertical="top" wrapText="1"/>
    </xf>
    <xf numFmtId="41" fontId="8" fillId="0" borderId="10" xfId="2" applyFont="1" applyFill="1" applyBorder="1" applyAlignment="1">
      <alignment horizontal="right" vertical="top" wrapText="1"/>
    </xf>
    <xf numFmtId="0" fontId="6" fillId="0" borderId="11" xfId="1" applyFont="1" applyFill="1" applyBorder="1" applyAlignment="1">
      <alignment horizontal="center" vertical="top" wrapText="1"/>
    </xf>
    <xf numFmtId="0" fontId="8" fillId="0" borderId="11" xfId="1" applyFont="1" applyFill="1" applyBorder="1" applyAlignment="1">
      <alignment vertical="top" wrapText="1" shrinkToFit="1"/>
    </xf>
    <xf numFmtId="0" fontId="8" fillId="0" borderId="11" xfId="1" applyFont="1" applyFill="1" applyBorder="1" applyAlignment="1">
      <alignment horizontal="center" vertical="top" wrapText="1"/>
    </xf>
    <xf numFmtId="41" fontId="8" fillId="0" borderId="11" xfId="2" applyFont="1" applyFill="1" applyBorder="1" applyAlignment="1">
      <alignment horizontal="right" vertical="top" wrapText="1"/>
    </xf>
    <xf numFmtId="0" fontId="6" fillId="0" borderId="0" xfId="1" applyFont="1" applyFill="1" applyBorder="1" applyAlignment="1">
      <alignment horizontal="center" vertical="top" wrapText="1"/>
    </xf>
    <xf numFmtId="0" fontId="8" fillId="0" borderId="0" xfId="1" applyFont="1" applyFill="1" applyBorder="1" applyAlignment="1">
      <alignment vertical="top" wrapText="1" shrinkToFit="1"/>
    </xf>
    <xf numFmtId="0" fontId="8" fillId="0" borderId="0" xfId="1" applyFont="1" applyFill="1" applyBorder="1" applyAlignment="1">
      <alignment horizontal="center" vertical="top" wrapText="1"/>
    </xf>
    <xf numFmtId="41" fontId="8" fillId="0" borderId="0" xfId="2" applyFont="1" applyFill="1" applyBorder="1" applyAlignment="1">
      <alignment horizontal="right" vertical="top" wrapText="1"/>
    </xf>
    <xf numFmtId="0" fontId="10" fillId="0" borderId="0" xfId="3" applyFont="1" applyFill="1" applyBorder="1" applyAlignment="1">
      <alignment vertical="top" wrapText="1" shrinkToFit="1"/>
    </xf>
    <xf numFmtId="0" fontId="11" fillId="0" borderId="0" xfId="3" applyFont="1" applyFill="1" applyBorder="1" applyAlignment="1">
      <alignment vertical="top" wrapText="1" shrinkToFit="1"/>
    </xf>
    <xf numFmtId="0" fontId="10" fillId="0" borderId="0" xfId="3" applyFont="1" applyFill="1" applyBorder="1" applyAlignment="1">
      <alignment horizontal="center" vertical="top" wrapText="1" shrinkToFit="1"/>
    </xf>
    <xf numFmtId="0" fontId="11" fillId="0" borderId="0" xfId="3" applyFont="1" applyFill="1" applyBorder="1" applyAlignment="1">
      <alignment horizontal="center" vertical="top" wrapText="1" shrinkToFit="1"/>
    </xf>
    <xf numFmtId="0" fontId="11" fillId="0" borderId="0" xfId="3" applyFont="1" applyFill="1" applyBorder="1" applyAlignment="1">
      <alignment horizontal="left" vertical="top" wrapText="1" shrinkToFit="1"/>
    </xf>
    <xf numFmtId="0" fontId="12" fillId="0" borderId="0" xfId="3" applyFont="1" applyFill="1" applyBorder="1" applyAlignment="1">
      <alignment horizontal="center" vertical="top" wrapText="1" shrinkToFit="1"/>
    </xf>
    <xf numFmtId="41" fontId="12" fillId="0" borderId="0" xfId="2" applyFont="1" applyFill="1" applyBorder="1" applyAlignment="1">
      <alignment horizontal="right" vertical="top" wrapText="1" shrinkToFit="1"/>
    </xf>
    <xf numFmtId="41" fontId="10" fillId="0" borderId="0" xfId="2" applyFont="1" applyFill="1" applyBorder="1" applyAlignment="1">
      <alignment horizontal="right" vertical="top" wrapText="1" shrinkToFit="1"/>
    </xf>
    <xf numFmtId="164" fontId="8" fillId="0" borderId="12" xfId="1" applyNumberFormat="1" applyFont="1" applyFill="1" applyBorder="1" applyAlignment="1">
      <alignment horizontal="left" vertical="top" wrapText="1"/>
    </xf>
    <xf numFmtId="41" fontId="8" fillId="0" borderId="12" xfId="2" applyFont="1" applyFill="1" applyBorder="1" applyAlignment="1">
      <alignment horizontal="right" vertical="top" wrapText="1"/>
    </xf>
    <xf numFmtId="0" fontId="12" fillId="0" borderId="13" xfId="3" applyFont="1" applyFill="1" applyBorder="1" applyAlignment="1">
      <alignment horizontal="center" vertical="center"/>
    </xf>
    <xf numFmtId="41" fontId="12" fillId="0" borderId="13" xfId="4" applyFont="1" applyFill="1" applyBorder="1" applyAlignment="1">
      <alignment horizontal="center" vertical="center" wrapText="1"/>
    </xf>
    <xf numFmtId="41" fontId="12" fillId="0" borderId="13" xfId="2" applyFont="1" applyFill="1" applyBorder="1" applyAlignment="1">
      <alignment horizontal="right" vertical="center" wrapText="1"/>
    </xf>
    <xf numFmtId="0" fontId="8" fillId="0" borderId="13" xfId="1" applyFont="1" applyFill="1" applyBorder="1" applyAlignment="1">
      <alignment horizontal="center" vertical="top"/>
    </xf>
    <xf numFmtId="0" fontId="8" fillId="0" borderId="13" xfId="1" applyFont="1" applyFill="1" applyBorder="1" applyAlignment="1">
      <alignment vertical="top" wrapText="1" shrinkToFit="1"/>
    </xf>
    <xf numFmtId="0" fontId="8" fillId="0" borderId="13" xfId="1" applyFont="1" applyFill="1" applyBorder="1" applyAlignment="1">
      <alignment vertical="top" wrapText="1"/>
    </xf>
    <xf numFmtId="41" fontId="8" fillId="0" borderId="13" xfId="2" applyFont="1" applyFill="1" applyBorder="1" applyAlignment="1">
      <alignment horizontal="right" vertical="top"/>
    </xf>
    <xf numFmtId="0" fontId="8" fillId="0" borderId="13" xfId="5" applyFont="1" applyFill="1" applyBorder="1" applyAlignment="1">
      <alignment vertical="top" wrapText="1" shrinkToFit="1"/>
    </xf>
    <xf numFmtId="41" fontId="8" fillId="0" borderId="13" xfId="2" applyFont="1" applyFill="1" applyBorder="1" applyAlignment="1">
      <alignment horizontal="right" vertical="top" wrapText="1" shrinkToFit="1"/>
    </xf>
    <xf numFmtId="0" fontId="8" fillId="0" borderId="16" xfId="5" applyFont="1" applyFill="1" applyBorder="1" applyAlignment="1">
      <alignment vertical="top" wrapText="1" shrinkToFit="1"/>
    </xf>
    <xf numFmtId="41" fontId="8" fillId="0" borderId="16" xfId="2" applyFont="1" applyFill="1" applyBorder="1" applyAlignment="1">
      <alignment horizontal="right" vertical="top" wrapText="1" shrinkToFit="1"/>
    </xf>
    <xf numFmtId="0" fontId="14" fillId="0" borderId="13" xfId="1" applyFont="1" applyFill="1" applyBorder="1" applyAlignment="1">
      <alignment horizontal="left" vertical="top" wrapText="1"/>
    </xf>
    <xf numFmtId="0" fontId="10" fillId="0" borderId="13" xfId="6" applyFont="1" applyFill="1" applyBorder="1"/>
    <xf numFmtId="41" fontId="14" fillId="0" borderId="13" xfId="2" applyFont="1" applyFill="1" applyBorder="1" applyAlignment="1">
      <alignment horizontal="right"/>
    </xf>
    <xf numFmtId="0" fontId="8" fillId="6" borderId="0" xfId="1" applyFont="1" applyFill="1" applyAlignment="1">
      <alignment horizontal="center" vertical="top" wrapText="1"/>
    </xf>
    <xf numFmtId="0" fontId="15" fillId="6" borderId="13" xfId="1" applyFont="1" applyFill="1" applyBorder="1" applyAlignment="1">
      <alignment horizontal="left" vertical="top" wrapText="1"/>
    </xf>
    <xf numFmtId="41" fontId="14" fillId="6" borderId="13" xfId="7" applyFont="1" applyFill="1" applyBorder="1" applyAlignment="1">
      <alignment vertical="top"/>
    </xf>
    <xf numFmtId="41" fontId="8" fillId="7" borderId="13" xfId="2" applyFont="1" applyFill="1" applyBorder="1" applyAlignment="1">
      <alignment horizontal="center" vertical="top"/>
    </xf>
    <xf numFmtId="0" fontId="10" fillId="6" borderId="13" xfId="8" applyFont="1" applyFill="1" applyBorder="1" applyAlignment="1">
      <alignment horizontal="left" vertical="top" wrapText="1"/>
    </xf>
    <xf numFmtId="0" fontId="10" fillId="6" borderId="13" xfId="8" applyFont="1" applyFill="1" applyBorder="1" applyAlignment="1">
      <alignment horizontal="left" vertical="center" wrapText="1"/>
    </xf>
    <xf numFmtId="0" fontId="10" fillId="6" borderId="13" xfId="9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horizontal="center" vertical="top"/>
    </xf>
    <xf numFmtId="0" fontId="14" fillId="0" borderId="0" xfId="1" applyFont="1" applyFill="1" applyBorder="1" applyAlignment="1">
      <alignment horizontal="left" vertical="top" wrapText="1"/>
    </xf>
    <xf numFmtId="0" fontId="10" fillId="0" borderId="0" xfId="6" applyFont="1" applyFill="1" applyBorder="1"/>
    <xf numFmtId="41" fontId="14" fillId="0" borderId="0" xfId="2" applyFont="1" applyFill="1" applyBorder="1" applyAlignment="1">
      <alignment horizontal="right"/>
    </xf>
    <xf numFmtId="0" fontId="10" fillId="0" borderId="0" xfId="1" applyFont="1" applyFill="1" applyBorder="1" applyAlignment="1">
      <alignment vertical="top" wrapText="1" shrinkToFit="1"/>
    </xf>
    <xf numFmtId="0" fontId="10" fillId="0" borderId="0" xfId="10" applyFont="1" applyFill="1" applyBorder="1" applyAlignment="1">
      <alignment vertical="top" wrapText="1" shrinkToFit="1"/>
    </xf>
    <xf numFmtId="0" fontId="8" fillId="0" borderId="0" xfId="1" applyFont="1" applyFill="1" applyAlignment="1">
      <alignment horizontal="left" vertical="top" wrapText="1"/>
    </xf>
    <xf numFmtId="41" fontId="8" fillId="0" borderId="0" xfId="2" applyFont="1" applyFill="1" applyAlignment="1">
      <alignment horizontal="right" vertical="top" wrapText="1"/>
    </xf>
    <xf numFmtId="164" fontId="8" fillId="0" borderId="0" xfId="1" applyNumberFormat="1" applyFont="1" applyFill="1" applyAlignment="1">
      <alignment horizontal="left" vertical="top" wrapText="1"/>
    </xf>
    <xf numFmtId="0" fontId="12" fillId="0" borderId="14" xfId="3" applyFont="1" applyFill="1" applyBorder="1" applyAlignment="1">
      <alignment horizontal="center" vertical="center"/>
    </xf>
    <xf numFmtId="41" fontId="12" fillId="0" borderId="14" xfId="4" applyFont="1" applyFill="1" applyBorder="1" applyAlignment="1">
      <alignment horizontal="center" vertical="center" wrapText="1"/>
    </xf>
    <xf numFmtId="41" fontId="12" fillId="0" borderId="14" xfId="2" applyFont="1" applyFill="1" applyBorder="1" applyAlignment="1">
      <alignment horizontal="right" vertical="center" wrapText="1"/>
    </xf>
    <xf numFmtId="0" fontId="8" fillId="0" borderId="16" xfId="1" applyFont="1" applyFill="1" applyBorder="1" applyAlignment="1">
      <alignment horizontal="center" vertical="top"/>
    </xf>
    <xf numFmtId="0" fontId="8" fillId="0" borderId="16" xfId="1" applyFont="1" applyFill="1" applyBorder="1" applyAlignment="1">
      <alignment vertical="top" wrapText="1" shrinkToFit="1"/>
    </xf>
    <xf numFmtId="41" fontId="8" fillId="0" borderId="16" xfId="2" applyFont="1" applyFill="1" applyBorder="1" applyAlignment="1">
      <alignment vertical="top" wrapText="1"/>
    </xf>
    <xf numFmtId="41" fontId="8" fillId="0" borderId="16" xfId="2" applyFont="1" applyFill="1" applyBorder="1" applyAlignment="1">
      <alignment horizontal="right" vertical="top"/>
    </xf>
    <xf numFmtId="0" fontId="10" fillId="0" borderId="16" xfId="1" applyFont="1" applyFill="1" applyBorder="1" applyAlignment="1">
      <alignment horizontal="center" vertical="top"/>
    </xf>
    <xf numFmtId="0" fontId="10" fillId="0" borderId="16" xfId="1" applyFont="1" applyFill="1" applyBorder="1" applyAlignment="1">
      <alignment vertical="top" wrapText="1" shrinkToFit="1"/>
    </xf>
    <xf numFmtId="0" fontId="10" fillId="0" borderId="16" xfId="1" applyFont="1" applyFill="1" applyBorder="1" applyAlignment="1">
      <alignment vertical="top" wrapText="1"/>
    </xf>
    <xf numFmtId="41" fontId="10" fillId="0" borderId="16" xfId="2" applyFont="1" applyFill="1" applyBorder="1" applyAlignment="1">
      <alignment horizontal="right" vertical="top"/>
    </xf>
    <xf numFmtId="0" fontId="10" fillId="0" borderId="16" xfId="10" applyFont="1" applyFill="1" applyBorder="1" applyAlignment="1">
      <alignment vertical="top" wrapText="1" shrinkToFit="1"/>
    </xf>
    <xf numFmtId="41" fontId="10" fillId="0" borderId="16" xfId="2" applyFont="1" applyFill="1" applyBorder="1" applyAlignment="1">
      <alignment horizontal="right" vertical="top" wrapText="1" shrinkToFit="1"/>
    </xf>
    <xf numFmtId="0" fontId="10" fillId="0" borderId="16" xfId="5" applyFont="1" applyFill="1" applyBorder="1" applyAlignment="1">
      <alignment vertical="top" wrapText="1" shrinkToFit="1"/>
    </xf>
    <xf numFmtId="0" fontId="10" fillId="0" borderId="18" xfId="1" applyFont="1" applyFill="1" applyBorder="1" applyAlignment="1">
      <alignment horizontal="center" vertical="top"/>
    </xf>
    <xf numFmtId="0" fontId="8" fillId="0" borderId="18" xfId="5" applyFont="1" applyFill="1" applyBorder="1" applyAlignment="1">
      <alignment vertical="top" wrapText="1" shrinkToFit="1"/>
    </xf>
    <xf numFmtId="41" fontId="8" fillId="0" borderId="18" xfId="2" applyFont="1" applyFill="1" applyBorder="1" applyAlignment="1">
      <alignment horizontal="right" vertical="top" wrapText="1" shrinkToFit="1"/>
    </xf>
    <xf numFmtId="0" fontId="8" fillId="0" borderId="16" xfId="1" applyFont="1" applyFill="1" applyBorder="1" applyAlignment="1">
      <alignment vertical="top" wrapText="1"/>
    </xf>
    <xf numFmtId="41" fontId="8" fillId="0" borderId="19" xfId="2" applyFont="1" applyFill="1" applyBorder="1" applyAlignment="1">
      <alignment horizontal="right" vertical="top" wrapText="1" shrinkToFit="1"/>
    </xf>
    <xf numFmtId="0" fontId="10" fillId="0" borderId="16" xfId="3" applyFont="1" applyFill="1" applyBorder="1" applyAlignment="1">
      <alignment vertical="top" wrapText="1" shrinkToFit="1"/>
    </xf>
    <xf numFmtId="0" fontId="8" fillId="0" borderId="18" xfId="1" applyFont="1" applyFill="1" applyBorder="1" applyAlignment="1">
      <alignment horizontal="center" vertical="top"/>
    </xf>
    <xf numFmtId="0" fontId="8" fillId="0" borderId="14" xfId="1" applyFont="1" applyFill="1" applyBorder="1" applyAlignment="1">
      <alignment vertical="top"/>
    </xf>
    <xf numFmtId="41" fontId="8" fillId="0" borderId="14" xfId="2" applyFont="1" applyFill="1" applyBorder="1" applyAlignment="1">
      <alignment horizontal="right" vertical="top"/>
    </xf>
    <xf numFmtId="0" fontId="8" fillId="0" borderId="13" xfId="1" applyFont="1" applyFill="1" applyBorder="1" applyAlignment="1">
      <alignment vertical="top"/>
    </xf>
    <xf numFmtId="0" fontId="15" fillId="8" borderId="13" xfId="1" applyFont="1" applyFill="1" applyBorder="1" applyAlignment="1">
      <alignment horizontal="left" vertical="top" wrapText="1"/>
    </xf>
    <xf numFmtId="41" fontId="14" fillId="8" borderId="13" xfId="7" applyFont="1" applyFill="1" applyBorder="1"/>
    <xf numFmtId="0" fontId="14" fillId="8" borderId="13" xfId="1" applyFont="1" applyFill="1" applyBorder="1" applyAlignment="1">
      <alignment horizontal="left" vertical="top" wrapText="1"/>
    </xf>
    <xf numFmtId="0" fontId="16" fillId="8" borderId="13" xfId="1" applyFont="1" applyFill="1" applyBorder="1" applyAlignment="1">
      <alignment horizontal="left" vertical="top" wrapText="1"/>
    </xf>
    <xf numFmtId="0" fontId="10" fillId="8" borderId="13" xfId="8" applyFont="1" applyFill="1" applyBorder="1" applyAlignment="1">
      <alignment horizontal="left" vertical="top" wrapText="1"/>
    </xf>
    <xf numFmtId="0" fontId="10" fillId="8" borderId="13" xfId="9" applyFont="1" applyFill="1" applyBorder="1" applyAlignment="1">
      <alignment horizontal="left" vertical="top" wrapText="1"/>
    </xf>
    <xf numFmtId="0" fontId="8" fillId="0" borderId="0" xfId="1" applyFont="1" applyFill="1" applyBorder="1" applyAlignment="1">
      <alignment vertical="top"/>
    </xf>
    <xf numFmtId="0" fontId="8" fillId="0" borderId="0" xfId="1" applyFont="1" applyFill="1" applyBorder="1" applyAlignment="1">
      <alignment vertical="top" wrapText="1"/>
    </xf>
    <xf numFmtId="41" fontId="8" fillId="0" borderId="0" xfId="2" applyFont="1" applyFill="1" applyBorder="1" applyAlignment="1">
      <alignment horizontal="right" vertical="top"/>
    </xf>
    <xf numFmtId="0" fontId="8" fillId="6" borderId="13" xfId="1" applyFont="1" applyFill="1" applyBorder="1" applyAlignment="1">
      <alignment horizontal="center" vertical="top"/>
    </xf>
    <xf numFmtId="41" fontId="14" fillId="6" borderId="13" xfId="7" applyFont="1" applyFill="1" applyBorder="1"/>
    <xf numFmtId="41" fontId="8" fillId="0" borderId="0" xfId="2" applyFont="1" applyFill="1" applyAlignment="1">
      <alignment vertical="top"/>
    </xf>
    <xf numFmtId="0" fontId="8" fillId="0" borderId="0" xfId="1" applyFont="1" applyFill="1" applyAlignment="1">
      <alignment vertical="top"/>
    </xf>
    <xf numFmtId="0" fontId="10" fillId="0" borderId="13" xfId="10" applyFont="1" applyFill="1" applyBorder="1" applyAlignment="1">
      <alignment vertical="top" wrapText="1" shrinkToFit="1"/>
    </xf>
    <xf numFmtId="41" fontId="10" fillId="0" borderId="13" xfId="2" applyFont="1" applyFill="1" applyBorder="1" applyAlignment="1">
      <alignment horizontal="right" vertical="top" wrapText="1" shrinkToFit="1"/>
    </xf>
    <xf numFmtId="0" fontId="10" fillId="0" borderId="13" xfId="1" applyFont="1" applyFill="1" applyBorder="1" applyAlignment="1">
      <alignment vertical="top" wrapText="1" shrinkToFit="1"/>
    </xf>
    <xf numFmtId="0" fontId="8" fillId="6" borderId="13" xfId="8" applyFont="1" applyFill="1" applyBorder="1" applyAlignment="1">
      <alignment horizontal="center" vertical="top"/>
    </xf>
    <xf numFmtId="0" fontId="10" fillId="7" borderId="16" xfId="8" applyFont="1" applyFill="1" applyBorder="1"/>
    <xf numFmtId="41" fontId="10" fillId="7" borderId="16" xfId="2" applyFont="1" applyFill="1" applyBorder="1"/>
    <xf numFmtId="0" fontId="8" fillId="7" borderId="13" xfId="8" applyFont="1" applyFill="1" applyBorder="1" applyAlignment="1">
      <alignment horizontal="center" vertical="top"/>
    </xf>
    <xf numFmtId="41" fontId="10" fillId="7" borderId="0" xfId="2" applyFont="1" applyFill="1" applyBorder="1"/>
    <xf numFmtId="41" fontId="17" fillId="6" borderId="13" xfId="7" applyFont="1" applyFill="1" applyBorder="1"/>
    <xf numFmtId="0" fontId="8" fillId="8" borderId="13" xfId="1" applyFont="1" applyFill="1" applyBorder="1" applyAlignment="1">
      <alignment horizontal="center" vertical="top"/>
    </xf>
    <xf numFmtId="0" fontId="14" fillId="8" borderId="13" xfId="1" applyFont="1" applyFill="1" applyBorder="1" applyAlignment="1">
      <alignment vertical="top" wrapText="1"/>
    </xf>
    <xf numFmtId="0" fontId="8" fillId="8" borderId="0" xfId="1" applyFont="1" applyFill="1" applyBorder="1" applyAlignment="1">
      <alignment horizontal="center" vertical="top"/>
    </xf>
    <xf numFmtId="0" fontId="10" fillId="8" borderId="0" xfId="9" applyFont="1" applyFill="1" applyBorder="1" applyAlignment="1">
      <alignment horizontal="left" vertical="top" wrapText="1"/>
    </xf>
    <xf numFmtId="41" fontId="14" fillId="8" borderId="0" xfId="7" applyFont="1" applyFill="1" applyBorder="1"/>
    <xf numFmtId="41" fontId="8" fillId="7" borderId="0" xfId="2" applyFont="1" applyFill="1" applyBorder="1" applyAlignment="1">
      <alignment horizontal="center" vertical="top"/>
    </xf>
    <xf numFmtId="0" fontId="8" fillId="7" borderId="0" xfId="8" applyFont="1" applyFill="1" applyBorder="1" applyAlignment="1">
      <alignment horizontal="center" vertical="top"/>
    </xf>
    <xf numFmtId="0" fontId="10" fillId="7" borderId="0" xfId="9" applyFont="1" applyFill="1" applyBorder="1" applyAlignment="1">
      <alignment horizontal="left" vertical="top" wrapText="1"/>
    </xf>
    <xf numFmtId="41" fontId="14" fillId="7" borderId="0" xfId="7" applyFont="1" applyFill="1" applyBorder="1"/>
    <xf numFmtId="0" fontId="10" fillId="7" borderId="0" xfId="8" applyFont="1" applyFill="1" applyBorder="1"/>
    <xf numFmtId="0" fontId="8" fillId="8" borderId="13" xfId="8" applyFont="1" applyFill="1" applyBorder="1" applyAlignment="1">
      <alignment horizontal="center" vertical="top"/>
    </xf>
    <xf numFmtId="0" fontId="8" fillId="6" borderId="0" xfId="8" applyFont="1" applyFill="1" applyBorder="1" applyAlignment="1">
      <alignment horizontal="center" vertical="top"/>
    </xf>
    <xf numFmtId="0" fontId="10" fillId="6" borderId="0" xfId="8" applyFont="1" applyFill="1" applyBorder="1" applyAlignment="1">
      <alignment horizontal="left" vertical="top" wrapText="1"/>
    </xf>
    <xf numFmtId="41" fontId="14" fillId="6" borderId="0" xfId="7" applyFont="1" applyFill="1" applyBorder="1"/>
    <xf numFmtId="41" fontId="8" fillId="0" borderId="0" xfId="2" applyFont="1" applyFill="1" applyAlignment="1">
      <alignment horizontal="right" vertical="top"/>
    </xf>
    <xf numFmtId="0" fontId="10" fillId="0" borderId="19" xfId="10" applyFont="1" applyFill="1" applyBorder="1" applyAlignment="1">
      <alignment vertical="top" wrapText="1" shrinkToFit="1"/>
    </xf>
    <xf numFmtId="41" fontId="10" fillId="0" borderId="19" xfId="2" applyFont="1" applyFill="1" applyBorder="1" applyAlignment="1">
      <alignment horizontal="right" vertical="top" wrapText="1" shrinkToFit="1"/>
    </xf>
    <xf numFmtId="41" fontId="14" fillId="6" borderId="13" xfId="7" applyFont="1" applyFill="1" applyBorder="1" applyAlignment="1">
      <alignment horizontal="left" vertical="top" wrapText="1"/>
    </xf>
    <xf numFmtId="41" fontId="8" fillId="6" borderId="13" xfId="2" applyFont="1" applyFill="1" applyBorder="1" applyAlignment="1">
      <alignment horizontal="center" vertical="top"/>
    </xf>
    <xf numFmtId="0" fontId="10" fillId="0" borderId="13" xfId="5" applyFont="1" applyFill="1" applyBorder="1" applyAlignment="1">
      <alignment vertical="top" wrapText="1" shrinkToFit="1"/>
    </xf>
    <xf numFmtId="41" fontId="14" fillId="8" borderId="13" xfId="7" applyFont="1" applyFill="1" applyBorder="1" applyAlignment="1">
      <alignment vertical="top"/>
    </xf>
    <xf numFmtId="41" fontId="14" fillId="8" borderId="0" xfId="7" applyFont="1" applyFill="1" applyBorder="1" applyAlignment="1">
      <alignment vertical="top"/>
    </xf>
    <xf numFmtId="0" fontId="10" fillId="0" borderId="14" xfId="3" applyFont="1" applyFill="1" applyBorder="1" applyAlignment="1">
      <alignment horizontal="left" vertical="center"/>
    </xf>
    <xf numFmtId="0" fontId="10" fillId="0" borderId="14" xfId="3" applyFont="1" applyFill="1" applyBorder="1" applyAlignment="1">
      <alignment horizontal="center" vertical="center"/>
    </xf>
    <xf numFmtId="0" fontId="8" fillId="0" borderId="13" xfId="5" applyFont="1" applyFill="1" applyBorder="1" applyAlignment="1">
      <alignment horizontal="left" vertical="top" wrapText="1" shrinkToFit="1"/>
    </xf>
    <xf numFmtId="41" fontId="8" fillId="0" borderId="0" xfId="1" applyNumberFormat="1" applyFont="1" applyFill="1" applyAlignment="1">
      <alignment vertical="top"/>
    </xf>
    <xf numFmtId="0" fontId="15" fillId="7" borderId="13" xfId="1" applyFont="1" applyFill="1" applyBorder="1"/>
    <xf numFmtId="0" fontId="10" fillId="0" borderId="13" xfId="3" applyFont="1" applyFill="1" applyBorder="1" applyAlignment="1">
      <alignment vertical="top" wrapText="1" shrinkToFit="1"/>
    </xf>
    <xf numFmtId="3" fontId="10" fillId="0" borderId="13" xfId="1" applyNumberFormat="1" applyFont="1" applyFill="1" applyBorder="1" applyAlignment="1">
      <alignment vertical="top" wrapText="1" shrinkToFit="1"/>
    </xf>
    <xf numFmtId="3" fontId="10" fillId="0" borderId="13" xfId="3" applyNumberFormat="1" applyFont="1" applyFill="1" applyBorder="1" applyAlignment="1">
      <alignment vertical="top" wrapText="1" shrinkToFit="1"/>
    </xf>
    <xf numFmtId="3" fontId="8" fillId="0" borderId="13" xfId="1" applyNumberFormat="1" applyFont="1" applyFill="1" applyBorder="1" applyAlignment="1">
      <alignment vertical="top" wrapText="1" shrinkToFit="1"/>
    </xf>
    <xf numFmtId="41" fontId="8" fillId="0" borderId="0" xfId="2" applyFont="1" applyFill="1" applyAlignment="1">
      <alignment vertical="top" wrapText="1"/>
    </xf>
    <xf numFmtId="0" fontId="8" fillId="0" borderId="0" xfId="1" applyFont="1" applyFill="1" applyAlignment="1">
      <alignment vertical="top" wrapText="1"/>
    </xf>
    <xf numFmtId="0" fontId="8" fillId="0" borderId="13" xfId="0" applyFont="1" applyFill="1" applyBorder="1" applyAlignment="1">
      <alignment vertical="center" wrapText="1"/>
    </xf>
    <xf numFmtId="0" fontId="10" fillId="0" borderId="13" xfId="3" applyFont="1" applyFill="1" applyBorder="1" applyAlignment="1">
      <alignment vertical="top" wrapText="1"/>
    </xf>
    <xf numFmtId="41" fontId="10" fillId="0" borderId="18" xfId="2" applyFont="1" applyFill="1" applyBorder="1" applyAlignment="1">
      <alignment vertical="top" wrapText="1" shrinkToFit="1"/>
    </xf>
    <xf numFmtId="0" fontId="10" fillId="0" borderId="18" xfId="10" applyFont="1" applyFill="1" applyBorder="1" applyAlignment="1">
      <alignment vertical="top" wrapText="1" shrinkToFit="1"/>
    </xf>
    <xf numFmtId="41" fontId="10" fillId="0" borderId="18" xfId="2" applyFont="1" applyFill="1" applyBorder="1" applyAlignment="1">
      <alignment horizontal="right" vertical="top" wrapText="1" shrinkToFit="1"/>
    </xf>
    <xf numFmtId="41" fontId="10" fillId="0" borderId="16" xfId="2" applyFont="1" applyFill="1" applyBorder="1" applyAlignment="1">
      <alignment vertical="top" wrapText="1" shrinkToFit="1"/>
    </xf>
    <xf numFmtId="0" fontId="12" fillId="0" borderId="13" xfId="1" applyFont="1" applyFill="1" applyBorder="1" applyAlignment="1">
      <alignment vertical="top" wrapText="1" shrinkToFit="1"/>
    </xf>
    <xf numFmtId="0" fontId="8" fillId="6" borderId="13" xfId="1" applyFont="1" applyFill="1" applyBorder="1" applyAlignment="1">
      <alignment vertical="top"/>
    </xf>
    <xf numFmtId="41" fontId="8" fillId="6" borderId="13" xfId="7" applyFont="1" applyFill="1" applyBorder="1" applyAlignment="1">
      <alignment horizontal="right" vertical="top"/>
    </xf>
    <xf numFmtId="41" fontId="8" fillId="6" borderId="13" xfId="7" applyFont="1" applyFill="1" applyBorder="1" applyAlignment="1">
      <alignment horizontal="right" vertical="top" wrapText="1" shrinkToFit="1"/>
    </xf>
    <xf numFmtId="41" fontId="14" fillId="6" borderId="13" xfId="7" applyFont="1" applyFill="1" applyBorder="1" applyAlignment="1">
      <alignment horizontal="right" vertical="top"/>
    </xf>
    <xf numFmtId="0" fontId="14" fillId="6" borderId="13" xfId="1" applyFont="1" applyFill="1" applyBorder="1" applyAlignment="1">
      <alignment horizontal="left" vertical="top" wrapText="1"/>
    </xf>
    <xf numFmtId="0" fontId="16" fillId="6" borderId="13" xfId="1" applyFont="1" applyFill="1" applyBorder="1" applyAlignment="1">
      <alignment horizontal="left" vertical="top" wrapText="1"/>
    </xf>
    <xf numFmtId="0" fontId="16" fillId="7" borderId="13" xfId="1" applyFont="1" applyFill="1" applyBorder="1"/>
    <xf numFmtId="41" fontId="16" fillId="6" borderId="13" xfId="1" applyNumberFormat="1" applyFont="1" applyFill="1" applyBorder="1" applyAlignment="1">
      <alignment horizontal="left" vertical="top" wrapText="1"/>
    </xf>
    <xf numFmtId="0" fontId="15" fillId="7" borderId="16" xfId="1" applyFont="1" applyFill="1" applyBorder="1" applyAlignment="1">
      <alignment vertical="center"/>
    </xf>
    <xf numFmtId="0" fontId="15" fillId="7" borderId="15" xfId="1" applyFont="1" applyFill="1" applyBorder="1" applyAlignment="1">
      <alignment vertical="center"/>
    </xf>
    <xf numFmtId="0" fontId="10" fillId="7" borderId="13" xfId="8" applyFont="1" applyFill="1" applyBorder="1"/>
    <xf numFmtId="0" fontId="14" fillId="6" borderId="13" xfId="1" applyFont="1" applyFill="1" applyBorder="1" applyAlignment="1">
      <alignment vertical="top" wrapText="1"/>
    </xf>
    <xf numFmtId="3" fontId="14" fillId="6" borderId="13" xfId="1" applyNumberFormat="1" applyFont="1" applyFill="1" applyBorder="1" applyAlignment="1">
      <alignment vertical="top" wrapText="1"/>
    </xf>
    <xf numFmtId="0" fontId="10" fillId="0" borderId="13" xfId="8" applyFont="1" applyFill="1" applyBorder="1"/>
    <xf numFmtId="41" fontId="8" fillId="0" borderId="13" xfId="2" applyFont="1" applyFill="1" applyBorder="1" applyAlignment="1">
      <alignment horizontal="center" vertical="top"/>
    </xf>
    <xf numFmtId="0" fontId="8" fillId="6" borderId="16" xfId="1" applyFont="1" applyFill="1" applyBorder="1" applyAlignment="1">
      <alignment horizontal="center" vertical="top"/>
    </xf>
    <xf numFmtId="0" fontId="15" fillId="6" borderId="13" xfId="11" applyFont="1" applyFill="1" applyBorder="1" applyAlignment="1">
      <alignment horizontal="left" vertical="top" wrapText="1"/>
    </xf>
    <xf numFmtId="0" fontId="8" fillId="0" borderId="0" xfId="5" applyFont="1" applyFill="1" applyBorder="1" applyAlignment="1">
      <alignment vertical="top" wrapText="1" shrinkToFit="1"/>
    </xf>
    <xf numFmtId="41" fontId="8" fillId="0" borderId="0" xfId="2" applyFont="1" applyFill="1" applyBorder="1" applyAlignment="1">
      <alignment horizontal="right" vertical="top" wrapText="1" shrinkToFit="1"/>
    </xf>
    <xf numFmtId="0" fontId="14" fillId="0" borderId="13" xfId="0" applyFont="1" applyFill="1" applyBorder="1" applyAlignment="1">
      <alignment horizontal="center" vertical="top"/>
    </xf>
    <xf numFmtId="0" fontId="10" fillId="0" borderId="13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left" vertical="top" wrapText="1"/>
    </xf>
    <xf numFmtId="41" fontId="14" fillId="0" borderId="13" xfId="2" applyFont="1" applyFill="1" applyBorder="1" applyAlignment="1">
      <alignment horizontal="right" vertical="top"/>
    </xf>
    <xf numFmtId="0" fontId="10" fillId="0" borderId="13" xfId="1" applyFont="1" applyFill="1" applyBorder="1" applyAlignment="1">
      <alignment horizontal="left" vertical="top" wrapText="1"/>
    </xf>
    <xf numFmtId="41" fontId="8" fillId="0" borderId="0" xfId="2" applyFont="1" applyFill="1" applyAlignment="1">
      <alignment vertical="top" wrapText="1" shrinkToFit="1"/>
    </xf>
    <xf numFmtId="0" fontId="10" fillId="0" borderId="13" xfId="6" applyFont="1" applyFill="1" applyBorder="1" applyAlignment="1">
      <alignment horizontal="left" vertical="top" wrapText="1"/>
    </xf>
    <xf numFmtId="0" fontId="10" fillId="0" borderId="13" xfId="0" applyFont="1" applyFill="1" applyBorder="1" applyAlignment="1" applyProtection="1">
      <alignment vertical="top"/>
      <protection locked="0"/>
    </xf>
    <xf numFmtId="0" fontId="10" fillId="0" borderId="13" xfId="6" applyFont="1" applyFill="1" applyBorder="1" applyAlignment="1" applyProtection="1">
      <alignment horizontal="left" vertical="top" wrapText="1"/>
      <protection locked="0"/>
    </xf>
    <xf numFmtId="0" fontId="14" fillId="0" borderId="0" xfId="0" applyFont="1" applyFill="1" applyBorder="1" applyAlignment="1">
      <alignment horizontal="center" vertical="top"/>
    </xf>
    <xf numFmtId="0" fontId="10" fillId="0" borderId="0" xfId="0" applyFont="1" applyFill="1" applyBorder="1" applyAlignment="1" applyProtection="1">
      <alignment vertical="top"/>
      <protection locked="0"/>
    </xf>
    <xf numFmtId="0" fontId="10" fillId="0" borderId="0" xfId="6" applyFont="1" applyFill="1" applyBorder="1" applyAlignment="1" applyProtection="1">
      <alignment horizontal="left" vertical="top" wrapText="1"/>
      <protection locked="0"/>
    </xf>
    <xf numFmtId="41" fontId="14" fillId="0" borderId="0" xfId="2" applyFont="1" applyFill="1" applyBorder="1" applyAlignment="1">
      <alignment horizontal="right" vertical="top"/>
    </xf>
    <xf numFmtId="0" fontId="8" fillId="0" borderId="0" xfId="1" applyFont="1" applyFill="1" applyAlignment="1">
      <alignment vertical="top" wrapText="1" shrinkToFit="1"/>
    </xf>
    <xf numFmtId="0" fontId="10" fillId="0" borderId="13" xfId="6" applyFont="1" applyFill="1" applyBorder="1" applyAlignment="1" applyProtection="1">
      <protection locked="0"/>
    </xf>
    <xf numFmtId="0" fontId="10" fillId="0" borderId="13" xfId="8" applyFont="1" applyFill="1" applyBorder="1" applyAlignment="1">
      <alignment horizontal="left" vertical="top" wrapText="1"/>
    </xf>
    <xf numFmtId="0" fontId="8" fillId="9" borderId="16" xfId="1" applyFont="1" applyFill="1" applyBorder="1" applyAlignment="1">
      <alignment horizontal="center" vertical="top"/>
    </xf>
    <xf numFmtId="0" fontId="10" fillId="9" borderId="13" xfId="8" applyFont="1" applyFill="1" applyBorder="1" applyAlignment="1">
      <alignment horizontal="left" vertical="top" wrapText="1"/>
    </xf>
    <xf numFmtId="41" fontId="14" fillId="9" borderId="13" xfId="7" applyFont="1" applyFill="1" applyBorder="1"/>
    <xf numFmtId="41" fontId="8" fillId="9" borderId="0" xfId="2" applyFont="1" applyFill="1" applyAlignment="1">
      <alignment vertical="top"/>
    </xf>
    <xf numFmtId="0" fontId="8" fillId="9" borderId="0" xfId="1" applyFont="1" applyFill="1" applyAlignment="1">
      <alignment vertical="top"/>
    </xf>
    <xf numFmtId="41" fontId="6" fillId="0" borderId="0" xfId="2" applyFont="1" applyFill="1" applyBorder="1" applyAlignment="1">
      <alignment horizontal="right" vertical="top" wrapText="1"/>
    </xf>
    <xf numFmtId="0" fontId="10" fillId="0" borderId="0" xfId="3" applyFont="1" applyFill="1" applyBorder="1" applyAlignment="1">
      <alignment horizontal="left" vertical="top" wrapText="1" shrinkToFit="1"/>
    </xf>
    <xf numFmtId="0" fontId="8" fillId="0" borderId="0" xfId="1" applyFont="1" applyFill="1" applyAlignment="1">
      <alignment horizontal="left" vertical="top" wrapText="1"/>
    </xf>
    <xf numFmtId="0" fontId="8" fillId="0" borderId="12" xfId="1" applyFont="1" applyFill="1" applyBorder="1" applyAlignment="1">
      <alignment horizontal="left" vertical="top" wrapText="1"/>
    </xf>
    <xf numFmtId="0" fontId="12" fillId="0" borderId="20" xfId="1" applyFont="1" applyFill="1" applyBorder="1" applyAlignment="1">
      <alignment horizontal="left" vertical="top" wrapText="1" shrinkToFit="1"/>
    </xf>
    <xf numFmtId="0" fontId="12" fillId="0" borderId="21" xfId="1" applyFont="1" applyFill="1" applyBorder="1" applyAlignment="1">
      <alignment horizontal="left" vertical="top" wrapText="1" shrinkToFit="1"/>
    </xf>
    <xf numFmtId="0" fontId="12" fillId="0" borderId="22" xfId="1" applyFont="1" applyFill="1" applyBorder="1" applyAlignment="1">
      <alignment horizontal="left" vertical="top" wrapText="1" shrinkToFit="1"/>
    </xf>
    <xf numFmtId="0" fontId="8" fillId="0" borderId="0" xfId="1" applyFont="1" applyFill="1" applyBorder="1" applyAlignment="1">
      <alignment horizontal="left" vertical="top"/>
    </xf>
    <xf numFmtId="0" fontId="8" fillId="0" borderId="14" xfId="1" applyFont="1" applyFill="1" applyBorder="1" applyAlignment="1">
      <alignment horizontal="center" vertical="top"/>
    </xf>
    <xf numFmtId="0" fontId="8" fillId="0" borderId="15" xfId="1" applyFont="1" applyFill="1" applyBorder="1" applyAlignment="1">
      <alignment horizontal="center" vertical="top"/>
    </xf>
    <xf numFmtId="0" fontId="8" fillId="0" borderId="17" xfId="1" applyFont="1" applyFill="1" applyBorder="1" applyAlignment="1">
      <alignment horizontal="center" vertical="top"/>
    </xf>
    <xf numFmtId="0" fontId="6" fillId="0" borderId="2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 shrinkToFit="1"/>
    </xf>
    <xf numFmtId="0" fontId="6" fillId="0" borderId="6" xfId="1" applyFont="1" applyFill="1" applyBorder="1" applyAlignment="1">
      <alignment horizontal="center" vertical="center" wrapText="1" shrinkToFit="1"/>
    </xf>
    <xf numFmtId="0" fontId="11" fillId="0" borderId="0" xfId="3" applyFont="1" applyFill="1" applyBorder="1" applyAlignment="1">
      <alignment horizontal="left" vertical="top" wrapText="1" shrinkToFit="1"/>
    </xf>
    <xf numFmtId="0" fontId="12" fillId="0" borderId="0" xfId="3" applyFont="1" applyFill="1" applyBorder="1" applyAlignment="1">
      <alignment horizontal="center" vertical="top" wrapText="1" shrinkToFit="1"/>
    </xf>
    <xf numFmtId="0" fontId="21" fillId="0" borderId="2" xfId="1" applyFont="1" applyFill="1" applyBorder="1" applyAlignment="1">
      <alignment horizontal="center" vertical="center" wrapText="1"/>
    </xf>
    <xf numFmtId="0" fontId="21" fillId="0" borderId="3" xfId="1" applyFont="1" applyFill="1" applyBorder="1" applyAlignment="1">
      <alignment horizontal="center" vertical="center" wrapText="1" shrinkToFit="1"/>
    </xf>
    <xf numFmtId="0" fontId="21" fillId="0" borderId="4" xfId="1" applyFont="1" applyFill="1" applyBorder="1" applyAlignment="1">
      <alignment vertical="top" wrapText="1"/>
    </xf>
    <xf numFmtId="41" fontId="21" fillId="0" borderId="4" xfId="2" applyFont="1" applyFill="1" applyBorder="1" applyAlignment="1">
      <alignment horizontal="right" vertical="top" wrapText="1"/>
    </xf>
    <xf numFmtId="41" fontId="22" fillId="0" borderId="0" xfId="2" applyFont="1" applyFill="1" applyAlignment="1">
      <alignment horizontal="center" vertical="top" wrapText="1"/>
    </xf>
    <xf numFmtId="0" fontId="22" fillId="0" borderId="0" xfId="1" applyFont="1" applyFill="1" applyAlignment="1">
      <alignment horizontal="center" vertical="top" wrapText="1"/>
    </xf>
    <xf numFmtId="0" fontId="21" fillId="0" borderId="5" xfId="1" applyFont="1" applyFill="1" applyBorder="1" applyAlignment="1">
      <alignment horizontal="center" vertical="center" wrapText="1"/>
    </xf>
    <xf numFmtId="0" fontId="21" fillId="0" borderId="6" xfId="1" applyFont="1" applyFill="1" applyBorder="1" applyAlignment="1">
      <alignment horizontal="center" vertical="center" wrapText="1" shrinkToFit="1"/>
    </xf>
    <xf numFmtId="0" fontId="21" fillId="0" borderId="7" xfId="1" applyFont="1" applyFill="1" applyBorder="1" applyAlignment="1">
      <alignment vertical="top" wrapText="1"/>
    </xf>
    <xf numFmtId="41" fontId="21" fillId="0" borderId="7" xfId="2" applyFont="1" applyFill="1" applyBorder="1" applyAlignment="1">
      <alignment horizontal="right" vertical="top" wrapText="1"/>
    </xf>
    <xf numFmtId="0" fontId="21" fillId="0" borderId="8" xfId="1" applyFont="1" applyFill="1" applyBorder="1" applyAlignment="1">
      <alignment horizontal="center" vertical="center" wrapText="1"/>
    </xf>
    <xf numFmtId="0" fontId="22" fillId="0" borderId="9" xfId="1" applyFont="1" applyFill="1" applyBorder="1" applyAlignment="1">
      <alignment horizontal="center" vertical="center" wrapText="1" shrinkToFit="1"/>
    </xf>
    <xf numFmtId="0" fontId="22" fillId="0" borderId="10" xfId="1" applyFont="1" applyFill="1" applyBorder="1" applyAlignment="1">
      <alignment horizontal="center" vertical="top" wrapText="1"/>
    </xf>
    <xf numFmtId="41" fontId="22" fillId="0" borderId="10" xfId="2" applyFont="1" applyFill="1" applyBorder="1" applyAlignment="1">
      <alignment horizontal="right" vertical="top" wrapText="1"/>
    </xf>
    <xf numFmtId="0" fontId="21" fillId="0" borderId="11" xfId="1" applyFont="1" applyFill="1" applyBorder="1" applyAlignment="1">
      <alignment horizontal="center" vertical="top" wrapText="1"/>
    </xf>
    <xf numFmtId="0" fontId="22" fillId="0" borderId="11" xfId="1" applyFont="1" applyFill="1" applyBorder="1" applyAlignment="1">
      <alignment vertical="top" wrapText="1" shrinkToFit="1"/>
    </xf>
    <xf numFmtId="0" fontId="22" fillId="0" borderId="11" xfId="1" applyFont="1" applyFill="1" applyBorder="1" applyAlignment="1">
      <alignment horizontal="center" vertical="top" wrapText="1"/>
    </xf>
    <xf numFmtId="41" fontId="22" fillId="0" borderId="11" xfId="2" applyFont="1" applyFill="1" applyBorder="1" applyAlignment="1">
      <alignment horizontal="right" vertical="top" wrapText="1"/>
    </xf>
    <xf numFmtId="0" fontId="21" fillId="0" borderId="0" xfId="1" applyFont="1" applyFill="1" applyBorder="1" applyAlignment="1">
      <alignment horizontal="center" vertical="top" wrapText="1"/>
    </xf>
    <xf numFmtId="0" fontId="22" fillId="0" borderId="0" xfId="1" applyFont="1" applyFill="1" applyBorder="1" applyAlignment="1">
      <alignment vertical="top" wrapText="1" shrinkToFit="1"/>
    </xf>
    <xf numFmtId="0" fontId="22" fillId="0" borderId="0" xfId="1" applyFont="1" applyFill="1" applyBorder="1" applyAlignment="1">
      <alignment horizontal="center" vertical="top" wrapText="1"/>
    </xf>
    <xf numFmtId="41" fontId="22" fillId="0" borderId="0" xfId="2" applyFont="1" applyFill="1" applyBorder="1" applyAlignment="1">
      <alignment horizontal="right" vertical="top" wrapText="1"/>
    </xf>
    <xf numFmtId="0" fontId="23" fillId="0" borderId="0" xfId="3" applyFont="1" applyFill="1" applyBorder="1" applyAlignment="1">
      <alignment vertical="top" wrapText="1" shrinkToFit="1"/>
    </xf>
    <xf numFmtId="0" fontId="24" fillId="0" borderId="0" xfId="3" applyFont="1" applyFill="1" applyBorder="1" applyAlignment="1">
      <alignment vertical="top" wrapText="1" shrinkToFit="1"/>
    </xf>
    <xf numFmtId="0" fontId="23" fillId="0" borderId="0" xfId="3" applyFont="1" applyFill="1" applyBorder="1" applyAlignment="1">
      <alignment horizontal="center" vertical="top" wrapText="1" shrinkToFit="1"/>
    </xf>
    <xf numFmtId="0" fontId="24" fillId="0" borderId="0" xfId="3" applyFont="1" applyFill="1" applyBorder="1" applyAlignment="1">
      <alignment horizontal="center" vertical="top" wrapText="1" shrinkToFit="1"/>
    </xf>
    <xf numFmtId="0" fontId="24" fillId="0" borderId="0" xfId="3" applyFont="1" applyFill="1" applyBorder="1" applyAlignment="1">
      <alignment horizontal="left" vertical="top" wrapText="1" shrinkToFit="1"/>
    </xf>
    <xf numFmtId="0" fontId="24" fillId="0" borderId="0" xfId="3" applyFont="1" applyFill="1" applyBorder="1" applyAlignment="1">
      <alignment horizontal="left" vertical="top" wrapText="1" shrinkToFit="1"/>
    </xf>
    <xf numFmtId="0" fontId="25" fillId="0" borderId="0" xfId="3" applyFont="1" applyFill="1" applyBorder="1" applyAlignment="1">
      <alignment horizontal="center" vertical="top" wrapText="1" shrinkToFit="1"/>
    </xf>
    <xf numFmtId="41" fontId="25" fillId="0" borderId="0" xfId="2" applyFont="1" applyFill="1" applyBorder="1" applyAlignment="1">
      <alignment horizontal="right" vertical="top" wrapText="1" shrinkToFit="1"/>
    </xf>
    <xf numFmtId="0" fontId="23" fillId="0" borderId="0" xfId="3" applyFont="1" applyFill="1" applyBorder="1" applyAlignment="1">
      <alignment horizontal="left" vertical="top" wrapText="1" shrinkToFit="1"/>
    </xf>
    <xf numFmtId="41" fontId="23" fillId="0" borderId="0" xfId="2" applyFont="1" applyFill="1" applyBorder="1" applyAlignment="1">
      <alignment horizontal="right" vertical="top" wrapText="1" shrinkToFit="1"/>
    </xf>
    <xf numFmtId="0" fontId="22" fillId="0" borderId="12" xfId="1" applyFont="1" applyFill="1" applyBorder="1" applyAlignment="1">
      <alignment horizontal="left" vertical="top" wrapText="1"/>
    </xf>
    <xf numFmtId="164" fontId="22" fillId="0" borderId="12" xfId="1" applyNumberFormat="1" applyFont="1" applyFill="1" applyBorder="1" applyAlignment="1">
      <alignment horizontal="left" vertical="top" wrapText="1"/>
    </xf>
    <xf numFmtId="41" fontId="22" fillId="0" borderId="12" xfId="2" applyFont="1" applyFill="1" applyBorder="1" applyAlignment="1">
      <alignment horizontal="right" vertical="top" wrapText="1"/>
    </xf>
    <xf numFmtId="0" fontId="25" fillId="0" borderId="13" xfId="3" applyFont="1" applyFill="1" applyBorder="1" applyAlignment="1">
      <alignment horizontal="center" vertical="center"/>
    </xf>
    <xf numFmtId="41" fontId="25" fillId="0" borderId="13" xfId="4" applyFont="1" applyFill="1" applyBorder="1" applyAlignment="1">
      <alignment horizontal="center" vertical="center" wrapText="1"/>
    </xf>
    <xf numFmtId="41" fontId="25" fillId="0" borderId="13" xfId="2" applyFont="1" applyFill="1" applyBorder="1" applyAlignment="1">
      <alignment horizontal="right" vertical="center" wrapText="1"/>
    </xf>
    <xf numFmtId="0" fontId="22" fillId="0" borderId="13" xfId="1" applyFont="1" applyFill="1" applyBorder="1" applyAlignment="1">
      <alignment horizontal="center" vertical="top"/>
    </xf>
    <xf numFmtId="0" fontId="22" fillId="0" borderId="13" xfId="1" applyFont="1" applyFill="1" applyBorder="1" applyAlignment="1">
      <alignment vertical="top" wrapText="1" shrinkToFit="1"/>
    </xf>
    <xf numFmtId="0" fontId="22" fillId="0" borderId="13" xfId="1" applyFont="1" applyFill="1" applyBorder="1" applyAlignment="1">
      <alignment vertical="top" wrapText="1"/>
    </xf>
    <xf numFmtId="41" fontId="22" fillId="0" borderId="13" xfId="2" applyFont="1" applyFill="1" applyBorder="1" applyAlignment="1">
      <alignment horizontal="right" vertical="top"/>
    </xf>
    <xf numFmtId="0" fontId="22" fillId="0" borderId="14" xfId="1" applyFont="1" applyFill="1" applyBorder="1" applyAlignment="1">
      <alignment horizontal="center" vertical="top"/>
    </xf>
    <xf numFmtId="0" fontId="22" fillId="0" borderId="13" xfId="5" applyFont="1" applyFill="1" applyBorder="1" applyAlignment="1">
      <alignment vertical="top" wrapText="1" shrinkToFit="1"/>
    </xf>
    <xf numFmtId="41" fontId="22" fillId="0" borderId="13" xfId="2" applyFont="1" applyFill="1" applyBorder="1" applyAlignment="1">
      <alignment horizontal="right" vertical="top" wrapText="1" shrinkToFit="1"/>
    </xf>
    <xf numFmtId="0" fontId="22" fillId="0" borderId="15" xfId="1" applyFont="1" applyFill="1" applyBorder="1" applyAlignment="1">
      <alignment horizontal="center" vertical="top"/>
    </xf>
    <xf numFmtId="0" fontId="22" fillId="0" borderId="16" xfId="5" applyFont="1" applyFill="1" applyBorder="1" applyAlignment="1">
      <alignment vertical="top" wrapText="1" shrinkToFit="1"/>
    </xf>
    <xf numFmtId="41" fontId="22" fillId="0" borderId="16" xfId="2" applyFont="1" applyFill="1" applyBorder="1" applyAlignment="1">
      <alignment horizontal="right" vertical="top" wrapText="1" shrinkToFit="1"/>
    </xf>
    <xf numFmtId="0" fontId="22" fillId="0" borderId="17" xfId="1" applyFont="1" applyFill="1" applyBorder="1" applyAlignment="1">
      <alignment horizontal="center" vertical="top"/>
    </xf>
    <xf numFmtId="0" fontId="26" fillId="0" borderId="13" xfId="1" applyFont="1" applyFill="1" applyBorder="1" applyAlignment="1">
      <alignment horizontal="left" vertical="top" wrapText="1"/>
    </xf>
    <xf numFmtId="0" fontId="23" fillId="0" borderId="13" xfId="6" applyFont="1" applyFill="1" applyBorder="1"/>
    <xf numFmtId="41" fontId="26" fillId="0" borderId="13" xfId="2" applyFont="1" applyFill="1" applyBorder="1" applyAlignment="1">
      <alignment horizontal="right"/>
    </xf>
    <xf numFmtId="0" fontId="22" fillId="0" borderId="0" xfId="1" applyFont="1" applyFill="1" applyBorder="1" applyAlignment="1">
      <alignment horizontal="center" vertical="top"/>
    </xf>
    <xf numFmtId="0" fontId="26" fillId="0" borderId="0" xfId="1" applyFont="1" applyFill="1" applyBorder="1" applyAlignment="1">
      <alignment horizontal="left" vertical="top" wrapText="1"/>
    </xf>
    <xf numFmtId="0" fontId="23" fillId="0" borderId="0" xfId="6" applyFont="1" applyFill="1" applyBorder="1"/>
    <xf numFmtId="41" fontId="26" fillId="0" borderId="0" xfId="2" applyFont="1" applyFill="1" applyBorder="1" applyAlignment="1">
      <alignment horizontal="right"/>
    </xf>
    <xf numFmtId="0" fontId="23" fillId="0" borderId="0" xfId="1" applyFont="1" applyFill="1" applyBorder="1" applyAlignment="1">
      <alignment vertical="top" wrapText="1" shrinkToFit="1"/>
    </xf>
    <xf numFmtId="0" fontId="23" fillId="0" borderId="0" xfId="10" applyFont="1" applyFill="1" applyBorder="1" applyAlignment="1">
      <alignment vertical="top" wrapText="1" shrinkToFit="1"/>
    </xf>
    <xf numFmtId="0" fontId="22" fillId="0" borderId="0" xfId="1" applyFont="1" applyFill="1" applyAlignment="1">
      <alignment horizontal="left" vertical="top" wrapText="1"/>
    </xf>
    <xf numFmtId="41" fontId="22" fillId="0" borderId="0" xfId="2" applyFont="1" applyFill="1" applyAlignment="1">
      <alignment horizontal="right" vertical="top" wrapText="1"/>
    </xf>
    <xf numFmtId="0" fontId="22" fillId="0" borderId="0" xfId="1" applyFont="1" applyFill="1" applyAlignment="1">
      <alignment horizontal="left" vertical="top" wrapText="1"/>
    </xf>
    <xf numFmtId="164" fontId="22" fillId="0" borderId="0" xfId="1" applyNumberFormat="1" applyFont="1" applyFill="1" applyAlignment="1">
      <alignment horizontal="left" vertical="top" wrapText="1"/>
    </xf>
    <xf numFmtId="0" fontId="25" fillId="0" borderId="14" xfId="3" applyFont="1" applyFill="1" applyBorder="1" applyAlignment="1">
      <alignment horizontal="center" vertical="center"/>
    </xf>
    <xf numFmtId="41" fontId="25" fillId="0" borderId="14" xfId="4" applyFont="1" applyFill="1" applyBorder="1" applyAlignment="1">
      <alignment horizontal="center" vertical="center" wrapText="1"/>
    </xf>
    <xf numFmtId="41" fontId="25" fillId="0" borderId="14" xfId="2" applyFont="1" applyFill="1" applyBorder="1" applyAlignment="1">
      <alignment horizontal="right" vertical="center" wrapText="1"/>
    </xf>
    <xf numFmtId="0" fontId="22" fillId="0" borderId="16" xfId="1" applyFont="1" applyFill="1" applyBorder="1" applyAlignment="1">
      <alignment horizontal="center" vertical="top"/>
    </xf>
    <xf numFmtId="0" fontId="22" fillId="0" borderId="16" xfId="1" applyFont="1" applyFill="1" applyBorder="1" applyAlignment="1">
      <alignment vertical="top" wrapText="1" shrinkToFit="1"/>
    </xf>
    <xf numFmtId="41" fontId="22" fillId="0" borderId="16" xfId="2" applyFont="1" applyFill="1" applyBorder="1" applyAlignment="1">
      <alignment vertical="top" wrapText="1"/>
    </xf>
    <xf numFmtId="41" fontId="22" fillId="0" borderId="16" xfId="2" applyFont="1" applyFill="1" applyBorder="1" applyAlignment="1">
      <alignment horizontal="right" vertical="top"/>
    </xf>
    <xf numFmtId="0" fontId="23" fillId="0" borderId="16" xfId="1" applyFont="1" applyFill="1" applyBorder="1" applyAlignment="1">
      <alignment horizontal="center" vertical="top"/>
    </xf>
    <xf numFmtId="0" fontId="23" fillId="0" borderId="16" xfId="1" applyFont="1" applyFill="1" applyBorder="1" applyAlignment="1">
      <alignment vertical="top" wrapText="1" shrinkToFit="1"/>
    </xf>
    <xf numFmtId="0" fontId="23" fillId="0" borderId="16" xfId="1" applyFont="1" applyFill="1" applyBorder="1" applyAlignment="1">
      <alignment vertical="top" wrapText="1"/>
    </xf>
    <xf numFmtId="41" fontId="23" fillId="0" borderId="16" xfId="2" applyFont="1" applyFill="1" applyBorder="1" applyAlignment="1">
      <alignment horizontal="right" vertical="top"/>
    </xf>
    <xf numFmtId="0" fontId="23" fillId="0" borderId="16" xfId="10" applyFont="1" applyFill="1" applyBorder="1" applyAlignment="1">
      <alignment vertical="top" wrapText="1" shrinkToFit="1"/>
    </xf>
    <xf numFmtId="41" fontId="23" fillId="0" borderId="16" xfId="2" applyFont="1" applyFill="1" applyBorder="1" applyAlignment="1">
      <alignment horizontal="right" vertical="top" wrapText="1" shrinkToFit="1"/>
    </xf>
    <xf numFmtId="0" fontId="23" fillId="0" borderId="16" xfId="5" applyFont="1" applyFill="1" applyBorder="1" applyAlignment="1">
      <alignment vertical="top" wrapText="1" shrinkToFit="1"/>
    </xf>
    <xf numFmtId="0" fontId="23" fillId="0" borderId="18" xfId="1" applyFont="1" applyFill="1" applyBorder="1" applyAlignment="1">
      <alignment horizontal="center" vertical="top"/>
    </xf>
    <xf numFmtId="0" fontId="22" fillId="0" borderId="18" xfId="5" applyFont="1" applyFill="1" applyBorder="1" applyAlignment="1">
      <alignment vertical="top" wrapText="1" shrinkToFit="1"/>
    </xf>
    <xf numFmtId="41" fontId="22" fillId="0" borderId="18" xfId="2" applyFont="1" applyFill="1" applyBorder="1" applyAlignment="1">
      <alignment horizontal="right" vertical="top" wrapText="1" shrinkToFit="1"/>
    </xf>
    <xf numFmtId="0" fontId="22" fillId="0" borderId="16" xfId="1" applyFont="1" applyFill="1" applyBorder="1" applyAlignment="1">
      <alignment vertical="top" wrapText="1"/>
    </xf>
    <xf numFmtId="41" fontId="22" fillId="0" borderId="19" xfId="2" applyFont="1" applyFill="1" applyBorder="1" applyAlignment="1">
      <alignment horizontal="right" vertical="top" wrapText="1" shrinkToFit="1"/>
    </xf>
    <xf numFmtId="0" fontId="23" fillId="0" borderId="16" xfId="3" applyFont="1" applyFill="1" applyBorder="1" applyAlignment="1">
      <alignment vertical="top" wrapText="1" shrinkToFit="1"/>
    </xf>
    <xf numFmtId="0" fontId="22" fillId="0" borderId="18" xfId="1" applyFont="1" applyFill="1" applyBorder="1" applyAlignment="1">
      <alignment horizontal="center" vertical="top"/>
    </xf>
    <xf numFmtId="0" fontId="22" fillId="0" borderId="14" xfId="1" applyFont="1" applyFill="1" applyBorder="1" applyAlignment="1">
      <alignment vertical="top"/>
    </xf>
    <xf numFmtId="41" fontId="22" fillId="0" borderId="14" xfId="2" applyFont="1" applyFill="1" applyBorder="1" applyAlignment="1">
      <alignment horizontal="right" vertical="top"/>
    </xf>
    <xf numFmtId="0" fontId="22" fillId="0" borderId="13" xfId="1" applyFont="1" applyFill="1" applyBorder="1" applyAlignment="1">
      <alignment vertical="top"/>
    </xf>
    <xf numFmtId="0" fontId="22" fillId="0" borderId="0" xfId="1" applyFont="1" applyFill="1" applyBorder="1" applyAlignment="1">
      <alignment vertical="top"/>
    </xf>
    <xf numFmtId="0" fontId="22" fillId="0" borderId="0" xfId="1" applyFont="1" applyFill="1" applyBorder="1" applyAlignment="1">
      <alignment vertical="top" wrapText="1"/>
    </xf>
    <xf numFmtId="41" fontId="22" fillId="0" borderId="0" xfId="2" applyFont="1" applyFill="1" applyBorder="1" applyAlignment="1">
      <alignment horizontal="right" vertical="top"/>
    </xf>
    <xf numFmtId="41" fontId="22" fillId="0" borderId="0" xfId="2" applyFont="1" applyFill="1" applyAlignment="1">
      <alignment vertical="top"/>
    </xf>
    <xf numFmtId="0" fontId="22" fillId="0" borderId="0" xfId="1" applyFont="1" applyFill="1" applyAlignment="1">
      <alignment vertical="top"/>
    </xf>
    <xf numFmtId="0" fontId="23" fillId="0" borderId="13" xfId="10" applyFont="1" applyFill="1" applyBorder="1" applyAlignment="1">
      <alignment vertical="top" wrapText="1" shrinkToFit="1"/>
    </xf>
    <xf numFmtId="41" fontId="23" fillId="0" borderId="13" xfId="2" applyFont="1" applyFill="1" applyBorder="1" applyAlignment="1">
      <alignment horizontal="right" vertical="top" wrapText="1" shrinkToFit="1"/>
    </xf>
    <xf numFmtId="0" fontId="23" fillId="0" borderId="13" xfId="1" applyFont="1" applyFill="1" applyBorder="1" applyAlignment="1">
      <alignment vertical="top" wrapText="1" shrinkToFit="1"/>
    </xf>
    <xf numFmtId="0" fontId="22" fillId="7" borderId="0" xfId="8" applyFont="1" applyFill="1" applyBorder="1" applyAlignment="1">
      <alignment horizontal="center" vertical="top"/>
    </xf>
    <xf numFmtId="0" fontId="23" fillId="7" borderId="0" xfId="9" applyFont="1" applyFill="1" applyBorder="1" applyAlignment="1">
      <alignment horizontal="left" vertical="top" wrapText="1"/>
    </xf>
    <xf numFmtId="41" fontId="26" fillId="7" borderId="0" xfId="7" applyFont="1" applyFill="1" applyBorder="1"/>
    <xf numFmtId="0" fontId="23" fillId="7" borderId="0" xfId="8" applyFont="1" applyFill="1" applyBorder="1"/>
    <xf numFmtId="41" fontId="22" fillId="0" borderId="0" xfId="2" applyFont="1" applyFill="1" applyAlignment="1">
      <alignment horizontal="right" vertical="top"/>
    </xf>
    <xf numFmtId="0" fontId="23" fillId="0" borderId="19" xfId="10" applyFont="1" applyFill="1" applyBorder="1" applyAlignment="1">
      <alignment vertical="top" wrapText="1" shrinkToFit="1"/>
    </xf>
    <xf numFmtId="41" fontId="23" fillId="0" borderId="19" xfId="2" applyFont="1" applyFill="1" applyBorder="1" applyAlignment="1">
      <alignment horizontal="right" vertical="top" wrapText="1" shrinkToFit="1"/>
    </xf>
    <xf numFmtId="0" fontId="23" fillId="0" borderId="13" xfId="5" applyFont="1" applyFill="1" applyBorder="1" applyAlignment="1">
      <alignment vertical="top" wrapText="1" shrinkToFit="1"/>
    </xf>
    <xf numFmtId="0" fontId="22" fillId="0" borderId="13" xfId="5" applyFont="1" applyFill="1" applyBorder="1" applyAlignment="1">
      <alignment horizontal="left" vertical="top" wrapText="1" shrinkToFit="1"/>
    </xf>
    <xf numFmtId="41" fontId="22" fillId="0" borderId="0" xfId="1" applyNumberFormat="1" applyFont="1" applyFill="1" applyAlignment="1">
      <alignment vertical="top"/>
    </xf>
    <xf numFmtId="0" fontId="23" fillId="0" borderId="13" xfId="3" applyFont="1" applyFill="1" applyBorder="1" applyAlignment="1">
      <alignment vertical="top" wrapText="1" shrinkToFit="1"/>
    </xf>
    <xf numFmtId="3" fontId="23" fillId="0" borderId="13" xfId="1" applyNumberFormat="1" applyFont="1" applyFill="1" applyBorder="1" applyAlignment="1">
      <alignment vertical="top" wrapText="1" shrinkToFit="1"/>
    </xf>
    <xf numFmtId="3" fontId="23" fillId="0" borderId="13" xfId="3" applyNumberFormat="1" applyFont="1" applyFill="1" applyBorder="1" applyAlignment="1">
      <alignment vertical="top" wrapText="1" shrinkToFit="1"/>
    </xf>
    <xf numFmtId="3" fontId="22" fillId="0" borderId="13" xfId="1" applyNumberFormat="1" applyFont="1" applyFill="1" applyBorder="1" applyAlignment="1">
      <alignment vertical="top" wrapText="1" shrinkToFit="1"/>
    </xf>
    <xf numFmtId="0" fontId="22" fillId="0" borderId="0" xfId="1" applyFont="1" applyFill="1" applyBorder="1" applyAlignment="1">
      <alignment horizontal="left" vertical="top"/>
    </xf>
    <xf numFmtId="41" fontId="22" fillId="0" borderId="0" xfId="2" applyFont="1" applyFill="1" applyAlignment="1">
      <alignment vertical="top" wrapText="1"/>
    </xf>
    <xf numFmtId="0" fontId="22" fillId="0" borderId="0" xfId="1" applyFont="1" applyFill="1" applyAlignment="1">
      <alignment vertical="top" wrapText="1"/>
    </xf>
    <xf numFmtId="0" fontId="22" fillId="0" borderId="13" xfId="0" applyFont="1" applyFill="1" applyBorder="1" applyAlignment="1">
      <alignment vertical="center" wrapText="1"/>
    </xf>
    <xf numFmtId="0" fontId="23" fillId="0" borderId="13" xfId="3" applyFont="1" applyFill="1" applyBorder="1" applyAlignment="1">
      <alignment vertical="top" wrapText="1"/>
    </xf>
    <xf numFmtId="41" fontId="23" fillId="0" borderId="18" xfId="2" applyFont="1" applyFill="1" applyBorder="1" applyAlignment="1">
      <alignment vertical="top" wrapText="1" shrinkToFit="1"/>
    </xf>
    <xf numFmtId="0" fontId="23" fillId="0" borderId="18" xfId="10" applyFont="1" applyFill="1" applyBorder="1" applyAlignment="1">
      <alignment vertical="top" wrapText="1" shrinkToFit="1"/>
    </xf>
    <xf numFmtId="41" fontId="23" fillId="0" borderId="18" xfId="2" applyFont="1" applyFill="1" applyBorder="1" applyAlignment="1">
      <alignment horizontal="right" vertical="top" wrapText="1" shrinkToFit="1"/>
    </xf>
    <xf numFmtId="41" fontId="23" fillId="0" borderId="16" xfId="2" applyFont="1" applyFill="1" applyBorder="1" applyAlignment="1">
      <alignment vertical="top" wrapText="1" shrinkToFit="1"/>
    </xf>
    <xf numFmtId="0" fontId="25" fillId="0" borderId="20" xfId="1" applyFont="1" applyFill="1" applyBorder="1" applyAlignment="1">
      <alignment horizontal="left" vertical="top" wrapText="1" shrinkToFit="1"/>
    </xf>
    <xf numFmtId="0" fontId="25" fillId="0" borderId="21" xfId="1" applyFont="1" applyFill="1" applyBorder="1" applyAlignment="1">
      <alignment horizontal="left" vertical="top" wrapText="1" shrinkToFit="1"/>
    </xf>
    <xf numFmtId="0" fontId="25" fillId="0" borderId="22" xfId="1" applyFont="1" applyFill="1" applyBorder="1" applyAlignment="1">
      <alignment horizontal="left" vertical="top" wrapText="1" shrinkToFit="1"/>
    </xf>
    <xf numFmtId="0" fontId="25" fillId="0" borderId="13" xfId="1" applyFont="1" applyFill="1" applyBorder="1" applyAlignment="1">
      <alignment vertical="top" wrapText="1" shrinkToFit="1"/>
    </xf>
    <xf numFmtId="0" fontId="22" fillId="0" borderId="0" xfId="5" applyFont="1" applyFill="1" applyBorder="1" applyAlignment="1">
      <alignment vertical="top" wrapText="1" shrinkToFit="1"/>
    </xf>
    <xf numFmtId="41" fontId="22" fillId="0" borderId="0" xfId="2" applyFont="1" applyFill="1" applyBorder="1" applyAlignment="1">
      <alignment horizontal="right" vertical="top" wrapText="1" shrinkToFit="1"/>
    </xf>
    <xf numFmtId="0" fontId="26" fillId="0" borderId="13" xfId="0" applyFont="1" applyFill="1" applyBorder="1" applyAlignment="1">
      <alignment horizontal="center" vertical="top"/>
    </xf>
    <xf numFmtId="0" fontId="23" fillId="0" borderId="13" xfId="0" applyFont="1" applyFill="1" applyBorder="1" applyAlignment="1">
      <alignment horizontal="left" vertical="center"/>
    </xf>
    <xf numFmtId="0" fontId="23" fillId="0" borderId="13" xfId="0" applyFont="1" applyFill="1" applyBorder="1" applyAlignment="1">
      <alignment horizontal="left" vertical="top" wrapText="1"/>
    </xf>
    <xf numFmtId="41" fontId="26" fillId="0" borderId="13" xfId="2" applyFont="1" applyFill="1" applyBorder="1" applyAlignment="1">
      <alignment horizontal="right" vertical="top"/>
    </xf>
    <xf numFmtId="0" fontId="23" fillId="0" borderId="13" xfId="1" applyFont="1" applyFill="1" applyBorder="1" applyAlignment="1">
      <alignment horizontal="left" vertical="top" wrapText="1"/>
    </xf>
    <xf numFmtId="41" fontId="22" fillId="0" borderId="0" xfId="2" applyFont="1" applyFill="1" applyAlignment="1">
      <alignment vertical="top" wrapText="1" shrinkToFit="1"/>
    </xf>
    <xf numFmtId="0" fontId="23" fillId="0" borderId="13" xfId="6" applyFont="1" applyFill="1" applyBorder="1" applyAlignment="1">
      <alignment horizontal="left" vertical="top" wrapText="1"/>
    </xf>
    <xf numFmtId="0" fontId="23" fillId="0" borderId="13" xfId="0" applyFont="1" applyFill="1" applyBorder="1" applyAlignment="1" applyProtection="1">
      <alignment vertical="top"/>
      <protection locked="0"/>
    </xf>
    <xf numFmtId="0" fontId="23" fillId="0" borderId="13" xfId="6" applyFont="1" applyFill="1" applyBorder="1" applyAlignment="1" applyProtection="1">
      <alignment horizontal="left" vertical="top" wrapText="1"/>
      <protection locked="0"/>
    </xf>
    <xf numFmtId="0" fontId="26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 applyProtection="1">
      <alignment vertical="top"/>
      <protection locked="0"/>
    </xf>
    <xf numFmtId="0" fontId="23" fillId="0" borderId="0" xfId="6" applyFont="1" applyFill="1" applyBorder="1" applyAlignment="1" applyProtection="1">
      <alignment horizontal="left" vertical="top" wrapText="1"/>
      <protection locked="0"/>
    </xf>
    <xf numFmtId="41" fontId="26" fillId="0" borderId="0" xfId="2" applyFont="1" applyFill="1" applyBorder="1" applyAlignment="1">
      <alignment horizontal="right" vertical="top"/>
    </xf>
    <xf numFmtId="0" fontId="22" fillId="0" borderId="0" xfId="1" applyFont="1" applyFill="1" applyAlignment="1">
      <alignment vertical="top" wrapText="1" shrinkToFit="1"/>
    </xf>
    <xf numFmtId="0" fontId="23" fillId="0" borderId="13" xfId="6" applyFont="1" applyFill="1" applyBorder="1" applyAlignment="1" applyProtection="1">
      <protection locked="0"/>
    </xf>
    <xf numFmtId="0" fontId="23" fillId="0" borderId="13" xfId="8" applyFont="1" applyFill="1" applyBorder="1" applyAlignment="1">
      <alignment horizontal="left" vertical="top" wrapText="1"/>
    </xf>
    <xf numFmtId="41" fontId="21" fillId="0" borderId="0" xfId="2" applyFont="1" applyFill="1" applyBorder="1" applyAlignment="1">
      <alignment horizontal="right" vertical="top" wrapText="1"/>
    </xf>
    <xf numFmtId="0" fontId="22" fillId="0" borderId="14" xfId="1" applyFont="1" applyFill="1" applyBorder="1" applyAlignment="1">
      <alignment vertical="top" wrapText="1"/>
    </xf>
    <xf numFmtId="0" fontId="23" fillId="0" borderId="0" xfId="5" applyFont="1" applyFill="1" applyBorder="1" applyAlignment="1">
      <alignment vertical="top" wrapText="1" shrinkToFit="1"/>
    </xf>
    <xf numFmtId="0" fontId="25" fillId="0" borderId="14" xfId="3" applyFont="1" applyFill="1" applyBorder="1" applyAlignment="1">
      <alignment horizontal="center" vertical="center"/>
    </xf>
    <xf numFmtId="0" fontId="25" fillId="0" borderId="23" xfId="3" applyFont="1" applyFill="1" applyBorder="1" applyAlignment="1">
      <alignment horizontal="center" vertical="center"/>
    </xf>
    <xf numFmtId="0" fontId="25" fillId="0" borderId="24" xfId="3" applyFont="1" applyFill="1" applyBorder="1" applyAlignment="1">
      <alignment horizontal="center" vertical="center"/>
    </xf>
    <xf numFmtId="0" fontId="25" fillId="0" borderId="17" xfId="3" applyFont="1" applyFill="1" applyBorder="1" applyAlignment="1">
      <alignment horizontal="center" vertical="center"/>
    </xf>
    <xf numFmtId="41" fontId="25" fillId="0" borderId="14" xfId="4" applyFont="1" applyFill="1" applyBorder="1" applyAlignment="1">
      <alignment horizontal="center" vertical="center" wrapText="1"/>
    </xf>
    <xf numFmtId="41" fontId="25" fillId="0" borderId="17" xfId="4" applyFont="1" applyFill="1" applyBorder="1" applyAlignment="1">
      <alignment horizontal="center" vertical="center" wrapText="1"/>
    </xf>
    <xf numFmtId="41" fontId="25" fillId="0" borderId="14" xfId="2" applyFont="1" applyFill="1" applyBorder="1" applyAlignment="1">
      <alignment horizontal="center" vertical="center" wrapText="1"/>
    </xf>
    <xf numFmtId="41" fontId="25" fillId="0" borderId="17" xfId="2" applyFont="1" applyFill="1" applyBorder="1" applyAlignment="1">
      <alignment horizontal="center" vertical="center" wrapText="1"/>
    </xf>
  </cellXfs>
  <cellStyles count="180">
    <cellStyle name="Bad 2" xfId="12"/>
    <cellStyle name="Comma [0] 10" xfId="13"/>
    <cellStyle name="Comma [0] 11" xfId="14"/>
    <cellStyle name="Comma [0] 11 2" xfId="15"/>
    <cellStyle name="Comma [0] 12" xfId="16"/>
    <cellStyle name="Comma [0] 13" xfId="17"/>
    <cellStyle name="Comma [0] 13 2" xfId="18"/>
    <cellStyle name="Comma [0] 13 2 2" xfId="19"/>
    <cellStyle name="Comma [0] 14" xfId="20"/>
    <cellStyle name="Comma [0] 15" xfId="21"/>
    <cellStyle name="Comma [0] 16" xfId="22"/>
    <cellStyle name="Comma [0] 17" xfId="23"/>
    <cellStyle name="Comma [0] 18" xfId="24"/>
    <cellStyle name="Comma [0] 19" xfId="25"/>
    <cellStyle name="Comma [0] 19 2 2" xfId="7"/>
    <cellStyle name="Comma [0] 2" xfId="2"/>
    <cellStyle name="Comma [0] 2 2" xfId="4"/>
    <cellStyle name="Comma [0] 2 2 2" xfId="26"/>
    <cellStyle name="Comma [0] 2 3" xfId="27"/>
    <cellStyle name="Comma [0] 2 3 2" xfId="28"/>
    <cellStyle name="Comma [0] 2 3 2 2" xfId="29"/>
    <cellStyle name="Comma [0] 2 3 3" xfId="30"/>
    <cellStyle name="Comma [0] 2 4" xfId="31"/>
    <cellStyle name="Comma [0] 2 4 2" xfId="32"/>
    <cellStyle name="Comma [0] 3" xfId="33"/>
    <cellStyle name="Comma [0] 3 2" xfId="34"/>
    <cellStyle name="Comma [0] 3 2 2" xfId="35"/>
    <cellStyle name="Comma [0] 3 2 3" xfId="36"/>
    <cellStyle name="Comma [0] 3 3" xfId="37"/>
    <cellStyle name="Comma [0] 3 4" xfId="38"/>
    <cellStyle name="Comma [0] 4" xfId="39"/>
    <cellStyle name="Comma [0] 5" xfId="40"/>
    <cellStyle name="Comma [0] 5 2" xfId="41"/>
    <cellStyle name="Comma [0] 5 3" xfId="42"/>
    <cellStyle name="Comma [0] 5 3 2" xfId="43"/>
    <cellStyle name="Comma [0] 5 3 3" xfId="44"/>
    <cellStyle name="Comma [0] 6" xfId="45"/>
    <cellStyle name="Comma [0] 6 2" xfId="46"/>
    <cellStyle name="Comma [0] 6 3" xfId="47"/>
    <cellStyle name="Comma [0] 7" xfId="48"/>
    <cellStyle name="Comma [0] 8" xfId="49"/>
    <cellStyle name="Comma [0] 9" xfId="50"/>
    <cellStyle name="Comma [0] 9 2" xfId="51"/>
    <cellStyle name="Comma 10" xfId="52"/>
    <cellStyle name="Comma 10 2" xfId="53"/>
    <cellStyle name="Comma 10 2 2" xfId="54"/>
    <cellStyle name="Comma 10 3" xfId="55"/>
    <cellStyle name="Comma 11" xfId="56"/>
    <cellStyle name="Comma 11 2" xfId="57"/>
    <cellStyle name="Comma 11 3" xfId="58"/>
    <cellStyle name="Comma 12" xfId="59"/>
    <cellStyle name="Comma 12 2" xfId="60"/>
    <cellStyle name="Comma 12 3" xfId="61"/>
    <cellStyle name="Comma 13" xfId="62"/>
    <cellStyle name="Comma 13 2" xfId="63"/>
    <cellStyle name="Comma 13 3" xfId="64"/>
    <cellStyle name="Comma 14" xfId="65"/>
    <cellStyle name="Comma 14 2" xfId="66"/>
    <cellStyle name="Comma 14 3" xfId="67"/>
    <cellStyle name="Comma 15" xfId="68"/>
    <cellStyle name="Comma 15 2" xfId="69"/>
    <cellStyle name="Comma 15 3" xfId="70"/>
    <cellStyle name="Comma 16" xfId="71"/>
    <cellStyle name="Comma 16 2" xfId="72"/>
    <cellStyle name="Comma 16 3" xfId="73"/>
    <cellStyle name="Comma 17" xfId="74"/>
    <cellStyle name="Comma 17 2" xfId="75"/>
    <cellStyle name="Comma 17 3" xfId="76"/>
    <cellStyle name="Comma 18" xfId="77"/>
    <cellStyle name="Comma 18 2" xfId="78"/>
    <cellStyle name="Comma 18 3" xfId="79"/>
    <cellStyle name="Comma 19" xfId="80"/>
    <cellStyle name="Comma 2" xfId="81"/>
    <cellStyle name="Comma 2 2" xfId="82"/>
    <cellStyle name="Comma 2 2 2" xfId="83"/>
    <cellStyle name="Comma 2 2 3" xfId="84"/>
    <cellStyle name="Comma 2 3" xfId="85"/>
    <cellStyle name="Comma 2 3 2" xfId="86"/>
    <cellStyle name="Comma 2 3 2 2" xfId="87"/>
    <cellStyle name="Comma 2 3 3" xfId="88"/>
    <cellStyle name="Comma 2 3 4" xfId="89"/>
    <cellStyle name="Comma 2 4" xfId="90"/>
    <cellStyle name="Comma 2 5" xfId="91"/>
    <cellStyle name="Comma 2 6" xfId="92"/>
    <cellStyle name="Comma 20" xfId="93"/>
    <cellStyle name="Comma 21" xfId="94"/>
    <cellStyle name="Comma 22" xfId="95"/>
    <cellStyle name="Comma 3" xfId="96"/>
    <cellStyle name="Comma 3 2" xfId="97"/>
    <cellStyle name="Comma 3 3" xfId="98"/>
    <cellStyle name="Comma 4" xfId="99"/>
    <cellStyle name="Comma 4 2" xfId="100"/>
    <cellStyle name="Comma 4 2 2" xfId="101"/>
    <cellStyle name="Comma 4 2 3" xfId="102"/>
    <cellStyle name="Comma 4 3" xfId="103"/>
    <cellStyle name="Comma 4 3 2" xfId="104"/>
    <cellStyle name="Comma 4 3 2 2" xfId="105"/>
    <cellStyle name="Comma 4 3 3" xfId="106"/>
    <cellStyle name="Comma 4 4" xfId="107"/>
    <cellStyle name="Comma 5" xfId="108"/>
    <cellStyle name="Comma 5 2" xfId="109"/>
    <cellStyle name="Comma 5 2 2" xfId="110"/>
    <cellStyle name="Comma 5 2 3" xfId="111"/>
    <cellStyle name="Comma 5 3" xfId="112"/>
    <cellStyle name="Comma 5 4" xfId="113"/>
    <cellStyle name="Comma 6" xfId="114"/>
    <cellStyle name="Comma 7" xfId="115"/>
    <cellStyle name="Comma 7 2" xfId="116"/>
    <cellStyle name="Comma 8" xfId="117"/>
    <cellStyle name="Comma 8 2" xfId="118"/>
    <cellStyle name="Comma 8 3" xfId="119"/>
    <cellStyle name="Comma 9" xfId="120"/>
    <cellStyle name="Comma 9 2" xfId="121"/>
    <cellStyle name="Comma 9 3" xfId="122"/>
    <cellStyle name="Currency [0] 2" xfId="123"/>
    <cellStyle name="Good 2" xfId="124"/>
    <cellStyle name="Neutral 2" xfId="125"/>
    <cellStyle name="Normal" xfId="0" builtinId="0"/>
    <cellStyle name="Normal 10" xfId="3"/>
    <cellStyle name="Normal 11" xfId="126"/>
    <cellStyle name="Normal 11 2" xfId="127"/>
    <cellStyle name="Normal 12" xfId="128"/>
    <cellStyle name="Normal 12 2" xfId="129"/>
    <cellStyle name="Normal 13" xfId="130"/>
    <cellStyle name="Normal 13 2" xfId="131"/>
    <cellStyle name="Normal 14" xfId="132"/>
    <cellStyle name="Normal 15" xfId="133"/>
    <cellStyle name="Normal 2" xfId="1"/>
    <cellStyle name="Normal 2 2" xfId="134"/>
    <cellStyle name="Normal 2 2 2" xfId="135"/>
    <cellStyle name="Normal 2 2 2 2" xfId="5"/>
    <cellStyle name="Normal 2 2 2 2 2 2 2" xfId="9"/>
    <cellStyle name="Normal 2 2 2 2 5" xfId="8"/>
    <cellStyle name="Normal 2 2 2_Lampiran III perwali pejbaran APBD 2013" xfId="136"/>
    <cellStyle name="Normal 2 2 3" xfId="137"/>
    <cellStyle name="Normal 2 2 3 2" xfId="138"/>
    <cellStyle name="Normal 2 2 3_Lampiran III perwali pejbaran APBD 2013" xfId="139"/>
    <cellStyle name="Normal 2 3" xfId="140"/>
    <cellStyle name="Normal 2 4" xfId="141"/>
    <cellStyle name="Normal 2 4 2" xfId="142"/>
    <cellStyle name="Normal 2 4_Lampiran III perwali pejbaran APBD 2013" xfId="143"/>
    <cellStyle name="Normal 2_Lampiran III perwali pejbaran APBD 2013" xfId="144"/>
    <cellStyle name="Normal 3" xfId="145"/>
    <cellStyle name="Normal 3 2" xfId="11"/>
    <cellStyle name="Normal 3 3" xfId="146"/>
    <cellStyle name="Normal 3 3 2" xfId="147"/>
    <cellStyle name="Normal 3 3_Lampiran III perwali pejbaran APBD 2013" xfId="148"/>
    <cellStyle name="Normal 3 4" xfId="149"/>
    <cellStyle name="Normal 3 4 2" xfId="150"/>
    <cellStyle name="Normal 3 4_Lampiran III perwali pejbaran APBD 2013" xfId="151"/>
    <cellStyle name="Normal 3 5" xfId="152"/>
    <cellStyle name="Normal 3_Lampiran III perwali pejbaran APBD 2013" xfId="153"/>
    <cellStyle name="Normal 4" xfId="154"/>
    <cellStyle name="Normal 4 2" xfId="155"/>
    <cellStyle name="Normal 4 3" xfId="156"/>
    <cellStyle name="Normal 5" xfId="157"/>
    <cellStyle name="Normal 5 2" xfId="158"/>
    <cellStyle name="Normal 5 2 2" xfId="159"/>
    <cellStyle name="Normal 5 2_Lampiran III perwali pejbaran APBD 2013" xfId="160"/>
    <cellStyle name="Normal 5 3" xfId="161"/>
    <cellStyle name="Normal 5_Lampiran III perwali pejbaran APBD 2013" xfId="162"/>
    <cellStyle name="Normal 6" xfId="163"/>
    <cellStyle name="Normal 7" xfId="164"/>
    <cellStyle name="Normal 8" xfId="165"/>
    <cellStyle name="Normal 9" xfId="166"/>
    <cellStyle name="Normal_BOSSMP 2006" xfId="6"/>
    <cellStyle name="Normal_struktur" xfId="10"/>
    <cellStyle name="Note 2" xfId="167"/>
    <cellStyle name="Note 2 2" xfId="168"/>
    <cellStyle name="Note 2 3" xfId="169"/>
    <cellStyle name="Note 3" xfId="170"/>
    <cellStyle name="Percent 2" xfId="171"/>
    <cellStyle name="Percent 2 2" xfId="172"/>
    <cellStyle name="Percent 3" xfId="173"/>
    <cellStyle name="Percent 3 2" xfId="174"/>
    <cellStyle name="Percent 4" xfId="175"/>
    <cellStyle name="Percent 5" xfId="176"/>
    <cellStyle name="Percent 6" xfId="177"/>
    <cellStyle name="Percent 7" xfId="178"/>
    <cellStyle name="Style 1" xfId="17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38099</xdr:rowOff>
    </xdr:from>
    <xdr:to>
      <xdr:col>2</xdr:col>
      <xdr:colOff>2019300</xdr:colOff>
      <xdr:row>9</xdr:row>
      <xdr:rowOff>190500</xdr:rowOff>
    </xdr:to>
    <xdr:sp macro="" textlink="">
      <xdr:nvSpPr>
        <xdr:cNvPr id="2" name="TextBox 1"/>
        <xdr:cNvSpPr txBox="1"/>
      </xdr:nvSpPr>
      <xdr:spPr>
        <a:xfrm>
          <a:off x="57150" y="38099"/>
          <a:ext cx="4867275" cy="1114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lang="id-ID" sz="1200" b="1"/>
            <a:t>Lampiran</a:t>
          </a:r>
          <a:r>
            <a:rPr lang="id-ID" sz="1200" b="1" baseline="0"/>
            <a:t>  III</a:t>
          </a:r>
        </a:p>
        <a:p>
          <a:pPr>
            <a:lnSpc>
              <a:spcPts val="1300"/>
            </a:lnSpc>
          </a:pPr>
          <a:r>
            <a:rPr lang="id-ID" sz="1200" b="1" baseline="0"/>
            <a:t>Peraturan Walikota Bogor</a:t>
          </a:r>
        </a:p>
        <a:p>
          <a:pPr>
            <a:lnSpc>
              <a:spcPts val="1300"/>
            </a:lnSpc>
          </a:pPr>
          <a:r>
            <a:rPr lang="id-ID" sz="1200" b="1" baseline="0"/>
            <a:t>Nomor	:</a:t>
          </a:r>
        </a:p>
        <a:p>
          <a:pPr>
            <a:lnSpc>
              <a:spcPts val="1300"/>
            </a:lnSpc>
          </a:pPr>
          <a:r>
            <a:rPr lang="id-ID" sz="1200" b="1" baseline="0"/>
            <a:t>Tentang	: Penjabaran Anggaran Pendapatan dan Belanja Daerah</a:t>
          </a:r>
        </a:p>
        <a:p>
          <a:pPr>
            <a:lnSpc>
              <a:spcPts val="1300"/>
            </a:lnSpc>
          </a:pPr>
          <a:r>
            <a:rPr lang="id-ID" sz="1200" b="1" baseline="0"/>
            <a:t>	  Tahun Anggaran 2013</a:t>
          </a:r>
          <a:endParaRPr lang="id-ID" sz="12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4</xdr:row>
      <xdr:rowOff>76199</xdr:rowOff>
    </xdr:from>
    <xdr:to>
      <xdr:col>3</xdr:col>
      <xdr:colOff>1066800</xdr:colOff>
      <xdr:row>10</xdr:row>
      <xdr:rowOff>38100</xdr:rowOff>
    </xdr:to>
    <xdr:sp macro="" textlink="">
      <xdr:nvSpPr>
        <xdr:cNvPr id="2" name="TextBox 1"/>
        <xdr:cNvSpPr txBox="1"/>
      </xdr:nvSpPr>
      <xdr:spPr>
        <a:xfrm>
          <a:off x="57150" y="76199"/>
          <a:ext cx="6496050" cy="11144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300"/>
            </a:lnSpc>
          </a:pPr>
          <a:r>
            <a:rPr lang="id-ID" sz="1200" b="1">
              <a:latin typeface="Bookman Old Style" pitchFamily="18" charset="0"/>
            </a:rPr>
            <a:t>Lampiran</a:t>
          </a:r>
          <a:r>
            <a:rPr lang="id-ID" sz="1200" b="1" baseline="0">
              <a:latin typeface="Bookman Old Style" pitchFamily="18" charset="0"/>
            </a:rPr>
            <a:t>  Keputusan Walikota Bogor</a:t>
          </a:r>
        </a:p>
        <a:p>
          <a:pPr>
            <a:lnSpc>
              <a:spcPts val="1300"/>
            </a:lnSpc>
          </a:pPr>
          <a:r>
            <a:rPr lang="id-ID" sz="1200" b="1" baseline="0">
              <a:latin typeface="Bookman Old Style" pitchFamily="18" charset="0"/>
            </a:rPr>
            <a:t>Nomor	:</a:t>
          </a:r>
        </a:p>
        <a:p>
          <a:pPr>
            <a:lnSpc>
              <a:spcPts val="1300"/>
            </a:lnSpc>
          </a:pPr>
          <a:r>
            <a:rPr lang="id-ID" sz="1200" b="1" baseline="0">
              <a:latin typeface="Bookman Old Style" pitchFamily="18" charset="0"/>
            </a:rPr>
            <a:t>Tanggal	:</a:t>
          </a:r>
        </a:p>
        <a:p>
          <a:pPr>
            <a:lnSpc>
              <a:spcPts val="1300"/>
            </a:lnSpc>
          </a:pPr>
          <a:r>
            <a:rPr lang="id-ID" sz="1200" b="1" baseline="0">
              <a:latin typeface="Bookman Old Style" pitchFamily="18" charset="0"/>
            </a:rPr>
            <a:t>Tentang	: Penerima Hibah Yang Bersumber dari Anggaran Pendapatan dan   </a:t>
          </a:r>
        </a:p>
        <a:p>
          <a:pPr>
            <a:lnSpc>
              <a:spcPts val="1300"/>
            </a:lnSpc>
          </a:pPr>
          <a:r>
            <a:rPr lang="id-ID" sz="1200" b="1" baseline="0">
              <a:latin typeface="Bookman Old Style" pitchFamily="18" charset="0"/>
            </a:rPr>
            <a:t>                   Belanja Daerah (APBD) Kota Bogor Tahun Anggaran 2013</a:t>
          </a:r>
          <a:endParaRPr lang="id-ID" sz="1200" b="1">
            <a:latin typeface="Bookman Old Style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30"/>
  <sheetViews>
    <sheetView tabSelected="1" topLeftCell="A21" zoomScaleNormal="100" workbookViewId="0">
      <selection activeCell="E35" sqref="E35"/>
    </sheetView>
  </sheetViews>
  <sheetFormatPr defaultRowHeight="14.25"/>
  <cols>
    <col min="1" max="1" width="5.85546875" style="94" customWidth="1"/>
    <col min="2" max="2" width="37.7109375" style="176" customWidth="1"/>
    <col min="3" max="3" width="38.7109375" style="136" customWidth="1"/>
    <col min="4" max="4" width="17" style="56" customWidth="1"/>
    <col min="5" max="5" width="22.28515625" style="93" customWidth="1"/>
    <col min="6" max="6" width="26.140625" style="93" customWidth="1"/>
    <col min="7" max="7" width="25.28515625" style="94" customWidth="1"/>
    <col min="8" max="8" width="11.85546875" style="94" customWidth="1"/>
    <col min="9" max="9" width="15.85546875" style="94" customWidth="1"/>
    <col min="10" max="256" width="9.140625" style="94"/>
    <col min="257" max="257" width="5.85546875" style="94" customWidth="1"/>
    <col min="258" max="258" width="37.7109375" style="94" customWidth="1"/>
    <col min="259" max="259" width="38.7109375" style="94" customWidth="1"/>
    <col min="260" max="260" width="17" style="94" customWidth="1"/>
    <col min="261" max="261" width="22.28515625" style="94" customWidth="1"/>
    <col min="262" max="262" width="26.140625" style="94" customWidth="1"/>
    <col min="263" max="263" width="25.28515625" style="94" customWidth="1"/>
    <col min="264" max="264" width="11.85546875" style="94" customWidth="1"/>
    <col min="265" max="265" width="15.85546875" style="94" customWidth="1"/>
    <col min="266" max="512" width="9.140625" style="94"/>
    <col min="513" max="513" width="5.85546875" style="94" customWidth="1"/>
    <col min="514" max="514" width="37.7109375" style="94" customWidth="1"/>
    <col min="515" max="515" width="38.7109375" style="94" customWidth="1"/>
    <col min="516" max="516" width="17" style="94" customWidth="1"/>
    <col min="517" max="517" width="22.28515625" style="94" customWidth="1"/>
    <col min="518" max="518" width="26.140625" style="94" customWidth="1"/>
    <col min="519" max="519" width="25.28515625" style="94" customWidth="1"/>
    <col min="520" max="520" width="11.85546875" style="94" customWidth="1"/>
    <col min="521" max="521" width="15.85546875" style="94" customWidth="1"/>
    <col min="522" max="768" width="9.140625" style="94"/>
    <col min="769" max="769" width="5.85546875" style="94" customWidth="1"/>
    <col min="770" max="770" width="37.7109375" style="94" customWidth="1"/>
    <col min="771" max="771" width="38.7109375" style="94" customWidth="1"/>
    <col min="772" max="772" width="17" style="94" customWidth="1"/>
    <col min="773" max="773" width="22.28515625" style="94" customWidth="1"/>
    <col min="774" max="774" width="26.140625" style="94" customWidth="1"/>
    <col min="775" max="775" width="25.28515625" style="94" customWidth="1"/>
    <col min="776" max="776" width="11.85546875" style="94" customWidth="1"/>
    <col min="777" max="777" width="15.85546875" style="94" customWidth="1"/>
    <col min="778" max="1024" width="9.140625" style="94"/>
    <col min="1025" max="1025" width="5.85546875" style="94" customWidth="1"/>
    <col min="1026" max="1026" width="37.7109375" style="94" customWidth="1"/>
    <col min="1027" max="1027" width="38.7109375" style="94" customWidth="1"/>
    <col min="1028" max="1028" width="17" style="94" customWidth="1"/>
    <col min="1029" max="1029" width="22.28515625" style="94" customWidth="1"/>
    <col min="1030" max="1030" width="26.140625" style="94" customWidth="1"/>
    <col min="1031" max="1031" width="25.28515625" style="94" customWidth="1"/>
    <col min="1032" max="1032" width="11.85546875" style="94" customWidth="1"/>
    <col min="1033" max="1033" width="15.85546875" style="94" customWidth="1"/>
    <col min="1034" max="1280" width="9.140625" style="94"/>
    <col min="1281" max="1281" width="5.85546875" style="94" customWidth="1"/>
    <col min="1282" max="1282" width="37.7109375" style="94" customWidth="1"/>
    <col min="1283" max="1283" width="38.7109375" style="94" customWidth="1"/>
    <col min="1284" max="1284" width="17" style="94" customWidth="1"/>
    <col min="1285" max="1285" width="22.28515625" style="94" customWidth="1"/>
    <col min="1286" max="1286" width="26.140625" style="94" customWidth="1"/>
    <col min="1287" max="1287" width="25.28515625" style="94" customWidth="1"/>
    <col min="1288" max="1288" width="11.85546875" style="94" customWidth="1"/>
    <col min="1289" max="1289" width="15.85546875" style="94" customWidth="1"/>
    <col min="1290" max="1536" width="9.140625" style="94"/>
    <col min="1537" max="1537" width="5.85546875" style="94" customWidth="1"/>
    <col min="1538" max="1538" width="37.7109375" style="94" customWidth="1"/>
    <col min="1539" max="1539" width="38.7109375" style="94" customWidth="1"/>
    <col min="1540" max="1540" width="17" style="94" customWidth="1"/>
    <col min="1541" max="1541" width="22.28515625" style="94" customWidth="1"/>
    <col min="1542" max="1542" width="26.140625" style="94" customWidth="1"/>
    <col min="1543" max="1543" width="25.28515625" style="94" customWidth="1"/>
    <col min="1544" max="1544" width="11.85546875" style="94" customWidth="1"/>
    <col min="1545" max="1545" width="15.85546875" style="94" customWidth="1"/>
    <col min="1546" max="1792" width="9.140625" style="94"/>
    <col min="1793" max="1793" width="5.85546875" style="94" customWidth="1"/>
    <col min="1794" max="1794" width="37.7109375" style="94" customWidth="1"/>
    <col min="1795" max="1795" width="38.7109375" style="94" customWidth="1"/>
    <col min="1796" max="1796" width="17" style="94" customWidth="1"/>
    <col min="1797" max="1797" width="22.28515625" style="94" customWidth="1"/>
    <col min="1798" max="1798" width="26.140625" style="94" customWidth="1"/>
    <col min="1799" max="1799" width="25.28515625" style="94" customWidth="1"/>
    <col min="1800" max="1800" width="11.85546875" style="94" customWidth="1"/>
    <col min="1801" max="1801" width="15.85546875" style="94" customWidth="1"/>
    <col min="1802" max="2048" width="9.140625" style="94"/>
    <col min="2049" max="2049" width="5.85546875" style="94" customWidth="1"/>
    <col min="2050" max="2050" width="37.7109375" style="94" customWidth="1"/>
    <col min="2051" max="2051" width="38.7109375" style="94" customWidth="1"/>
    <col min="2052" max="2052" width="17" style="94" customWidth="1"/>
    <col min="2053" max="2053" width="22.28515625" style="94" customWidth="1"/>
    <col min="2054" max="2054" width="26.140625" style="94" customWidth="1"/>
    <col min="2055" max="2055" width="25.28515625" style="94" customWidth="1"/>
    <col min="2056" max="2056" width="11.85546875" style="94" customWidth="1"/>
    <col min="2057" max="2057" width="15.85546875" style="94" customWidth="1"/>
    <col min="2058" max="2304" width="9.140625" style="94"/>
    <col min="2305" max="2305" width="5.85546875" style="94" customWidth="1"/>
    <col min="2306" max="2306" width="37.7109375" style="94" customWidth="1"/>
    <col min="2307" max="2307" width="38.7109375" style="94" customWidth="1"/>
    <col min="2308" max="2308" width="17" style="94" customWidth="1"/>
    <col min="2309" max="2309" width="22.28515625" style="94" customWidth="1"/>
    <col min="2310" max="2310" width="26.140625" style="94" customWidth="1"/>
    <col min="2311" max="2311" width="25.28515625" style="94" customWidth="1"/>
    <col min="2312" max="2312" width="11.85546875" style="94" customWidth="1"/>
    <col min="2313" max="2313" width="15.85546875" style="94" customWidth="1"/>
    <col min="2314" max="2560" width="9.140625" style="94"/>
    <col min="2561" max="2561" width="5.85546875" style="94" customWidth="1"/>
    <col min="2562" max="2562" width="37.7109375" style="94" customWidth="1"/>
    <col min="2563" max="2563" width="38.7109375" style="94" customWidth="1"/>
    <col min="2564" max="2564" width="17" style="94" customWidth="1"/>
    <col min="2565" max="2565" width="22.28515625" style="94" customWidth="1"/>
    <col min="2566" max="2566" width="26.140625" style="94" customWidth="1"/>
    <col min="2567" max="2567" width="25.28515625" style="94" customWidth="1"/>
    <col min="2568" max="2568" width="11.85546875" style="94" customWidth="1"/>
    <col min="2569" max="2569" width="15.85546875" style="94" customWidth="1"/>
    <col min="2570" max="2816" width="9.140625" style="94"/>
    <col min="2817" max="2817" width="5.85546875" style="94" customWidth="1"/>
    <col min="2818" max="2818" width="37.7109375" style="94" customWidth="1"/>
    <col min="2819" max="2819" width="38.7109375" style="94" customWidth="1"/>
    <col min="2820" max="2820" width="17" style="94" customWidth="1"/>
    <col min="2821" max="2821" width="22.28515625" style="94" customWidth="1"/>
    <col min="2822" max="2822" width="26.140625" style="94" customWidth="1"/>
    <col min="2823" max="2823" width="25.28515625" style="94" customWidth="1"/>
    <col min="2824" max="2824" width="11.85546875" style="94" customWidth="1"/>
    <col min="2825" max="2825" width="15.85546875" style="94" customWidth="1"/>
    <col min="2826" max="3072" width="9.140625" style="94"/>
    <col min="3073" max="3073" width="5.85546875" style="94" customWidth="1"/>
    <col min="3074" max="3074" width="37.7109375" style="94" customWidth="1"/>
    <col min="3075" max="3075" width="38.7109375" style="94" customWidth="1"/>
    <col min="3076" max="3076" width="17" style="94" customWidth="1"/>
    <col min="3077" max="3077" width="22.28515625" style="94" customWidth="1"/>
    <col min="3078" max="3078" width="26.140625" style="94" customWidth="1"/>
    <col min="3079" max="3079" width="25.28515625" style="94" customWidth="1"/>
    <col min="3080" max="3080" width="11.85546875" style="94" customWidth="1"/>
    <col min="3081" max="3081" width="15.85546875" style="94" customWidth="1"/>
    <col min="3082" max="3328" width="9.140625" style="94"/>
    <col min="3329" max="3329" width="5.85546875" style="94" customWidth="1"/>
    <col min="3330" max="3330" width="37.7109375" style="94" customWidth="1"/>
    <col min="3331" max="3331" width="38.7109375" style="94" customWidth="1"/>
    <col min="3332" max="3332" width="17" style="94" customWidth="1"/>
    <col min="3333" max="3333" width="22.28515625" style="94" customWidth="1"/>
    <col min="3334" max="3334" width="26.140625" style="94" customWidth="1"/>
    <col min="3335" max="3335" width="25.28515625" style="94" customWidth="1"/>
    <col min="3336" max="3336" width="11.85546875" style="94" customWidth="1"/>
    <col min="3337" max="3337" width="15.85546875" style="94" customWidth="1"/>
    <col min="3338" max="3584" width="9.140625" style="94"/>
    <col min="3585" max="3585" width="5.85546875" style="94" customWidth="1"/>
    <col min="3586" max="3586" width="37.7109375" style="94" customWidth="1"/>
    <col min="3587" max="3587" width="38.7109375" style="94" customWidth="1"/>
    <col min="3588" max="3588" width="17" style="94" customWidth="1"/>
    <col min="3589" max="3589" width="22.28515625" style="94" customWidth="1"/>
    <col min="3590" max="3590" width="26.140625" style="94" customWidth="1"/>
    <col min="3591" max="3591" width="25.28515625" style="94" customWidth="1"/>
    <col min="3592" max="3592" width="11.85546875" style="94" customWidth="1"/>
    <col min="3593" max="3593" width="15.85546875" style="94" customWidth="1"/>
    <col min="3594" max="3840" width="9.140625" style="94"/>
    <col min="3841" max="3841" width="5.85546875" style="94" customWidth="1"/>
    <col min="3842" max="3842" width="37.7109375" style="94" customWidth="1"/>
    <col min="3843" max="3843" width="38.7109375" style="94" customWidth="1"/>
    <col min="3844" max="3844" width="17" style="94" customWidth="1"/>
    <col min="3845" max="3845" width="22.28515625" style="94" customWidth="1"/>
    <col min="3846" max="3846" width="26.140625" style="94" customWidth="1"/>
    <col min="3847" max="3847" width="25.28515625" style="94" customWidth="1"/>
    <col min="3848" max="3848" width="11.85546875" style="94" customWidth="1"/>
    <col min="3849" max="3849" width="15.85546875" style="94" customWidth="1"/>
    <col min="3850" max="4096" width="9.140625" style="94"/>
    <col min="4097" max="4097" width="5.85546875" style="94" customWidth="1"/>
    <col min="4098" max="4098" width="37.7109375" style="94" customWidth="1"/>
    <col min="4099" max="4099" width="38.7109375" style="94" customWidth="1"/>
    <col min="4100" max="4100" width="17" style="94" customWidth="1"/>
    <col min="4101" max="4101" width="22.28515625" style="94" customWidth="1"/>
    <col min="4102" max="4102" width="26.140625" style="94" customWidth="1"/>
    <col min="4103" max="4103" width="25.28515625" style="94" customWidth="1"/>
    <col min="4104" max="4104" width="11.85546875" style="94" customWidth="1"/>
    <col min="4105" max="4105" width="15.85546875" style="94" customWidth="1"/>
    <col min="4106" max="4352" width="9.140625" style="94"/>
    <col min="4353" max="4353" width="5.85546875" style="94" customWidth="1"/>
    <col min="4354" max="4354" width="37.7109375" style="94" customWidth="1"/>
    <col min="4355" max="4355" width="38.7109375" style="94" customWidth="1"/>
    <col min="4356" max="4356" width="17" style="94" customWidth="1"/>
    <col min="4357" max="4357" width="22.28515625" style="94" customWidth="1"/>
    <col min="4358" max="4358" width="26.140625" style="94" customWidth="1"/>
    <col min="4359" max="4359" width="25.28515625" style="94" customWidth="1"/>
    <col min="4360" max="4360" width="11.85546875" style="94" customWidth="1"/>
    <col min="4361" max="4361" width="15.85546875" style="94" customWidth="1"/>
    <col min="4362" max="4608" width="9.140625" style="94"/>
    <col min="4609" max="4609" width="5.85546875" style="94" customWidth="1"/>
    <col min="4610" max="4610" width="37.7109375" style="94" customWidth="1"/>
    <col min="4611" max="4611" width="38.7109375" style="94" customWidth="1"/>
    <col min="4612" max="4612" width="17" style="94" customWidth="1"/>
    <col min="4613" max="4613" width="22.28515625" style="94" customWidth="1"/>
    <col min="4614" max="4614" width="26.140625" style="94" customWidth="1"/>
    <col min="4615" max="4615" width="25.28515625" style="94" customWidth="1"/>
    <col min="4616" max="4616" width="11.85546875" style="94" customWidth="1"/>
    <col min="4617" max="4617" width="15.85546875" style="94" customWidth="1"/>
    <col min="4618" max="4864" width="9.140625" style="94"/>
    <col min="4865" max="4865" width="5.85546875" style="94" customWidth="1"/>
    <col min="4866" max="4866" width="37.7109375" style="94" customWidth="1"/>
    <col min="4867" max="4867" width="38.7109375" style="94" customWidth="1"/>
    <col min="4868" max="4868" width="17" style="94" customWidth="1"/>
    <col min="4869" max="4869" width="22.28515625" style="94" customWidth="1"/>
    <col min="4870" max="4870" width="26.140625" style="94" customWidth="1"/>
    <col min="4871" max="4871" width="25.28515625" style="94" customWidth="1"/>
    <col min="4872" max="4872" width="11.85546875" style="94" customWidth="1"/>
    <col min="4873" max="4873" width="15.85546875" style="94" customWidth="1"/>
    <col min="4874" max="5120" width="9.140625" style="94"/>
    <col min="5121" max="5121" width="5.85546875" style="94" customWidth="1"/>
    <col min="5122" max="5122" width="37.7109375" style="94" customWidth="1"/>
    <col min="5123" max="5123" width="38.7109375" style="94" customWidth="1"/>
    <col min="5124" max="5124" width="17" style="94" customWidth="1"/>
    <col min="5125" max="5125" width="22.28515625" style="94" customWidth="1"/>
    <col min="5126" max="5126" width="26.140625" style="94" customWidth="1"/>
    <col min="5127" max="5127" width="25.28515625" style="94" customWidth="1"/>
    <col min="5128" max="5128" width="11.85546875" style="94" customWidth="1"/>
    <col min="5129" max="5129" width="15.85546875" style="94" customWidth="1"/>
    <col min="5130" max="5376" width="9.140625" style="94"/>
    <col min="5377" max="5377" width="5.85546875" style="94" customWidth="1"/>
    <col min="5378" max="5378" width="37.7109375" style="94" customWidth="1"/>
    <col min="5379" max="5379" width="38.7109375" style="94" customWidth="1"/>
    <col min="5380" max="5380" width="17" style="94" customWidth="1"/>
    <col min="5381" max="5381" width="22.28515625" style="94" customWidth="1"/>
    <col min="5382" max="5382" width="26.140625" style="94" customWidth="1"/>
    <col min="5383" max="5383" width="25.28515625" style="94" customWidth="1"/>
    <col min="5384" max="5384" width="11.85546875" style="94" customWidth="1"/>
    <col min="5385" max="5385" width="15.85546875" style="94" customWidth="1"/>
    <col min="5386" max="5632" width="9.140625" style="94"/>
    <col min="5633" max="5633" width="5.85546875" style="94" customWidth="1"/>
    <col min="5634" max="5634" width="37.7109375" style="94" customWidth="1"/>
    <col min="5635" max="5635" width="38.7109375" style="94" customWidth="1"/>
    <col min="5636" max="5636" width="17" style="94" customWidth="1"/>
    <col min="5637" max="5637" width="22.28515625" style="94" customWidth="1"/>
    <col min="5638" max="5638" width="26.140625" style="94" customWidth="1"/>
    <col min="5639" max="5639" width="25.28515625" style="94" customWidth="1"/>
    <col min="5640" max="5640" width="11.85546875" style="94" customWidth="1"/>
    <col min="5641" max="5641" width="15.85546875" style="94" customWidth="1"/>
    <col min="5642" max="5888" width="9.140625" style="94"/>
    <col min="5889" max="5889" width="5.85546875" style="94" customWidth="1"/>
    <col min="5890" max="5890" width="37.7109375" style="94" customWidth="1"/>
    <col min="5891" max="5891" width="38.7109375" style="94" customWidth="1"/>
    <col min="5892" max="5892" width="17" style="94" customWidth="1"/>
    <col min="5893" max="5893" width="22.28515625" style="94" customWidth="1"/>
    <col min="5894" max="5894" width="26.140625" style="94" customWidth="1"/>
    <col min="5895" max="5895" width="25.28515625" style="94" customWidth="1"/>
    <col min="5896" max="5896" width="11.85546875" style="94" customWidth="1"/>
    <col min="5897" max="5897" width="15.85546875" style="94" customWidth="1"/>
    <col min="5898" max="6144" width="9.140625" style="94"/>
    <col min="6145" max="6145" width="5.85546875" style="94" customWidth="1"/>
    <col min="6146" max="6146" width="37.7109375" style="94" customWidth="1"/>
    <col min="6147" max="6147" width="38.7109375" style="94" customWidth="1"/>
    <col min="6148" max="6148" width="17" style="94" customWidth="1"/>
    <col min="6149" max="6149" width="22.28515625" style="94" customWidth="1"/>
    <col min="6150" max="6150" width="26.140625" style="94" customWidth="1"/>
    <col min="6151" max="6151" width="25.28515625" style="94" customWidth="1"/>
    <col min="6152" max="6152" width="11.85546875" style="94" customWidth="1"/>
    <col min="6153" max="6153" width="15.85546875" style="94" customWidth="1"/>
    <col min="6154" max="6400" width="9.140625" style="94"/>
    <col min="6401" max="6401" width="5.85546875" style="94" customWidth="1"/>
    <col min="6402" max="6402" width="37.7109375" style="94" customWidth="1"/>
    <col min="6403" max="6403" width="38.7109375" style="94" customWidth="1"/>
    <col min="6404" max="6404" width="17" style="94" customWidth="1"/>
    <col min="6405" max="6405" width="22.28515625" style="94" customWidth="1"/>
    <col min="6406" max="6406" width="26.140625" style="94" customWidth="1"/>
    <col min="6407" max="6407" width="25.28515625" style="94" customWidth="1"/>
    <col min="6408" max="6408" width="11.85546875" style="94" customWidth="1"/>
    <col min="6409" max="6409" width="15.85546875" style="94" customWidth="1"/>
    <col min="6410" max="6656" width="9.140625" style="94"/>
    <col min="6657" max="6657" width="5.85546875" style="94" customWidth="1"/>
    <col min="6658" max="6658" width="37.7109375" style="94" customWidth="1"/>
    <col min="6659" max="6659" width="38.7109375" style="94" customWidth="1"/>
    <col min="6660" max="6660" width="17" style="94" customWidth="1"/>
    <col min="6661" max="6661" width="22.28515625" style="94" customWidth="1"/>
    <col min="6662" max="6662" width="26.140625" style="94" customWidth="1"/>
    <col min="6663" max="6663" width="25.28515625" style="94" customWidth="1"/>
    <col min="6664" max="6664" width="11.85546875" style="94" customWidth="1"/>
    <col min="6665" max="6665" width="15.85546875" style="94" customWidth="1"/>
    <col min="6666" max="6912" width="9.140625" style="94"/>
    <col min="6913" max="6913" width="5.85546875" style="94" customWidth="1"/>
    <col min="6914" max="6914" width="37.7109375" style="94" customWidth="1"/>
    <col min="6915" max="6915" width="38.7109375" style="94" customWidth="1"/>
    <col min="6916" max="6916" width="17" style="94" customWidth="1"/>
    <col min="6917" max="6917" width="22.28515625" style="94" customWidth="1"/>
    <col min="6918" max="6918" width="26.140625" style="94" customWidth="1"/>
    <col min="6919" max="6919" width="25.28515625" style="94" customWidth="1"/>
    <col min="6920" max="6920" width="11.85546875" style="94" customWidth="1"/>
    <col min="6921" max="6921" width="15.85546875" style="94" customWidth="1"/>
    <col min="6922" max="7168" width="9.140625" style="94"/>
    <col min="7169" max="7169" width="5.85546875" style="94" customWidth="1"/>
    <col min="7170" max="7170" width="37.7109375" style="94" customWidth="1"/>
    <col min="7171" max="7171" width="38.7109375" style="94" customWidth="1"/>
    <col min="7172" max="7172" width="17" style="94" customWidth="1"/>
    <col min="7173" max="7173" width="22.28515625" style="94" customWidth="1"/>
    <col min="7174" max="7174" width="26.140625" style="94" customWidth="1"/>
    <col min="7175" max="7175" width="25.28515625" style="94" customWidth="1"/>
    <col min="7176" max="7176" width="11.85546875" style="94" customWidth="1"/>
    <col min="7177" max="7177" width="15.85546875" style="94" customWidth="1"/>
    <col min="7178" max="7424" width="9.140625" style="94"/>
    <col min="7425" max="7425" width="5.85546875" style="94" customWidth="1"/>
    <col min="7426" max="7426" width="37.7109375" style="94" customWidth="1"/>
    <col min="7427" max="7427" width="38.7109375" style="94" customWidth="1"/>
    <col min="7428" max="7428" width="17" style="94" customWidth="1"/>
    <col min="7429" max="7429" width="22.28515625" style="94" customWidth="1"/>
    <col min="7430" max="7430" width="26.140625" style="94" customWidth="1"/>
    <col min="7431" max="7431" width="25.28515625" style="94" customWidth="1"/>
    <col min="7432" max="7432" width="11.85546875" style="94" customWidth="1"/>
    <col min="7433" max="7433" width="15.85546875" style="94" customWidth="1"/>
    <col min="7434" max="7680" width="9.140625" style="94"/>
    <col min="7681" max="7681" width="5.85546875" style="94" customWidth="1"/>
    <col min="7682" max="7682" width="37.7109375" style="94" customWidth="1"/>
    <col min="7683" max="7683" width="38.7109375" style="94" customWidth="1"/>
    <col min="7684" max="7684" width="17" style="94" customWidth="1"/>
    <col min="7685" max="7685" width="22.28515625" style="94" customWidth="1"/>
    <col min="7686" max="7686" width="26.140625" style="94" customWidth="1"/>
    <col min="7687" max="7687" width="25.28515625" style="94" customWidth="1"/>
    <col min="7688" max="7688" width="11.85546875" style="94" customWidth="1"/>
    <col min="7689" max="7689" width="15.85546875" style="94" customWidth="1"/>
    <col min="7690" max="7936" width="9.140625" style="94"/>
    <col min="7937" max="7937" width="5.85546875" style="94" customWidth="1"/>
    <col min="7938" max="7938" width="37.7109375" style="94" customWidth="1"/>
    <col min="7939" max="7939" width="38.7109375" style="94" customWidth="1"/>
    <col min="7940" max="7940" width="17" style="94" customWidth="1"/>
    <col min="7941" max="7941" width="22.28515625" style="94" customWidth="1"/>
    <col min="7942" max="7942" width="26.140625" style="94" customWidth="1"/>
    <col min="7943" max="7943" width="25.28515625" style="94" customWidth="1"/>
    <col min="7944" max="7944" width="11.85546875" style="94" customWidth="1"/>
    <col min="7945" max="7945" width="15.85546875" style="94" customWidth="1"/>
    <col min="7946" max="8192" width="9.140625" style="94"/>
    <col min="8193" max="8193" width="5.85546875" style="94" customWidth="1"/>
    <col min="8194" max="8194" width="37.7109375" style="94" customWidth="1"/>
    <col min="8195" max="8195" width="38.7109375" style="94" customWidth="1"/>
    <col min="8196" max="8196" width="17" style="94" customWidth="1"/>
    <col min="8197" max="8197" width="22.28515625" style="94" customWidth="1"/>
    <col min="8198" max="8198" width="26.140625" style="94" customWidth="1"/>
    <col min="8199" max="8199" width="25.28515625" style="94" customWidth="1"/>
    <col min="8200" max="8200" width="11.85546875" style="94" customWidth="1"/>
    <col min="8201" max="8201" width="15.85546875" style="94" customWidth="1"/>
    <col min="8202" max="8448" width="9.140625" style="94"/>
    <col min="8449" max="8449" width="5.85546875" style="94" customWidth="1"/>
    <col min="8450" max="8450" width="37.7109375" style="94" customWidth="1"/>
    <col min="8451" max="8451" width="38.7109375" style="94" customWidth="1"/>
    <col min="8452" max="8452" width="17" style="94" customWidth="1"/>
    <col min="8453" max="8453" width="22.28515625" style="94" customWidth="1"/>
    <col min="8454" max="8454" width="26.140625" style="94" customWidth="1"/>
    <col min="8455" max="8455" width="25.28515625" style="94" customWidth="1"/>
    <col min="8456" max="8456" width="11.85546875" style="94" customWidth="1"/>
    <col min="8457" max="8457" width="15.85546875" style="94" customWidth="1"/>
    <col min="8458" max="8704" width="9.140625" style="94"/>
    <col min="8705" max="8705" width="5.85546875" style="94" customWidth="1"/>
    <col min="8706" max="8706" width="37.7109375" style="94" customWidth="1"/>
    <col min="8707" max="8707" width="38.7109375" style="94" customWidth="1"/>
    <col min="8708" max="8708" width="17" style="94" customWidth="1"/>
    <col min="8709" max="8709" width="22.28515625" style="94" customWidth="1"/>
    <col min="8710" max="8710" width="26.140625" style="94" customWidth="1"/>
    <col min="8711" max="8711" width="25.28515625" style="94" customWidth="1"/>
    <col min="8712" max="8712" width="11.85546875" style="94" customWidth="1"/>
    <col min="8713" max="8713" width="15.85546875" style="94" customWidth="1"/>
    <col min="8714" max="8960" width="9.140625" style="94"/>
    <col min="8961" max="8961" width="5.85546875" style="94" customWidth="1"/>
    <col min="8962" max="8962" width="37.7109375" style="94" customWidth="1"/>
    <col min="8963" max="8963" width="38.7109375" style="94" customWidth="1"/>
    <col min="8964" max="8964" width="17" style="94" customWidth="1"/>
    <col min="8965" max="8965" width="22.28515625" style="94" customWidth="1"/>
    <col min="8966" max="8966" width="26.140625" style="94" customWidth="1"/>
    <col min="8967" max="8967" width="25.28515625" style="94" customWidth="1"/>
    <col min="8968" max="8968" width="11.85546875" style="94" customWidth="1"/>
    <col min="8969" max="8969" width="15.85546875" style="94" customWidth="1"/>
    <col min="8970" max="9216" width="9.140625" style="94"/>
    <col min="9217" max="9217" width="5.85546875" style="94" customWidth="1"/>
    <col min="9218" max="9218" width="37.7109375" style="94" customWidth="1"/>
    <col min="9219" max="9219" width="38.7109375" style="94" customWidth="1"/>
    <col min="9220" max="9220" width="17" style="94" customWidth="1"/>
    <col min="9221" max="9221" width="22.28515625" style="94" customWidth="1"/>
    <col min="9222" max="9222" width="26.140625" style="94" customWidth="1"/>
    <col min="9223" max="9223" width="25.28515625" style="94" customWidth="1"/>
    <col min="9224" max="9224" width="11.85546875" style="94" customWidth="1"/>
    <col min="9225" max="9225" width="15.85546875" style="94" customWidth="1"/>
    <col min="9226" max="9472" width="9.140625" style="94"/>
    <col min="9473" max="9473" width="5.85546875" style="94" customWidth="1"/>
    <col min="9474" max="9474" width="37.7109375" style="94" customWidth="1"/>
    <col min="9475" max="9475" width="38.7109375" style="94" customWidth="1"/>
    <col min="9476" max="9476" width="17" style="94" customWidth="1"/>
    <col min="9477" max="9477" width="22.28515625" style="94" customWidth="1"/>
    <col min="9478" max="9478" width="26.140625" style="94" customWidth="1"/>
    <col min="9479" max="9479" width="25.28515625" style="94" customWidth="1"/>
    <col min="9480" max="9480" width="11.85546875" style="94" customWidth="1"/>
    <col min="9481" max="9481" width="15.85546875" style="94" customWidth="1"/>
    <col min="9482" max="9728" width="9.140625" style="94"/>
    <col min="9729" max="9729" width="5.85546875" style="94" customWidth="1"/>
    <col min="9730" max="9730" width="37.7109375" style="94" customWidth="1"/>
    <col min="9731" max="9731" width="38.7109375" style="94" customWidth="1"/>
    <col min="9732" max="9732" width="17" style="94" customWidth="1"/>
    <col min="9733" max="9733" width="22.28515625" style="94" customWidth="1"/>
    <col min="9734" max="9734" width="26.140625" style="94" customWidth="1"/>
    <col min="9735" max="9735" width="25.28515625" style="94" customWidth="1"/>
    <col min="9736" max="9736" width="11.85546875" style="94" customWidth="1"/>
    <col min="9737" max="9737" width="15.85546875" style="94" customWidth="1"/>
    <col min="9738" max="9984" width="9.140625" style="94"/>
    <col min="9985" max="9985" width="5.85546875" style="94" customWidth="1"/>
    <col min="9986" max="9986" width="37.7109375" style="94" customWidth="1"/>
    <col min="9987" max="9987" width="38.7109375" style="94" customWidth="1"/>
    <col min="9988" max="9988" width="17" style="94" customWidth="1"/>
    <col min="9989" max="9989" width="22.28515625" style="94" customWidth="1"/>
    <col min="9990" max="9990" width="26.140625" style="94" customWidth="1"/>
    <col min="9991" max="9991" width="25.28515625" style="94" customWidth="1"/>
    <col min="9992" max="9992" width="11.85546875" style="94" customWidth="1"/>
    <col min="9993" max="9993" width="15.85546875" style="94" customWidth="1"/>
    <col min="9994" max="10240" width="9.140625" style="94"/>
    <col min="10241" max="10241" width="5.85546875" style="94" customWidth="1"/>
    <col min="10242" max="10242" width="37.7109375" style="94" customWidth="1"/>
    <col min="10243" max="10243" width="38.7109375" style="94" customWidth="1"/>
    <col min="10244" max="10244" width="17" style="94" customWidth="1"/>
    <col min="10245" max="10245" width="22.28515625" style="94" customWidth="1"/>
    <col min="10246" max="10246" width="26.140625" style="94" customWidth="1"/>
    <col min="10247" max="10247" width="25.28515625" style="94" customWidth="1"/>
    <col min="10248" max="10248" width="11.85546875" style="94" customWidth="1"/>
    <col min="10249" max="10249" width="15.85546875" style="94" customWidth="1"/>
    <col min="10250" max="10496" width="9.140625" style="94"/>
    <col min="10497" max="10497" width="5.85546875" style="94" customWidth="1"/>
    <col min="10498" max="10498" width="37.7109375" style="94" customWidth="1"/>
    <col min="10499" max="10499" width="38.7109375" style="94" customWidth="1"/>
    <col min="10500" max="10500" width="17" style="94" customWidth="1"/>
    <col min="10501" max="10501" width="22.28515625" style="94" customWidth="1"/>
    <col min="10502" max="10502" width="26.140625" style="94" customWidth="1"/>
    <col min="10503" max="10503" width="25.28515625" style="94" customWidth="1"/>
    <col min="10504" max="10504" width="11.85546875" style="94" customWidth="1"/>
    <col min="10505" max="10505" width="15.85546875" style="94" customWidth="1"/>
    <col min="10506" max="10752" width="9.140625" style="94"/>
    <col min="10753" max="10753" width="5.85546875" style="94" customWidth="1"/>
    <col min="10754" max="10754" width="37.7109375" style="94" customWidth="1"/>
    <col min="10755" max="10755" width="38.7109375" style="94" customWidth="1"/>
    <col min="10756" max="10756" width="17" style="94" customWidth="1"/>
    <col min="10757" max="10757" width="22.28515625" style="94" customWidth="1"/>
    <col min="10758" max="10758" width="26.140625" style="94" customWidth="1"/>
    <col min="10759" max="10759" width="25.28515625" style="94" customWidth="1"/>
    <col min="10760" max="10760" width="11.85546875" style="94" customWidth="1"/>
    <col min="10761" max="10761" width="15.85546875" style="94" customWidth="1"/>
    <col min="10762" max="11008" width="9.140625" style="94"/>
    <col min="11009" max="11009" width="5.85546875" style="94" customWidth="1"/>
    <col min="11010" max="11010" width="37.7109375" style="94" customWidth="1"/>
    <col min="11011" max="11011" width="38.7109375" style="94" customWidth="1"/>
    <col min="11012" max="11012" width="17" style="94" customWidth="1"/>
    <col min="11013" max="11013" width="22.28515625" style="94" customWidth="1"/>
    <col min="11014" max="11014" width="26.140625" style="94" customWidth="1"/>
    <col min="11015" max="11015" width="25.28515625" style="94" customWidth="1"/>
    <col min="11016" max="11016" width="11.85546875" style="94" customWidth="1"/>
    <col min="11017" max="11017" width="15.85546875" style="94" customWidth="1"/>
    <col min="11018" max="11264" width="9.140625" style="94"/>
    <col min="11265" max="11265" width="5.85546875" style="94" customWidth="1"/>
    <col min="11266" max="11266" width="37.7109375" style="94" customWidth="1"/>
    <col min="11267" max="11267" width="38.7109375" style="94" customWidth="1"/>
    <col min="11268" max="11268" width="17" style="94" customWidth="1"/>
    <col min="11269" max="11269" width="22.28515625" style="94" customWidth="1"/>
    <col min="11270" max="11270" width="26.140625" style="94" customWidth="1"/>
    <col min="11271" max="11271" width="25.28515625" style="94" customWidth="1"/>
    <col min="11272" max="11272" width="11.85546875" style="94" customWidth="1"/>
    <col min="11273" max="11273" width="15.85546875" style="94" customWidth="1"/>
    <col min="11274" max="11520" width="9.140625" style="94"/>
    <col min="11521" max="11521" width="5.85546875" style="94" customWidth="1"/>
    <col min="11522" max="11522" width="37.7109375" style="94" customWidth="1"/>
    <col min="11523" max="11523" width="38.7109375" style="94" customWidth="1"/>
    <col min="11524" max="11524" width="17" style="94" customWidth="1"/>
    <col min="11525" max="11525" width="22.28515625" style="94" customWidth="1"/>
    <col min="11526" max="11526" width="26.140625" style="94" customWidth="1"/>
    <col min="11527" max="11527" width="25.28515625" style="94" customWidth="1"/>
    <col min="11528" max="11528" width="11.85546875" style="94" customWidth="1"/>
    <col min="11529" max="11529" width="15.85546875" style="94" customWidth="1"/>
    <col min="11530" max="11776" width="9.140625" style="94"/>
    <col min="11777" max="11777" width="5.85546875" style="94" customWidth="1"/>
    <col min="11778" max="11778" width="37.7109375" style="94" customWidth="1"/>
    <col min="11779" max="11779" width="38.7109375" style="94" customWidth="1"/>
    <col min="11780" max="11780" width="17" style="94" customWidth="1"/>
    <col min="11781" max="11781" width="22.28515625" style="94" customWidth="1"/>
    <col min="11782" max="11782" width="26.140625" style="94" customWidth="1"/>
    <col min="11783" max="11783" width="25.28515625" style="94" customWidth="1"/>
    <col min="11784" max="11784" width="11.85546875" style="94" customWidth="1"/>
    <col min="11785" max="11785" width="15.85546875" style="94" customWidth="1"/>
    <col min="11786" max="12032" width="9.140625" style="94"/>
    <col min="12033" max="12033" width="5.85546875" style="94" customWidth="1"/>
    <col min="12034" max="12034" width="37.7109375" style="94" customWidth="1"/>
    <col min="12035" max="12035" width="38.7109375" style="94" customWidth="1"/>
    <col min="12036" max="12036" width="17" style="94" customWidth="1"/>
    <col min="12037" max="12037" width="22.28515625" style="94" customWidth="1"/>
    <col min="12038" max="12038" width="26.140625" style="94" customWidth="1"/>
    <col min="12039" max="12039" width="25.28515625" style="94" customWidth="1"/>
    <col min="12040" max="12040" width="11.85546875" style="94" customWidth="1"/>
    <col min="12041" max="12041" width="15.85546875" style="94" customWidth="1"/>
    <col min="12042" max="12288" width="9.140625" style="94"/>
    <col min="12289" max="12289" width="5.85546875" style="94" customWidth="1"/>
    <col min="12290" max="12290" width="37.7109375" style="94" customWidth="1"/>
    <col min="12291" max="12291" width="38.7109375" style="94" customWidth="1"/>
    <col min="12292" max="12292" width="17" style="94" customWidth="1"/>
    <col min="12293" max="12293" width="22.28515625" style="94" customWidth="1"/>
    <col min="12294" max="12294" width="26.140625" style="94" customWidth="1"/>
    <col min="12295" max="12295" width="25.28515625" style="94" customWidth="1"/>
    <col min="12296" max="12296" width="11.85546875" style="94" customWidth="1"/>
    <col min="12297" max="12297" width="15.85546875" style="94" customWidth="1"/>
    <col min="12298" max="12544" width="9.140625" style="94"/>
    <col min="12545" max="12545" width="5.85546875" style="94" customWidth="1"/>
    <col min="12546" max="12546" width="37.7109375" style="94" customWidth="1"/>
    <col min="12547" max="12547" width="38.7109375" style="94" customWidth="1"/>
    <col min="12548" max="12548" width="17" style="94" customWidth="1"/>
    <col min="12549" max="12549" width="22.28515625" style="94" customWidth="1"/>
    <col min="12550" max="12550" width="26.140625" style="94" customWidth="1"/>
    <col min="12551" max="12551" width="25.28515625" style="94" customWidth="1"/>
    <col min="12552" max="12552" width="11.85546875" style="94" customWidth="1"/>
    <col min="12553" max="12553" width="15.85546875" style="94" customWidth="1"/>
    <col min="12554" max="12800" width="9.140625" style="94"/>
    <col min="12801" max="12801" width="5.85546875" style="94" customWidth="1"/>
    <col min="12802" max="12802" width="37.7109375" style="94" customWidth="1"/>
    <col min="12803" max="12803" width="38.7109375" style="94" customWidth="1"/>
    <col min="12804" max="12804" width="17" style="94" customWidth="1"/>
    <col min="12805" max="12805" width="22.28515625" style="94" customWidth="1"/>
    <col min="12806" max="12806" width="26.140625" style="94" customWidth="1"/>
    <col min="12807" max="12807" width="25.28515625" style="94" customWidth="1"/>
    <col min="12808" max="12808" width="11.85546875" style="94" customWidth="1"/>
    <col min="12809" max="12809" width="15.85546875" style="94" customWidth="1"/>
    <col min="12810" max="13056" width="9.140625" style="94"/>
    <col min="13057" max="13057" width="5.85546875" style="94" customWidth="1"/>
    <col min="13058" max="13058" width="37.7109375" style="94" customWidth="1"/>
    <col min="13059" max="13059" width="38.7109375" style="94" customWidth="1"/>
    <col min="13060" max="13060" width="17" style="94" customWidth="1"/>
    <col min="13061" max="13061" width="22.28515625" style="94" customWidth="1"/>
    <col min="13062" max="13062" width="26.140625" style="94" customWidth="1"/>
    <col min="13063" max="13063" width="25.28515625" style="94" customWidth="1"/>
    <col min="13064" max="13064" width="11.85546875" style="94" customWidth="1"/>
    <col min="13065" max="13065" width="15.85546875" style="94" customWidth="1"/>
    <col min="13066" max="13312" width="9.140625" style="94"/>
    <col min="13313" max="13313" width="5.85546875" style="94" customWidth="1"/>
    <col min="13314" max="13314" width="37.7109375" style="94" customWidth="1"/>
    <col min="13315" max="13315" width="38.7109375" style="94" customWidth="1"/>
    <col min="13316" max="13316" width="17" style="94" customWidth="1"/>
    <col min="13317" max="13317" width="22.28515625" style="94" customWidth="1"/>
    <col min="13318" max="13318" width="26.140625" style="94" customWidth="1"/>
    <col min="13319" max="13319" width="25.28515625" style="94" customWidth="1"/>
    <col min="13320" max="13320" width="11.85546875" style="94" customWidth="1"/>
    <col min="13321" max="13321" width="15.85546875" style="94" customWidth="1"/>
    <col min="13322" max="13568" width="9.140625" style="94"/>
    <col min="13569" max="13569" width="5.85546875" style="94" customWidth="1"/>
    <col min="13570" max="13570" width="37.7109375" style="94" customWidth="1"/>
    <col min="13571" max="13571" width="38.7109375" style="94" customWidth="1"/>
    <col min="13572" max="13572" width="17" style="94" customWidth="1"/>
    <col min="13573" max="13573" width="22.28515625" style="94" customWidth="1"/>
    <col min="13574" max="13574" width="26.140625" style="94" customWidth="1"/>
    <col min="13575" max="13575" width="25.28515625" style="94" customWidth="1"/>
    <col min="13576" max="13576" width="11.85546875" style="94" customWidth="1"/>
    <col min="13577" max="13577" width="15.85546875" style="94" customWidth="1"/>
    <col min="13578" max="13824" width="9.140625" style="94"/>
    <col min="13825" max="13825" width="5.85546875" style="94" customWidth="1"/>
    <col min="13826" max="13826" width="37.7109375" style="94" customWidth="1"/>
    <col min="13827" max="13827" width="38.7109375" style="94" customWidth="1"/>
    <col min="13828" max="13828" width="17" style="94" customWidth="1"/>
    <col min="13829" max="13829" width="22.28515625" style="94" customWidth="1"/>
    <col min="13830" max="13830" width="26.140625" style="94" customWidth="1"/>
    <col min="13831" max="13831" width="25.28515625" style="94" customWidth="1"/>
    <col min="13832" max="13832" width="11.85546875" style="94" customWidth="1"/>
    <col min="13833" max="13833" width="15.85546875" style="94" customWidth="1"/>
    <col min="13834" max="14080" width="9.140625" style="94"/>
    <col min="14081" max="14081" width="5.85546875" style="94" customWidth="1"/>
    <col min="14082" max="14082" width="37.7109375" style="94" customWidth="1"/>
    <col min="14083" max="14083" width="38.7109375" style="94" customWidth="1"/>
    <col min="14084" max="14084" width="17" style="94" customWidth="1"/>
    <col min="14085" max="14085" width="22.28515625" style="94" customWidth="1"/>
    <col min="14086" max="14086" width="26.140625" style="94" customWidth="1"/>
    <col min="14087" max="14087" width="25.28515625" style="94" customWidth="1"/>
    <col min="14088" max="14088" width="11.85546875" style="94" customWidth="1"/>
    <col min="14089" max="14089" width="15.85546875" style="94" customWidth="1"/>
    <col min="14090" max="14336" width="9.140625" style="94"/>
    <col min="14337" max="14337" width="5.85546875" style="94" customWidth="1"/>
    <col min="14338" max="14338" width="37.7109375" style="94" customWidth="1"/>
    <col min="14339" max="14339" width="38.7109375" style="94" customWidth="1"/>
    <col min="14340" max="14340" width="17" style="94" customWidth="1"/>
    <col min="14341" max="14341" width="22.28515625" style="94" customWidth="1"/>
    <col min="14342" max="14342" width="26.140625" style="94" customWidth="1"/>
    <col min="14343" max="14343" width="25.28515625" style="94" customWidth="1"/>
    <col min="14344" max="14344" width="11.85546875" style="94" customWidth="1"/>
    <col min="14345" max="14345" width="15.85546875" style="94" customWidth="1"/>
    <col min="14346" max="14592" width="9.140625" style="94"/>
    <col min="14593" max="14593" width="5.85546875" style="94" customWidth="1"/>
    <col min="14594" max="14594" width="37.7109375" style="94" customWidth="1"/>
    <col min="14595" max="14595" width="38.7109375" style="94" customWidth="1"/>
    <col min="14596" max="14596" width="17" style="94" customWidth="1"/>
    <col min="14597" max="14597" width="22.28515625" style="94" customWidth="1"/>
    <col min="14598" max="14598" width="26.140625" style="94" customWidth="1"/>
    <col min="14599" max="14599" width="25.28515625" style="94" customWidth="1"/>
    <col min="14600" max="14600" width="11.85546875" style="94" customWidth="1"/>
    <col min="14601" max="14601" width="15.85546875" style="94" customWidth="1"/>
    <col min="14602" max="14848" width="9.140625" style="94"/>
    <col min="14849" max="14849" width="5.85546875" style="94" customWidth="1"/>
    <col min="14850" max="14850" width="37.7109375" style="94" customWidth="1"/>
    <col min="14851" max="14851" width="38.7109375" style="94" customWidth="1"/>
    <col min="14852" max="14852" width="17" style="94" customWidth="1"/>
    <col min="14853" max="14853" width="22.28515625" style="94" customWidth="1"/>
    <col min="14854" max="14854" width="26.140625" style="94" customWidth="1"/>
    <col min="14855" max="14855" width="25.28515625" style="94" customWidth="1"/>
    <col min="14856" max="14856" width="11.85546875" style="94" customWidth="1"/>
    <col min="14857" max="14857" width="15.85546875" style="94" customWidth="1"/>
    <col min="14858" max="15104" width="9.140625" style="94"/>
    <col min="15105" max="15105" width="5.85546875" style="94" customWidth="1"/>
    <col min="15106" max="15106" width="37.7109375" style="94" customWidth="1"/>
    <col min="15107" max="15107" width="38.7109375" style="94" customWidth="1"/>
    <col min="15108" max="15108" width="17" style="94" customWidth="1"/>
    <col min="15109" max="15109" width="22.28515625" style="94" customWidth="1"/>
    <col min="15110" max="15110" width="26.140625" style="94" customWidth="1"/>
    <col min="15111" max="15111" width="25.28515625" style="94" customWidth="1"/>
    <col min="15112" max="15112" width="11.85546875" style="94" customWidth="1"/>
    <col min="15113" max="15113" width="15.85546875" style="94" customWidth="1"/>
    <col min="15114" max="15360" width="9.140625" style="94"/>
    <col min="15361" max="15361" width="5.85546875" style="94" customWidth="1"/>
    <col min="15362" max="15362" width="37.7109375" style="94" customWidth="1"/>
    <col min="15363" max="15363" width="38.7109375" style="94" customWidth="1"/>
    <col min="15364" max="15364" width="17" style="94" customWidth="1"/>
    <col min="15365" max="15365" width="22.28515625" style="94" customWidth="1"/>
    <col min="15366" max="15366" width="26.140625" style="94" customWidth="1"/>
    <col min="15367" max="15367" width="25.28515625" style="94" customWidth="1"/>
    <col min="15368" max="15368" width="11.85546875" style="94" customWidth="1"/>
    <col min="15369" max="15369" width="15.85546875" style="94" customWidth="1"/>
    <col min="15370" max="15616" width="9.140625" style="94"/>
    <col min="15617" max="15617" width="5.85546875" style="94" customWidth="1"/>
    <col min="15618" max="15618" width="37.7109375" style="94" customWidth="1"/>
    <col min="15619" max="15619" width="38.7109375" style="94" customWidth="1"/>
    <col min="15620" max="15620" width="17" style="94" customWidth="1"/>
    <col min="15621" max="15621" width="22.28515625" style="94" customWidth="1"/>
    <col min="15622" max="15622" width="26.140625" style="94" customWidth="1"/>
    <col min="15623" max="15623" width="25.28515625" style="94" customWidth="1"/>
    <col min="15624" max="15624" width="11.85546875" style="94" customWidth="1"/>
    <col min="15625" max="15625" width="15.85546875" style="94" customWidth="1"/>
    <col min="15626" max="15872" width="9.140625" style="94"/>
    <col min="15873" max="15873" width="5.85546875" style="94" customWidth="1"/>
    <col min="15874" max="15874" width="37.7109375" style="94" customWidth="1"/>
    <col min="15875" max="15875" width="38.7109375" style="94" customWidth="1"/>
    <col min="15876" max="15876" width="17" style="94" customWidth="1"/>
    <col min="15877" max="15877" width="22.28515625" style="94" customWidth="1"/>
    <col min="15878" max="15878" width="26.140625" style="94" customWidth="1"/>
    <col min="15879" max="15879" width="25.28515625" style="94" customWidth="1"/>
    <col min="15880" max="15880" width="11.85546875" style="94" customWidth="1"/>
    <col min="15881" max="15881" width="15.85546875" style="94" customWidth="1"/>
    <col min="15882" max="16128" width="9.140625" style="94"/>
    <col min="16129" max="16129" width="5.85546875" style="94" customWidth="1"/>
    <col min="16130" max="16130" width="37.7109375" style="94" customWidth="1"/>
    <col min="16131" max="16131" width="38.7109375" style="94" customWidth="1"/>
    <col min="16132" max="16132" width="17" style="94" customWidth="1"/>
    <col min="16133" max="16133" width="22.28515625" style="94" customWidth="1"/>
    <col min="16134" max="16134" width="26.140625" style="94" customWidth="1"/>
    <col min="16135" max="16135" width="25.28515625" style="94" customWidth="1"/>
    <col min="16136" max="16136" width="11.85546875" style="94" customWidth="1"/>
    <col min="16137" max="16137" width="15.85546875" style="94" customWidth="1"/>
    <col min="16138" max="16384" width="9.140625" style="94"/>
  </cols>
  <sheetData>
    <row r="1" spans="1:6" s="4" customFormat="1" ht="15" hidden="1" customHeight="1">
      <c r="A1" s="195" t="s">
        <v>0</v>
      </c>
      <c r="B1" s="198" t="s">
        <v>1</v>
      </c>
      <c r="C1" s="1"/>
      <c r="D1" s="2"/>
      <c r="E1" s="3"/>
      <c r="F1" s="3"/>
    </row>
    <row r="2" spans="1:6" s="4" customFormat="1" ht="15.75" hidden="1" customHeight="1" thickBot="1">
      <c r="A2" s="196"/>
      <c r="B2" s="199"/>
      <c r="C2" s="5"/>
      <c r="D2" s="6"/>
      <c r="E2" s="3"/>
      <c r="F2" s="3"/>
    </row>
    <row r="3" spans="1:6" s="4" customFormat="1" ht="15" hidden="1" thickBot="1">
      <c r="A3" s="197"/>
      <c r="B3" s="7" t="s">
        <v>2</v>
      </c>
      <c r="C3" s="8" t="s">
        <v>3</v>
      </c>
      <c r="D3" s="9" t="s">
        <v>4</v>
      </c>
      <c r="E3" s="3"/>
      <c r="F3" s="3"/>
    </row>
    <row r="4" spans="1:6" s="4" customFormat="1" ht="15.75" hidden="1" thickBot="1">
      <c r="A4" s="10">
        <v>1</v>
      </c>
      <c r="B4" s="11">
        <v>3</v>
      </c>
      <c r="C4" s="12">
        <v>4</v>
      </c>
      <c r="D4" s="13">
        <v>5</v>
      </c>
      <c r="E4" s="3"/>
      <c r="F4" s="3"/>
    </row>
    <row r="5" spans="1:6" s="4" customFormat="1" ht="15">
      <c r="A5" s="14"/>
      <c r="B5" s="15"/>
      <c r="C5" s="16"/>
      <c r="D5" s="17"/>
      <c r="E5" s="3"/>
      <c r="F5" s="3"/>
    </row>
    <row r="6" spans="1:6" s="4" customFormat="1" ht="15">
      <c r="A6" s="18"/>
      <c r="B6" s="19"/>
      <c r="C6" s="19"/>
      <c r="D6" s="17"/>
      <c r="E6" s="3"/>
      <c r="F6" s="3"/>
    </row>
    <row r="7" spans="1:6" s="4" customFormat="1" ht="15">
      <c r="A7" s="20"/>
      <c r="B7" s="21"/>
      <c r="C7" s="21"/>
      <c r="D7" s="17"/>
      <c r="E7" s="3"/>
      <c r="F7" s="3"/>
    </row>
    <row r="8" spans="1:6" s="4" customFormat="1" ht="15.75" customHeight="1">
      <c r="A8" s="20"/>
      <c r="B8" s="200"/>
      <c r="C8" s="200"/>
      <c r="D8" s="17"/>
      <c r="E8" s="3"/>
      <c r="F8" s="3"/>
    </row>
    <row r="9" spans="1:6" s="4" customFormat="1" ht="15">
      <c r="A9" s="20"/>
      <c r="B9" s="22"/>
      <c r="C9" s="22"/>
      <c r="D9" s="17"/>
      <c r="E9" s="3"/>
      <c r="F9" s="3"/>
    </row>
    <row r="10" spans="1:6" s="4" customFormat="1" ht="15.75" customHeight="1">
      <c r="A10" s="201" t="s">
        <v>5</v>
      </c>
      <c r="B10" s="201"/>
      <c r="C10" s="201"/>
      <c r="D10" s="201"/>
      <c r="E10" s="3"/>
      <c r="F10" s="3"/>
    </row>
    <row r="11" spans="1:6" s="4" customFormat="1" ht="15.75" customHeight="1">
      <c r="A11" s="201" t="s">
        <v>6</v>
      </c>
      <c r="B11" s="201"/>
      <c r="C11" s="201"/>
      <c r="D11" s="201"/>
      <c r="E11" s="3"/>
      <c r="F11" s="3"/>
    </row>
    <row r="12" spans="1:6" s="4" customFormat="1" ht="15.75" customHeight="1">
      <c r="A12" s="23"/>
      <c r="B12" s="23"/>
      <c r="C12" s="23"/>
      <c r="D12" s="24"/>
      <c r="E12" s="3"/>
      <c r="F12" s="3"/>
    </row>
    <row r="13" spans="1:6" s="4" customFormat="1">
      <c r="A13" s="185" t="s">
        <v>7</v>
      </c>
      <c r="B13" s="185"/>
      <c r="C13" s="18" t="s">
        <v>8</v>
      </c>
      <c r="D13" s="25"/>
      <c r="E13" s="3"/>
      <c r="F13" s="3"/>
    </row>
    <row r="14" spans="1:6" s="4" customFormat="1" ht="21" customHeight="1">
      <c r="A14" s="185" t="s">
        <v>9</v>
      </c>
      <c r="B14" s="185"/>
      <c r="C14" s="185" t="s">
        <v>10</v>
      </c>
      <c r="D14" s="185"/>
      <c r="E14" s="3"/>
      <c r="F14" s="3"/>
    </row>
    <row r="15" spans="1:6" s="4" customFormat="1" ht="15.75" customHeight="1">
      <c r="A15" s="187" t="s">
        <v>11</v>
      </c>
      <c r="B15" s="187"/>
      <c r="C15" s="26">
        <f>SUM(D17:D31)</f>
        <v>2554220000</v>
      </c>
      <c r="D15" s="27"/>
      <c r="E15" s="3"/>
      <c r="F15" s="3"/>
    </row>
    <row r="16" spans="1:6" s="4" customFormat="1" ht="15">
      <c r="A16" s="28" t="s">
        <v>12</v>
      </c>
      <c r="B16" s="28" t="s">
        <v>13</v>
      </c>
      <c r="C16" s="29" t="s">
        <v>14</v>
      </c>
      <c r="D16" s="30" t="s">
        <v>15</v>
      </c>
      <c r="E16" s="3"/>
      <c r="F16" s="3"/>
    </row>
    <row r="17" spans="1:6" s="4" customFormat="1">
      <c r="A17" s="31">
        <v>1</v>
      </c>
      <c r="B17" s="32" t="s">
        <v>16</v>
      </c>
      <c r="C17" s="33" t="s">
        <v>17</v>
      </c>
      <c r="D17" s="34">
        <v>750000000</v>
      </c>
      <c r="E17" s="3"/>
      <c r="F17" s="3"/>
    </row>
    <row r="18" spans="1:6" s="4" customFormat="1">
      <c r="A18" s="31">
        <v>2</v>
      </c>
      <c r="B18" s="32" t="s">
        <v>18</v>
      </c>
      <c r="C18" s="33" t="s">
        <v>19</v>
      </c>
      <c r="D18" s="34">
        <v>250000000</v>
      </c>
      <c r="E18" s="3"/>
      <c r="F18" s="3"/>
    </row>
    <row r="19" spans="1:6" s="4" customFormat="1">
      <c r="A19" s="31">
        <v>3</v>
      </c>
      <c r="B19" s="32" t="s">
        <v>20</v>
      </c>
      <c r="C19" s="33" t="s">
        <v>21</v>
      </c>
      <c r="D19" s="34">
        <v>75000000</v>
      </c>
      <c r="E19" s="3"/>
      <c r="F19" s="3"/>
    </row>
    <row r="20" spans="1:6" s="4" customFormat="1">
      <c r="A20" s="31">
        <v>4</v>
      </c>
      <c r="B20" s="32" t="s">
        <v>22</v>
      </c>
      <c r="C20" s="33" t="s">
        <v>23</v>
      </c>
      <c r="D20" s="34">
        <v>50000000</v>
      </c>
      <c r="E20" s="3"/>
      <c r="F20" s="3"/>
    </row>
    <row r="21" spans="1:6" s="4" customFormat="1">
      <c r="A21" s="31">
        <v>5</v>
      </c>
      <c r="B21" s="32" t="s">
        <v>24</v>
      </c>
      <c r="C21" s="33" t="s">
        <v>25</v>
      </c>
      <c r="D21" s="34">
        <v>100000000</v>
      </c>
      <c r="E21" s="3"/>
      <c r="F21" s="3"/>
    </row>
    <row r="22" spans="1:6" s="4" customFormat="1">
      <c r="A22" s="31">
        <v>6</v>
      </c>
      <c r="B22" s="32" t="s">
        <v>26</v>
      </c>
      <c r="C22" s="33" t="s">
        <v>21</v>
      </c>
      <c r="D22" s="34">
        <v>150000000</v>
      </c>
      <c r="E22" s="3"/>
      <c r="F22" s="3"/>
    </row>
    <row r="23" spans="1:6" s="4" customFormat="1">
      <c r="A23" s="31">
        <v>7</v>
      </c>
      <c r="B23" s="32" t="s">
        <v>27</v>
      </c>
      <c r="C23" s="33" t="s">
        <v>28</v>
      </c>
      <c r="D23" s="34">
        <v>250000000</v>
      </c>
      <c r="E23" s="3"/>
      <c r="F23" s="3"/>
    </row>
    <row r="24" spans="1:6" s="4" customFormat="1" ht="42.75">
      <c r="A24" s="192">
        <v>8</v>
      </c>
      <c r="B24" s="35" t="s">
        <v>29</v>
      </c>
      <c r="C24" s="35" t="s">
        <v>30</v>
      </c>
      <c r="D24" s="36">
        <v>17000000</v>
      </c>
      <c r="E24" s="3" t="s">
        <v>31</v>
      </c>
      <c r="F24" s="3"/>
    </row>
    <row r="25" spans="1:6" s="4" customFormat="1" ht="15" customHeight="1">
      <c r="A25" s="193"/>
      <c r="B25" s="37" t="s">
        <v>32</v>
      </c>
      <c r="C25" s="37" t="s">
        <v>33</v>
      </c>
      <c r="D25" s="38">
        <v>15000000</v>
      </c>
      <c r="E25" s="3"/>
      <c r="F25" s="3"/>
    </row>
    <row r="26" spans="1:6" s="4" customFormat="1" ht="20.25" customHeight="1">
      <c r="A26" s="194"/>
      <c r="B26" s="39" t="s">
        <v>34</v>
      </c>
      <c r="C26" s="40" t="s">
        <v>35</v>
      </c>
      <c r="D26" s="41">
        <v>12220000</v>
      </c>
      <c r="E26" s="3"/>
      <c r="F26" s="3"/>
    </row>
    <row r="27" spans="1:6" s="4" customFormat="1" ht="32.25" customHeight="1">
      <c r="A27" s="42">
        <v>9</v>
      </c>
      <c r="B27" s="43" t="s">
        <v>36</v>
      </c>
      <c r="C27" s="43" t="s">
        <v>37</v>
      </c>
      <c r="D27" s="44">
        <v>400000000</v>
      </c>
      <c r="E27" s="3"/>
      <c r="F27" s="45">
        <v>192</v>
      </c>
    </row>
    <row r="28" spans="1:6" s="4" customFormat="1" ht="20.25" customHeight="1">
      <c r="A28" s="42">
        <v>10</v>
      </c>
      <c r="B28" s="46" t="s">
        <v>38</v>
      </c>
      <c r="C28" s="46" t="s">
        <v>21</v>
      </c>
      <c r="D28" s="44">
        <v>125000000</v>
      </c>
      <c r="E28" s="3"/>
      <c r="F28" s="45">
        <v>310</v>
      </c>
    </row>
    <row r="29" spans="1:6" s="4" customFormat="1" ht="20.25" customHeight="1">
      <c r="A29" s="42">
        <v>11</v>
      </c>
      <c r="B29" s="47" t="s">
        <v>39</v>
      </c>
      <c r="C29" s="46" t="s">
        <v>21</v>
      </c>
      <c r="D29" s="44">
        <v>185000000</v>
      </c>
      <c r="E29" s="3"/>
      <c r="F29" s="45">
        <v>311</v>
      </c>
    </row>
    <row r="30" spans="1:6" s="4" customFormat="1" ht="20.25" customHeight="1">
      <c r="A30" s="42">
        <v>12</v>
      </c>
      <c r="B30" s="46" t="s">
        <v>40</v>
      </c>
      <c r="C30" s="46" t="s">
        <v>41</v>
      </c>
      <c r="D30" s="44">
        <v>150000000</v>
      </c>
      <c r="E30" s="3"/>
      <c r="F30" s="45">
        <v>337</v>
      </c>
    </row>
    <row r="31" spans="1:6" s="4" customFormat="1" ht="20.25" customHeight="1">
      <c r="A31" s="42">
        <v>13</v>
      </c>
      <c r="B31" s="48" t="s">
        <v>42</v>
      </c>
      <c r="C31" s="48" t="s">
        <v>28</v>
      </c>
      <c r="D31" s="44">
        <v>25000000</v>
      </c>
      <c r="E31" s="3"/>
      <c r="F31" s="45">
        <v>381</v>
      </c>
    </row>
    <row r="32" spans="1:6" s="4" customFormat="1" ht="20.25" customHeight="1">
      <c r="A32" s="49"/>
      <c r="B32" s="50"/>
      <c r="C32" s="51"/>
      <c r="D32" s="52"/>
      <c r="E32" s="3"/>
      <c r="F32" s="3"/>
    </row>
    <row r="33" spans="1:6" s="4" customFormat="1">
      <c r="A33" s="49"/>
      <c r="B33" s="53"/>
      <c r="C33" s="54"/>
      <c r="D33" s="25"/>
      <c r="E33" s="3"/>
      <c r="F33" s="3"/>
    </row>
    <row r="34" spans="1:6" s="4" customFormat="1">
      <c r="A34" s="49"/>
      <c r="B34" s="53"/>
      <c r="C34" s="54"/>
      <c r="D34" s="25"/>
      <c r="E34" s="3"/>
      <c r="F34" s="3"/>
    </row>
    <row r="35" spans="1:6" s="4" customFormat="1">
      <c r="A35" s="185" t="s">
        <v>7</v>
      </c>
      <c r="B35" s="185"/>
      <c r="C35" s="55" t="s">
        <v>43</v>
      </c>
      <c r="D35" s="56"/>
      <c r="E35" s="3"/>
      <c r="F35" s="3"/>
    </row>
    <row r="36" spans="1:6" s="4" customFormat="1" ht="30.75" customHeight="1">
      <c r="A36" s="185" t="s">
        <v>9</v>
      </c>
      <c r="B36" s="185"/>
      <c r="C36" s="186" t="s">
        <v>44</v>
      </c>
      <c r="D36" s="186"/>
      <c r="E36" s="3"/>
      <c r="F36" s="3"/>
    </row>
    <row r="37" spans="1:6" s="4" customFormat="1">
      <c r="A37" s="187" t="s">
        <v>11</v>
      </c>
      <c r="B37" s="187"/>
      <c r="C37" s="57">
        <f>SUM(D39:D101)</f>
        <v>3547442000</v>
      </c>
      <c r="D37" s="56"/>
      <c r="E37" s="3"/>
      <c r="F37" s="3"/>
    </row>
    <row r="38" spans="1:6" s="4" customFormat="1" ht="15">
      <c r="A38" s="58" t="s">
        <v>12</v>
      </c>
      <c r="B38" s="58" t="s">
        <v>13</v>
      </c>
      <c r="C38" s="59" t="s">
        <v>14</v>
      </c>
      <c r="D38" s="60" t="s">
        <v>15</v>
      </c>
      <c r="E38" s="3"/>
      <c r="F38" s="3"/>
    </row>
    <row r="39" spans="1:6" s="4" customFormat="1">
      <c r="A39" s="61">
        <v>1</v>
      </c>
      <c r="B39" s="62" t="s">
        <v>45</v>
      </c>
      <c r="C39" s="63" t="s">
        <v>28</v>
      </c>
      <c r="D39" s="64">
        <f>100000000+80000000</f>
        <v>180000000</v>
      </c>
      <c r="E39" s="3"/>
      <c r="F39" s="3"/>
    </row>
    <row r="40" spans="1:6" s="4" customFormat="1" ht="57">
      <c r="A40" s="65">
        <v>2</v>
      </c>
      <c r="B40" s="66" t="s">
        <v>46</v>
      </c>
      <c r="C40" s="67" t="s">
        <v>47</v>
      </c>
      <c r="D40" s="68">
        <v>540000000</v>
      </c>
      <c r="E40" s="3"/>
      <c r="F40" s="3"/>
    </row>
    <row r="41" spans="1:6" s="4" customFormat="1" ht="28.5">
      <c r="A41" s="61">
        <v>3</v>
      </c>
      <c r="B41" s="66" t="s">
        <v>48</v>
      </c>
      <c r="C41" s="69" t="s">
        <v>49</v>
      </c>
      <c r="D41" s="70">
        <v>30000000</v>
      </c>
      <c r="E41" s="3"/>
      <c r="F41" s="3"/>
    </row>
    <row r="42" spans="1:6" s="4" customFormat="1" ht="28.5">
      <c r="A42" s="65">
        <v>4</v>
      </c>
      <c r="B42" s="66" t="s">
        <v>50</v>
      </c>
      <c r="C42" s="69" t="s">
        <v>51</v>
      </c>
      <c r="D42" s="70">
        <v>30000000</v>
      </c>
      <c r="E42" s="3"/>
      <c r="F42" s="3"/>
    </row>
    <row r="43" spans="1:6" s="4" customFormat="1" ht="28.5">
      <c r="A43" s="61">
        <v>5</v>
      </c>
      <c r="B43" s="66" t="s">
        <v>52</v>
      </c>
      <c r="C43" s="69" t="s">
        <v>53</v>
      </c>
      <c r="D43" s="70">
        <v>30000000</v>
      </c>
      <c r="E43" s="3"/>
      <c r="F43" s="3"/>
    </row>
    <row r="44" spans="1:6" s="4" customFormat="1">
      <c r="A44" s="65">
        <v>6</v>
      </c>
      <c r="B44" s="66" t="s">
        <v>54</v>
      </c>
      <c r="C44" s="69" t="s">
        <v>55</v>
      </c>
      <c r="D44" s="70">
        <v>10000000</v>
      </c>
      <c r="E44" s="3" t="s">
        <v>56</v>
      </c>
      <c r="F44" s="3"/>
    </row>
    <row r="45" spans="1:6" s="4" customFormat="1" ht="28.5">
      <c r="A45" s="61">
        <v>7</v>
      </c>
      <c r="B45" s="66" t="s">
        <v>57</v>
      </c>
      <c r="C45" s="69" t="s">
        <v>58</v>
      </c>
      <c r="D45" s="70">
        <v>10000000</v>
      </c>
      <c r="E45" s="3"/>
      <c r="F45" s="3"/>
    </row>
    <row r="46" spans="1:6" s="4" customFormat="1" ht="42.75">
      <c r="A46" s="65">
        <v>8</v>
      </c>
      <c r="B46" s="71" t="s">
        <v>59</v>
      </c>
      <c r="C46" s="71" t="s">
        <v>60</v>
      </c>
      <c r="D46" s="38">
        <v>350000000</v>
      </c>
      <c r="E46" s="3"/>
      <c r="F46" s="3"/>
    </row>
    <row r="47" spans="1:6" s="4" customFormat="1" ht="42.75">
      <c r="A47" s="61">
        <v>9</v>
      </c>
      <c r="B47" s="37" t="s">
        <v>61</v>
      </c>
      <c r="C47" s="37" t="s">
        <v>62</v>
      </c>
      <c r="D47" s="38">
        <v>25000000</v>
      </c>
      <c r="E47" s="3"/>
      <c r="F47" s="3"/>
    </row>
    <row r="48" spans="1:6" s="4" customFormat="1" ht="28.5">
      <c r="A48" s="65">
        <v>10</v>
      </c>
      <c r="B48" s="37" t="s">
        <v>63</v>
      </c>
      <c r="C48" s="37" t="s">
        <v>64</v>
      </c>
      <c r="D48" s="38">
        <v>50000000</v>
      </c>
      <c r="E48" s="3"/>
      <c r="F48" s="3"/>
    </row>
    <row r="49" spans="1:6" s="4" customFormat="1" ht="28.5">
      <c r="A49" s="61">
        <v>11</v>
      </c>
      <c r="B49" s="37" t="s">
        <v>65</v>
      </c>
      <c r="C49" s="37" t="s">
        <v>66</v>
      </c>
      <c r="D49" s="38">
        <v>50000000</v>
      </c>
      <c r="E49" s="3"/>
      <c r="F49" s="3"/>
    </row>
    <row r="50" spans="1:6" s="4" customFormat="1" ht="28.5">
      <c r="A50" s="65">
        <v>12</v>
      </c>
      <c r="B50" s="37" t="s">
        <v>67</v>
      </c>
      <c r="C50" s="37" t="s">
        <v>68</v>
      </c>
      <c r="D50" s="38">
        <v>40000000</v>
      </c>
      <c r="E50" s="3" t="s">
        <v>69</v>
      </c>
      <c r="F50" s="3" t="s">
        <v>70</v>
      </c>
    </row>
    <row r="51" spans="1:6" s="4" customFormat="1" ht="42.75">
      <c r="A51" s="61">
        <v>13</v>
      </c>
      <c r="B51" s="37" t="s">
        <v>71</v>
      </c>
      <c r="C51" s="37" t="s">
        <v>72</v>
      </c>
      <c r="D51" s="38">
        <v>30000000</v>
      </c>
      <c r="E51" s="3" t="s">
        <v>73</v>
      </c>
      <c r="F51" s="3" t="s">
        <v>74</v>
      </c>
    </row>
    <row r="52" spans="1:6" s="4" customFormat="1" ht="28.5">
      <c r="A52" s="65">
        <v>14</v>
      </c>
      <c r="B52" s="37" t="s">
        <v>75</v>
      </c>
      <c r="C52" s="37" t="s">
        <v>76</v>
      </c>
      <c r="D52" s="38">
        <f>250000000-100000000</f>
        <v>150000000</v>
      </c>
      <c r="E52" s="3"/>
      <c r="F52" s="3"/>
    </row>
    <row r="53" spans="1:6" s="4" customFormat="1" ht="28.5">
      <c r="A53" s="61">
        <v>15</v>
      </c>
      <c r="B53" s="37" t="s">
        <v>77</v>
      </c>
      <c r="C53" s="37" t="s">
        <v>78</v>
      </c>
      <c r="D53" s="38">
        <v>10000000</v>
      </c>
      <c r="E53" s="3"/>
      <c r="F53" s="3"/>
    </row>
    <row r="54" spans="1:6" s="4" customFormat="1" ht="28.5">
      <c r="A54" s="72">
        <v>16</v>
      </c>
      <c r="B54" s="73" t="s">
        <v>79</v>
      </c>
      <c r="C54" s="73" t="s">
        <v>80</v>
      </c>
      <c r="D54" s="74">
        <v>50000000</v>
      </c>
      <c r="E54" s="3"/>
      <c r="F54" s="3"/>
    </row>
    <row r="55" spans="1:6" s="4" customFormat="1">
      <c r="A55" s="65"/>
      <c r="B55" s="66" t="s">
        <v>81</v>
      </c>
      <c r="C55" s="37"/>
      <c r="D55" s="38"/>
      <c r="E55" s="3"/>
      <c r="F55" s="3"/>
    </row>
    <row r="56" spans="1:6" s="4" customFormat="1" ht="28.5">
      <c r="A56" s="61">
        <v>17</v>
      </c>
      <c r="B56" s="62" t="s">
        <v>82</v>
      </c>
      <c r="C56" s="75" t="s">
        <v>83</v>
      </c>
      <c r="D56" s="38">
        <v>60000000</v>
      </c>
      <c r="E56" s="3"/>
      <c r="F56" s="3"/>
    </row>
    <row r="57" spans="1:6" s="4" customFormat="1">
      <c r="A57" s="61"/>
      <c r="B57" s="66" t="s">
        <v>84</v>
      </c>
      <c r="C57" s="75"/>
      <c r="D57" s="38"/>
      <c r="E57" s="3"/>
      <c r="F57" s="3"/>
    </row>
    <row r="58" spans="1:6" s="4" customFormat="1">
      <c r="A58" s="61"/>
      <c r="B58" s="66" t="s">
        <v>85</v>
      </c>
      <c r="C58" s="75"/>
      <c r="D58" s="38"/>
      <c r="E58" s="3"/>
      <c r="F58" s="3"/>
    </row>
    <row r="59" spans="1:6" s="4" customFormat="1" ht="28.5">
      <c r="A59" s="65">
        <v>18</v>
      </c>
      <c r="B59" s="69" t="s">
        <v>86</v>
      </c>
      <c r="C59" s="69" t="s">
        <v>87</v>
      </c>
      <c r="D59" s="76">
        <v>200000000</v>
      </c>
      <c r="E59" s="3"/>
      <c r="F59" s="3"/>
    </row>
    <row r="60" spans="1:6" s="4" customFormat="1" ht="28.5">
      <c r="A60" s="61">
        <v>19</v>
      </c>
      <c r="B60" s="69" t="s">
        <v>88</v>
      </c>
      <c r="C60" s="69" t="s">
        <v>89</v>
      </c>
      <c r="D60" s="76">
        <v>10000000</v>
      </c>
      <c r="E60" s="3"/>
      <c r="F60" s="3"/>
    </row>
    <row r="61" spans="1:6" s="4" customFormat="1">
      <c r="A61" s="65">
        <v>20</v>
      </c>
      <c r="B61" s="66" t="s">
        <v>90</v>
      </c>
      <c r="C61" s="69" t="s">
        <v>91</v>
      </c>
      <c r="D61" s="70">
        <v>5000000</v>
      </c>
      <c r="E61" s="3"/>
      <c r="F61" s="3"/>
    </row>
    <row r="62" spans="1:6" s="4" customFormat="1">
      <c r="A62" s="61">
        <v>21</v>
      </c>
      <c r="B62" s="37" t="s">
        <v>92</v>
      </c>
      <c r="C62" s="37" t="s">
        <v>93</v>
      </c>
      <c r="D62" s="38">
        <v>50000000</v>
      </c>
      <c r="E62" s="3"/>
      <c r="F62" s="3"/>
    </row>
    <row r="63" spans="1:6" s="4" customFormat="1" ht="28.5" customHeight="1">
      <c r="A63" s="65">
        <v>22</v>
      </c>
      <c r="B63" s="37" t="s">
        <v>94</v>
      </c>
      <c r="C63" s="37" t="s">
        <v>95</v>
      </c>
      <c r="D63" s="38">
        <v>40000000</v>
      </c>
      <c r="E63" s="3"/>
      <c r="F63" s="3"/>
    </row>
    <row r="64" spans="1:6" s="4" customFormat="1" ht="28.5">
      <c r="A64" s="61">
        <v>23</v>
      </c>
      <c r="B64" s="37" t="s">
        <v>96</v>
      </c>
      <c r="C64" s="37" t="s">
        <v>97</v>
      </c>
      <c r="D64" s="38">
        <v>60000000</v>
      </c>
      <c r="E64" s="3"/>
      <c r="F64" s="3"/>
    </row>
    <row r="65" spans="1:6" s="4" customFormat="1" ht="28.5">
      <c r="A65" s="65">
        <v>24</v>
      </c>
      <c r="B65" s="37" t="s">
        <v>98</v>
      </c>
      <c r="C65" s="37" t="s">
        <v>99</v>
      </c>
      <c r="D65" s="38">
        <v>50000000</v>
      </c>
      <c r="E65" s="3"/>
      <c r="F65" s="3"/>
    </row>
    <row r="66" spans="1:6" s="4" customFormat="1" ht="57">
      <c r="A66" s="61">
        <v>25</v>
      </c>
      <c r="B66" s="77" t="s">
        <v>100</v>
      </c>
      <c r="C66" s="77" t="s">
        <v>101</v>
      </c>
      <c r="D66" s="64">
        <v>75000000</v>
      </c>
      <c r="E66" s="3"/>
      <c r="F66" s="3" t="s">
        <v>102</v>
      </c>
    </row>
    <row r="67" spans="1:6" s="4" customFormat="1" ht="24.75" customHeight="1">
      <c r="A67" s="65">
        <v>26</v>
      </c>
      <c r="B67" s="66" t="s">
        <v>103</v>
      </c>
      <c r="C67" s="75" t="s">
        <v>104</v>
      </c>
      <c r="D67" s="64">
        <v>75000000</v>
      </c>
      <c r="E67" s="3"/>
      <c r="F67" s="3" t="s">
        <v>105</v>
      </c>
    </row>
    <row r="68" spans="1:6" s="4" customFormat="1">
      <c r="A68" s="61">
        <v>27</v>
      </c>
      <c r="B68" s="66" t="s">
        <v>106</v>
      </c>
      <c r="C68" s="75" t="s">
        <v>107</v>
      </c>
      <c r="D68" s="64">
        <v>150000000</v>
      </c>
      <c r="E68" s="3" t="s">
        <v>108</v>
      </c>
      <c r="F68" s="3"/>
    </row>
    <row r="69" spans="1:6" s="4" customFormat="1" ht="28.5">
      <c r="A69" s="65">
        <v>28</v>
      </c>
      <c r="B69" s="37" t="s">
        <v>109</v>
      </c>
      <c r="C69" s="37" t="s">
        <v>110</v>
      </c>
      <c r="D69" s="38">
        <v>100000000</v>
      </c>
      <c r="E69" s="3"/>
      <c r="F69" s="3"/>
    </row>
    <row r="70" spans="1:6" s="4" customFormat="1">
      <c r="A70" s="61">
        <v>29</v>
      </c>
      <c r="B70" s="66" t="s">
        <v>111</v>
      </c>
      <c r="C70" s="69" t="s">
        <v>112</v>
      </c>
      <c r="D70" s="70">
        <v>50000000</v>
      </c>
      <c r="E70" s="3"/>
      <c r="F70" s="3"/>
    </row>
    <row r="71" spans="1:6" s="4" customFormat="1" ht="28.5" customHeight="1">
      <c r="A71" s="65">
        <v>30</v>
      </c>
      <c r="B71" s="66" t="s">
        <v>113</v>
      </c>
      <c r="C71" s="69" t="s">
        <v>114</v>
      </c>
      <c r="D71" s="70">
        <v>20000000</v>
      </c>
      <c r="E71" s="3"/>
      <c r="F71" s="3"/>
    </row>
    <row r="72" spans="1:6" s="4" customFormat="1">
      <c r="A72" s="61">
        <v>31</v>
      </c>
      <c r="B72" s="66" t="s">
        <v>115</v>
      </c>
      <c r="C72" s="69" t="s">
        <v>116</v>
      </c>
      <c r="D72" s="70">
        <v>10000000</v>
      </c>
      <c r="E72" s="3"/>
      <c r="F72" s="3"/>
    </row>
    <row r="73" spans="1:6" s="4" customFormat="1">
      <c r="A73" s="78">
        <v>32</v>
      </c>
      <c r="B73" s="79" t="s">
        <v>117</v>
      </c>
      <c r="C73" s="79" t="s">
        <v>118</v>
      </c>
      <c r="D73" s="80">
        <v>25000000</v>
      </c>
      <c r="E73" s="3"/>
      <c r="F73" s="3"/>
    </row>
    <row r="74" spans="1:6" s="4" customFormat="1" ht="28.5">
      <c r="A74" s="31">
        <v>33</v>
      </c>
      <c r="B74" s="81" t="s">
        <v>119</v>
      </c>
      <c r="C74" s="33" t="s">
        <v>120</v>
      </c>
      <c r="D74" s="34">
        <v>75000000</v>
      </c>
      <c r="E74" s="3"/>
      <c r="F74" s="3"/>
    </row>
    <row r="75" spans="1:6" s="4" customFormat="1" ht="28.5">
      <c r="A75" s="78">
        <v>34</v>
      </c>
      <c r="B75" s="82" t="s">
        <v>121</v>
      </c>
      <c r="C75" s="82" t="s">
        <v>122</v>
      </c>
      <c r="D75" s="83">
        <v>67200000</v>
      </c>
      <c r="E75" s="3" t="s">
        <v>123</v>
      </c>
      <c r="F75" s="45">
        <v>14</v>
      </c>
    </row>
    <row r="76" spans="1:6" s="4" customFormat="1" ht="28.5">
      <c r="A76" s="31">
        <v>35</v>
      </c>
      <c r="B76" s="82" t="s">
        <v>124</v>
      </c>
      <c r="C76" s="82" t="s">
        <v>125</v>
      </c>
      <c r="D76" s="83">
        <v>67824000</v>
      </c>
      <c r="E76" s="3"/>
      <c r="F76" s="45">
        <v>31</v>
      </c>
    </row>
    <row r="77" spans="1:6" s="4" customFormat="1" ht="28.5">
      <c r="A77" s="78">
        <v>36</v>
      </c>
      <c r="B77" s="82" t="s">
        <v>126</v>
      </c>
      <c r="C77" s="82" t="s">
        <v>127</v>
      </c>
      <c r="D77" s="83">
        <v>129600000</v>
      </c>
      <c r="E77" s="3"/>
      <c r="F77" s="45">
        <v>58</v>
      </c>
    </row>
    <row r="78" spans="1:6" s="4" customFormat="1" ht="28.5">
      <c r="A78" s="31">
        <v>37</v>
      </c>
      <c r="B78" s="82" t="s">
        <v>128</v>
      </c>
      <c r="C78" s="82" t="s">
        <v>129</v>
      </c>
      <c r="D78" s="83">
        <v>21168000</v>
      </c>
      <c r="E78" s="3"/>
      <c r="F78" s="45">
        <v>80</v>
      </c>
    </row>
    <row r="79" spans="1:6" s="4" customFormat="1" ht="28.5">
      <c r="A79" s="78">
        <v>38</v>
      </c>
      <c r="B79" s="82" t="s">
        <v>130</v>
      </c>
      <c r="C79" s="82" t="s">
        <v>131</v>
      </c>
      <c r="D79" s="83">
        <v>36720000</v>
      </c>
      <c r="E79" s="3"/>
      <c r="F79" s="45">
        <v>97</v>
      </c>
    </row>
    <row r="80" spans="1:6" s="4" customFormat="1" ht="28.5">
      <c r="A80" s="31">
        <v>39</v>
      </c>
      <c r="B80" s="82" t="s">
        <v>132</v>
      </c>
      <c r="C80" s="82" t="s">
        <v>133</v>
      </c>
      <c r="D80" s="83">
        <v>30240000</v>
      </c>
      <c r="E80" s="3"/>
      <c r="F80" s="45">
        <v>98</v>
      </c>
    </row>
    <row r="81" spans="1:6" s="4" customFormat="1" ht="28.5">
      <c r="A81" s="78">
        <v>40</v>
      </c>
      <c r="B81" s="84" t="s">
        <v>134</v>
      </c>
      <c r="C81" s="84" t="s">
        <v>135</v>
      </c>
      <c r="D81" s="83">
        <v>33600000</v>
      </c>
      <c r="E81" s="3"/>
      <c r="F81" s="45">
        <v>118</v>
      </c>
    </row>
    <row r="82" spans="1:6" s="4" customFormat="1" ht="28.5">
      <c r="A82" s="31">
        <v>41</v>
      </c>
      <c r="B82" s="85" t="s">
        <v>136</v>
      </c>
      <c r="C82" s="85" t="s">
        <v>137</v>
      </c>
      <c r="D82" s="83">
        <v>18000000</v>
      </c>
      <c r="E82" s="3"/>
      <c r="F82" s="45">
        <v>123</v>
      </c>
    </row>
    <row r="83" spans="1:6" s="4" customFormat="1">
      <c r="A83" s="78">
        <v>42</v>
      </c>
      <c r="B83" s="82" t="s">
        <v>138</v>
      </c>
      <c r="C83" s="82" t="s">
        <v>139</v>
      </c>
      <c r="D83" s="83">
        <v>39360000</v>
      </c>
      <c r="E83" s="3"/>
      <c r="F83" s="45">
        <v>162</v>
      </c>
    </row>
    <row r="84" spans="1:6" s="4" customFormat="1" ht="28.5">
      <c r="A84" s="31">
        <v>43</v>
      </c>
      <c r="B84" s="82" t="s">
        <v>140</v>
      </c>
      <c r="C84" s="82" t="s">
        <v>141</v>
      </c>
      <c r="D84" s="83">
        <v>10000000</v>
      </c>
      <c r="E84" s="3"/>
      <c r="F84" s="45">
        <v>196</v>
      </c>
    </row>
    <row r="85" spans="1:6" s="4" customFormat="1" ht="28.5">
      <c r="A85" s="78">
        <v>44</v>
      </c>
      <c r="B85" s="82" t="s">
        <v>142</v>
      </c>
      <c r="C85" s="82" t="s">
        <v>143</v>
      </c>
      <c r="D85" s="83">
        <v>20000000</v>
      </c>
      <c r="E85" s="3"/>
      <c r="F85" s="45">
        <v>198</v>
      </c>
    </row>
    <row r="86" spans="1:6" s="4" customFormat="1" ht="28.5">
      <c r="A86" s="31">
        <v>45</v>
      </c>
      <c r="B86" s="82" t="s">
        <v>144</v>
      </c>
      <c r="C86" s="82" t="s">
        <v>145</v>
      </c>
      <c r="D86" s="83">
        <v>20000000</v>
      </c>
      <c r="E86" s="3"/>
      <c r="F86" s="45">
        <v>199</v>
      </c>
    </row>
    <row r="87" spans="1:6" s="4" customFormat="1">
      <c r="A87" s="78">
        <v>46</v>
      </c>
      <c r="B87" s="82" t="s">
        <v>146</v>
      </c>
      <c r="C87" s="82" t="s">
        <v>147</v>
      </c>
      <c r="D87" s="83">
        <v>20000000</v>
      </c>
      <c r="E87" s="3"/>
      <c r="F87" s="45">
        <v>204</v>
      </c>
    </row>
    <row r="88" spans="1:6" s="4" customFormat="1" ht="28.5">
      <c r="A88" s="31">
        <v>47</v>
      </c>
      <c r="B88" s="82" t="s">
        <v>148</v>
      </c>
      <c r="C88" s="82" t="s">
        <v>149</v>
      </c>
      <c r="D88" s="83">
        <v>20000000</v>
      </c>
      <c r="E88" s="3"/>
      <c r="F88" s="45">
        <v>205</v>
      </c>
    </row>
    <row r="89" spans="1:6" s="4" customFormat="1" ht="28.5">
      <c r="A89" s="78">
        <v>48</v>
      </c>
      <c r="B89" s="82" t="s">
        <v>150</v>
      </c>
      <c r="C89" s="82" t="s">
        <v>151</v>
      </c>
      <c r="D89" s="83">
        <v>30000000</v>
      </c>
      <c r="E89" s="3"/>
      <c r="F89" s="45">
        <v>206</v>
      </c>
    </row>
    <row r="90" spans="1:6" s="4" customFormat="1">
      <c r="A90" s="31">
        <v>49</v>
      </c>
      <c r="B90" s="86" t="s">
        <v>152</v>
      </c>
      <c r="C90" s="86" t="s">
        <v>153</v>
      </c>
      <c r="D90" s="83">
        <v>31230000</v>
      </c>
      <c r="E90" s="3"/>
      <c r="F90" s="45">
        <v>242</v>
      </c>
    </row>
    <row r="91" spans="1:6" s="4" customFormat="1" ht="28.5">
      <c r="A91" s="78">
        <v>50</v>
      </c>
      <c r="B91" s="86" t="s">
        <v>154</v>
      </c>
      <c r="C91" s="86" t="s">
        <v>155</v>
      </c>
      <c r="D91" s="83">
        <v>24250000</v>
      </c>
      <c r="E91" s="3"/>
      <c r="F91" s="45">
        <v>243</v>
      </c>
    </row>
    <row r="92" spans="1:6" s="4" customFormat="1" ht="28.5">
      <c r="A92" s="31">
        <v>51</v>
      </c>
      <c r="B92" s="86" t="s">
        <v>156</v>
      </c>
      <c r="C92" s="86" t="s">
        <v>157</v>
      </c>
      <c r="D92" s="83">
        <v>24250000</v>
      </c>
      <c r="E92" s="3"/>
      <c r="F92" s="45">
        <v>244</v>
      </c>
    </row>
    <row r="93" spans="1:6" s="4" customFormat="1" ht="28.5">
      <c r="A93" s="78">
        <v>52</v>
      </c>
      <c r="B93" s="86" t="s">
        <v>158</v>
      </c>
      <c r="C93" s="86" t="s">
        <v>159</v>
      </c>
      <c r="D93" s="83">
        <v>45000000</v>
      </c>
      <c r="E93" s="3"/>
      <c r="F93" s="45">
        <v>245</v>
      </c>
    </row>
    <row r="94" spans="1:6" s="4" customFormat="1" ht="28.5">
      <c r="A94" s="31">
        <v>53</v>
      </c>
      <c r="B94" s="86" t="s">
        <v>160</v>
      </c>
      <c r="C94" s="86" t="s">
        <v>161</v>
      </c>
      <c r="D94" s="83">
        <v>20000000</v>
      </c>
      <c r="E94" s="3"/>
      <c r="F94" s="45">
        <v>288</v>
      </c>
    </row>
    <row r="95" spans="1:6" s="4" customFormat="1">
      <c r="A95" s="78">
        <v>54</v>
      </c>
      <c r="B95" s="86" t="s">
        <v>162</v>
      </c>
      <c r="C95" s="86" t="s">
        <v>163</v>
      </c>
      <c r="D95" s="83">
        <v>25000000</v>
      </c>
      <c r="E95" s="3"/>
      <c r="F95" s="45">
        <v>289</v>
      </c>
    </row>
    <row r="96" spans="1:6" s="4" customFormat="1" ht="28.5">
      <c r="A96" s="31">
        <v>55</v>
      </c>
      <c r="B96" s="86" t="s">
        <v>164</v>
      </c>
      <c r="C96" s="86" t="s">
        <v>165</v>
      </c>
      <c r="D96" s="83">
        <v>50000000</v>
      </c>
      <c r="E96" s="3"/>
      <c r="F96" s="45">
        <v>300</v>
      </c>
    </row>
    <row r="97" spans="1:6" s="4" customFormat="1" ht="28.5">
      <c r="A97" s="78">
        <v>56</v>
      </c>
      <c r="B97" s="87" t="s">
        <v>166</v>
      </c>
      <c r="C97" s="87" t="s">
        <v>167</v>
      </c>
      <c r="D97" s="83">
        <v>20000000</v>
      </c>
      <c r="E97" s="3"/>
      <c r="F97" s="45">
        <v>367</v>
      </c>
    </row>
    <row r="98" spans="1:6" s="4" customFormat="1" ht="28.5">
      <c r="A98" s="31">
        <v>57</v>
      </c>
      <c r="B98" s="87" t="s">
        <v>168</v>
      </c>
      <c r="C98" s="87" t="s">
        <v>169</v>
      </c>
      <c r="D98" s="83">
        <v>10000000</v>
      </c>
      <c r="E98" s="3"/>
      <c r="F98" s="45">
        <v>368</v>
      </c>
    </row>
    <row r="99" spans="1:6" s="4" customFormat="1" ht="28.5">
      <c r="A99" s="78">
        <v>58</v>
      </c>
      <c r="B99" s="87" t="s">
        <v>170</v>
      </c>
      <c r="C99" s="87" t="s">
        <v>171</v>
      </c>
      <c r="D99" s="83">
        <v>24000000</v>
      </c>
      <c r="E99" s="3"/>
      <c r="F99" s="45">
        <v>369</v>
      </c>
    </row>
    <row r="100" spans="1:6" s="4" customFormat="1" ht="28.5">
      <c r="A100" s="31">
        <v>59</v>
      </c>
      <c r="B100" s="87" t="s">
        <v>172</v>
      </c>
      <c r="C100" s="87" t="s">
        <v>173</v>
      </c>
      <c r="D100" s="83">
        <v>20000000</v>
      </c>
      <c r="E100" s="3"/>
      <c r="F100" s="45">
        <v>370</v>
      </c>
    </row>
    <row r="101" spans="1:6" s="4" customFormat="1" ht="28.5">
      <c r="A101" s="78">
        <v>60</v>
      </c>
      <c r="B101" s="87" t="s">
        <v>174</v>
      </c>
      <c r="C101" s="87" t="s">
        <v>175</v>
      </c>
      <c r="D101" s="83">
        <v>50000000</v>
      </c>
      <c r="E101" s="3"/>
      <c r="F101" s="45">
        <v>371</v>
      </c>
    </row>
    <row r="102" spans="1:6" s="4" customFormat="1">
      <c r="A102" s="49"/>
      <c r="B102" s="88"/>
      <c r="C102" s="89"/>
      <c r="D102" s="90"/>
      <c r="E102" s="3"/>
      <c r="F102" s="3"/>
    </row>
    <row r="103" spans="1:6" s="4" customFormat="1">
      <c r="A103" s="49"/>
      <c r="B103" s="88"/>
      <c r="C103" s="89"/>
      <c r="D103" s="90"/>
      <c r="E103" s="3"/>
      <c r="F103" s="3"/>
    </row>
    <row r="104" spans="1:6" s="4" customFormat="1" ht="6" customHeight="1">
      <c r="A104" s="49"/>
      <c r="B104" s="15"/>
      <c r="C104" s="89"/>
      <c r="D104" s="90"/>
      <c r="E104" s="3"/>
      <c r="F104" s="3"/>
    </row>
    <row r="105" spans="1:6" s="4" customFormat="1" ht="9" customHeight="1">
      <c r="A105" s="49"/>
      <c r="B105" s="15"/>
      <c r="C105" s="89"/>
      <c r="D105" s="90"/>
      <c r="E105" s="3"/>
      <c r="F105" s="3"/>
    </row>
    <row r="106" spans="1:6" s="4" customFormat="1">
      <c r="A106" s="185" t="s">
        <v>7</v>
      </c>
      <c r="B106" s="185"/>
      <c r="C106" s="55" t="s">
        <v>176</v>
      </c>
      <c r="D106" s="56"/>
      <c r="E106" s="3"/>
      <c r="F106" s="3"/>
    </row>
    <row r="107" spans="1:6" s="4" customFormat="1" ht="31.5" customHeight="1">
      <c r="A107" s="185" t="s">
        <v>9</v>
      </c>
      <c r="B107" s="185"/>
      <c r="C107" s="186" t="s">
        <v>177</v>
      </c>
      <c r="D107" s="186"/>
      <c r="E107" s="3"/>
      <c r="F107" s="3"/>
    </row>
    <row r="108" spans="1:6" s="4" customFormat="1">
      <c r="A108" s="187" t="s">
        <v>11</v>
      </c>
      <c r="B108" s="187"/>
      <c r="C108" s="57">
        <f>SUM(D110:D114)</f>
        <v>1396000000</v>
      </c>
      <c r="D108" s="56"/>
      <c r="E108" s="3"/>
      <c r="F108" s="3"/>
    </row>
    <row r="109" spans="1:6" s="4" customFormat="1" ht="15">
      <c r="A109" s="58" t="s">
        <v>12</v>
      </c>
      <c r="B109" s="58" t="s">
        <v>13</v>
      </c>
      <c r="C109" s="59" t="s">
        <v>14</v>
      </c>
      <c r="D109" s="60" t="s">
        <v>15</v>
      </c>
      <c r="E109" s="3"/>
      <c r="F109" s="3"/>
    </row>
    <row r="110" spans="1:6" s="4" customFormat="1" ht="28.5">
      <c r="A110" s="31">
        <v>1</v>
      </c>
      <c r="B110" s="32" t="s">
        <v>178</v>
      </c>
      <c r="C110" s="33" t="s">
        <v>19</v>
      </c>
      <c r="D110" s="34">
        <v>250000000</v>
      </c>
      <c r="E110" s="3"/>
      <c r="F110" s="3"/>
    </row>
    <row r="111" spans="1:6" s="4" customFormat="1">
      <c r="A111" s="31">
        <v>2</v>
      </c>
      <c r="B111" s="32" t="s">
        <v>179</v>
      </c>
      <c r="C111" s="33" t="s">
        <v>180</v>
      </c>
      <c r="D111" s="34">
        <v>96000000</v>
      </c>
      <c r="E111" s="3"/>
      <c r="F111" s="3"/>
    </row>
    <row r="112" spans="1:6" s="4" customFormat="1">
      <c r="A112" s="31">
        <v>3</v>
      </c>
      <c r="B112" s="32" t="s">
        <v>181</v>
      </c>
      <c r="C112" s="33" t="s">
        <v>28</v>
      </c>
      <c r="D112" s="34">
        <v>100000000</v>
      </c>
      <c r="E112" s="3"/>
      <c r="F112" s="3"/>
    </row>
    <row r="113" spans="1:6" s="4" customFormat="1">
      <c r="A113" s="91">
        <v>4</v>
      </c>
      <c r="B113" s="46" t="s">
        <v>182</v>
      </c>
      <c r="C113" s="46" t="s">
        <v>183</v>
      </c>
      <c r="D113" s="92">
        <v>450000000</v>
      </c>
      <c r="E113" s="3"/>
      <c r="F113" s="45">
        <v>240</v>
      </c>
    </row>
    <row r="114" spans="1:6" s="4" customFormat="1">
      <c r="A114" s="91">
        <v>5</v>
      </c>
      <c r="B114" s="46" t="s">
        <v>184</v>
      </c>
      <c r="C114" s="46" t="s">
        <v>185</v>
      </c>
      <c r="D114" s="92">
        <v>500000000</v>
      </c>
      <c r="E114" s="3"/>
      <c r="F114" s="45">
        <v>241</v>
      </c>
    </row>
    <row r="115" spans="1:6" s="4" customFormat="1">
      <c r="A115" s="49"/>
      <c r="B115" s="15"/>
      <c r="C115" s="89"/>
      <c r="D115" s="90"/>
      <c r="E115" s="3"/>
      <c r="F115" s="3"/>
    </row>
    <row r="116" spans="1:6" s="4" customFormat="1">
      <c r="A116" s="49"/>
      <c r="B116" s="15"/>
      <c r="C116" s="89"/>
      <c r="D116" s="90"/>
      <c r="E116" s="3"/>
      <c r="F116" s="3"/>
    </row>
    <row r="117" spans="1:6" s="4" customFormat="1">
      <c r="A117" s="185" t="s">
        <v>7</v>
      </c>
      <c r="B117" s="185"/>
      <c r="C117" s="55" t="s">
        <v>186</v>
      </c>
      <c r="D117" s="56"/>
      <c r="E117" s="3"/>
      <c r="F117" s="3"/>
    </row>
    <row r="118" spans="1:6" s="4" customFormat="1" ht="30.75" customHeight="1">
      <c r="A118" s="185" t="s">
        <v>9</v>
      </c>
      <c r="B118" s="185"/>
      <c r="C118" s="186" t="s">
        <v>187</v>
      </c>
      <c r="D118" s="186"/>
      <c r="E118" s="3"/>
      <c r="F118" s="3"/>
    </row>
    <row r="119" spans="1:6" s="4" customFormat="1">
      <c r="A119" s="187" t="s">
        <v>11</v>
      </c>
      <c r="B119" s="187"/>
      <c r="C119" s="57">
        <f>SUM(D121:D140)</f>
        <v>2467000000</v>
      </c>
      <c r="D119" s="56"/>
      <c r="E119" s="3"/>
      <c r="F119" s="3"/>
    </row>
    <row r="120" spans="1:6" s="4" customFormat="1" ht="15">
      <c r="A120" s="58" t="s">
        <v>12</v>
      </c>
      <c r="B120" s="58" t="s">
        <v>13</v>
      </c>
      <c r="C120" s="59" t="s">
        <v>14</v>
      </c>
      <c r="D120" s="60" t="s">
        <v>15</v>
      </c>
      <c r="E120" s="3"/>
      <c r="F120" s="3"/>
    </row>
    <row r="121" spans="1:6" s="4" customFormat="1">
      <c r="A121" s="31">
        <v>1</v>
      </c>
      <c r="B121" s="32" t="s">
        <v>188</v>
      </c>
      <c r="C121" s="33" t="s">
        <v>189</v>
      </c>
      <c r="D121" s="34">
        <f>300000000+200000000</f>
        <v>500000000</v>
      </c>
      <c r="E121" s="3"/>
      <c r="F121" s="3">
        <f>SUM(D121:D127)</f>
        <v>1640000000</v>
      </c>
    </row>
    <row r="122" spans="1:6" s="4" customFormat="1">
      <c r="A122" s="31">
        <v>2</v>
      </c>
      <c r="B122" s="32" t="s">
        <v>190</v>
      </c>
      <c r="C122" s="33" t="s">
        <v>191</v>
      </c>
      <c r="D122" s="34">
        <f>20000000+(11*15000000)</f>
        <v>185000000</v>
      </c>
      <c r="E122" s="3"/>
      <c r="F122" s="3"/>
    </row>
    <row r="123" spans="1:6" s="4" customFormat="1">
      <c r="A123" s="31">
        <v>3</v>
      </c>
      <c r="B123" s="32" t="s">
        <v>192</v>
      </c>
      <c r="C123" s="33" t="s">
        <v>193</v>
      </c>
      <c r="D123" s="34">
        <f>20000000+(6*15000000)</f>
        <v>110000000</v>
      </c>
      <c r="E123" s="3"/>
      <c r="F123" s="3"/>
    </row>
    <row r="124" spans="1:6" s="4" customFormat="1">
      <c r="A124" s="31">
        <v>4</v>
      </c>
      <c r="B124" s="32" t="s">
        <v>194</v>
      </c>
      <c r="C124" s="33" t="s">
        <v>195</v>
      </c>
      <c r="D124" s="34">
        <f>20000000+(16*15000000)</f>
        <v>260000000</v>
      </c>
      <c r="E124" s="3"/>
      <c r="F124" s="3"/>
    </row>
    <row r="125" spans="1:6">
      <c r="A125" s="31">
        <v>5</v>
      </c>
      <c r="B125" s="32" t="s">
        <v>196</v>
      </c>
      <c r="C125" s="33" t="s">
        <v>197</v>
      </c>
      <c r="D125" s="34">
        <f>20000000+(8*15000000)</f>
        <v>140000000</v>
      </c>
    </row>
    <row r="126" spans="1:6">
      <c r="A126" s="31">
        <v>6</v>
      </c>
      <c r="B126" s="32" t="s">
        <v>198</v>
      </c>
      <c r="C126" s="33" t="s">
        <v>199</v>
      </c>
      <c r="D126" s="34">
        <f>20000000+(16*15000000)</f>
        <v>260000000</v>
      </c>
    </row>
    <row r="127" spans="1:6" ht="28.5">
      <c r="A127" s="31">
        <v>7</v>
      </c>
      <c r="B127" s="32" t="s">
        <v>200</v>
      </c>
      <c r="C127" s="33" t="s">
        <v>201</v>
      </c>
      <c r="D127" s="34">
        <f>20000000+(11*15000000)</f>
        <v>185000000</v>
      </c>
    </row>
    <row r="128" spans="1:6" ht="42.75">
      <c r="A128" s="31">
        <v>8</v>
      </c>
      <c r="B128" s="32" t="s">
        <v>202</v>
      </c>
      <c r="C128" s="33" t="s">
        <v>203</v>
      </c>
      <c r="D128" s="34">
        <v>210000000</v>
      </c>
    </row>
    <row r="129" spans="1:6">
      <c r="A129" s="31">
        <v>9</v>
      </c>
      <c r="B129" s="95" t="s">
        <v>204</v>
      </c>
      <c r="C129" s="95" t="s">
        <v>205</v>
      </c>
      <c r="D129" s="96">
        <v>10000000</v>
      </c>
    </row>
    <row r="130" spans="1:6">
      <c r="A130" s="31">
        <v>10</v>
      </c>
      <c r="B130" s="97" t="s">
        <v>206</v>
      </c>
      <c r="C130" s="95" t="s">
        <v>28</v>
      </c>
      <c r="D130" s="96">
        <v>10000000</v>
      </c>
    </row>
    <row r="131" spans="1:6" ht="28.5">
      <c r="A131" s="98">
        <v>11</v>
      </c>
      <c r="B131" s="46" t="s">
        <v>207</v>
      </c>
      <c r="C131" s="46" t="s">
        <v>208</v>
      </c>
      <c r="D131" s="92">
        <v>250000000</v>
      </c>
      <c r="E131" s="99">
        <v>314</v>
      </c>
      <c r="F131" s="100"/>
    </row>
    <row r="132" spans="1:6" ht="28.5">
      <c r="A132" s="91">
        <v>12</v>
      </c>
      <c r="B132" s="46" t="s">
        <v>209</v>
      </c>
      <c r="C132" s="46" t="s">
        <v>210</v>
      </c>
      <c r="D132" s="92">
        <v>107000000</v>
      </c>
      <c r="E132" s="101">
        <v>319</v>
      </c>
      <c r="F132" s="102"/>
    </row>
    <row r="133" spans="1:6">
      <c r="A133" s="98">
        <v>13</v>
      </c>
      <c r="B133" s="46" t="s">
        <v>211</v>
      </c>
      <c r="C133" s="46" t="s">
        <v>212</v>
      </c>
      <c r="D133" s="92">
        <v>20000000</v>
      </c>
      <c r="E133" s="101">
        <v>320</v>
      </c>
      <c r="F133" s="102"/>
    </row>
    <row r="134" spans="1:6">
      <c r="A134" s="91">
        <v>14</v>
      </c>
      <c r="B134" s="46" t="s">
        <v>213</v>
      </c>
      <c r="C134" s="46" t="s">
        <v>214</v>
      </c>
      <c r="D134" s="92">
        <v>65000000</v>
      </c>
      <c r="E134" s="101">
        <v>335</v>
      </c>
      <c r="F134" s="102"/>
    </row>
    <row r="135" spans="1:6">
      <c r="A135" s="98">
        <v>15</v>
      </c>
      <c r="B135" s="46" t="s">
        <v>215</v>
      </c>
      <c r="C135" s="46" t="s">
        <v>216</v>
      </c>
      <c r="D135" s="92">
        <v>120000000</v>
      </c>
      <c r="E135" s="101">
        <v>347</v>
      </c>
      <c r="F135" s="102"/>
    </row>
    <row r="136" spans="1:6" ht="28.5">
      <c r="A136" s="91">
        <v>16</v>
      </c>
      <c r="B136" s="46" t="s">
        <v>217</v>
      </c>
      <c r="C136" s="46" t="s">
        <v>28</v>
      </c>
      <c r="D136" s="103">
        <v>5000000</v>
      </c>
      <c r="E136" s="101">
        <v>375</v>
      </c>
      <c r="F136" s="102"/>
    </row>
    <row r="137" spans="1:6">
      <c r="A137" s="98">
        <v>17</v>
      </c>
      <c r="B137" s="48" t="s">
        <v>218</v>
      </c>
      <c r="C137" s="48" t="s">
        <v>28</v>
      </c>
      <c r="D137" s="92">
        <v>17000000</v>
      </c>
      <c r="E137" s="101">
        <v>376</v>
      </c>
      <c r="F137" s="102"/>
    </row>
    <row r="138" spans="1:6">
      <c r="A138" s="91">
        <v>18</v>
      </c>
      <c r="B138" s="48" t="s">
        <v>219</v>
      </c>
      <c r="C138" s="48" t="s">
        <v>28</v>
      </c>
      <c r="D138" s="92">
        <v>2500000</v>
      </c>
      <c r="E138" s="101">
        <v>377</v>
      </c>
      <c r="F138" s="102"/>
    </row>
    <row r="139" spans="1:6">
      <c r="A139" s="98">
        <v>19</v>
      </c>
      <c r="B139" s="48" t="s">
        <v>220</v>
      </c>
      <c r="C139" s="48" t="s">
        <v>28</v>
      </c>
      <c r="D139" s="92">
        <v>6000000</v>
      </c>
      <c r="E139" s="101">
        <v>378</v>
      </c>
      <c r="F139" s="102"/>
    </row>
    <row r="140" spans="1:6">
      <c r="A140" s="91">
        <v>20</v>
      </c>
      <c r="B140" s="48" t="s">
        <v>221</v>
      </c>
      <c r="C140" s="48" t="s">
        <v>28</v>
      </c>
      <c r="D140" s="92">
        <v>4500000</v>
      </c>
      <c r="E140" s="101">
        <v>379</v>
      </c>
      <c r="F140" s="102"/>
    </row>
    <row r="141" spans="1:6">
      <c r="A141" s="49"/>
      <c r="B141" s="15"/>
      <c r="C141" s="89"/>
      <c r="D141" s="90"/>
    </row>
    <row r="142" spans="1:6">
      <c r="A142" s="49"/>
      <c r="B142" s="53"/>
      <c r="C142" s="54"/>
      <c r="D142" s="25"/>
    </row>
    <row r="143" spans="1:6">
      <c r="A143" s="185" t="s">
        <v>7</v>
      </c>
      <c r="B143" s="185"/>
      <c r="C143" s="55" t="s">
        <v>222</v>
      </c>
    </row>
    <row r="144" spans="1:6" ht="32.25" customHeight="1">
      <c r="A144" s="185" t="s">
        <v>9</v>
      </c>
      <c r="B144" s="185"/>
      <c r="C144" s="186" t="s">
        <v>223</v>
      </c>
      <c r="D144" s="186"/>
    </row>
    <row r="145" spans="1:7">
      <c r="A145" s="187" t="s">
        <v>11</v>
      </c>
      <c r="B145" s="187"/>
      <c r="C145" s="57">
        <f>SUM(D146:D164)</f>
        <v>1071000000</v>
      </c>
    </row>
    <row r="146" spans="1:7" ht="28.5">
      <c r="A146" s="31">
        <v>1</v>
      </c>
      <c r="B146" s="32" t="s">
        <v>224</v>
      </c>
      <c r="C146" s="33" t="s">
        <v>225</v>
      </c>
      <c r="D146" s="34">
        <v>150000000</v>
      </c>
    </row>
    <row r="147" spans="1:7">
      <c r="A147" s="31">
        <v>2</v>
      </c>
      <c r="B147" s="32" t="s">
        <v>226</v>
      </c>
      <c r="C147" s="33" t="s">
        <v>28</v>
      </c>
      <c r="D147" s="34">
        <v>200000000</v>
      </c>
    </row>
    <row r="148" spans="1:7">
      <c r="A148" s="31">
        <v>3</v>
      </c>
      <c r="B148" s="97" t="s">
        <v>227</v>
      </c>
      <c r="C148" s="95" t="s">
        <v>28</v>
      </c>
      <c r="D148" s="96">
        <v>15000000</v>
      </c>
    </row>
    <row r="149" spans="1:7" ht="28.5">
      <c r="A149" s="31">
        <v>4</v>
      </c>
      <c r="B149" s="97" t="s">
        <v>228</v>
      </c>
      <c r="C149" s="95" t="s">
        <v>229</v>
      </c>
      <c r="D149" s="96">
        <v>3000000</v>
      </c>
      <c r="E149" s="93" t="s">
        <v>230</v>
      </c>
    </row>
    <row r="150" spans="1:7">
      <c r="A150" s="31">
        <v>5</v>
      </c>
      <c r="B150" s="97" t="s">
        <v>231</v>
      </c>
      <c r="C150" s="95" t="s">
        <v>232</v>
      </c>
      <c r="D150" s="96">
        <v>3000000</v>
      </c>
    </row>
    <row r="151" spans="1:7" ht="28.5">
      <c r="A151" s="31">
        <v>6</v>
      </c>
      <c r="B151" s="35" t="s">
        <v>233</v>
      </c>
      <c r="C151" s="35" t="s">
        <v>234</v>
      </c>
      <c r="D151" s="36">
        <v>4000000</v>
      </c>
    </row>
    <row r="152" spans="1:7" ht="28.5">
      <c r="A152" s="31">
        <v>7</v>
      </c>
      <c r="B152" s="35" t="s">
        <v>235</v>
      </c>
      <c r="C152" s="35" t="s">
        <v>236</v>
      </c>
      <c r="D152" s="36">
        <v>35000000</v>
      </c>
    </row>
    <row r="153" spans="1:7" ht="28.5">
      <c r="A153" s="31">
        <v>8</v>
      </c>
      <c r="B153" s="35" t="s">
        <v>237</v>
      </c>
      <c r="C153" s="35" t="s">
        <v>238</v>
      </c>
      <c r="D153" s="36">
        <v>10000000</v>
      </c>
    </row>
    <row r="154" spans="1:7">
      <c r="A154" s="31">
        <v>9</v>
      </c>
      <c r="B154" s="35" t="s">
        <v>239</v>
      </c>
      <c r="C154" s="35" t="s">
        <v>240</v>
      </c>
      <c r="D154" s="36">
        <v>10000000</v>
      </c>
      <c r="G154" s="94" t="s">
        <v>241</v>
      </c>
    </row>
    <row r="155" spans="1:7" ht="28.5">
      <c r="A155" s="31">
        <v>10</v>
      </c>
      <c r="B155" s="35" t="s">
        <v>242</v>
      </c>
      <c r="C155" s="35" t="s">
        <v>243</v>
      </c>
      <c r="D155" s="36">
        <v>50000000</v>
      </c>
    </row>
    <row r="156" spans="1:7">
      <c r="A156" s="31">
        <v>11</v>
      </c>
      <c r="B156" s="35" t="s">
        <v>244</v>
      </c>
      <c r="C156" s="35" t="s">
        <v>245</v>
      </c>
      <c r="D156" s="36">
        <v>100000000</v>
      </c>
    </row>
    <row r="157" spans="1:7">
      <c r="A157" s="31">
        <v>12</v>
      </c>
      <c r="B157" s="35" t="s">
        <v>246</v>
      </c>
      <c r="C157" s="35" t="s">
        <v>247</v>
      </c>
      <c r="D157" s="36">
        <v>5000000</v>
      </c>
    </row>
    <row r="158" spans="1:7" ht="28.5">
      <c r="A158" s="31">
        <v>13</v>
      </c>
      <c r="B158" s="32" t="s">
        <v>248</v>
      </c>
      <c r="C158" s="33" t="s">
        <v>249</v>
      </c>
      <c r="D158" s="34">
        <v>10000000</v>
      </c>
    </row>
    <row r="159" spans="1:7" ht="28.5">
      <c r="A159" s="31">
        <v>14</v>
      </c>
      <c r="B159" s="97" t="s">
        <v>250</v>
      </c>
      <c r="C159" s="33" t="s">
        <v>251</v>
      </c>
      <c r="D159" s="34">
        <v>200000000</v>
      </c>
    </row>
    <row r="160" spans="1:7">
      <c r="A160" s="104">
        <v>15</v>
      </c>
      <c r="B160" s="105" t="s">
        <v>252</v>
      </c>
      <c r="C160" s="87" t="s">
        <v>253</v>
      </c>
      <c r="D160" s="83">
        <v>20000000</v>
      </c>
      <c r="F160" s="45">
        <v>364</v>
      </c>
    </row>
    <row r="161" spans="1:6">
      <c r="A161" s="104">
        <v>16</v>
      </c>
      <c r="B161" s="87" t="s">
        <v>254</v>
      </c>
      <c r="C161" s="87" t="s">
        <v>255</v>
      </c>
      <c r="D161" s="83">
        <v>10000000</v>
      </c>
      <c r="F161" s="45">
        <v>380</v>
      </c>
    </row>
    <row r="162" spans="1:6" ht="28.5">
      <c r="A162" s="104">
        <v>17</v>
      </c>
      <c r="B162" s="82" t="s">
        <v>256</v>
      </c>
      <c r="C162" s="82" t="s">
        <v>257</v>
      </c>
      <c r="D162" s="83">
        <v>88032000</v>
      </c>
      <c r="F162" s="45">
        <v>51</v>
      </c>
    </row>
    <row r="163" spans="1:6" ht="28.5">
      <c r="A163" s="104">
        <v>18</v>
      </c>
      <c r="B163" s="82" t="s">
        <v>258</v>
      </c>
      <c r="C163" s="82" t="s">
        <v>259</v>
      </c>
      <c r="D163" s="83">
        <v>62208000</v>
      </c>
      <c r="F163" s="45">
        <v>70</v>
      </c>
    </row>
    <row r="164" spans="1:6">
      <c r="A164" s="104">
        <v>19</v>
      </c>
      <c r="B164" s="82" t="s">
        <v>260</v>
      </c>
      <c r="C164" s="82" t="s">
        <v>261</v>
      </c>
      <c r="D164" s="83">
        <v>95760000</v>
      </c>
      <c r="F164" s="45">
        <v>72</v>
      </c>
    </row>
    <row r="165" spans="1:6">
      <c r="A165" s="106"/>
      <c r="B165" s="107"/>
      <c r="C165" s="107"/>
      <c r="D165" s="108"/>
      <c r="F165" s="109"/>
    </row>
    <row r="166" spans="1:6">
      <c r="A166" s="106"/>
      <c r="B166" s="107"/>
      <c r="C166" s="107"/>
      <c r="D166" s="108"/>
      <c r="F166" s="109"/>
    </row>
    <row r="167" spans="1:6">
      <c r="A167" s="110"/>
      <c r="B167" s="111"/>
      <c r="C167" s="111"/>
      <c r="D167" s="112"/>
    </row>
    <row r="168" spans="1:6">
      <c r="A168" s="185" t="s">
        <v>7</v>
      </c>
      <c r="B168" s="185"/>
      <c r="C168" s="55" t="s">
        <v>262</v>
      </c>
    </row>
    <row r="169" spans="1:6" ht="39" customHeight="1">
      <c r="A169" s="185" t="s">
        <v>9</v>
      </c>
      <c r="B169" s="185"/>
      <c r="C169" s="186" t="s">
        <v>263</v>
      </c>
      <c r="D169" s="186"/>
    </row>
    <row r="170" spans="1:6">
      <c r="A170" s="187" t="s">
        <v>11</v>
      </c>
      <c r="B170" s="187"/>
      <c r="C170" s="57">
        <f>SUM(D172:D185)</f>
        <v>9013474000</v>
      </c>
      <c r="F170" s="93" t="s">
        <v>264</v>
      </c>
    </row>
    <row r="171" spans="1:6" ht="15">
      <c r="A171" s="58" t="s">
        <v>12</v>
      </c>
      <c r="B171" s="58" t="s">
        <v>13</v>
      </c>
      <c r="C171" s="59" t="s">
        <v>14</v>
      </c>
      <c r="D171" s="60" t="s">
        <v>15</v>
      </c>
      <c r="F171" s="93" t="s">
        <v>265</v>
      </c>
    </row>
    <row r="172" spans="1:6" ht="28.5">
      <c r="A172" s="31">
        <v>1</v>
      </c>
      <c r="B172" s="32" t="s">
        <v>266</v>
      </c>
      <c r="C172" s="33" t="s">
        <v>267</v>
      </c>
      <c r="D172" s="34">
        <f>6000000000+100000000</f>
        <v>6100000000</v>
      </c>
      <c r="F172" s="93" t="s">
        <v>268</v>
      </c>
    </row>
    <row r="173" spans="1:6">
      <c r="A173" s="31">
        <v>2</v>
      </c>
      <c r="B173" s="32" t="s">
        <v>269</v>
      </c>
      <c r="C173" s="33" t="s">
        <v>270</v>
      </c>
      <c r="D173" s="34">
        <v>350000000</v>
      </c>
    </row>
    <row r="174" spans="1:6" ht="28.5">
      <c r="A174" s="31">
        <v>3</v>
      </c>
      <c r="B174" s="32" t="s">
        <v>271</v>
      </c>
      <c r="C174" s="33" t="s">
        <v>267</v>
      </c>
      <c r="D174" s="34">
        <v>200000000</v>
      </c>
    </row>
    <row r="175" spans="1:6">
      <c r="A175" s="31">
        <v>4</v>
      </c>
      <c r="B175" s="32" t="s">
        <v>272</v>
      </c>
      <c r="C175" s="33" t="s">
        <v>267</v>
      </c>
      <c r="D175" s="34">
        <v>100000000</v>
      </c>
    </row>
    <row r="176" spans="1:6" ht="28.5">
      <c r="A176" s="31">
        <v>5</v>
      </c>
      <c r="B176" s="32" t="s">
        <v>273</v>
      </c>
      <c r="C176" s="33" t="s">
        <v>274</v>
      </c>
      <c r="D176" s="34">
        <v>20000000</v>
      </c>
    </row>
    <row r="177" spans="1:6" ht="28.5">
      <c r="A177" s="31">
        <v>6</v>
      </c>
      <c r="B177" s="32" t="s">
        <v>275</v>
      </c>
      <c r="C177" s="33" t="s">
        <v>276</v>
      </c>
      <c r="D177" s="34">
        <v>60000000</v>
      </c>
    </row>
    <row r="178" spans="1:6" ht="28.5">
      <c r="A178" s="98">
        <v>7</v>
      </c>
      <c r="B178" s="46" t="s">
        <v>277</v>
      </c>
      <c r="C178" s="46" t="s">
        <v>278</v>
      </c>
      <c r="D178" s="92">
        <v>10000000</v>
      </c>
      <c r="E178" s="99">
        <v>312</v>
      </c>
      <c r="F178" s="100"/>
    </row>
    <row r="179" spans="1:6">
      <c r="A179" s="98">
        <v>193</v>
      </c>
      <c r="B179" s="43" t="s">
        <v>279</v>
      </c>
      <c r="C179" s="43" t="s">
        <v>280</v>
      </c>
      <c r="D179" s="92">
        <v>20000000</v>
      </c>
      <c r="E179" s="113"/>
      <c r="F179" s="102"/>
    </row>
    <row r="180" spans="1:6" ht="28.5">
      <c r="A180" s="98">
        <v>318</v>
      </c>
      <c r="B180" s="46" t="s">
        <v>281</v>
      </c>
      <c r="C180" s="46" t="s">
        <v>282</v>
      </c>
      <c r="D180" s="92">
        <v>2974000</v>
      </c>
      <c r="E180" s="113"/>
      <c r="F180" s="102"/>
    </row>
    <row r="181" spans="1:6" ht="28.5">
      <c r="A181" s="114">
        <v>329</v>
      </c>
      <c r="B181" s="86" t="s">
        <v>283</v>
      </c>
      <c r="C181" s="86" t="s">
        <v>284</v>
      </c>
      <c r="D181" s="83">
        <v>40500000</v>
      </c>
      <c r="E181" s="113"/>
      <c r="F181" s="102"/>
    </row>
    <row r="182" spans="1:6" ht="28.5">
      <c r="A182" s="114">
        <v>330</v>
      </c>
      <c r="B182" s="86" t="s">
        <v>285</v>
      </c>
      <c r="C182" s="86" t="s">
        <v>286</v>
      </c>
      <c r="D182" s="83">
        <v>450000000</v>
      </c>
      <c r="E182" s="113"/>
      <c r="F182" s="102"/>
    </row>
    <row r="183" spans="1:6">
      <c r="A183" s="114">
        <v>331</v>
      </c>
      <c r="B183" s="86" t="s">
        <v>287</v>
      </c>
      <c r="C183" s="86" t="s">
        <v>288</v>
      </c>
      <c r="D183" s="83">
        <v>1600000000</v>
      </c>
      <c r="E183" s="113"/>
      <c r="F183" s="102"/>
    </row>
    <row r="184" spans="1:6" ht="28.5">
      <c r="A184" s="114">
        <v>333</v>
      </c>
      <c r="B184" s="86" t="s">
        <v>289</v>
      </c>
      <c r="C184" s="86" t="s">
        <v>290</v>
      </c>
      <c r="D184" s="83">
        <v>10000000</v>
      </c>
      <c r="E184" s="113"/>
      <c r="F184" s="102"/>
    </row>
    <row r="185" spans="1:6" ht="28.5">
      <c r="A185" s="114">
        <v>334</v>
      </c>
      <c r="B185" s="86" t="s">
        <v>291</v>
      </c>
      <c r="C185" s="86" t="s">
        <v>292</v>
      </c>
      <c r="D185" s="83">
        <v>50000000</v>
      </c>
      <c r="E185" s="113"/>
      <c r="F185" s="102"/>
    </row>
    <row r="186" spans="1:6">
      <c r="A186" s="115"/>
      <c r="B186" s="116"/>
      <c r="C186" s="116"/>
      <c r="D186" s="117"/>
      <c r="E186" s="113"/>
      <c r="F186" s="102"/>
    </row>
    <row r="187" spans="1:6">
      <c r="B187" s="94"/>
      <c r="C187" s="94"/>
      <c r="D187" s="118"/>
    </row>
    <row r="188" spans="1:6">
      <c r="B188" s="94"/>
      <c r="C188" s="94"/>
      <c r="D188" s="118"/>
    </row>
    <row r="189" spans="1:6">
      <c r="A189" s="185" t="s">
        <v>7</v>
      </c>
      <c r="B189" s="185"/>
      <c r="C189" s="55" t="s">
        <v>293</v>
      </c>
    </row>
    <row r="190" spans="1:6" ht="32.25" customHeight="1">
      <c r="A190" s="185" t="s">
        <v>9</v>
      </c>
      <c r="B190" s="185"/>
      <c r="C190" s="186" t="s">
        <v>294</v>
      </c>
      <c r="D190" s="186"/>
    </row>
    <row r="191" spans="1:6">
      <c r="A191" s="187" t="s">
        <v>11</v>
      </c>
      <c r="B191" s="187"/>
      <c r="C191" s="57">
        <f>SUM(D193:D226)</f>
        <v>1511850000</v>
      </c>
    </row>
    <row r="192" spans="1:6" ht="15">
      <c r="A192" s="58" t="s">
        <v>12</v>
      </c>
      <c r="B192" s="58" t="s">
        <v>13</v>
      </c>
      <c r="C192" s="59" t="s">
        <v>14</v>
      </c>
      <c r="D192" s="60" t="s">
        <v>15</v>
      </c>
    </row>
    <row r="193" spans="1:6" ht="28.5">
      <c r="A193" s="61">
        <v>1</v>
      </c>
      <c r="B193" s="62" t="s">
        <v>295</v>
      </c>
      <c r="C193" s="75" t="s">
        <v>296</v>
      </c>
      <c r="D193" s="64">
        <v>150000000</v>
      </c>
    </row>
    <row r="194" spans="1:6" ht="28.5">
      <c r="A194" s="61">
        <v>2</v>
      </c>
      <c r="B194" s="62" t="s">
        <v>297</v>
      </c>
      <c r="C194" s="75" t="s">
        <v>28</v>
      </c>
      <c r="D194" s="64">
        <v>100000000</v>
      </c>
    </row>
    <row r="195" spans="1:6" ht="28.5">
      <c r="A195" s="61">
        <v>3</v>
      </c>
      <c r="B195" s="66" t="s">
        <v>298</v>
      </c>
      <c r="C195" s="69" t="s">
        <v>299</v>
      </c>
      <c r="D195" s="70">
        <v>67000000</v>
      </c>
    </row>
    <row r="196" spans="1:6">
      <c r="A196" s="61">
        <v>4</v>
      </c>
      <c r="B196" s="66" t="s">
        <v>300</v>
      </c>
      <c r="C196" s="75" t="s">
        <v>301</v>
      </c>
      <c r="D196" s="64">
        <v>100000000</v>
      </c>
    </row>
    <row r="197" spans="1:6">
      <c r="A197" s="61">
        <v>5</v>
      </c>
      <c r="B197" s="62" t="s">
        <v>302</v>
      </c>
      <c r="C197" s="75" t="s">
        <v>303</v>
      </c>
      <c r="D197" s="64">
        <v>200000000</v>
      </c>
      <c r="F197" s="93" t="s">
        <v>304</v>
      </c>
    </row>
    <row r="198" spans="1:6" ht="28.5">
      <c r="A198" s="61">
        <v>6</v>
      </c>
      <c r="B198" s="37" t="s">
        <v>305</v>
      </c>
      <c r="C198" s="37" t="s">
        <v>306</v>
      </c>
      <c r="D198" s="38">
        <v>17250000</v>
      </c>
      <c r="F198" s="93" t="s">
        <v>304</v>
      </c>
    </row>
    <row r="199" spans="1:6">
      <c r="A199" s="61">
        <v>7</v>
      </c>
      <c r="B199" s="37" t="s">
        <v>307</v>
      </c>
      <c r="C199" s="37" t="s">
        <v>28</v>
      </c>
      <c r="D199" s="38">
        <v>10000000</v>
      </c>
      <c r="F199" s="93" t="s">
        <v>304</v>
      </c>
    </row>
    <row r="200" spans="1:6">
      <c r="A200" s="61">
        <v>8</v>
      </c>
      <c r="B200" s="62" t="s">
        <v>308</v>
      </c>
      <c r="C200" s="75" t="s">
        <v>309</v>
      </c>
      <c r="D200" s="38">
        <v>33000000</v>
      </c>
      <c r="F200" s="93" t="s">
        <v>304</v>
      </c>
    </row>
    <row r="201" spans="1:6" ht="28.5">
      <c r="A201" s="61">
        <v>9</v>
      </c>
      <c r="B201" s="62" t="s">
        <v>310</v>
      </c>
      <c r="C201" s="75" t="s">
        <v>311</v>
      </c>
      <c r="D201" s="38">
        <v>33000000</v>
      </c>
    </row>
    <row r="202" spans="1:6">
      <c r="A202" s="61">
        <v>10</v>
      </c>
      <c r="B202" s="62" t="s">
        <v>312</v>
      </c>
      <c r="C202" s="75" t="s">
        <v>313</v>
      </c>
      <c r="D202" s="38">
        <v>36000000</v>
      </c>
    </row>
    <row r="203" spans="1:6" ht="28.5">
      <c r="A203" s="61">
        <v>11</v>
      </c>
      <c r="B203" s="62" t="s">
        <v>314</v>
      </c>
      <c r="C203" s="75" t="s">
        <v>315</v>
      </c>
      <c r="D203" s="38">
        <v>32500000</v>
      </c>
    </row>
    <row r="204" spans="1:6" ht="28.5">
      <c r="A204" s="61">
        <v>12</v>
      </c>
      <c r="B204" s="62" t="s">
        <v>316</v>
      </c>
      <c r="C204" s="75" t="s">
        <v>317</v>
      </c>
      <c r="D204" s="38">
        <v>36300000</v>
      </c>
    </row>
    <row r="205" spans="1:6">
      <c r="A205" s="61">
        <v>13</v>
      </c>
      <c r="B205" s="62" t="s">
        <v>318</v>
      </c>
      <c r="C205" s="75" t="s">
        <v>319</v>
      </c>
      <c r="D205" s="38">
        <v>41500000</v>
      </c>
    </row>
    <row r="206" spans="1:6">
      <c r="A206" s="61">
        <v>14</v>
      </c>
      <c r="B206" s="37" t="s">
        <v>320</v>
      </c>
      <c r="C206" s="37" t="s">
        <v>321</v>
      </c>
      <c r="D206" s="38">
        <v>60000000</v>
      </c>
    </row>
    <row r="207" spans="1:6">
      <c r="A207" s="61">
        <v>15</v>
      </c>
      <c r="B207" s="37" t="s">
        <v>322</v>
      </c>
      <c r="C207" s="37" t="s">
        <v>323</v>
      </c>
      <c r="D207" s="38">
        <v>32000000</v>
      </c>
    </row>
    <row r="208" spans="1:6" ht="28.5">
      <c r="A208" s="61">
        <v>16</v>
      </c>
      <c r="B208" s="37" t="s">
        <v>324</v>
      </c>
      <c r="C208" s="37" t="s">
        <v>325</v>
      </c>
      <c r="D208" s="38">
        <v>32000000</v>
      </c>
    </row>
    <row r="209" spans="1:6" ht="28.5">
      <c r="A209" s="61">
        <v>17</v>
      </c>
      <c r="B209" s="37" t="s">
        <v>326</v>
      </c>
      <c r="C209" s="37" t="s">
        <v>327</v>
      </c>
      <c r="D209" s="38">
        <v>32000000</v>
      </c>
    </row>
    <row r="210" spans="1:6" ht="28.5">
      <c r="A210" s="61">
        <v>18</v>
      </c>
      <c r="B210" s="62" t="s">
        <v>328</v>
      </c>
      <c r="C210" s="75" t="s">
        <v>329</v>
      </c>
      <c r="D210" s="64">
        <v>32000000</v>
      </c>
    </row>
    <row r="211" spans="1:6" ht="28.5" customHeight="1">
      <c r="A211" s="61">
        <v>19</v>
      </c>
      <c r="B211" s="62" t="s">
        <v>330</v>
      </c>
      <c r="C211" s="75" t="s">
        <v>331</v>
      </c>
      <c r="D211" s="64">
        <v>25000000</v>
      </c>
    </row>
    <row r="212" spans="1:6" ht="28.5">
      <c r="A212" s="61">
        <v>20</v>
      </c>
      <c r="B212" s="62" t="s">
        <v>332</v>
      </c>
      <c r="C212" s="75" t="s">
        <v>333</v>
      </c>
      <c r="D212" s="64">
        <v>22400000</v>
      </c>
    </row>
    <row r="213" spans="1:6">
      <c r="A213" s="61">
        <v>21</v>
      </c>
      <c r="B213" s="37" t="s">
        <v>334</v>
      </c>
      <c r="C213" s="37" t="s">
        <v>28</v>
      </c>
      <c r="D213" s="38">
        <v>30000000</v>
      </c>
    </row>
    <row r="214" spans="1:6">
      <c r="A214" s="61">
        <v>22</v>
      </c>
      <c r="B214" s="119" t="s">
        <v>335</v>
      </c>
      <c r="C214" s="119" t="s">
        <v>28</v>
      </c>
      <c r="D214" s="120">
        <v>5000000</v>
      </c>
    </row>
    <row r="215" spans="1:6">
      <c r="A215" s="61">
        <v>23</v>
      </c>
      <c r="B215" s="46" t="s">
        <v>336</v>
      </c>
      <c r="C215" s="46" t="s">
        <v>337</v>
      </c>
      <c r="D215" s="121">
        <v>30000000</v>
      </c>
      <c r="F215" s="122">
        <v>315</v>
      </c>
    </row>
    <row r="216" spans="1:6" ht="28.5">
      <c r="A216" s="61">
        <v>24</v>
      </c>
      <c r="B216" s="46" t="s">
        <v>338</v>
      </c>
      <c r="C216" s="46" t="s">
        <v>339</v>
      </c>
      <c r="D216" s="121">
        <v>10000000</v>
      </c>
      <c r="F216" s="122">
        <v>316</v>
      </c>
    </row>
    <row r="217" spans="1:6" ht="28.5">
      <c r="A217" s="61">
        <v>25</v>
      </c>
      <c r="B217" s="46" t="s">
        <v>340</v>
      </c>
      <c r="C217" s="46" t="s">
        <v>341</v>
      </c>
      <c r="D217" s="121">
        <v>50000000</v>
      </c>
      <c r="F217" s="122">
        <v>317</v>
      </c>
    </row>
    <row r="218" spans="1:6" ht="28.5">
      <c r="A218" s="61">
        <v>26</v>
      </c>
      <c r="B218" s="46" t="s">
        <v>342</v>
      </c>
      <c r="C218" s="46" t="s">
        <v>343</v>
      </c>
      <c r="D218" s="121">
        <v>53500000</v>
      </c>
      <c r="F218" s="122">
        <v>321</v>
      </c>
    </row>
    <row r="219" spans="1:6" ht="28.5">
      <c r="A219" s="61">
        <v>27</v>
      </c>
      <c r="B219" s="46" t="s">
        <v>344</v>
      </c>
      <c r="C219" s="46" t="s">
        <v>345</v>
      </c>
      <c r="D219" s="121">
        <v>31000000</v>
      </c>
      <c r="F219" s="122">
        <v>322</v>
      </c>
    </row>
    <row r="220" spans="1:6" ht="28.5">
      <c r="A220" s="61">
        <v>28</v>
      </c>
      <c r="B220" s="46" t="s">
        <v>346</v>
      </c>
      <c r="C220" s="46" t="s">
        <v>347</v>
      </c>
      <c r="D220" s="121">
        <v>25000000</v>
      </c>
      <c r="F220" s="122">
        <v>323</v>
      </c>
    </row>
    <row r="221" spans="1:6" ht="28.5">
      <c r="A221" s="61">
        <v>29</v>
      </c>
      <c r="B221" s="46" t="s">
        <v>348</v>
      </c>
      <c r="C221" s="46" t="s">
        <v>349</v>
      </c>
      <c r="D221" s="121">
        <v>87000000</v>
      </c>
      <c r="F221" s="122">
        <v>324</v>
      </c>
    </row>
    <row r="222" spans="1:6">
      <c r="A222" s="61">
        <v>30</v>
      </c>
      <c r="B222" s="46" t="s">
        <v>350</v>
      </c>
      <c r="C222" s="46" t="s">
        <v>351</v>
      </c>
      <c r="D222" s="121">
        <v>5000000</v>
      </c>
      <c r="F222" s="122">
        <v>325</v>
      </c>
    </row>
    <row r="223" spans="1:6" ht="28.5">
      <c r="A223" s="61">
        <v>31</v>
      </c>
      <c r="B223" s="46" t="s">
        <v>352</v>
      </c>
      <c r="C223" s="46" t="s">
        <v>353</v>
      </c>
      <c r="D223" s="121">
        <v>41700000</v>
      </c>
      <c r="F223" s="122">
        <v>326</v>
      </c>
    </row>
    <row r="224" spans="1:6" ht="28.5">
      <c r="A224" s="61">
        <v>32</v>
      </c>
      <c r="B224" s="46" t="s">
        <v>354</v>
      </c>
      <c r="C224" s="46" t="s">
        <v>355</v>
      </c>
      <c r="D224" s="121">
        <v>31700000</v>
      </c>
      <c r="F224" s="122">
        <v>327</v>
      </c>
    </row>
    <row r="225" spans="1:6" ht="28.5">
      <c r="A225" s="61">
        <v>33</v>
      </c>
      <c r="B225" s="46" t="s">
        <v>356</v>
      </c>
      <c r="C225" s="46" t="s">
        <v>357</v>
      </c>
      <c r="D225" s="121">
        <v>5000000</v>
      </c>
      <c r="F225" s="122">
        <v>328</v>
      </c>
    </row>
    <row r="226" spans="1:6" ht="28.5">
      <c r="A226" s="61">
        <v>34</v>
      </c>
      <c r="B226" s="48" t="s">
        <v>358</v>
      </c>
      <c r="C226" s="48" t="s">
        <v>359</v>
      </c>
      <c r="D226" s="121">
        <v>15000000</v>
      </c>
      <c r="F226" s="122">
        <v>362</v>
      </c>
    </row>
    <row r="227" spans="1:6">
      <c r="A227" s="49"/>
      <c r="B227" s="54"/>
      <c r="C227" s="54"/>
      <c r="D227" s="25"/>
    </row>
    <row r="228" spans="1:6">
      <c r="A228" s="49"/>
      <c r="B228" s="54"/>
      <c r="C228" s="54"/>
      <c r="D228" s="25"/>
    </row>
    <row r="229" spans="1:6" ht="15">
      <c r="A229" s="14"/>
      <c r="B229" s="15"/>
      <c r="C229" s="16"/>
      <c r="D229" s="17"/>
    </row>
    <row r="230" spans="1:6" ht="28.5" customHeight="1">
      <c r="A230" s="14"/>
      <c r="B230" s="15"/>
      <c r="C230" s="16"/>
      <c r="D230" s="17"/>
    </row>
    <row r="231" spans="1:6">
      <c r="A231" s="185" t="s">
        <v>7</v>
      </c>
      <c r="B231" s="185"/>
      <c r="C231" s="55" t="s">
        <v>360</v>
      </c>
    </row>
    <row r="232" spans="1:6" ht="30.75" customHeight="1">
      <c r="A232" s="185" t="s">
        <v>9</v>
      </c>
      <c r="B232" s="185"/>
      <c r="C232" s="186" t="s">
        <v>361</v>
      </c>
      <c r="D232" s="186"/>
    </row>
    <row r="233" spans="1:6">
      <c r="A233" s="187" t="s">
        <v>11</v>
      </c>
      <c r="B233" s="187"/>
      <c r="C233" s="57">
        <f>SUM(D235)</f>
        <v>16800000</v>
      </c>
    </row>
    <row r="234" spans="1:6" ht="15">
      <c r="A234" s="58" t="s">
        <v>12</v>
      </c>
      <c r="B234" s="58" t="s">
        <v>13</v>
      </c>
      <c r="C234" s="59" t="s">
        <v>14</v>
      </c>
      <c r="D234" s="60" t="s">
        <v>15</v>
      </c>
    </row>
    <row r="235" spans="1:6" ht="28.5">
      <c r="A235" s="31">
        <v>1</v>
      </c>
      <c r="B235" s="35" t="s">
        <v>362</v>
      </c>
      <c r="C235" s="35" t="s">
        <v>363</v>
      </c>
      <c r="D235" s="36">
        <v>16800000</v>
      </c>
    </row>
    <row r="236" spans="1:6">
      <c r="B236" s="94"/>
      <c r="C236" s="94"/>
      <c r="D236" s="118"/>
    </row>
    <row r="237" spans="1:6">
      <c r="B237" s="94"/>
      <c r="C237" s="94"/>
      <c r="D237" s="118"/>
    </row>
    <row r="238" spans="1:6">
      <c r="B238" s="94"/>
      <c r="C238" s="94"/>
      <c r="D238" s="118"/>
    </row>
    <row r="239" spans="1:6">
      <c r="A239" s="185" t="s">
        <v>7</v>
      </c>
      <c r="B239" s="185"/>
      <c r="C239" s="55" t="s">
        <v>364</v>
      </c>
    </row>
    <row r="240" spans="1:6" ht="34.5" customHeight="1">
      <c r="A240" s="185" t="s">
        <v>9</v>
      </c>
      <c r="B240" s="185"/>
      <c r="C240" s="186" t="s">
        <v>365</v>
      </c>
      <c r="D240" s="186"/>
    </row>
    <row r="241" spans="1:5">
      <c r="A241" s="187" t="s">
        <v>11</v>
      </c>
      <c r="B241" s="187"/>
      <c r="C241" s="57">
        <f>SUM(D243:D331)</f>
        <v>2144200000</v>
      </c>
    </row>
    <row r="242" spans="1:5" ht="15">
      <c r="A242" s="28" t="s">
        <v>12</v>
      </c>
      <c r="B242" s="28" t="s">
        <v>13</v>
      </c>
      <c r="C242" s="29" t="s">
        <v>14</v>
      </c>
      <c r="D242" s="30" t="s">
        <v>15</v>
      </c>
    </row>
    <row r="243" spans="1:5">
      <c r="A243" s="31">
        <v>1</v>
      </c>
      <c r="B243" s="32" t="s">
        <v>366</v>
      </c>
      <c r="C243" s="33" t="s">
        <v>367</v>
      </c>
      <c r="D243" s="34">
        <v>100000000</v>
      </c>
    </row>
    <row r="244" spans="1:5" ht="28.5">
      <c r="A244" s="31">
        <v>2</v>
      </c>
      <c r="B244" s="32" t="s">
        <v>368</v>
      </c>
      <c r="C244" s="33" t="s">
        <v>369</v>
      </c>
      <c r="D244" s="34">
        <v>60000000</v>
      </c>
      <c r="E244" s="93" t="s">
        <v>370</v>
      </c>
    </row>
    <row r="245" spans="1:5" ht="28.5">
      <c r="A245" s="31">
        <v>3</v>
      </c>
      <c r="B245" s="95" t="s">
        <v>371</v>
      </c>
      <c r="C245" s="95" t="s">
        <v>372</v>
      </c>
      <c r="D245" s="96">
        <v>20000000</v>
      </c>
    </row>
    <row r="246" spans="1:5" ht="28.5">
      <c r="A246" s="31">
        <v>4</v>
      </c>
      <c r="B246" s="95" t="s">
        <v>373</v>
      </c>
      <c r="C246" s="95" t="s">
        <v>374</v>
      </c>
      <c r="D246" s="96">
        <v>10000000</v>
      </c>
    </row>
    <row r="247" spans="1:5" ht="28.5">
      <c r="A247" s="31">
        <v>5</v>
      </c>
      <c r="B247" s="97" t="s">
        <v>375</v>
      </c>
      <c r="C247" s="69" t="s">
        <v>376</v>
      </c>
      <c r="D247" s="96">
        <v>20000000</v>
      </c>
    </row>
    <row r="248" spans="1:5" ht="28.5">
      <c r="A248" s="31">
        <v>6</v>
      </c>
      <c r="B248" s="95" t="s">
        <v>377</v>
      </c>
      <c r="C248" s="95" t="s">
        <v>378</v>
      </c>
      <c r="D248" s="96">
        <v>10000000</v>
      </c>
    </row>
    <row r="249" spans="1:5" ht="28.5">
      <c r="A249" s="31">
        <v>7</v>
      </c>
      <c r="B249" s="95" t="s">
        <v>379</v>
      </c>
      <c r="C249" s="95" t="s">
        <v>380</v>
      </c>
      <c r="D249" s="96">
        <v>10000000</v>
      </c>
    </row>
    <row r="250" spans="1:5" ht="28.5">
      <c r="A250" s="31">
        <v>8</v>
      </c>
      <c r="B250" s="97" t="s">
        <v>381</v>
      </c>
      <c r="C250" s="95" t="s">
        <v>382</v>
      </c>
      <c r="D250" s="96">
        <v>10000000</v>
      </c>
    </row>
    <row r="251" spans="1:5">
      <c r="A251" s="31">
        <v>9</v>
      </c>
      <c r="B251" s="97" t="s">
        <v>383</v>
      </c>
      <c r="C251" s="95" t="s">
        <v>384</v>
      </c>
      <c r="D251" s="96">
        <v>50000000</v>
      </c>
    </row>
    <row r="252" spans="1:5" ht="28.5">
      <c r="A252" s="31">
        <v>10</v>
      </c>
      <c r="B252" s="97" t="s">
        <v>385</v>
      </c>
      <c r="C252" s="95" t="s">
        <v>386</v>
      </c>
      <c r="D252" s="96">
        <v>50000000</v>
      </c>
    </row>
    <row r="253" spans="1:5">
      <c r="A253" s="31">
        <v>11</v>
      </c>
      <c r="B253" s="97" t="s">
        <v>387</v>
      </c>
      <c r="C253" s="95" t="s">
        <v>388</v>
      </c>
      <c r="D253" s="96">
        <v>20000000</v>
      </c>
    </row>
    <row r="254" spans="1:5" ht="28.5">
      <c r="A254" s="31">
        <v>12</v>
      </c>
      <c r="B254" s="97" t="s">
        <v>389</v>
      </c>
      <c r="C254" s="95" t="s">
        <v>390</v>
      </c>
      <c r="D254" s="96">
        <v>20000000</v>
      </c>
    </row>
    <row r="255" spans="1:5" ht="28.5">
      <c r="A255" s="31">
        <v>13</v>
      </c>
      <c r="B255" s="97" t="s">
        <v>391</v>
      </c>
      <c r="C255" s="95" t="s">
        <v>392</v>
      </c>
      <c r="D255" s="96">
        <v>10000000</v>
      </c>
    </row>
    <row r="256" spans="1:5" ht="28.5">
      <c r="A256" s="31">
        <v>14</v>
      </c>
      <c r="B256" s="97" t="s">
        <v>393</v>
      </c>
      <c r="C256" s="95" t="s">
        <v>394</v>
      </c>
      <c r="D256" s="96">
        <v>20000000</v>
      </c>
    </row>
    <row r="257" spans="1:4" ht="28.5">
      <c r="A257" s="31">
        <v>15</v>
      </c>
      <c r="B257" s="97" t="s">
        <v>395</v>
      </c>
      <c r="C257" s="95" t="s">
        <v>396</v>
      </c>
      <c r="D257" s="96">
        <v>10000000</v>
      </c>
    </row>
    <row r="258" spans="1:4" ht="28.5">
      <c r="A258" s="31">
        <v>16</v>
      </c>
      <c r="B258" s="97" t="s">
        <v>397</v>
      </c>
      <c r="C258" s="95" t="s">
        <v>398</v>
      </c>
      <c r="D258" s="96">
        <v>20000000</v>
      </c>
    </row>
    <row r="259" spans="1:4">
      <c r="A259" s="31">
        <v>17</v>
      </c>
      <c r="B259" s="97" t="s">
        <v>399</v>
      </c>
      <c r="C259" s="95" t="s">
        <v>400</v>
      </c>
      <c r="D259" s="96">
        <v>20000000</v>
      </c>
    </row>
    <row r="260" spans="1:4" ht="28.5">
      <c r="A260" s="31">
        <v>18</v>
      </c>
      <c r="B260" s="97" t="s">
        <v>401</v>
      </c>
      <c r="C260" s="95" t="s">
        <v>402</v>
      </c>
      <c r="D260" s="96">
        <v>20000000</v>
      </c>
    </row>
    <row r="261" spans="1:4" ht="28.5">
      <c r="A261" s="31">
        <v>19</v>
      </c>
      <c r="B261" s="35" t="s">
        <v>403</v>
      </c>
      <c r="C261" s="35" t="s">
        <v>404</v>
      </c>
      <c r="D261" s="36">
        <v>20000000</v>
      </c>
    </row>
    <row r="262" spans="1:4" ht="28.5">
      <c r="A262" s="31">
        <v>20</v>
      </c>
      <c r="B262" s="35" t="s">
        <v>405</v>
      </c>
      <c r="C262" s="35" t="s">
        <v>406</v>
      </c>
      <c r="D262" s="36">
        <v>65000000</v>
      </c>
    </row>
    <row r="263" spans="1:4" ht="28.5">
      <c r="A263" s="31">
        <v>21</v>
      </c>
      <c r="B263" s="35" t="s">
        <v>407</v>
      </c>
      <c r="C263" s="35" t="s">
        <v>408</v>
      </c>
      <c r="D263" s="36">
        <v>20000000</v>
      </c>
    </row>
    <row r="264" spans="1:4" ht="28.5">
      <c r="A264" s="31">
        <v>22</v>
      </c>
      <c r="B264" s="35" t="s">
        <v>393</v>
      </c>
      <c r="C264" s="35" t="s">
        <v>409</v>
      </c>
      <c r="D264" s="36">
        <v>10000000</v>
      </c>
    </row>
    <row r="265" spans="1:4" ht="28.5">
      <c r="A265" s="31">
        <v>23</v>
      </c>
      <c r="B265" s="35" t="s">
        <v>410</v>
      </c>
      <c r="C265" s="35" t="s">
        <v>411</v>
      </c>
      <c r="D265" s="36">
        <v>15000000</v>
      </c>
    </row>
    <row r="266" spans="1:4" ht="28.5" customHeight="1">
      <c r="A266" s="31">
        <v>24</v>
      </c>
      <c r="B266" s="35" t="s">
        <v>412</v>
      </c>
      <c r="C266" s="35" t="s">
        <v>413</v>
      </c>
      <c r="D266" s="36">
        <v>100000000</v>
      </c>
    </row>
    <row r="267" spans="1:4" ht="28.5">
      <c r="A267" s="31">
        <v>25</v>
      </c>
      <c r="B267" s="35" t="s">
        <v>414</v>
      </c>
      <c r="C267" s="35" t="s">
        <v>415</v>
      </c>
      <c r="D267" s="36">
        <v>10000000</v>
      </c>
    </row>
    <row r="268" spans="1:4">
      <c r="A268" s="31">
        <v>26</v>
      </c>
      <c r="B268" s="97" t="s">
        <v>416</v>
      </c>
      <c r="C268" s="95" t="s">
        <v>417</v>
      </c>
      <c r="D268" s="96">
        <v>150000000</v>
      </c>
    </row>
    <row r="269" spans="1:4" ht="28.5">
      <c r="A269" s="31">
        <v>27</v>
      </c>
      <c r="B269" s="82" t="s">
        <v>418</v>
      </c>
      <c r="C269" s="82" t="s">
        <v>419</v>
      </c>
      <c r="D269" s="83">
        <v>20160000</v>
      </c>
    </row>
    <row r="270" spans="1:4" ht="28.5">
      <c r="A270" s="31">
        <v>28</v>
      </c>
      <c r="B270" s="82" t="s">
        <v>420</v>
      </c>
      <c r="C270" s="82" t="s">
        <v>421</v>
      </c>
      <c r="D270" s="83">
        <v>28800000</v>
      </c>
    </row>
    <row r="271" spans="1:4" ht="28.5">
      <c r="A271" s="31">
        <v>29</v>
      </c>
      <c r="B271" s="82" t="s">
        <v>422</v>
      </c>
      <c r="C271" s="82" t="s">
        <v>423</v>
      </c>
      <c r="D271" s="83">
        <v>20160000</v>
      </c>
    </row>
    <row r="272" spans="1:4" ht="28.5">
      <c r="A272" s="31">
        <v>30</v>
      </c>
      <c r="B272" s="82" t="s">
        <v>424</v>
      </c>
      <c r="C272" s="82" t="s">
        <v>425</v>
      </c>
      <c r="D272" s="83">
        <v>20160000</v>
      </c>
    </row>
    <row r="273" spans="1:4" ht="42.75">
      <c r="A273" s="31">
        <v>31</v>
      </c>
      <c r="B273" s="85" t="s">
        <v>426</v>
      </c>
      <c r="C273" s="85" t="s">
        <v>427</v>
      </c>
      <c r="D273" s="83">
        <v>48960000</v>
      </c>
    </row>
    <row r="274" spans="1:4" ht="28.5">
      <c r="A274" s="31">
        <v>32</v>
      </c>
      <c r="B274" s="85" t="s">
        <v>428</v>
      </c>
      <c r="C274" s="85" t="s">
        <v>429</v>
      </c>
      <c r="D274" s="83">
        <v>38400000</v>
      </c>
    </row>
    <row r="275" spans="1:4" ht="28.5">
      <c r="A275" s="31">
        <v>33</v>
      </c>
      <c r="B275" s="85" t="s">
        <v>430</v>
      </c>
      <c r="C275" s="85" t="s">
        <v>431</v>
      </c>
      <c r="D275" s="83">
        <v>34560000</v>
      </c>
    </row>
    <row r="276" spans="1:4" ht="28.5">
      <c r="A276" s="31">
        <v>34</v>
      </c>
      <c r="B276" s="85" t="s">
        <v>432</v>
      </c>
      <c r="C276" s="85" t="s">
        <v>433</v>
      </c>
      <c r="D276" s="83">
        <v>36000000</v>
      </c>
    </row>
    <row r="277" spans="1:4" ht="28.5">
      <c r="A277" s="31">
        <v>35</v>
      </c>
      <c r="B277" s="85" t="s">
        <v>434</v>
      </c>
      <c r="C277" s="85" t="s">
        <v>435</v>
      </c>
      <c r="D277" s="83">
        <v>168000000</v>
      </c>
    </row>
    <row r="278" spans="1:4" ht="28.5">
      <c r="A278" s="31">
        <v>36</v>
      </c>
      <c r="B278" s="82" t="s">
        <v>436</v>
      </c>
      <c r="C278" s="82" t="s">
        <v>437</v>
      </c>
      <c r="D278" s="83">
        <v>20000000</v>
      </c>
    </row>
    <row r="279" spans="1:4" ht="28.5">
      <c r="A279" s="31">
        <v>37</v>
      </c>
      <c r="B279" s="82" t="s">
        <v>438</v>
      </c>
      <c r="C279" s="82" t="s">
        <v>439</v>
      </c>
      <c r="D279" s="83">
        <v>10000000</v>
      </c>
    </row>
    <row r="280" spans="1:4" ht="28.5">
      <c r="A280" s="31">
        <v>38</v>
      </c>
      <c r="B280" s="86" t="s">
        <v>440</v>
      </c>
      <c r="C280" s="86" t="s">
        <v>441</v>
      </c>
      <c r="D280" s="83">
        <v>3000000</v>
      </c>
    </row>
    <row r="281" spans="1:4" ht="28.5">
      <c r="A281" s="31">
        <v>39</v>
      </c>
      <c r="B281" s="86" t="s">
        <v>442</v>
      </c>
      <c r="C281" s="86" t="s">
        <v>443</v>
      </c>
      <c r="D281" s="83">
        <v>15000000</v>
      </c>
    </row>
    <row r="282" spans="1:4" ht="42.75">
      <c r="A282" s="31">
        <v>40</v>
      </c>
      <c r="B282" s="86" t="s">
        <v>444</v>
      </c>
      <c r="C282" s="86" t="s">
        <v>445</v>
      </c>
      <c r="D282" s="83">
        <v>12000000</v>
      </c>
    </row>
    <row r="283" spans="1:4" ht="42.75">
      <c r="A283" s="31">
        <v>41</v>
      </c>
      <c r="B283" s="86" t="s">
        <v>446</v>
      </c>
      <c r="C283" s="86" t="s">
        <v>447</v>
      </c>
      <c r="D283" s="83">
        <v>10000000</v>
      </c>
    </row>
    <row r="284" spans="1:4" ht="28.5">
      <c r="A284" s="31">
        <v>42</v>
      </c>
      <c r="B284" s="86" t="s">
        <v>448</v>
      </c>
      <c r="C284" s="86" t="s">
        <v>449</v>
      </c>
      <c r="D284" s="83">
        <v>10000000</v>
      </c>
    </row>
    <row r="285" spans="1:4" ht="28.5">
      <c r="A285" s="31">
        <v>43</v>
      </c>
      <c r="B285" s="86" t="s">
        <v>450</v>
      </c>
      <c r="C285" s="86" t="s">
        <v>451</v>
      </c>
      <c r="D285" s="83">
        <v>15000000</v>
      </c>
    </row>
    <row r="286" spans="1:4" ht="28.5">
      <c r="A286" s="31">
        <v>44</v>
      </c>
      <c r="B286" s="86" t="s">
        <v>452</v>
      </c>
      <c r="C286" s="86" t="s">
        <v>453</v>
      </c>
      <c r="D286" s="83">
        <v>10000000</v>
      </c>
    </row>
    <row r="287" spans="1:4" ht="28.5">
      <c r="A287" s="31">
        <v>45</v>
      </c>
      <c r="B287" s="86" t="s">
        <v>452</v>
      </c>
      <c r="C287" s="86" t="s">
        <v>454</v>
      </c>
      <c r="D287" s="83">
        <v>24000000</v>
      </c>
    </row>
    <row r="288" spans="1:4" ht="28.5">
      <c r="A288" s="31">
        <v>46</v>
      </c>
      <c r="B288" s="86" t="s">
        <v>455</v>
      </c>
      <c r="C288" s="86" t="s">
        <v>456</v>
      </c>
      <c r="D288" s="83">
        <v>10000000</v>
      </c>
    </row>
    <row r="289" spans="1:4" ht="28.5">
      <c r="A289" s="31">
        <v>47</v>
      </c>
      <c r="B289" s="86" t="s">
        <v>457</v>
      </c>
      <c r="C289" s="86" t="s">
        <v>458</v>
      </c>
      <c r="D289" s="83">
        <v>15000000</v>
      </c>
    </row>
    <row r="290" spans="1:4" ht="28.5">
      <c r="A290" s="31">
        <v>48</v>
      </c>
      <c r="B290" s="86" t="s">
        <v>459</v>
      </c>
      <c r="C290" s="86" t="s">
        <v>460</v>
      </c>
      <c r="D290" s="83">
        <v>10000000</v>
      </c>
    </row>
    <row r="291" spans="1:4" ht="28.5">
      <c r="A291" s="31">
        <v>49</v>
      </c>
      <c r="B291" s="86" t="s">
        <v>461</v>
      </c>
      <c r="C291" s="86" t="s">
        <v>462</v>
      </c>
      <c r="D291" s="83">
        <v>20000000</v>
      </c>
    </row>
    <row r="292" spans="1:4" ht="28.5">
      <c r="A292" s="31">
        <v>50</v>
      </c>
      <c r="B292" s="86" t="s">
        <v>463</v>
      </c>
      <c r="C292" s="86" t="s">
        <v>464</v>
      </c>
      <c r="D292" s="83">
        <v>10000000</v>
      </c>
    </row>
    <row r="293" spans="1:4" ht="28.5">
      <c r="A293" s="31">
        <v>51</v>
      </c>
      <c r="B293" s="86" t="s">
        <v>465</v>
      </c>
      <c r="C293" s="86" t="s">
        <v>466</v>
      </c>
      <c r="D293" s="83">
        <v>25000000</v>
      </c>
    </row>
    <row r="294" spans="1:4" ht="28.5">
      <c r="A294" s="31">
        <v>52</v>
      </c>
      <c r="B294" s="86" t="s">
        <v>467</v>
      </c>
      <c r="C294" s="86" t="s">
        <v>468</v>
      </c>
      <c r="D294" s="83">
        <v>15000000</v>
      </c>
    </row>
    <row r="295" spans="1:4" ht="28.5">
      <c r="A295" s="31">
        <v>53</v>
      </c>
      <c r="B295" s="86" t="s">
        <v>469</v>
      </c>
      <c r="C295" s="86" t="s">
        <v>470</v>
      </c>
      <c r="D295" s="83">
        <v>30000000</v>
      </c>
    </row>
    <row r="296" spans="1:4" ht="28.5">
      <c r="A296" s="31">
        <v>54</v>
      </c>
      <c r="B296" s="86" t="s">
        <v>471</v>
      </c>
      <c r="C296" s="86" t="s">
        <v>472</v>
      </c>
      <c r="D296" s="83">
        <v>15000000</v>
      </c>
    </row>
    <row r="297" spans="1:4" ht="28.5">
      <c r="A297" s="31">
        <v>55</v>
      </c>
      <c r="B297" s="86" t="s">
        <v>471</v>
      </c>
      <c r="C297" s="86" t="s">
        <v>473</v>
      </c>
      <c r="D297" s="83">
        <v>10000000</v>
      </c>
    </row>
    <row r="298" spans="1:4" ht="28.5">
      <c r="A298" s="31">
        <v>56</v>
      </c>
      <c r="B298" s="86" t="s">
        <v>474</v>
      </c>
      <c r="C298" s="86" t="s">
        <v>475</v>
      </c>
      <c r="D298" s="83">
        <v>10000000</v>
      </c>
    </row>
    <row r="299" spans="1:4" ht="28.5">
      <c r="A299" s="31">
        <v>57</v>
      </c>
      <c r="B299" s="86" t="s">
        <v>476</v>
      </c>
      <c r="C299" s="86" t="s">
        <v>477</v>
      </c>
      <c r="D299" s="83">
        <v>10000000</v>
      </c>
    </row>
    <row r="300" spans="1:4" ht="28.5">
      <c r="A300" s="31">
        <v>58</v>
      </c>
      <c r="B300" s="86" t="s">
        <v>478</v>
      </c>
      <c r="C300" s="86" t="s">
        <v>479</v>
      </c>
      <c r="D300" s="83">
        <v>10000000</v>
      </c>
    </row>
    <row r="301" spans="1:4" ht="28.5">
      <c r="A301" s="31">
        <v>59</v>
      </c>
      <c r="B301" s="86" t="s">
        <v>480</v>
      </c>
      <c r="C301" s="86" t="s">
        <v>481</v>
      </c>
      <c r="D301" s="83">
        <v>15000000</v>
      </c>
    </row>
    <row r="302" spans="1:4" ht="28.5">
      <c r="A302" s="31">
        <v>60</v>
      </c>
      <c r="B302" s="86" t="s">
        <v>482</v>
      </c>
      <c r="C302" s="86" t="s">
        <v>483</v>
      </c>
      <c r="D302" s="83">
        <v>10000000</v>
      </c>
    </row>
    <row r="303" spans="1:4" ht="28.5">
      <c r="A303" s="31">
        <v>61</v>
      </c>
      <c r="B303" s="86" t="s">
        <v>484</v>
      </c>
      <c r="C303" s="86" t="s">
        <v>485</v>
      </c>
      <c r="D303" s="83">
        <v>20000000</v>
      </c>
    </row>
    <row r="304" spans="1:4" ht="28.5">
      <c r="A304" s="31">
        <v>62</v>
      </c>
      <c r="B304" s="86" t="s">
        <v>486</v>
      </c>
      <c r="C304" s="86" t="s">
        <v>487</v>
      </c>
      <c r="D304" s="83">
        <v>25000000</v>
      </c>
    </row>
    <row r="305" spans="1:4" ht="28.5">
      <c r="A305" s="31">
        <v>63</v>
      </c>
      <c r="B305" s="86" t="s">
        <v>488</v>
      </c>
      <c r="C305" s="86" t="s">
        <v>489</v>
      </c>
      <c r="D305" s="83">
        <v>10000000</v>
      </c>
    </row>
    <row r="306" spans="1:4" ht="42.75">
      <c r="A306" s="31">
        <v>64</v>
      </c>
      <c r="B306" s="86" t="s">
        <v>490</v>
      </c>
      <c r="C306" s="86" t="s">
        <v>491</v>
      </c>
      <c r="D306" s="83">
        <v>10000000</v>
      </c>
    </row>
    <row r="307" spans="1:4" ht="28.5">
      <c r="A307" s="31">
        <v>65</v>
      </c>
      <c r="B307" s="86" t="s">
        <v>492</v>
      </c>
      <c r="C307" s="86" t="s">
        <v>493</v>
      </c>
      <c r="D307" s="83">
        <v>25000000</v>
      </c>
    </row>
    <row r="308" spans="1:4" ht="28.5">
      <c r="A308" s="31">
        <v>66</v>
      </c>
      <c r="B308" s="86" t="s">
        <v>494</v>
      </c>
      <c r="C308" s="86" t="s">
        <v>495</v>
      </c>
      <c r="D308" s="83">
        <v>15000000</v>
      </c>
    </row>
    <row r="309" spans="1:4" ht="28.5">
      <c r="A309" s="31">
        <v>67</v>
      </c>
      <c r="B309" s="86" t="s">
        <v>496</v>
      </c>
      <c r="C309" s="86" t="s">
        <v>497</v>
      </c>
      <c r="D309" s="83">
        <v>10000000</v>
      </c>
    </row>
    <row r="310" spans="1:4" ht="28.5">
      <c r="A310" s="31">
        <v>68</v>
      </c>
      <c r="B310" s="86" t="s">
        <v>498</v>
      </c>
      <c r="C310" s="86" t="s">
        <v>499</v>
      </c>
      <c r="D310" s="83">
        <v>10000000</v>
      </c>
    </row>
    <row r="311" spans="1:4" ht="28.5">
      <c r="A311" s="31">
        <v>69</v>
      </c>
      <c r="B311" s="86" t="s">
        <v>500</v>
      </c>
      <c r="C311" s="86" t="s">
        <v>501</v>
      </c>
      <c r="D311" s="83">
        <v>15000000</v>
      </c>
    </row>
    <row r="312" spans="1:4" ht="28.5">
      <c r="A312" s="31">
        <v>70</v>
      </c>
      <c r="B312" s="86" t="s">
        <v>502</v>
      </c>
      <c r="C312" s="86" t="s">
        <v>503</v>
      </c>
      <c r="D312" s="83">
        <v>10000000</v>
      </c>
    </row>
    <row r="313" spans="1:4" ht="28.5">
      <c r="A313" s="31">
        <v>71</v>
      </c>
      <c r="B313" s="86" t="s">
        <v>504</v>
      </c>
      <c r="C313" s="86" t="s">
        <v>505</v>
      </c>
      <c r="D313" s="83">
        <v>20000000</v>
      </c>
    </row>
    <row r="314" spans="1:4" ht="28.5">
      <c r="A314" s="31">
        <v>72</v>
      </c>
      <c r="B314" s="86" t="s">
        <v>506</v>
      </c>
      <c r="C314" s="86" t="s">
        <v>507</v>
      </c>
      <c r="D314" s="83">
        <v>20000000</v>
      </c>
    </row>
    <row r="315" spans="1:4" ht="28.5">
      <c r="A315" s="31">
        <v>73</v>
      </c>
      <c r="B315" s="86" t="s">
        <v>508</v>
      </c>
      <c r="C315" s="86" t="s">
        <v>509</v>
      </c>
      <c r="D315" s="83">
        <v>25000000</v>
      </c>
    </row>
    <row r="316" spans="1:4" ht="28.5">
      <c r="A316" s="31">
        <v>74</v>
      </c>
      <c r="B316" s="86" t="s">
        <v>510</v>
      </c>
      <c r="C316" s="86" t="s">
        <v>511</v>
      </c>
      <c r="D316" s="83">
        <v>15000000</v>
      </c>
    </row>
    <row r="317" spans="1:4" ht="28.5">
      <c r="A317" s="31">
        <v>75</v>
      </c>
      <c r="B317" s="86" t="s">
        <v>512</v>
      </c>
      <c r="C317" s="86" t="s">
        <v>513</v>
      </c>
      <c r="D317" s="83">
        <v>10000000</v>
      </c>
    </row>
    <row r="318" spans="1:4" ht="42.75">
      <c r="A318" s="31">
        <v>76</v>
      </c>
      <c r="B318" s="86" t="s">
        <v>514</v>
      </c>
      <c r="C318" s="86" t="s">
        <v>515</v>
      </c>
      <c r="D318" s="83">
        <v>30000000</v>
      </c>
    </row>
    <row r="319" spans="1:4" ht="28.5">
      <c r="A319" s="31">
        <v>77</v>
      </c>
      <c r="B319" s="86" t="s">
        <v>516</v>
      </c>
      <c r="C319" s="86" t="s">
        <v>517</v>
      </c>
      <c r="D319" s="83">
        <v>60000000</v>
      </c>
    </row>
    <row r="320" spans="1:4" ht="28.5">
      <c r="A320" s="31">
        <v>78</v>
      </c>
      <c r="B320" s="86" t="s">
        <v>518</v>
      </c>
      <c r="C320" s="86" t="s">
        <v>519</v>
      </c>
      <c r="D320" s="83">
        <v>10000000</v>
      </c>
    </row>
    <row r="321" spans="1:4" ht="28.5">
      <c r="A321" s="31">
        <v>79</v>
      </c>
      <c r="B321" s="86" t="s">
        <v>520</v>
      </c>
      <c r="C321" s="86" t="s">
        <v>521</v>
      </c>
      <c r="D321" s="83">
        <v>10000000</v>
      </c>
    </row>
    <row r="322" spans="1:4" ht="42.75">
      <c r="A322" s="31">
        <v>80</v>
      </c>
      <c r="B322" s="86" t="s">
        <v>522</v>
      </c>
      <c r="C322" s="86" t="s">
        <v>523</v>
      </c>
      <c r="D322" s="83">
        <v>10000000</v>
      </c>
    </row>
    <row r="323" spans="1:4" ht="28.5">
      <c r="A323" s="31">
        <v>81</v>
      </c>
      <c r="B323" s="86" t="s">
        <v>482</v>
      </c>
      <c r="C323" s="86" t="s">
        <v>524</v>
      </c>
      <c r="D323" s="83">
        <v>15000000</v>
      </c>
    </row>
    <row r="324" spans="1:4" ht="28.5">
      <c r="A324" s="31">
        <v>82</v>
      </c>
      <c r="B324" s="86" t="s">
        <v>525</v>
      </c>
      <c r="C324" s="86" t="s">
        <v>526</v>
      </c>
      <c r="D324" s="83">
        <v>15000000</v>
      </c>
    </row>
    <row r="325" spans="1:4" ht="28.5">
      <c r="A325" s="31">
        <v>83</v>
      </c>
      <c r="B325" s="86" t="s">
        <v>467</v>
      </c>
      <c r="C325" s="86" t="s">
        <v>527</v>
      </c>
      <c r="D325" s="83">
        <v>15000000</v>
      </c>
    </row>
    <row r="326" spans="1:4" ht="28.5">
      <c r="A326" s="31">
        <v>84</v>
      </c>
      <c r="B326" s="86" t="s">
        <v>528</v>
      </c>
      <c r="C326" s="86" t="s">
        <v>529</v>
      </c>
      <c r="D326" s="83">
        <v>15000000</v>
      </c>
    </row>
    <row r="327" spans="1:4" ht="28.5">
      <c r="A327" s="31">
        <v>85</v>
      </c>
      <c r="B327" s="86" t="s">
        <v>530</v>
      </c>
      <c r="C327" s="86" t="s">
        <v>531</v>
      </c>
      <c r="D327" s="83">
        <v>15000000</v>
      </c>
    </row>
    <row r="328" spans="1:4" ht="28.5">
      <c r="A328" s="31">
        <v>86</v>
      </c>
      <c r="B328" s="86" t="s">
        <v>532</v>
      </c>
      <c r="C328" s="86" t="s">
        <v>533</v>
      </c>
      <c r="D328" s="83">
        <v>15000000</v>
      </c>
    </row>
    <row r="329" spans="1:4" ht="28.5">
      <c r="A329" s="31">
        <v>87</v>
      </c>
      <c r="B329" s="86" t="s">
        <v>534</v>
      </c>
      <c r="C329" s="86" t="s">
        <v>535</v>
      </c>
      <c r="D329" s="83">
        <v>15000000</v>
      </c>
    </row>
    <row r="330" spans="1:4" ht="28.5">
      <c r="A330" s="31">
        <v>88</v>
      </c>
      <c r="B330" s="86" t="s">
        <v>536</v>
      </c>
      <c r="C330" s="86" t="s">
        <v>537</v>
      </c>
      <c r="D330" s="83">
        <v>15000000</v>
      </c>
    </row>
    <row r="331" spans="1:4" ht="28.5">
      <c r="A331" s="31">
        <v>89</v>
      </c>
      <c r="B331" s="86" t="s">
        <v>538</v>
      </c>
      <c r="C331" s="86" t="s">
        <v>539</v>
      </c>
      <c r="D331" s="83">
        <v>35000000</v>
      </c>
    </row>
    <row r="332" spans="1:4">
      <c r="A332" s="49"/>
      <c r="B332" s="53"/>
      <c r="C332" s="54"/>
      <c r="D332" s="25"/>
    </row>
    <row r="333" spans="1:4">
      <c r="B333" s="94"/>
      <c r="C333" s="94"/>
      <c r="D333" s="118"/>
    </row>
    <row r="334" spans="1:4">
      <c r="A334" s="185" t="s">
        <v>7</v>
      </c>
      <c r="B334" s="185"/>
      <c r="C334" s="55" t="s">
        <v>540</v>
      </c>
    </row>
    <row r="335" spans="1:4" ht="30" customHeight="1">
      <c r="A335" s="185" t="s">
        <v>9</v>
      </c>
      <c r="B335" s="185"/>
      <c r="C335" s="186" t="s">
        <v>541</v>
      </c>
      <c r="D335" s="186"/>
    </row>
    <row r="336" spans="1:4">
      <c r="A336" s="187" t="s">
        <v>11</v>
      </c>
      <c r="B336" s="187"/>
      <c r="C336" s="57">
        <f>SUM(D338:D381)</f>
        <v>1204925340</v>
      </c>
    </row>
    <row r="337" spans="1:5" ht="15">
      <c r="A337" s="58" t="s">
        <v>12</v>
      </c>
      <c r="B337" s="58" t="s">
        <v>13</v>
      </c>
      <c r="C337" s="59" t="s">
        <v>14</v>
      </c>
      <c r="D337" s="60" t="s">
        <v>15</v>
      </c>
    </row>
    <row r="338" spans="1:5">
      <c r="A338" s="31">
        <v>1</v>
      </c>
      <c r="B338" s="32" t="s">
        <v>542</v>
      </c>
      <c r="C338" s="33" t="s">
        <v>543</v>
      </c>
      <c r="D338" s="34">
        <v>35000000</v>
      </c>
      <c r="E338" s="93" t="s">
        <v>544</v>
      </c>
    </row>
    <row r="339" spans="1:5" ht="28.5">
      <c r="A339" s="31">
        <v>2</v>
      </c>
      <c r="B339" s="97" t="s">
        <v>545</v>
      </c>
      <c r="C339" s="95" t="s">
        <v>546</v>
      </c>
      <c r="D339" s="96">
        <v>45000000</v>
      </c>
    </row>
    <row r="340" spans="1:5" ht="28.5">
      <c r="A340" s="31">
        <v>3</v>
      </c>
      <c r="B340" s="97" t="s">
        <v>547</v>
      </c>
      <c r="C340" s="95" t="s">
        <v>548</v>
      </c>
      <c r="D340" s="96">
        <v>30000000</v>
      </c>
      <c r="E340" s="93" t="s">
        <v>549</v>
      </c>
    </row>
    <row r="341" spans="1:5" ht="28.5">
      <c r="A341" s="31">
        <v>4</v>
      </c>
      <c r="B341" s="97" t="s">
        <v>550</v>
      </c>
      <c r="C341" s="95" t="s">
        <v>551</v>
      </c>
      <c r="D341" s="96">
        <v>5000000</v>
      </c>
    </row>
    <row r="342" spans="1:5">
      <c r="A342" s="31">
        <v>5</v>
      </c>
      <c r="B342" s="97" t="s">
        <v>552</v>
      </c>
      <c r="C342" s="95" t="s">
        <v>553</v>
      </c>
      <c r="D342" s="96">
        <v>67507000</v>
      </c>
    </row>
    <row r="343" spans="1:5" ht="28.5">
      <c r="A343" s="31">
        <v>6</v>
      </c>
      <c r="B343" s="35" t="s">
        <v>554</v>
      </c>
      <c r="C343" s="35" t="s">
        <v>555</v>
      </c>
      <c r="D343" s="36">
        <v>46376000</v>
      </c>
    </row>
    <row r="344" spans="1:5" ht="28.5">
      <c r="A344" s="31">
        <v>7</v>
      </c>
      <c r="B344" s="35" t="s">
        <v>556</v>
      </c>
      <c r="C344" s="35" t="s">
        <v>557</v>
      </c>
      <c r="D344" s="36">
        <v>37400000</v>
      </c>
    </row>
    <row r="345" spans="1:5" ht="28.5">
      <c r="A345" s="31">
        <v>8</v>
      </c>
      <c r="B345" s="35" t="s">
        <v>558</v>
      </c>
      <c r="C345" s="35" t="s">
        <v>559</v>
      </c>
      <c r="D345" s="36">
        <v>20000000</v>
      </c>
    </row>
    <row r="346" spans="1:5" ht="28.5">
      <c r="A346" s="31">
        <v>9</v>
      </c>
      <c r="B346" s="35" t="s">
        <v>560</v>
      </c>
      <c r="C346" s="35" t="s">
        <v>561</v>
      </c>
      <c r="D346" s="36">
        <v>10987000</v>
      </c>
    </row>
    <row r="347" spans="1:5">
      <c r="A347" s="31">
        <v>10</v>
      </c>
      <c r="B347" s="35" t="s">
        <v>562</v>
      </c>
      <c r="C347" s="35" t="s">
        <v>563</v>
      </c>
      <c r="D347" s="36">
        <v>25712000</v>
      </c>
    </row>
    <row r="348" spans="1:5" ht="28.5">
      <c r="A348" s="31">
        <v>11</v>
      </c>
      <c r="B348" s="35" t="s">
        <v>564</v>
      </c>
      <c r="C348" s="35" t="s">
        <v>565</v>
      </c>
      <c r="D348" s="36">
        <v>63338740</v>
      </c>
    </row>
    <row r="349" spans="1:5" ht="28.5">
      <c r="A349" s="31">
        <v>12</v>
      </c>
      <c r="B349" s="35" t="s">
        <v>566</v>
      </c>
      <c r="C349" s="35" t="s">
        <v>567</v>
      </c>
      <c r="D349" s="36">
        <v>40920000</v>
      </c>
    </row>
    <row r="350" spans="1:5" ht="28.5">
      <c r="A350" s="31">
        <v>13</v>
      </c>
      <c r="B350" s="35" t="s">
        <v>568</v>
      </c>
      <c r="C350" s="35" t="s">
        <v>569</v>
      </c>
      <c r="D350" s="36">
        <v>12968000</v>
      </c>
    </row>
    <row r="351" spans="1:5" ht="28.5">
      <c r="A351" s="31">
        <v>14</v>
      </c>
      <c r="B351" s="35" t="s">
        <v>570</v>
      </c>
      <c r="C351" s="35" t="s">
        <v>571</v>
      </c>
      <c r="D351" s="36">
        <v>67507000</v>
      </c>
    </row>
    <row r="352" spans="1:5" ht="42.75">
      <c r="A352" s="31">
        <v>15</v>
      </c>
      <c r="B352" s="123" t="s">
        <v>572</v>
      </c>
      <c r="C352" s="123" t="s">
        <v>573</v>
      </c>
      <c r="D352" s="96">
        <v>18735000</v>
      </c>
    </row>
    <row r="353" spans="1:6" ht="28.5">
      <c r="A353" s="104">
        <v>16</v>
      </c>
      <c r="B353" s="86" t="s">
        <v>574</v>
      </c>
      <c r="C353" s="86" t="s">
        <v>575</v>
      </c>
      <c r="D353" s="124">
        <v>15000000</v>
      </c>
      <c r="F353" s="45">
        <v>238</v>
      </c>
    </row>
    <row r="354" spans="1:6" ht="28.5">
      <c r="A354" s="104">
        <v>17</v>
      </c>
      <c r="B354" s="86" t="s">
        <v>576</v>
      </c>
      <c r="C354" s="86" t="s">
        <v>577</v>
      </c>
      <c r="D354" s="124">
        <v>7500000</v>
      </c>
      <c r="F354" s="45">
        <v>239</v>
      </c>
    </row>
    <row r="355" spans="1:6" ht="28.5">
      <c r="A355" s="104">
        <v>18</v>
      </c>
      <c r="B355" s="86" t="s">
        <v>578</v>
      </c>
      <c r="C355" s="86" t="s">
        <v>579</v>
      </c>
      <c r="D355" s="124">
        <v>22580000</v>
      </c>
      <c r="F355" s="45">
        <v>299</v>
      </c>
    </row>
    <row r="356" spans="1:6">
      <c r="A356" s="104">
        <v>19</v>
      </c>
      <c r="B356" s="86" t="s">
        <v>580</v>
      </c>
      <c r="C356" s="86" t="s">
        <v>581</v>
      </c>
      <c r="D356" s="124">
        <v>15193600</v>
      </c>
      <c r="F356" s="45">
        <v>303</v>
      </c>
    </row>
    <row r="357" spans="1:6">
      <c r="A357" s="104">
        <v>20</v>
      </c>
      <c r="B357" s="86" t="s">
        <v>582</v>
      </c>
      <c r="C357" s="86" t="s">
        <v>583</v>
      </c>
      <c r="D357" s="124">
        <v>37306000</v>
      </c>
      <c r="F357" s="45">
        <v>306</v>
      </c>
    </row>
    <row r="358" spans="1:6" ht="28.5">
      <c r="A358" s="104">
        <v>21</v>
      </c>
      <c r="B358" s="86" t="s">
        <v>584</v>
      </c>
      <c r="C358" s="86" t="s">
        <v>585</v>
      </c>
      <c r="D358" s="124">
        <v>30720000</v>
      </c>
      <c r="F358" s="45">
        <v>307</v>
      </c>
    </row>
    <row r="359" spans="1:6">
      <c r="A359" s="104">
        <v>22</v>
      </c>
      <c r="B359" s="87" t="s">
        <v>586</v>
      </c>
      <c r="C359" s="87" t="s">
        <v>587</v>
      </c>
      <c r="D359" s="124">
        <v>15000000</v>
      </c>
      <c r="F359" s="45">
        <v>366</v>
      </c>
    </row>
    <row r="360" spans="1:6">
      <c r="A360" s="104">
        <v>23</v>
      </c>
      <c r="B360" s="46" t="s">
        <v>588</v>
      </c>
      <c r="C360" s="46" t="s">
        <v>589</v>
      </c>
      <c r="D360" s="92">
        <v>8115600</v>
      </c>
      <c r="F360" s="109"/>
    </row>
    <row r="361" spans="1:6">
      <c r="A361" s="104">
        <v>24</v>
      </c>
      <c r="B361" s="46" t="s">
        <v>590</v>
      </c>
      <c r="C361" s="46" t="s">
        <v>591</v>
      </c>
      <c r="D361" s="92">
        <v>12178000</v>
      </c>
      <c r="F361" s="109"/>
    </row>
    <row r="362" spans="1:6">
      <c r="A362" s="104">
        <v>25</v>
      </c>
      <c r="B362" s="46" t="s">
        <v>592</v>
      </c>
      <c r="C362" s="46" t="s">
        <v>593</v>
      </c>
      <c r="D362" s="92">
        <v>13374400</v>
      </c>
      <c r="F362" s="109"/>
    </row>
    <row r="363" spans="1:6" ht="28.5">
      <c r="A363" s="104">
        <v>26</v>
      </c>
      <c r="B363" s="46" t="s">
        <v>588</v>
      </c>
      <c r="C363" s="46" t="s">
        <v>594</v>
      </c>
      <c r="D363" s="92">
        <v>11520000</v>
      </c>
      <c r="F363" s="109"/>
    </row>
    <row r="364" spans="1:6" ht="28.5">
      <c r="A364" s="104">
        <v>27</v>
      </c>
      <c r="B364" s="46" t="s">
        <v>588</v>
      </c>
      <c r="C364" s="46" t="s">
        <v>595</v>
      </c>
      <c r="D364" s="92">
        <v>28050000</v>
      </c>
      <c r="F364" s="109"/>
    </row>
    <row r="365" spans="1:6" ht="28.5">
      <c r="A365" s="104">
        <v>28</v>
      </c>
      <c r="B365" s="46" t="s">
        <v>556</v>
      </c>
      <c r="C365" s="46" t="s">
        <v>596</v>
      </c>
      <c r="D365" s="92">
        <v>22440000</v>
      </c>
      <c r="F365" s="109"/>
    </row>
    <row r="366" spans="1:6">
      <c r="A366" s="104">
        <v>29</v>
      </c>
      <c r="B366" s="46" t="s">
        <v>556</v>
      </c>
      <c r="C366" s="46" t="s">
        <v>597</v>
      </c>
      <c r="D366" s="92">
        <v>33660000</v>
      </c>
      <c r="F366" s="109"/>
    </row>
    <row r="367" spans="1:6">
      <c r="A367" s="104">
        <v>30</v>
      </c>
      <c r="B367" s="46" t="s">
        <v>556</v>
      </c>
      <c r="C367" s="46" t="s">
        <v>598</v>
      </c>
      <c r="D367" s="92">
        <v>22440000</v>
      </c>
      <c r="F367" s="109"/>
    </row>
    <row r="368" spans="1:6">
      <c r="A368" s="104">
        <v>31</v>
      </c>
      <c r="B368" s="46" t="s">
        <v>556</v>
      </c>
      <c r="C368" s="46" t="s">
        <v>599</v>
      </c>
      <c r="D368" s="92">
        <v>33660000</v>
      </c>
      <c r="F368" s="109"/>
    </row>
    <row r="369" spans="1:6">
      <c r="A369" s="104">
        <v>32</v>
      </c>
      <c r="B369" s="46" t="s">
        <v>556</v>
      </c>
      <c r="C369" s="46" t="s">
        <v>600</v>
      </c>
      <c r="D369" s="92">
        <v>33660000</v>
      </c>
      <c r="F369" s="109"/>
    </row>
    <row r="370" spans="1:6">
      <c r="A370" s="104">
        <v>33</v>
      </c>
      <c r="B370" s="46" t="s">
        <v>556</v>
      </c>
      <c r="C370" s="46" t="s">
        <v>601</v>
      </c>
      <c r="D370" s="92">
        <v>28050000</v>
      </c>
      <c r="F370" s="109"/>
    </row>
    <row r="371" spans="1:6">
      <c r="A371" s="104">
        <v>34</v>
      </c>
      <c r="B371" s="46" t="s">
        <v>602</v>
      </c>
      <c r="C371" s="46" t="s">
        <v>603</v>
      </c>
      <c r="D371" s="92">
        <v>76790000</v>
      </c>
      <c r="F371" s="109"/>
    </row>
    <row r="372" spans="1:6">
      <c r="A372" s="104">
        <v>35</v>
      </c>
      <c r="B372" s="46" t="s">
        <v>602</v>
      </c>
      <c r="C372" s="46" t="s">
        <v>604</v>
      </c>
      <c r="D372" s="92">
        <v>64765000</v>
      </c>
      <c r="F372" s="109"/>
    </row>
    <row r="373" spans="1:6" ht="28.5">
      <c r="A373" s="104">
        <v>36</v>
      </c>
      <c r="B373" s="46" t="s">
        <v>605</v>
      </c>
      <c r="C373" s="46" t="s">
        <v>606</v>
      </c>
      <c r="D373" s="92">
        <v>33660000</v>
      </c>
      <c r="F373" s="109"/>
    </row>
    <row r="374" spans="1:6" ht="28.5">
      <c r="A374" s="104">
        <v>37</v>
      </c>
      <c r="B374" s="48" t="s">
        <v>607</v>
      </c>
      <c r="C374" s="48" t="s">
        <v>608</v>
      </c>
      <c r="D374" s="92">
        <v>15000000</v>
      </c>
      <c r="F374" s="109"/>
    </row>
    <row r="375" spans="1:6">
      <c r="A375" s="104">
        <v>38</v>
      </c>
      <c r="B375" s="48" t="s">
        <v>556</v>
      </c>
      <c r="C375" s="48" t="s">
        <v>609</v>
      </c>
      <c r="D375" s="92">
        <v>13940000</v>
      </c>
      <c r="F375" s="109"/>
    </row>
    <row r="376" spans="1:6">
      <c r="A376" s="104">
        <v>39</v>
      </c>
      <c r="B376" s="48" t="s">
        <v>556</v>
      </c>
      <c r="C376" s="48" t="s">
        <v>610</v>
      </c>
      <c r="D376" s="92">
        <v>15000000</v>
      </c>
      <c r="F376" s="109"/>
    </row>
    <row r="377" spans="1:6">
      <c r="A377" s="104">
        <v>40</v>
      </c>
      <c r="B377" s="48" t="s">
        <v>556</v>
      </c>
      <c r="C377" s="48" t="s">
        <v>611</v>
      </c>
      <c r="D377" s="92">
        <v>14000000</v>
      </c>
      <c r="F377" s="109"/>
    </row>
    <row r="378" spans="1:6" ht="28.5">
      <c r="A378" s="104">
        <v>41</v>
      </c>
      <c r="B378" s="48" t="s">
        <v>607</v>
      </c>
      <c r="C378" s="48" t="s">
        <v>612</v>
      </c>
      <c r="D378" s="92">
        <v>15000000</v>
      </c>
      <c r="F378" s="109"/>
    </row>
    <row r="379" spans="1:6" ht="28.5">
      <c r="A379" s="104">
        <v>42</v>
      </c>
      <c r="B379" s="48" t="s">
        <v>556</v>
      </c>
      <c r="C379" s="48" t="s">
        <v>613</v>
      </c>
      <c r="D379" s="92">
        <v>11622000</v>
      </c>
      <c r="F379" s="109"/>
    </row>
    <row r="380" spans="1:6" ht="28.5">
      <c r="A380" s="104">
        <v>43</v>
      </c>
      <c r="B380" s="48" t="s">
        <v>556</v>
      </c>
      <c r="C380" s="48" t="s">
        <v>614</v>
      </c>
      <c r="D380" s="92">
        <v>13250000</v>
      </c>
      <c r="F380" s="109"/>
    </row>
    <row r="381" spans="1:6" ht="28.5">
      <c r="A381" s="104">
        <v>44</v>
      </c>
      <c r="B381" s="48" t="s">
        <v>556</v>
      </c>
      <c r="C381" s="48" t="s">
        <v>615</v>
      </c>
      <c r="D381" s="92">
        <v>15000000</v>
      </c>
      <c r="F381" s="109"/>
    </row>
    <row r="382" spans="1:6">
      <c r="A382" s="106"/>
      <c r="B382" s="107"/>
      <c r="C382" s="107"/>
      <c r="D382" s="125"/>
      <c r="F382" s="109"/>
    </row>
    <row r="383" spans="1:6" ht="31.5" customHeight="1">
      <c r="B383" s="94"/>
      <c r="C383" s="94"/>
      <c r="D383" s="118"/>
    </row>
    <row r="384" spans="1:6">
      <c r="A384" s="185" t="s">
        <v>7</v>
      </c>
      <c r="B384" s="185"/>
      <c r="C384" s="55" t="s">
        <v>616</v>
      </c>
    </row>
    <row r="385" spans="1:9" ht="33" customHeight="1">
      <c r="A385" s="185" t="s">
        <v>9</v>
      </c>
      <c r="B385" s="185"/>
      <c r="C385" s="186" t="s">
        <v>617</v>
      </c>
      <c r="D385" s="186"/>
    </row>
    <row r="386" spans="1:9">
      <c r="A386" s="187" t="s">
        <v>11</v>
      </c>
      <c r="B386" s="187"/>
      <c r="C386" s="57">
        <f>SUM(D391:D404)</f>
        <v>369033000</v>
      </c>
    </row>
    <row r="387" spans="1:9" ht="15">
      <c r="A387" s="58" t="s">
        <v>12</v>
      </c>
      <c r="B387" s="58" t="s">
        <v>13</v>
      </c>
      <c r="C387" s="59" t="s">
        <v>14</v>
      </c>
      <c r="D387" s="60" t="s">
        <v>15</v>
      </c>
      <c r="G387" s="93">
        <v>9750000</v>
      </c>
      <c r="H387" s="93">
        <v>25</v>
      </c>
      <c r="I387" s="93">
        <f>G387/H387</f>
        <v>390000</v>
      </c>
    </row>
    <row r="388" spans="1:9" ht="15">
      <c r="B388" s="126" t="s">
        <v>618</v>
      </c>
      <c r="C388" s="59"/>
      <c r="D388" s="60"/>
      <c r="I388" s="93">
        <v>370000</v>
      </c>
    </row>
    <row r="389" spans="1:9" ht="15">
      <c r="A389" s="127">
        <v>1</v>
      </c>
      <c r="B389" s="126" t="s">
        <v>619</v>
      </c>
      <c r="C389" s="35" t="s">
        <v>620</v>
      </c>
      <c r="D389" s="60">
        <v>0</v>
      </c>
      <c r="I389" s="93">
        <f>I388*H387</f>
        <v>9250000</v>
      </c>
    </row>
    <row r="390" spans="1:9" ht="15">
      <c r="A390" s="58"/>
      <c r="B390" s="126" t="s">
        <v>621</v>
      </c>
      <c r="C390" s="59"/>
      <c r="D390" s="60"/>
      <c r="I390" s="93"/>
    </row>
    <row r="391" spans="1:9">
      <c r="A391" s="31">
        <v>1</v>
      </c>
      <c r="B391" s="128" t="s">
        <v>622</v>
      </c>
      <c r="C391" s="35" t="s">
        <v>620</v>
      </c>
      <c r="D391" s="36">
        <v>50000000</v>
      </c>
    </row>
    <row r="392" spans="1:9">
      <c r="A392" s="31"/>
      <c r="B392" s="128"/>
      <c r="C392" s="35"/>
      <c r="D392" s="36"/>
    </row>
    <row r="393" spans="1:9" ht="28.5">
      <c r="A393" s="31">
        <v>2</v>
      </c>
      <c r="B393" s="35" t="s">
        <v>623</v>
      </c>
      <c r="C393" s="35" t="s">
        <v>624</v>
      </c>
      <c r="D393" s="36">
        <v>18933000</v>
      </c>
      <c r="G393" s="94">
        <v>9875000</v>
      </c>
    </row>
    <row r="394" spans="1:9">
      <c r="A394" s="31">
        <v>3</v>
      </c>
      <c r="B394" s="35" t="s">
        <v>625</v>
      </c>
      <c r="C394" s="35" t="s">
        <v>626</v>
      </c>
      <c r="D394" s="36">
        <v>40000000</v>
      </c>
      <c r="G394" s="129">
        <f>G393/H387</f>
        <v>395000</v>
      </c>
    </row>
    <row r="395" spans="1:9" ht="28.5">
      <c r="A395" s="31">
        <v>4</v>
      </c>
      <c r="B395" s="97" t="s">
        <v>627</v>
      </c>
      <c r="C395" s="95" t="s">
        <v>628</v>
      </c>
      <c r="D395" s="96">
        <v>37868000</v>
      </c>
    </row>
    <row r="396" spans="1:9" ht="28.5">
      <c r="A396" s="31">
        <v>5</v>
      </c>
      <c r="B396" s="97" t="s">
        <v>629</v>
      </c>
      <c r="C396" s="95" t="s">
        <v>630</v>
      </c>
      <c r="D396" s="96">
        <v>10000000</v>
      </c>
    </row>
    <row r="397" spans="1:9" ht="28.5">
      <c r="A397" s="31">
        <v>6</v>
      </c>
      <c r="B397" s="97" t="s">
        <v>631</v>
      </c>
      <c r="C397" s="95" t="s">
        <v>632</v>
      </c>
      <c r="D397" s="96">
        <v>75000000</v>
      </c>
    </row>
    <row r="398" spans="1:9" ht="28.5">
      <c r="A398" s="31">
        <v>7</v>
      </c>
      <c r="B398" s="123" t="s">
        <v>633</v>
      </c>
      <c r="C398" s="123" t="s">
        <v>634</v>
      </c>
      <c r="D398" s="36">
        <v>10000000</v>
      </c>
    </row>
    <row r="399" spans="1:9" ht="28.5">
      <c r="A399" s="31">
        <v>8</v>
      </c>
      <c r="B399" s="123" t="s">
        <v>635</v>
      </c>
      <c r="C399" s="123" t="s">
        <v>636</v>
      </c>
      <c r="D399" s="36">
        <v>10000000</v>
      </c>
    </row>
    <row r="400" spans="1:9" ht="28.5">
      <c r="A400" s="91">
        <v>9</v>
      </c>
      <c r="B400" s="43" t="s">
        <v>637</v>
      </c>
      <c r="C400" s="43" t="s">
        <v>638</v>
      </c>
      <c r="D400" s="92">
        <v>25000000</v>
      </c>
      <c r="E400" s="130" t="s">
        <v>639</v>
      </c>
      <c r="G400" s="101">
        <v>171</v>
      </c>
    </row>
    <row r="401" spans="1:7" ht="28.5">
      <c r="A401" s="91">
        <v>10</v>
      </c>
      <c r="B401" s="43" t="s">
        <v>637</v>
      </c>
      <c r="C401" s="43" t="s">
        <v>640</v>
      </c>
      <c r="D401" s="92">
        <v>16100000</v>
      </c>
      <c r="E401" s="130" t="s">
        <v>639</v>
      </c>
      <c r="G401" s="101">
        <v>179</v>
      </c>
    </row>
    <row r="402" spans="1:7" ht="28.5">
      <c r="A402" s="91">
        <v>11</v>
      </c>
      <c r="B402" s="46" t="s">
        <v>641</v>
      </c>
      <c r="C402" s="46" t="s">
        <v>642</v>
      </c>
      <c r="D402" s="92">
        <v>41132000</v>
      </c>
      <c r="E402" s="99" t="s">
        <v>643</v>
      </c>
      <c r="G402" s="101">
        <v>302</v>
      </c>
    </row>
    <row r="403" spans="1:7">
      <c r="A403" s="91">
        <v>12</v>
      </c>
      <c r="B403" s="46" t="s">
        <v>644</v>
      </c>
      <c r="C403" s="46" t="s">
        <v>645</v>
      </c>
      <c r="D403" s="92">
        <v>15000000</v>
      </c>
      <c r="E403" s="99" t="s">
        <v>646</v>
      </c>
      <c r="G403" s="101">
        <v>338</v>
      </c>
    </row>
    <row r="404" spans="1:7" ht="28.5">
      <c r="A404" s="91">
        <v>13</v>
      </c>
      <c r="B404" s="46" t="s">
        <v>647</v>
      </c>
      <c r="C404" s="46" t="s">
        <v>648</v>
      </c>
      <c r="D404" s="92">
        <v>20000000</v>
      </c>
      <c r="E404" s="99" t="s">
        <v>649</v>
      </c>
      <c r="G404" s="101">
        <v>339</v>
      </c>
    </row>
    <row r="405" spans="1:7">
      <c r="B405" s="94"/>
      <c r="C405" s="94"/>
      <c r="D405" s="94"/>
      <c r="E405" s="113"/>
      <c r="G405" s="110"/>
    </row>
    <row r="406" spans="1:7">
      <c r="B406" s="94"/>
      <c r="C406" s="94"/>
      <c r="D406" s="94"/>
      <c r="E406" s="113"/>
      <c r="G406" s="110"/>
    </row>
    <row r="407" spans="1:7">
      <c r="B407" s="94"/>
      <c r="C407" s="94"/>
      <c r="D407" s="94"/>
      <c r="E407" s="113"/>
      <c r="G407" s="110"/>
    </row>
    <row r="408" spans="1:7" ht="31.5" customHeight="1">
      <c r="B408" s="94"/>
      <c r="C408" s="94"/>
      <c r="D408" s="118"/>
    </row>
    <row r="409" spans="1:7">
      <c r="A409" s="185" t="s">
        <v>7</v>
      </c>
      <c r="B409" s="185"/>
      <c r="C409" s="55" t="s">
        <v>650</v>
      </c>
    </row>
    <row r="410" spans="1:7" ht="33" customHeight="1">
      <c r="A410" s="185" t="s">
        <v>9</v>
      </c>
      <c r="B410" s="185"/>
      <c r="C410" s="186" t="s">
        <v>651</v>
      </c>
      <c r="D410" s="186"/>
    </row>
    <row r="411" spans="1:7">
      <c r="A411" s="187" t="s">
        <v>11</v>
      </c>
      <c r="B411" s="187"/>
      <c r="C411" s="57">
        <f>SUM(D413:D465)</f>
        <v>695080000</v>
      </c>
    </row>
    <row r="412" spans="1:7" ht="15">
      <c r="A412" s="58" t="s">
        <v>12</v>
      </c>
      <c r="B412" s="58" t="s">
        <v>13</v>
      </c>
      <c r="C412" s="59" t="s">
        <v>14</v>
      </c>
      <c r="D412" s="60" t="s">
        <v>15</v>
      </c>
    </row>
    <row r="413" spans="1:7" ht="28.5">
      <c r="A413" s="31">
        <v>1</v>
      </c>
      <c r="B413" s="131" t="s">
        <v>652</v>
      </c>
      <c r="C413" s="131" t="s">
        <v>653</v>
      </c>
      <c r="D413" s="96">
        <v>15000000</v>
      </c>
    </row>
    <row r="414" spans="1:7" ht="28.5">
      <c r="A414" s="31">
        <v>2</v>
      </c>
      <c r="B414" s="131" t="s">
        <v>654</v>
      </c>
      <c r="C414" s="131" t="s">
        <v>655</v>
      </c>
      <c r="D414" s="96">
        <v>10000000</v>
      </c>
    </row>
    <row r="415" spans="1:7">
      <c r="A415" s="31">
        <v>3</v>
      </c>
      <c r="B415" s="97" t="s">
        <v>656</v>
      </c>
      <c r="C415" s="95" t="s">
        <v>657</v>
      </c>
      <c r="D415" s="96">
        <v>10000000</v>
      </c>
    </row>
    <row r="416" spans="1:7">
      <c r="A416" s="31">
        <v>4</v>
      </c>
      <c r="B416" s="131" t="s">
        <v>658</v>
      </c>
      <c r="C416" s="131" t="s">
        <v>659</v>
      </c>
      <c r="D416" s="96">
        <v>15000000</v>
      </c>
    </row>
    <row r="417" spans="1:6">
      <c r="A417" s="31">
        <v>5</v>
      </c>
      <c r="B417" s="131" t="s">
        <v>660</v>
      </c>
      <c r="C417" s="131" t="s">
        <v>661</v>
      </c>
      <c r="D417" s="96">
        <v>10000000</v>
      </c>
    </row>
    <row r="418" spans="1:6">
      <c r="A418" s="31">
        <v>6</v>
      </c>
      <c r="B418" s="132" t="s">
        <v>662</v>
      </c>
      <c r="C418" s="133" t="s">
        <v>663</v>
      </c>
      <c r="D418" s="96">
        <v>15000000</v>
      </c>
    </row>
    <row r="419" spans="1:6">
      <c r="A419" s="31">
        <v>7</v>
      </c>
      <c r="B419" s="95" t="s">
        <v>664</v>
      </c>
      <c r="C419" s="95" t="s">
        <v>665</v>
      </c>
      <c r="D419" s="96">
        <v>7500000</v>
      </c>
    </row>
    <row r="420" spans="1:6">
      <c r="A420" s="31">
        <v>8</v>
      </c>
      <c r="B420" s="131" t="s">
        <v>666</v>
      </c>
      <c r="C420" s="131" t="s">
        <v>667</v>
      </c>
      <c r="D420" s="96">
        <v>10000000</v>
      </c>
    </row>
    <row r="421" spans="1:6" ht="28.5">
      <c r="A421" s="31">
        <v>9</v>
      </c>
      <c r="B421" s="97" t="s">
        <v>668</v>
      </c>
      <c r="C421" s="95" t="s">
        <v>669</v>
      </c>
      <c r="D421" s="96">
        <v>15000000</v>
      </c>
    </row>
    <row r="422" spans="1:6" ht="29.25" customHeight="1">
      <c r="A422" s="31">
        <v>10</v>
      </c>
      <c r="B422" s="97" t="s">
        <v>670</v>
      </c>
      <c r="C422" s="95" t="s">
        <v>671</v>
      </c>
      <c r="D422" s="96">
        <v>10000000</v>
      </c>
    </row>
    <row r="423" spans="1:6" ht="28.5">
      <c r="A423" s="31">
        <v>11</v>
      </c>
      <c r="B423" s="97" t="s">
        <v>672</v>
      </c>
      <c r="C423" s="95" t="s">
        <v>673</v>
      </c>
      <c r="D423" s="96">
        <v>10000000</v>
      </c>
    </row>
    <row r="424" spans="1:6" ht="28.5">
      <c r="A424" s="31">
        <v>12</v>
      </c>
      <c r="B424" s="131" t="s">
        <v>674</v>
      </c>
      <c r="C424" s="95" t="s">
        <v>675</v>
      </c>
      <c r="D424" s="96">
        <v>10000000</v>
      </c>
    </row>
    <row r="425" spans="1:6" ht="28.5">
      <c r="A425" s="31">
        <v>13</v>
      </c>
      <c r="B425" s="97" t="s">
        <v>676</v>
      </c>
      <c r="C425" s="32" t="s">
        <v>677</v>
      </c>
      <c r="D425" s="36">
        <v>10000000</v>
      </c>
    </row>
    <row r="426" spans="1:6">
      <c r="A426" s="31">
        <v>14</v>
      </c>
      <c r="B426" s="131" t="s">
        <v>678</v>
      </c>
      <c r="C426" s="134" t="s">
        <v>679</v>
      </c>
      <c r="D426" s="36">
        <v>10000000</v>
      </c>
    </row>
    <row r="427" spans="1:6" ht="28.5">
      <c r="A427" s="31">
        <v>15</v>
      </c>
      <c r="B427" s="123" t="s">
        <v>680</v>
      </c>
      <c r="C427" s="123" t="s">
        <v>681</v>
      </c>
      <c r="D427" s="36">
        <v>10000000</v>
      </c>
    </row>
    <row r="428" spans="1:6" ht="28.5">
      <c r="A428" s="31">
        <v>16</v>
      </c>
      <c r="B428" s="123" t="s">
        <v>682</v>
      </c>
      <c r="C428" s="123" t="s">
        <v>683</v>
      </c>
      <c r="D428" s="36">
        <v>10000000</v>
      </c>
    </row>
    <row r="429" spans="1:6" ht="35.25" customHeight="1">
      <c r="A429" s="31">
        <v>17</v>
      </c>
      <c r="B429" s="35" t="s">
        <v>674</v>
      </c>
      <c r="C429" s="35" t="s">
        <v>684</v>
      </c>
      <c r="D429" s="36">
        <v>11000000</v>
      </c>
    </row>
    <row r="430" spans="1:6" ht="28.5">
      <c r="A430" s="31">
        <v>18</v>
      </c>
      <c r="B430" s="35" t="s">
        <v>685</v>
      </c>
      <c r="C430" s="35" t="s">
        <v>686</v>
      </c>
      <c r="D430" s="36">
        <v>5000000</v>
      </c>
    </row>
    <row r="431" spans="1:6" ht="28.5">
      <c r="A431" s="31">
        <v>19</v>
      </c>
      <c r="B431" s="35" t="s">
        <v>687</v>
      </c>
      <c r="C431" s="35" t="s">
        <v>688</v>
      </c>
      <c r="D431" s="36">
        <v>5000000</v>
      </c>
      <c r="F431" s="93" t="s">
        <v>689</v>
      </c>
    </row>
    <row r="432" spans="1:6" ht="28.5">
      <c r="A432" s="31">
        <v>20</v>
      </c>
      <c r="B432" s="35" t="s">
        <v>690</v>
      </c>
      <c r="C432" s="35" t="s">
        <v>691</v>
      </c>
      <c r="D432" s="36">
        <v>25000000</v>
      </c>
      <c r="F432" s="93" t="s">
        <v>692</v>
      </c>
    </row>
    <row r="433" spans="1:6" ht="28.5">
      <c r="A433" s="31">
        <v>21</v>
      </c>
      <c r="B433" s="35" t="s">
        <v>693</v>
      </c>
      <c r="C433" s="35" t="s">
        <v>694</v>
      </c>
      <c r="D433" s="36">
        <v>53480000</v>
      </c>
    </row>
    <row r="434" spans="1:6" ht="28.5">
      <c r="A434" s="31">
        <v>22</v>
      </c>
      <c r="B434" s="81" t="s">
        <v>695</v>
      </c>
      <c r="C434" s="33" t="s">
        <v>696</v>
      </c>
      <c r="D434" s="34">
        <v>10000000</v>
      </c>
      <c r="F434" s="93" t="s">
        <v>697</v>
      </c>
    </row>
    <row r="435" spans="1:6">
      <c r="A435" s="31">
        <v>23</v>
      </c>
      <c r="B435" s="81" t="s">
        <v>698</v>
      </c>
      <c r="C435" s="33" t="s">
        <v>699</v>
      </c>
      <c r="D435" s="34">
        <v>10000000</v>
      </c>
      <c r="F435" s="93" t="s">
        <v>700</v>
      </c>
    </row>
    <row r="436" spans="1:6" ht="28.5">
      <c r="A436" s="31">
        <v>24</v>
      </c>
      <c r="B436" s="81" t="s">
        <v>701</v>
      </c>
      <c r="C436" s="33" t="s">
        <v>702</v>
      </c>
      <c r="D436" s="34">
        <v>5000000</v>
      </c>
      <c r="F436" s="93" t="s">
        <v>703</v>
      </c>
    </row>
    <row r="437" spans="1:6">
      <c r="A437" s="31">
        <v>25</v>
      </c>
      <c r="B437" s="81" t="s">
        <v>704</v>
      </c>
      <c r="C437" s="81" t="s">
        <v>705</v>
      </c>
      <c r="D437" s="34">
        <v>10000000</v>
      </c>
    </row>
    <row r="438" spans="1:6">
      <c r="A438" s="31">
        <v>26</v>
      </c>
      <c r="B438" s="81" t="s">
        <v>706</v>
      </c>
      <c r="C438" s="81" t="s">
        <v>707</v>
      </c>
      <c r="D438" s="34">
        <v>10000000</v>
      </c>
    </row>
    <row r="439" spans="1:6" ht="28.5">
      <c r="A439" s="31">
        <v>27</v>
      </c>
      <c r="B439" s="95" t="s">
        <v>708</v>
      </c>
      <c r="C439" s="95" t="s">
        <v>709</v>
      </c>
      <c r="D439" s="96">
        <v>10000000</v>
      </c>
    </row>
    <row r="440" spans="1:6" ht="30.75" customHeight="1">
      <c r="A440" s="31">
        <v>28</v>
      </c>
      <c r="B440" s="97" t="s">
        <v>710</v>
      </c>
      <c r="C440" s="95" t="s">
        <v>711</v>
      </c>
      <c r="D440" s="96">
        <v>5000000</v>
      </c>
    </row>
    <row r="441" spans="1:6" ht="14.25" customHeight="1">
      <c r="A441" s="31">
        <v>29</v>
      </c>
      <c r="B441" s="32" t="s">
        <v>712</v>
      </c>
      <c r="C441" s="33" t="s">
        <v>713</v>
      </c>
      <c r="D441" s="34">
        <v>15000000</v>
      </c>
    </row>
    <row r="442" spans="1:6" ht="27" customHeight="1">
      <c r="A442" s="31">
        <v>30</v>
      </c>
      <c r="B442" s="32" t="s">
        <v>714</v>
      </c>
      <c r="C442" s="33" t="s">
        <v>715</v>
      </c>
      <c r="D442" s="34">
        <v>16000000</v>
      </c>
    </row>
    <row r="443" spans="1:6" ht="42" customHeight="1">
      <c r="A443" s="104">
        <v>31</v>
      </c>
      <c r="B443" s="86" t="s">
        <v>716</v>
      </c>
      <c r="C443" s="86" t="s">
        <v>717</v>
      </c>
      <c r="D443" s="83">
        <v>10500000</v>
      </c>
      <c r="F443" s="45">
        <v>215</v>
      </c>
    </row>
    <row r="444" spans="1:6" ht="39" customHeight="1">
      <c r="A444" s="104">
        <v>32</v>
      </c>
      <c r="B444" s="86" t="s">
        <v>718</v>
      </c>
      <c r="C444" s="86" t="s">
        <v>719</v>
      </c>
      <c r="D444" s="83">
        <v>9000000</v>
      </c>
      <c r="F444" s="45">
        <v>216</v>
      </c>
    </row>
    <row r="445" spans="1:6" ht="33" customHeight="1">
      <c r="A445" s="104">
        <v>33</v>
      </c>
      <c r="B445" s="86" t="s">
        <v>720</v>
      </c>
      <c r="C445" s="86" t="s">
        <v>721</v>
      </c>
      <c r="D445" s="83">
        <v>8600000</v>
      </c>
      <c r="F445" s="45">
        <v>217</v>
      </c>
    </row>
    <row r="446" spans="1:6" ht="39" customHeight="1">
      <c r="A446" s="104">
        <v>34</v>
      </c>
      <c r="B446" s="86" t="s">
        <v>722</v>
      </c>
      <c r="C446" s="86" t="s">
        <v>723</v>
      </c>
      <c r="D446" s="83">
        <v>16500000</v>
      </c>
      <c r="F446" s="45">
        <v>218</v>
      </c>
    </row>
    <row r="447" spans="1:6" ht="27" customHeight="1">
      <c r="A447" s="104">
        <v>35</v>
      </c>
      <c r="B447" s="86" t="s">
        <v>724</v>
      </c>
      <c r="C447" s="86" t="s">
        <v>725</v>
      </c>
      <c r="D447" s="83">
        <v>50000000</v>
      </c>
      <c r="F447" s="45">
        <v>219</v>
      </c>
    </row>
    <row r="448" spans="1:6" ht="27" customHeight="1">
      <c r="A448" s="104">
        <v>36</v>
      </c>
      <c r="B448" s="86" t="s">
        <v>726</v>
      </c>
      <c r="C448" s="86" t="s">
        <v>727</v>
      </c>
      <c r="D448" s="83">
        <v>10000000</v>
      </c>
      <c r="F448" s="45">
        <v>220</v>
      </c>
    </row>
    <row r="449" spans="1:6" ht="27" customHeight="1">
      <c r="A449" s="104">
        <v>37</v>
      </c>
      <c r="B449" s="86" t="s">
        <v>728</v>
      </c>
      <c r="C449" s="86" t="s">
        <v>729</v>
      </c>
      <c r="D449" s="83">
        <v>15000000</v>
      </c>
      <c r="F449" s="45">
        <v>221</v>
      </c>
    </row>
    <row r="450" spans="1:6" ht="27" customHeight="1">
      <c r="A450" s="104">
        <v>38</v>
      </c>
      <c r="B450" s="86" t="s">
        <v>730</v>
      </c>
      <c r="C450" s="86" t="s">
        <v>731</v>
      </c>
      <c r="D450" s="83">
        <v>15000000</v>
      </c>
      <c r="F450" s="45">
        <v>222</v>
      </c>
    </row>
    <row r="451" spans="1:6" ht="27" customHeight="1">
      <c r="A451" s="104">
        <v>39</v>
      </c>
      <c r="B451" s="86" t="s">
        <v>732</v>
      </c>
      <c r="C451" s="86" t="s">
        <v>733</v>
      </c>
      <c r="D451" s="83">
        <v>15000000</v>
      </c>
      <c r="F451" s="45">
        <v>223</v>
      </c>
    </row>
    <row r="452" spans="1:6" ht="27" customHeight="1">
      <c r="A452" s="104">
        <v>40</v>
      </c>
      <c r="B452" s="86" t="s">
        <v>734</v>
      </c>
      <c r="C452" s="86" t="s">
        <v>735</v>
      </c>
      <c r="D452" s="83">
        <v>10000000</v>
      </c>
      <c r="F452" s="45">
        <v>224</v>
      </c>
    </row>
    <row r="453" spans="1:6" ht="27" customHeight="1">
      <c r="A453" s="104">
        <v>41</v>
      </c>
      <c r="B453" s="86" t="s">
        <v>736</v>
      </c>
      <c r="C453" s="86" t="s">
        <v>737</v>
      </c>
      <c r="D453" s="83">
        <v>10000000</v>
      </c>
      <c r="F453" s="45">
        <v>225</v>
      </c>
    </row>
    <row r="454" spans="1:6" ht="27" customHeight="1">
      <c r="A454" s="104">
        <v>42</v>
      </c>
      <c r="B454" s="86" t="s">
        <v>738</v>
      </c>
      <c r="C454" s="86" t="s">
        <v>739</v>
      </c>
      <c r="D454" s="83">
        <v>10000000</v>
      </c>
      <c r="F454" s="45">
        <v>226</v>
      </c>
    </row>
    <row r="455" spans="1:6" ht="27" customHeight="1">
      <c r="A455" s="104">
        <v>43</v>
      </c>
      <c r="B455" s="86" t="s">
        <v>740</v>
      </c>
      <c r="C455" s="86" t="s">
        <v>741</v>
      </c>
      <c r="D455" s="83">
        <v>15000000</v>
      </c>
      <c r="F455" s="45">
        <v>227</v>
      </c>
    </row>
    <row r="456" spans="1:6" ht="27" customHeight="1">
      <c r="A456" s="104">
        <v>44</v>
      </c>
      <c r="B456" s="86" t="s">
        <v>742</v>
      </c>
      <c r="C456" s="86" t="s">
        <v>743</v>
      </c>
      <c r="D456" s="83">
        <v>15000000</v>
      </c>
      <c r="F456" s="45">
        <v>228</v>
      </c>
    </row>
    <row r="457" spans="1:6" ht="27" customHeight="1">
      <c r="A457" s="104">
        <v>45</v>
      </c>
      <c r="B457" s="86" t="s">
        <v>744</v>
      </c>
      <c r="C457" s="86" t="s">
        <v>745</v>
      </c>
      <c r="D457" s="83">
        <v>15000000</v>
      </c>
      <c r="F457" s="45">
        <v>229</v>
      </c>
    </row>
    <row r="458" spans="1:6" ht="27" customHeight="1">
      <c r="A458" s="104">
        <v>46</v>
      </c>
      <c r="B458" s="86" t="s">
        <v>746</v>
      </c>
      <c r="C458" s="86" t="s">
        <v>747</v>
      </c>
      <c r="D458" s="83">
        <v>10000000</v>
      </c>
      <c r="F458" s="45">
        <v>230</v>
      </c>
    </row>
    <row r="459" spans="1:6" ht="27" customHeight="1">
      <c r="A459" s="104">
        <v>47</v>
      </c>
      <c r="B459" s="86" t="s">
        <v>748</v>
      </c>
      <c r="C459" s="86" t="s">
        <v>749</v>
      </c>
      <c r="D459" s="83">
        <v>7500000</v>
      </c>
      <c r="F459" s="45">
        <v>231</v>
      </c>
    </row>
    <row r="460" spans="1:6" ht="27" customHeight="1">
      <c r="A460" s="104">
        <v>48</v>
      </c>
      <c r="B460" s="86" t="s">
        <v>750</v>
      </c>
      <c r="C460" s="86" t="s">
        <v>751</v>
      </c>
      <c r="D460" s="83">
        <v>15000000</v>
      </c>
      <c r="F460" s="45">
        <v>232</v>
      </c>
    </row>
    <row r="461" spans="1:6" ht="27" customHeight="1">
      <c r="A461" s="104">
        <v>49</v>
      </c>
      <c r="B461" s="86" t="s">
        <v>752</v>
      </c>
      <c r="C461" s="86" t="s">
        <v>753</v>
      </c>
      <c r="D461" s="83">
        <v>10000000</v>
      </c>
      <c r="F461" s="45">
        <v>233</v>
      </c>
    </row>
    <row r="462" spans="1:6" ht="27" customHeight="1">
      <c r="A462" s="104">
        <v>50</v>
      </c>
      <c r="B462" s="86" t="s">
        <v>754</v>
      </c>
      <c r="C462" s="86" t="s">
        <v>755</v>
      </c>
      <c r="D462" s="83">
        <v>15000000</v>
      </c>
      <c r="F462" s="45">
        <v>234</v>
      </c>
    </row>
    <row r="463" spans="1:6" ht="27" customHeight="1">
      <c r="A463" s="104">
        <v>51</v>
      </c>
      <c r="B463" s="86" t="s">
        <v>756</v>
      </c>
      <c r="C463" s="86" t="s">
        <v>757</v>
      </c>
      <c r="D463" s="83">
        <v>15000000</v>
      </c>
      <c r="F463" s="45">
        <v>235</v>
      </c>
    </row>
    <row r="464" spans="1:6" ht="27" customHeight="1">
      <c r="A464" s="104">
        <v>52</v>
      </c>
      <c r="B464" s="86" t="s">
        <v>758</v>
      </c>
      <c r="C464" s="86" t="s">
        <v>759</v>
      </c>
      <c r="D464" s="83">
        <v>20000000</v>
      </c>
      <c r="F464" s="45">
        <v>348</v>
      </c>
    </row>
    <row r="465" spans="1:6" ht="27" customHeight="1">
      <c r="A465" s="104">
        <v>53</v>
      </c>
      <c r="B465" s="87" t="s">
        <v>760</v>
      </c>
      <c r="C465" s="87" t="s">
        <v>761</v>
      </c>
      <c r="D465" s="83">
        <v>10000000</v>
      </c>
      <c r="F465" s="45">
        <v>365</v>
      </c>
    </row>
    <row r="466" spans="1:6" ht="27" customHeight="1">
      <c r="A466" s="49"/>
      <c r="B466" s="15"/>
      <c r="C466" s="89"/>
      <c r="D466" s="90"/>
    </row>
    <row r="467" spans="1:6" ht="14.25" customHeight="1">
      <c r="A467" s="49"/>
      <c r="B467" s="15"/>
      <c r="C467" s="89"/>
      <c r="D467" s="90"/>
    </row>
    <row r="468" spans="1:6" ht="14.25" customHeight="1">
      <c r="A468" s="49"/>
      <c r="B468" s="15"/>
      <c r="C468" s="89"/>
      <c r="D468" s="90"/>
    </row>
    <row r="469" spans="1:6">
      <c r="A469" s="191" t="s">
        <v>762</v>
      </c>
      <c r="B469" s="191"/>
      <c r="C469" s="89" t="s">
        <v>763</v>
      </c>
      <c r="D469" s="90"/>
    </row>
    <row r="470" spans="1:6" ht="28.5" customHeight="1">
      <c r="A470" s="185" t="s">
        <v>9</v>
      </c>
      <c r="B470" s="185"/>
      <c r="C470" s="186" t="s">
        <v>764</v>
      </c>
      <c r="D470" s="186"/>
      <c r="F470" s="93" t="e">
        <f>F471+F605+#REF!</f>
        <v>#REF!</v>
      </c>
    </row>
    <row r="471" spans="1:6">
      <c r="A471" s="187" t="s">
        <v>11</v>
      </c>
      <c r="B471" s="187"/>
      <c r="C471" s="57">
        <f>SUM(D473:D877)</f>
        <v>13990598820</v>
      </c>
      <c r="F471" s="93">
        <f>SUM(D473:D600)</f>
        <v>4727000000</v>
      </c>
    </row>
    <row r="472" spans="1:6" ht="15">
      <c r="A472" s="28" t="s">
        <v>12</v>
      </c>
      <c r="B472" s="28" t="s">
        <v>13</v>
      </c>
      <c r="C472" s="29" t="s">
        <v>14</v>
      </c>
      <c r="D472" s="30" t="s">
        <v>15</v>
      </c>
    </row>
    <row r="473" spans="1:6" ht="28.5">
      <c r="A473" s="31">
        <v>1</v>
      </c>
      <c r="B473" s="32" t="s">
        <v>765</v>
      </c>
      <c r="C473" s="33" t="s">
        <v>766</v>
      </c>
      <c r="D473" s="34">
        <v>30000000</v>
      </c>
    </row>
    <row r="474" spans="1:6" ht="42.75">
      <c r="A474" s="31">
        <v>2</v>
      </c>
      <c r="B474" s="32" t="s">
        <v>767</v>
      </c>
      <c r="C474" s="33" t="s">
        <v>768</v>
      </c>
      <c r="D474" s="34">
        <v>15000000</v>
      </c>
    </row>
    <row r="475" spans="1:6" ht="28.5">
      <c r="A475" s="31">
        <v>3</v>
      </c>
      <c r="B475" s="32" t="s">
        <v>769</v>
      </c>
      <c r="C475" s="33" t="s">
        <v>770</v>
      </c>
      <c r="D475" s="34">
        <v>10000000</v>
      </c>
      <c r="E475" s="93" t="s">
        <v>771</v>
      </c>
    </row>
    <row r="476" spans="1:6" ht="28.5">
      <c r="A476" s="31">
        <v>4</v>
      </c>
      <c r="B476" s="131" t="s">
        <v>772</v>
      </c>
      <c r="C476" s="131" t="s">
        <v>773</v>
      </c>
      <c r="D476" s="96">
        <v>20000000</v>
      </c>
      <c r="E476" s="93" t="s">
        <v>774</v>
      </c>
    </row>
    <row r="477" spans="1:6" ht="27.75" customHeight="1">
      <c r="A477" s="31">
        <v>5</v>
      </c>
      <c r="B477" s="131" t="s">
        <v>775</v>
      </c>
      <c r="C477" s="131" t="s">
        <v>776</v>
      </c>
      <c r="D477" s="96">
        <v>35000000</v>
      </c>
    </row>
    <row r="478" spans="1:6" ht="28.5">
      <c r="A478" s="31">
        <v>6</v>
      </c>
      <c r="B478" s="131" t="s">
        <v>777</v>
      </c>
      <c r="C478" s="131" t="s">
        <v>778</v>
      </c>
      <c r="D478" s="96">
        <v>40000000</v>
      </c>
      <c r="E478" s="93" t="s">
        <v>779</v>
      </c>
    </row>
    <row r="479" spans="1:6" ht="28.5">
      <c r="A479" s="31">
        <v>7</v>
      </c>
      <c r="B479" s="131" t="s">
        <v>780</v>
      </c>
      <c r="C479" s="131" t="s">
        <v>781</v>
      </c>
      <c r="D479" s="96">
        <v>50000000</v>
      </c>
    </row>
    <row r="480" spans="1:6" ht="30" customHeight="1">
      <c r="A480" s="31">
        <v>8</v>
      </c>
      <c r="B480" s="131" t="s">
        <v>782</v>
      </c>
      <c r="C480" s="131" t="s">
        <v>783</v>
      </c>
      <c r="D480" s="96">
        <v>20000000</v>
      </c>
    </row>
    <row r="481" spans="1:4" ht="28.5">
      <c r="A481" s="31">
        <v>9</v>
      </c>
      <c r="B481" s="131" t="s">
        <v>784</v>
      </c>
      <c r="C481" s="131" t="s">
        <v>785</v>
      </c>
      <c r="D481" s="96">
        <v>20000000</v>
      </c>
    </row>
    <row r="482" spans="1:4" ht="31.5" customHeight="1">
      <c r="A482" s="31">
        <v>10</v>
      </c>
      <c r="B482" s="131" t="s">
        <v>786</v>
      </c>
      <c r="C482" s="131" t="s">
        <v>787</v>
      </c>
      <c r="D482" s="96">
        <v>15000000</v>
      </c>
    </row>
    <row r="483" spans="1:4">
      <c r="A483" s="31">
        <v>11</v>
      </c>
      <c r="B483" s="131" t="s">
        <v>788</v>
      </c>
      <c r="C483" s="131" t="s">
        <v>789</v>
      </c>
      <c r="D483" s="96">
        <v>10000000</v>
      </c>
    </row>
    <row r="484" spans="1:4" ht="28.5">
      <c r="A484" s="31">
        <v>12</v>
      </c>
      <c r="B484" s="131" t="s">
        <v>790</v>
      </c>
      <c r="C484" s="131" t="s">
        <v>791</v>
      </c>
      <c r="D484" s="96">
        <v>10000000</v>
      </c>
    </row>
    <row r="485" spans="1:4" ht="28.5">
      <c r="A485" s="31">
        <v>13</v>
      </c>
      <c r="B485" s="131" t="s">
        <v>792</v>
      </c>
      <c r="C485" s="131" t="s">
        <v>793</v>
      </c>
      <c r="D485" s="96">
        <v>10000000</v>
      </c>
    </row>
    <row r="486" spans="1:4" ht="30" customHeight="1">
      <c r="A486" s="31">
        <v>14</v>
      </c>
      <c r="B486" s="131" t="s">
        <v>794</v>
      </c>
      <c r="C486" s="131" t="s">
        <v>795</v>
      </c>
      <c r="D486" s="96">
        <v>100000000</v>
      </c>
    </row>
    <row r="487" spans="1:4" ht="28.5">
      <c r="A487" s="31">
        <v>15</v>
      </c>
      <c r="B487" s="131" t="s">
        <v>796</v>
      </c>
      <c r="C487" s="131" t="s">
        <v>797</v>
      </c>
      <c r="D487" s="96">
        <v>10000000</v>
      </c>
    </row>
    <row r="488" spans="1:4" ht="28.5">
      <c r="A488" s="31">
        <v>16</v>
      </c>
      <c r="B488" s="131" t="s">
        <v>798</v>
      </c>
      <c r="C488" s="131" t="s">
        <v>799</v>
      </c>
      <c r="D488" s="36">
        <v>20000000</v>
      </c>
    </row>
    <row r="489" spans="1:4" ht="28.5">
      <c r="A489" s="31">
        <v>17</v>
      </c>
      <c r="B489" s="131" t="s">
        <v>800</v>
      </c>
      <c r="C489" s="131" t="s">
        <v>801</v>
      </c>
      <c r="D489" s="36">
        <v>50000000</v>
      </c>
    </row>
    <row r="490" spans="1:4" ht="28.5">
      <c r="A490" s="31">
        <v>18</v>
      </c>
      <c r="B490" s="131" t="s">
        <v>802</v>
      </c>
      <c r="C490" s="131" t="s">
        <v>803</v>
      </c>
      <c r="D490" s="36">
        <v>10000000</v>
      </c>
    </row>
    <row r="491" spans="1:4" ht="28.5">
      <c r="A491" s="31">
        <v>19</v>
      </c>
      <c r="B491" s="131" t="s">
        <v>804</v>
      </c>
      <c r="C491" s="131" t="s">
        <v>805</v>
      </c>
      <c r="D491" s="36">
        <v>15000000</v>
      </c>
    </row>
    <row r="492" spans="1:4" ht="28.5">
      <c r="A492" s="31">
        <v>20</v>
      </c>
      <c r="B492" s="131" t="s">
        <v>806</v>
      </c>
      <c r="C492" s="131" t="s">
        <v>807</v>
      </c>
      <c r="D492" s="36">
        <v>15000000</v>
      </c>
    </row>
    <row r="493" spans="1:4" ht="42.75">
      <c r="A493" s="31">
        <v>21</v>
      </c>
      <c r="B493" s="131" t="s">
        <v>808</v>
      </c>
      <c r="C493" s="131" t="s">
        <v>809</v>
      </c>
      <c r="D493" s="36">
        <v>20000000</v>
      </c>
    </row>
    <row r="494" spans="1:4" ht="28.5">
      <c r="A494" s="31">
        <v>22</v>
      </c>
      <c r="B494" s="131" t="s">
        <v>810</v>
      </c>
      <c r="C494" s="131" t="s">
        <v>811</v>
      </c>
      <c r="D494" s="96">
        <v>70000000</v>
      </c>
    </row>
    <row r="495" spans="1:4" ht="28.5">
      <c r="A495" s="31">
        <v>23</v>
      </c>
      <c r="B495" s="131" t="s">
        <v>812</v>
      </c>
      <c r="C495" s="131" t="s">
        <v>813</v>
      </c>
      <c r="D495" s="96">
        <v>15000000</v>
      </c>
    </row>
    <row r="496" spans="1:4">
      <c r="A496" s="31">
        <v>24</v>
      </c>
      <c r="B496" s="131" t="s">
        <v>814</v>
      </c>
      <c r="C496" s="131" t="s">
        <v>815</v>
      </c>
      <c r="D496" s="96">
        <v>50000000</v>
      </c>
    </row>
    <row r="497" spans="1:6" ht="28.5">
      <c r="A497" s="31">
        <v>25</v>
      </c>
      <c r="B497" s="131" t="s">
        <v>816</v>
      </c>
      <c r="C497" s="131" t="s">
        <v>817</v>
      </c>
      <c r="D497" s="96">
        <v>10000000</v>
      </c>
    </row>
    <row r="498" spans="1:6" ht="28.5">
      <c r="A498" s="31">
        <v>26</v>
      </c>
      <c r="B498" s="131" t="s">
        <v>818</v>
      </c>
      <c r="C498" s="131" t="s">
        <v>819</v>
      </c>
      <c r="D498" s="96">
        <v>10000000</v>
      </c>
    </row>
    <row r="499" spans="1:6" ht="28.5">
      <c r="A499" s="31">
        <v>27</v>
      </c>
      <c r="B499" s="131" t="s">
        <v>820</v>
      </c>
      <c r="C499" s="131" t="s">
        <v>821</v>
      </c>
      <c r="D499" s="96">
        <v>10000000</v>
      </c>
    </row>
    <row r="500" spans="1:6" ht="28.5">
      <c r="A500" s="31">
        <v>28</v>
      </c>
      <c r="B500" s="131" t="s">
        <v>822</v>
      </c>
      <c r="C500" s="131" t="s">
        <v>823</v>
      </c>
      <c r="D500" s="96">
        <v>10000000</v>
      </c>
    </row>
    <row r="501" spans="1:6" ht="28.5">
      <c r="A501" s="31">
        <v>29</v>
      </c>
      <c r="B501" s="95" t="s">
        <v>824</v>
      </c>
      <c r="C501" s="95" t="s">
        <v>825</v>
      </c>
      <c r="D501" s="96">
        <v>100000000</v>
      </c>
    </row>
    <row r="502" spans="1:6" ht="28.5">
      <c r="A502" s="31">
        <v>30</v>
      </c>
      <c r="B502" s="95" t="s">
        <v>826</v>
      </c>
      <c r="C502" s="95" t="s">
        <v>827</v>
      </c>
      <c r="D502" s="96">
        <v>10000000</v>
      </c>
    </row>
    <row r="503" spans="1:6" s="136" customFormat="1" ht="28.5">
      <c r="A503" s="31">
        <v>31</v>
      </c>
      <c r="B503" s="95" t="s">
        <v>828</v>
      </c>
      <c r="C503" s="95" t="s">
        <v>829</v>
      </c>
      <c r="D503" s="96">
        <v>10000000</v>
      </c>
      <c r="E503" s="135"/>
      <c r="F503" s="135"/>
    </row>
    <row r="504" spans="1:6" ht="28.5">
      <c r="A504" s="31">
        <v>32</v>
      </c>
      <c r="B504" s="95" t="s">
        <v>830</v>
      </c>
      <c r="C504" s="95" t="s">
        <v>831</v>
      </c>
      <c r="D504" s="96">
        <v>100000000</v>
      </c>
    </row>
    <row r="505" spans="1:6" ht="35.25" customHeight="1">
      <c r="A505" s="31">
        <v>33</v>
      </c>
      <c r="B505" s="95" t="s">
        <v>832</v>
      </c>
      <c r="C505" s="95" t="s">
        <v>833</v>
      </c>
      <c r="D505" s="96">
        <v>20000000</v>
      </c>
    </row>
    <row r="506" spans="1:6" ht="28.5">
      <c r="A506" s="31">
        <v>34</v>
      </c>
      <c r="B506" s="97" t="s">
        <v>834</v>
      </c>
      <c r="C506" s="95" t="s">
        <v>835</v>
      </c>
      <c r="D506" s="96">
        <v>10000000</v>
      </c>
    </row>
    <row r="507" spans="1:6" ht="28.5">
      <c r="A507" s="31">
        <v>35</v>
      </c>
      <c r="B507" s="97" t="s">
        <v>836</v>
      </c>
      <c r="C507" s="95" t="s">
        <v>837</v>
      </c>
      <c r="D507" s="96">
        <v>100000000</v>
      </c>
    </row>
    <row r="508" spans="1:6">
      <c r="A508" s="31">
        <v>36</v>
      </c>
      <c r="B508" s="97" t="s">
        <v>838</v>
      </c>
      <c r="C508" s="95" t="s">
        <v>839</v>
      </c>
      <c r="D508" s="96">
        <v>15000000</v>
      </c>
    </row>
    <row r="509" spans="1:6" ht="28.5">
      <c r="A509" s="31">
        <v>37</v>
      </c>
      <c r="B509" s="95" t="s">
        <v>840</v>
      </c>
      <c r="C509" s="95" t="s">
        <v>841</v>
      </c>
      <c r="D509" s="96">
        <v>30000000</v>
      </c>
    </row>
    <row r="510" spans="1:6" ht="28.5">
      <c r="A510" s="31">
        <v>38</v>
      </c>
      <c r="B510" s="95" t="s">
        <v>842</v>
      </c>
      <c r="C510" s="95" t="s">
        <v>843</v>
      </c>
      <c r="D510" s="96">
        <v>50000000</v>
      </c>
    </row>
    <row r="511" spans="1:6" ht="42.75">
      <c r="A511" s="31">
        <v>39</v>
      </c>
      <c r="B511" s="97" t="s">
        <v>844</v>
      </c>
      <c r="C511" s="95" t="s">
        <v>845</v>
      </c>
      <c r="D511" s="96">
        <v>10000000</v>
      </c>
    </row>
    <row r="512" spans="1:6" ht="28.5">
      <c r="A512" s="31">
        <v>40</v>
      </c>
      <c r="B512" s="97" t="s">
        <v>846</v>
      </c>
      <c r="C512" s="95" t="s">
        <v>847</v>
      </c>
      <c r="D512" s="96">
        <v>10000000</v>
      </c>
    </row>
    <row r="513" spans="1:6">
      <c r="A513" s="31">
        <v>41</v>
      </c>
      <c r="B513" s="97" t="s">
        <v>848</v>
      </c>
      <c r="C513" s="95" t="s">
        <v>849</v>
      </c>
      <c r="D513" s="96">
        <v>25000000</v>
      </c>
    </row>
    <row r="514" spans="1:6" ht="33.75" customHeight="1">
      <c r="A514" s="31">
        <v>42</v>
      </c>
      <c r="B514" s="97" t="s">
        <v>850</v>
      </c>
      <c r="C514" s="95" t="s">
        <v>851</v>
      </c>
      <c r="D514" s="96">
        <v>25000000</v>
      </c>
      <c r="E514" s="93" t="s">
        <v>852</v>
      </c>
    </row>
    <row r="515" spans="1:6" ht="33" customHeight="1">
      <c r="A515" s="31">
        <v>43</v>
      </c>
      <c r="B515" s="97" t="s">
        <v>853</v>
      </c>
      <c r="C515" s="95" t="s">
        <v>854</v>
      </c>
      <c r="D515" s="96">
        <v>45000000</v>
      </c>
      <c r="E515" s="93" t="s">
        <v>852</v>
      </c>
    </row>
    <row r="516" spans="1:6" ht="28.5">
      <c r="A516" s="31">
        <v>44</v>
      </c>
      <c r="B516" s="97" t="s">
        <v>855</v>
      </c>
      <c r="C516" s="95" t="s">
        <v>856</v>
      </c>
      <c r="D516" s="96">
        <v>45000000</v>
      </c>
      <c r="E516" s="93" t="s">
        <v>852</v>
      </c>
    </row>
    <row r="517" spans="1:6" ht="31.5" customHeight="1">
      <c r="A517" s="31">
        <v>45</v>
      </c>
      <c r="B517" s="97" t="s">
        <v>857</v>
      </c>
      <c r="C517" s="95" t="s">
        <v>858</v>
      </c>
      <c r="D517" s="96">
        <v>45000000</v>
      </c>
      <c r="E517" s="93" t="s">
        <v>859</v>
      </c>
    </row>
    <row r="518" spans="1:6" ht="28.5">
      <c r="A518" s="31">
        <v>46</v>
      </c>
      <c r="B518" s="97" t="s">
        <v>860</v>
      </c>
      <c r="C518" s="95" t="s">
        <v>861</v>
      </c>
      <c r="D518" s="96">
        <v>45000000</v>
      </c>
      <c r="E518" s="93" t="s">
        <v>852</v>
      </c>
    </row>
    <row r="519" spans="1:6">
      <c r="A519" s="31">
        <v>47</v>
      </c>
      <c r="B519" s="97" t="s">
        <v>862</v>
      </c>
      <c r="C519" s="95" t="s">
        <v>863</v>
      </c>
      <c r="D519" s="96">
        <v>80000000</v>
      </c>
    </row>
    <row r="520" spans="1:6" ht="28.5">
      <c r="A520" s="31">
        <v>48</v>
      </c>
      <c r="B520" s="97" t="s">
        <v>864</v>
      </c>
      <c r="C520" s="95" t="s">
        <v>865</v>
      </c>
      <c r="D520" s="96">
        <v>40000000</v>
      </c>
      <c r="F520" s="93" t="s">
        <v>304</v>
      </c>
    </row>
    <row r="521" spans="1:6" ht="28.5">
      <c r="A521" s="31">
        <v>49</v>
      </c>
      <c r="B521" s="97" t="s">
        <v>866</v>
      </c>
      <c r="C521" s="95" t="s">
        <v>867</v>
      </c>
      <c r="D521" s="96">
        <v>15000000</v>
      </c>
      <c r="F521" s="93" t="s">
        <v>304</v>
      </c>
    </row>
    <row r="522" spans="1:6" ht="28.5">
      <c r="A522" s="31">
        <v>50</v>
      </c>
      <c r="B522" s="97" t="s">
        <v>868</v>
      </c>
      <c r="C522" s="95" t="s">
        <v>869</v>
      </c>
      <c r="D522" s="96">
        <v>20000000</v>
      </c>
      <c r="E522" s="93" t="s">
        <v>870</v>
      </c>
    </row>
    <row r="523" spans="1:6" ht="28.5">
      <c r="A523" s="31">
        <v>51</v>
      </c>
      <c r="B523" s="97" t="s">
        <v>871</v>
      </c>
      <c r="C523" s="95" t="s">
        <v>872</v>
      </c>
      <c r="D523" s="96">
        <v>10000000</v>
      </c>
    </row>
    <row r="524" spans="1:6" ht="31.5" customHeight="1">
      <c r="A524" s="31">
        <v>52</v>
      </c>
      <c r="B524" s="97" t="s">
        <v>866</v>
      </c>
      <c r="C524" s="95" t="s">
        <v>873</v>
      </c>
      <c r="D524" s="96">
        <v>30000000</v>
      </c>
    </row>
    <row r="525" spans="1:6">
      <c r="A525" s="31">
        <v>53</v>
      </c>
      <c r="B525" s="97" t="s">
        <v>874</v>
      </c>
      <c r="C525" s="95" t="s">
        <v>875</v>
      </c>
      <c r="D525" s="96">
        <v>30000000</v>
      </c>
    </row>
    <row r="526" spans="1:6" ht="28.5">
      <c r="A526" s="31">
        <v>54</v>
      </c>
      <c r="B526" s="97" t="s">
        <v>876</v>
      </c>
      <c r="C526" s="95" t="s">
        <v>877</v>
      </c>
      <c r="D526" s="96">
        <v>100000000</v>
      </c>
    </row>
    <row r="527" spans="1:6">
      <c r="A527" s="31">
        <v>55</v>
      </c>
      <c r="B527" s="97" t="s">
        <v>878</v>
      </c>
      <c r="C527" s="95" t="s">
        <v>879</v>
      </c>
      <c r="D527" s="96">
        <v>30000000</v>
      </c>
    </row>
    <row r="528" spans="1:6" ht="33" customHeight="1">
      <c r="A528" s="31">
        <v>56</v>
      </c>
      <c r="B528" s="97" t="s">
        <v>880</v>
      </c>
      <c r="C528" s="95" t="s">
        <v>881</v>
      </c>
      <c r="D528" s="96">
        <v>10000000</v>
      </c>
    </row>
    <row r="529" spans="1:4">
      <c r="A529" s="31">
        <v>57</v>
      </c>
      <c r="B529" s="97" t="s">
        <v>882</v>
      </c>
      <c r="C529" s="95" t="s">
        <v>883</v>
      </c>
      <c r="D529" s="96">
        <v>25000000</v>
      </c>
    </row>
    <row r="530" spans="1:4" ht="28.5">
      <c r="A530" s="31">
        <v>58</v>
      </c>
      <c r="B530" s="97" t="s">
        <v>884</v>
      </c>
      <c r="C530" s="95" t="s">
        <v>885</v>
      </c>
      <c r="D530" s="96">
        <v>50000000</v>
      </c>
    </row>
    <row r="531" spans="1:4" ht="31.5" customHeight="1">
      <c r="A531" s="31">
        <v>59</v>
      </c>
      <c r="B531" s="97" t="s">
        <v>886</v>
      </c>
      <c r="C531" s="95" t="s">
        <v>887</v>
      </c>
      <c r="D531" s="96">
        <v>10000000</v>
      </c>
    </row>
    <row r="532" spans="1:4" ht="29.25" customHeight="1">
      <c r="A532" s="31">
        <v>60</v>
      </c>
      <c r="B532" s="97" t="s">
        <v>888</v>
      </c>
      <c r="C532" s="95" t="s">
        <v>889</v>
      </c>
      <c r="D532" s="96">
        <v>100000000</v>
      </c>
    </row>
    <row r="533" spans="1:4" ht="28.5">
      <c r="A533" s="31">
        <v>61</v>
      </c>
      <c r="B533" s="97" t="s">
        <v>890</v>
      </c>
      <c r="C533" s="95" t="s">
        <v>891</v>
      </c>
      <c r="D533" s="96">
        <v>15000000</v>
      </c>
    </row>
    <row r="534" spans="1:4" ht="28.5">
      <c r="A534" s="31">
        <v>62</v>
      </c>
      <c r="B534" s="97" t="s">
        <v>892</v>
      </c>
      <c r="C534" s="95" t="s">
        <v>893</v>
      </c>
      <c r="D534" s="96">
        <v>10000000</v>
      </c>
    </row>
    <row r="535" spans="1:4" ht="28.5">
      <c r="A535" s="31">
        <v>63</v>
      </c>
      <c r="B535" s="97" t="s">
        <v>894</v>
      </c>
      <c r="C535" s="95" t="s">
        <v>895</v>
      </c>
      <c r="D535" s="96">
        <v>50000000</v>
      </c>
    </row>
    <row r="536" spans="1:4" ht="28.5">
      <c r="A536" s="31">
        <v>64</v>
      </c>
      <c r="B536" s="97" t="s">
        <v>896</v>
      </c>
      <c r="C536" s="95" t="s">
        <v>897</v>
      </c>
      <c r="D536" s="96">
        <v>50000000</v>
      </c>
    </row>
    <row r="537" spans="1:4" ht="28.5">
      <c r="A537" s="31">
        <v>65</v>
      </c>
      <c r="B537" s="123" t="s">
        <v>898</v>
      </c>
      <c r="C537" s="137" t="s">
        <v>899</v>
      </c>
      <c r="D537" s="36">
        <v>10000000</v>
      </c>
    </row>
    <row r="538" spans="1:4">
      <c r="A538" s="31">
        <v>66</v>
      </c>
      <c r="B538" s="123" t="s">
        <v>900</v>
      </c>
      <c r="C538" s="123" t="s">
        <v>901</v>
      </c>
      <c r="D538" s="36">
        <v>20000000</v>
      </c>
    </row>
    <row r="539" spans="1:4">
      <c r="A539" s="31">
        <v>67</v>
      </c>
      <c r="B539" s="123" t="s">
        <v>902</v>
      </c>
      <c r="C539" s="123" t="s">
        <v>903</v>
      </c>
      <c r="D539" s="36">
        <v>25000000</v>
      </c>
    </row>
    <row r="540" spans="1:4" ht="28.5">
      <c r="A540" s="31">
        <v>68</v>
      </c>
      <c r="B540" s="123" t="s">
        <v>904</v>
      </c>
      <c r="C540" s="123" t="s">
        <v>905</v>
      </c>
      <c r="D540" s="36">
        <v>10000000</v>
      </c>
    </row>
    <row r="541" spans="1:4" ht="28.5">
      <c r="A541" s="31">
        <v>69</v>
      </c>
      <c r="B541" s="123" t="s">
        <v>906</v>
      </c>
      <c r="C541" s="123" t="s">
        <v>907</v>
      </c>
      <c r="D541" s="36">
        <v>30000000</v>
      </c>
    </row>
    <row r="542" spans="1:4" ht="28.5">
      <c r="A542" s="31">
        <v>70</v>
      </c>
      <c r="B542" s="35" t="s">
        <v>908</v>
      </c>
      <c r="C542" s="35" t="s">
        <v>909</v>
      </c>
      <c r="D542" s="36">
        <v>60000000</v>
      </c>
    </row>
    <row r="543" spans="1:4" ht="28.5">
      <c r="A543" s="31">
        <v>71</v>
      </c>
      <c r="B543" s="35" t="s">
        <v>910</v>
      </c>
      <c r="C543" s="35" t="s">
        <v>911</v>
      </c>
      <c r="D543" s="36">
        <v>10000000</v>
      </c>
    </row>
    <row r="544" spans="1:4" ht="28.5">
      <c r="A544" s="31">
        <v>72</v>
      </c>
      <c r="B544" s="35" t="s">
        <v>912</v>
      </c>
      <c r="C544" s="35" t="s">
        <v>913</v>
      </c>
      <c r="D544" s="36">
        <v>2000000</v>
      </c>
    </row>
    <row r="545" spans="1:6" ht="28.5">
      <c r="A545" s="31">
        <v>73</v>
      </c>
      <c r="B545" s="35" t="s">
        <v>914</v>
      </c>
      <c r="C545" s="35" t="s">
        <v>915</v>
      </c>
      <c r="D545" s="36">
        <v>2000000</v>
      </c>
    </row>
    <row r="546" spans="1:6" ht="28.5">
      <c r="A546" s="31">
        <v>74</v>
      </c>
      <c r="B546" s="35" t="s">
        <v>916</v>
      </c>
      <c r="C546" s="35" t="s">
        <v>917</v>
      </c>
      <c r="D546" s="36">
        <v>30000000</v>
      </c>
    </row>
    <row r="547" spans="1:6" ht="28.5">
      <c r="A547" s="31">
        <v>75</v>
      </c>
      <c r="B547" s="35" t="s">
        <v>918</v>
      </c>
      <c r="C547" s="35" t="s">
        <v>919</v>
      </c>
      <c r="D547" s="36">
        <v>10000000</v>
      </c>
    </row>
    <row r="548" spans="1:6" ht="28.5">
      <c r="A548" s="31">
        <v>76</v>
      </c>
      <c r="B548" s="35" t="s">
        <v>920</v>
      </c>
      <c r="C548" s="35" t="s">
        <v>921</v>
      </c>
      <c r="D548" s="36">
        <v>100000000</v>
      </c>
    </row>
    <row r="549" spans="1:6" ht="28.5">
      <c r="A549" s="31">
        <v>77</v>
      </c>
      <c r="B549" s="35" t="s">
        <v>922</v>
      </c>
      <c r="C549" s="35" t="s">
        <v>923</v>
      </c>
      <c r="D549" s="36">
        <v>35000000</v>
      </c>
    </row>
    <row r="550" spans="1:6">
      <c r="A550" s="31">
        <v>78</v>
      </c>
      <c r="B550" s="131" t="s">
        <v>924</v>
      </c>
      <c r="C550" s="138" t="s">
        <v>925</v>
      </c>
      <c r="D550" s="34">
        <v>15000000</v>
      </c>
    </row>
    <row r="551" spans="1:6">
      <c r="A551" s="31">
        <v>79</v>
      </c>
      <c r="B551" s="131" t="s">
        <v>926</v>
      </c>
      <c r="C551" s="131" t="s">
        <v>927</v>
      </c>
      <c r="D551" s="34">
        <v>15000000</v>
      </c>
    </row>
    <row r="552" spans="1:6" ht="28.5">
      <c r="A552" s="31">
        <v>80</v>
      </c>
      <c r="B552" s="131" t="s">
        <v>928</v>
      </c>
      <c r="C552" s="131" t="s">
        <v>929</v>
      </c>
      <c r="D552" s="34">
        <v>60000000</v>
      </c>
      <c r="F552" s="93" t="s">
        <v>930</v>
      </c>
    </row>
    <row r="553" spans="1:6" ht="29.25" customHeight="1">
      <c r="A553" s="31">
        <v>81</v>
      </c>
      <c r="B553" s="131" t="s">
        <v>931</v>
      </c>
      <c r="C553" s="131" t="s">
        <v>932</v>
      </c>
      <c r="D553" s="34">
        <v>60000000</v>
      </c>
      <c r="F553" s="93" t="s">
        <v>930</v>
      </c>
    </row>
    <row r="554" spans="1:6" ht="28.5">
      <c r="A554" s="31">
        <v>82</v>
      </c>
      <c r="B554" s="131" t="s">
        <v>933</v>
      </c>
      <c r="C554" s="131" t="s">
        <v>934</v>
      </c>
      <c r="D554" s="34">
        <v>70000000</v>
      </c>
    </row>
    <row r="555" spans="1:6" ht="28.5">
      <c r="A555" s="31">
        <v>83</v>
      </c>
      <c r="B555" s="131" t="s">
        <v>935</v>
      </c>
      <c r="C555" s="131" t="s">
        <v>936</v>
      </c>
      <c r="D555" s="34">
        <v>60000000</v>
      </c>
      <c r="E555" s="93" t="s">
        <v>937</v>
      </c>
    </row>
    <row r="556" spans="1:6" ht="28.5">
      <c r="A556" s="31">
        <v>84</v>
      </c>
      <c r="B556" s="97" t="s">
        <v>938</v>
      </c>
      <c r="C556" s="33" t="s">
        <v>939</v>
      </c>
      <c r="D556" s="34">
        <v>60000000</v>
      </c>
    </row>
    <row r="557" spans="1:6">
      <c r="A557" s="31">
        <v>85</v>
      </c>
      <c r="B557" s="97" t="s">
        <v>940</v>
      </c>
      <c r="C557" s="33" t="s">
        <v>941</v>
      </c>
      <c r="D557" s="34">
        <v>65000000</v>
      </c>
      <c r="F557" s="93" t="s">
        <v>930</v>
      </c>
    </row>
    <row r="558" spans="1:6" ht="20.25" customHeight="1">
      <c r="A558" s="31">
        <v>86</v>
      </c>
      <c r="B558" s="97" t="s">
        <v>942</v>
      </c>
      <c r="C558" s="33" t="s">
        <v>943</v>
      </c>
      <c r="D558" s="34">
        <v>65000000</v>
      </c>
    </row>
    <row r="559" spans="1:6" ht="28.5">
      <c r="A559" s="31">
        <v>87</v>
      </c>
      <c r="B559" s="97" t="s">
        <v>944</v>
      </c>
      <c r="C559" s="33" t="s">
        <v>945</v>
      </c>
      <c r="D559" s="34">
        <v>65000000</v>
      </c>
    </row>
    <row r="560" spans="1:6" ht="28.5">
      <c r="A560" s="31">
        <v>88</v>
      </c>
      <c r="B560" s="97" t="s">
        <v>946</v>
      </c>
      <c r="C560" s="33" t="s">
        <v>947</v>
      </c>
      <c r="D560" s="34">
        <v>200000000</v>
      </c>
    </row>
    <row r="561" spans="1:8" ht="28.5">
      <c r="A561" s="31">
        <v>89</v>
      </c>
      <c r="B561" s="97" t="s">
        <v>948</v>
      </c>
      <c r="C561" s="33" t="s">
        <v>949</v>
      </c>
      <c r="D561" s="34">
        <v>75000000</v>
      </c>
    </row>
    <row r="562" spans="1:8" ht="28.5">
      <c r="A562" s="31">
        <v>90</v>
      </c>
      <c r="B562" s="97" t="s">
        <v>950</v>
      </c>
      <c r="C562" s="33" t="s">
        <v>951</v>
      </c>
      <c r="D562" s="34">
        <v>80000000</v>
      </c>
    </row>
    <row r="563" spans="1:8" ht="42.75">
      <c r="A563" s="31">
        <v>91</v>
      </c>
      <c r="B563" s="97" t="s">
        <v>952</v>
      </c>
      <c r="C563" s="33" t="s">
        <v>953</v>
      </c>
      <c r="D563" s="34">
        <v>70000000</v>
      </c>
      <c r="F563" s="139" t="s">
        <v>954</v>
      </c>
      <c r="G563" s="140" t="s">
        <v>955</v>
      </c>
      <c r="H563" s="141">
        <v>5000000</v>
      </c>
    </row>
    <row r="564" spans="1:8">
      <c r="A564" s="31">
        <v>92</v>
      </c>
      <c r="B564" s="32" t="s">
        <v>956</v>
      </c>
      <c r="C564" s="33" t="s">
        <v>957</v>
      </c>
      <c r="D564" s="34">
        <v>10000000</v>
      </c>
    </row>
    <row r="565" spans="1:8" ht="28.5">
      <c r="A565" s="31">
        <v>93</v>
      </c>
      <c r="B565" s="32" t="s">
        <v>958</v>
      </c>
      <c r="C565" s="33" t="s">
        <v>959</v>
      </c>
      <c r="D565" s="34">
        <v>50000000</v>
      </c>
    </row>
    <row r="566" spans="1:8">
      <c r="A566" s="31">
        <v>94</v>
      </c>
      <c r="B566" s="32" t="s">
        <v>960</v>
      </c>
      <c r="C566" s="33" t="s">
        <v>961</v>
      </c>
      <c r="D566" s="34">
        <v>30000000</v>
      </c>
    </row>
    <row r="567" spans="1:8">
      <c r="A567" s="31">
        <v>95</v>
      </c>
      <c r="B567" s="32" t="s">
        <v>962</v>
      </c>
      <c r="C567" s="33" t="s">
        <v>963</v>
      </c>
      <c r="D567" s="34">
        <v>75000000</v>
      </c>
    </row>
    <row r="568" spans="1:8">
      <c r="A568" s="31">
        <v>96</v>
      </c>
      <c r="B568" s="131" t="s">
        <v>964</v>
      </c>
      <c r="C568" s="131" t="s">
        <v>965</v>
      </c>
      <c r="D568" s="96">
        <v>90000000</v>
      </c>
    </row>
    <row r="569" spans="1:8" ht="28.5">
      <c r="A569" s="31">
        <v>97</v>
      </c>
      <c r="B569" s="97" t="s">
        <v>966</v>
      </c>
      <c r="C569" s="95" t="s">
        <v>967</v>
      </c>
      <c r="D569" s="96">
        <v>10000000</v>
      </c>
    </row>
    <row r="570" spans="1:8">
      <c r="A570" s="31">
        <v>98</v>
      </c>
      <c r="B570" s="97" t="s">
        <v>968</v>
      </c>
      <c r="C570" s="95" t="s">
        <v>969</v>
      </c>
      <c r="D570" s="96">
        <v>10000000</v>
      </c>
    </row>
    <row r="571" spans="1:8">
      <c r="A571" s="31">
        <v>99</v>
      </c>
      <c r="B571" s="97" t="s">
        <v>970</v>
      </c>
      <c r="C571" s="95" t="s">
        <v>971</v>
      </c>
      <c r="D571" s="96">
        <v>45000000</v>
      </c>
    </row>
    <row r="572" spans="1:8" ht="36.75" customHeight="1">
      <c r="A572" s="31">
        <v>100</v>
      </c>
      <c r="B572" s="97" t="s">
        <v>972</v>
      </c>
      <c r="C572" s="137" t="s">
        <v>973</v>
      </c>
      <c r="D572" s="96">
        <v>50000000</v>
      </c>
    </row>
    <row r="573" spans="1:8">
      <c r="A573" s="31">
        <v>101</v>
      </c>
      <c r="B573" s="97" t="s">
        <v>974</v>
      </c>
      <c r="C573" s="95" t="s">
        <v>975</v>
      </c>
      <c r="D573" s="96">
        <v>65000000</v>
      </c>
    </row>
    <row r="574" spans="1:8" ht="28.5">
      <c r="A574" s="31">
        <v>102</v>
      </c>
      <c r="B574" s="97" t="s">
        <v>976</v>
      </c>
      <c r="C574" s="95" t="s">
        <v>977</v>
      </c>
      <c r="D574" s="96">
        <v>5000000</v>
      </c>
    </row>
    <row r="575" spans="1:8">
      <c r="A575" s="31">
        <v>103</v>
      </c>
      <c r="B575" s="97" t="s">
        <v>978</v>
      </c>
      <c r="C575" s="95" t="s">
        <v>979</v>
      </c>
      <c r="D575" s="96">
        <v>3000000</v>
      </c>
    </row>
    <row r="576" spans="1:8" ht="28.5">
      <c r="A576" s="31">
        <v>104</v>
      </c>
      <c r="B576" s="97" t="s">
        <v>980</v>
      </c>
      <c r="C576" s="95" t="s">
        <v>981</v>
      </c>
      <c r="D576" s="96">
        <v>30000000</v>
      </c>
    </row>
    <row r="577" spans="1:8" ht="28.5">
      <c r="A577" s="31">
        <v>105</v>
      </c>
      <c r="B577" s="97" t="s">
        <v>982</v>
      </c>
      <c r="C577" s="95" t="s">
        <v>983</v>
      </c>
      <c r="D577" s="96">
        <v>15000000</v>
      </c>
    </row>
    <row r="578" spans="1:8">
      <c r="A578" s="31">
        <v>106</v>
      </c>
      <c r="B578" s="97" t="s">
        <v>984</v>
      </c>
      <c r="C578" s="95" t="s">
        <v>985</v>
      </c>
      <c r="D578" s="96">
        <v>20000000</v>
      </c>
    </row>
    <row r="579" spans="1:8" ht="28.5">
      <c r="A579" s="31">
        <v>107</v>
      </c>
      <c r="B579" s="97" t="s">
        <v>986</v>
      </c>
      <c r="C579" s="95" t="s">
        <v>987</v>
      </c>
      <c r="D579" s="96">
        <v>10000000</v>
      </c>
    </row>
    <row r="580" spans="1:8" ht="28.5">
      <c r="A580" s="31">
        <v>108</v>
      </c>
      <c r="B580" s="97" t="s">
        <v>988</v>
      </c>
      <c r="C580" s="95" t="s">
        <v>989</v>
      </c>
      <c r="D580" s="96">
        <v>30000000</v>
      </c>
    </row>
    <row r="581" spans="1:8" ht="28.5" customHeight="1">
      <c r="A581" s="31">
        <v>109</v>
      </c>
      <c r="B581" s="97" t="s">
        <v>990</v>
      </c>
      <c r="C581" s="95" t="s">
        <v>991</v>
      </c>
      <c r="D581" s="96">
        <v>30000000</v>
      </c>
    </row>
    <row r="582" spans="1:8" ht="28.5">
      <c r="A582" s="31">
        <v>110</v>
      </c>
      <c r="B582" s="97" t="s">
        <v>992</v>
      </c>
      <c r="C582" s="95" t="s">
        <v>993</v>
      </c>
      <c r="D582" s="96">
        <v>100000000</v>
      </c>
    </row>
    <row r="583" spans="1:8" ht="28.5">
      <c r="A583" s="31">
        <v>111</v>
      </c>
      <c r="B583" s="97" t="s">
        <v>994</v>
      </c>
      <c r="C583" s="95" t="s">
        <v>995</v>
      </c>
      <c r="D583" s="96">
        <v>50000000</v>
      </c>
    </row>
    <row r="584" spans="1:8" ht="33.75" customHeight="1">
      <c r="A584" s="31">
        <v>112</v>
      </c>
      <c r="B584" s="97" t="s">
        <v>996</v>
      </c>
      <c r="C584" s="95" t="s">
        <v>997</v>
      </c>
      <c r="D584" s="96">
        <v>30000000</v>
      </c>
    </row>
    <row r="585" spans="1:8">
      <c r="A585" s="31">
        <v>113</v>
      </c>
      <c r="B585" s="97" t="s">
        <v>996</v>
      </c>
      <c r="C585" s="95" t="s">
        <v>998</v>
      </c>
      <c r="D585" s="96">
        <v>25000000</v>
      </c>
    </row>
    <row r="586" spans="1:8" ht="28.5">
      <c r="A586" s="31">
        <v>114</v>
      </c>
      <c r="B586" s="97" t="s">
        <v>999</v>
      </c>
      <c r="C586" s="95" t="s">
        <v>1000</v>
      </c>
      <c r="D586" s="96">
        <v>20000000</v>
      </c>
    </row>
    <row r="587" spans="1:8">
      <c r="A587" s="31">
        <v>115</v>
      </c>
      <c r="B587" s="97" t="s">
        <v>1001</v>
      </c>
      <c r="C587" s="95" t="s">
        <v>1002</v>
      </c>
      <c r="D587" s="96">
        <v>20000000</v>
      </c>
    </row>
    <row r="588" spans="1:8">
      <c r="A588" s="31">
        <v>116</v>
      </c>
      <c r="B588" s="97" t="s">
        <v>1003</v>
      </c>
      <c r="C588" s="95" t="s">
        <v>1004</v>
      </c>
      <c r="D588" s="96">
        <v>20000000</v>
      </c>
    </row>
    <row r="589" spans="1:8" ht="28.5">
      <c r="A589" s="31">
        <v>117</v>
      </c>
      <c r="B589" s="97" t="s">
        <v>1005</v>
      </c>
      <c r="C589" s="32" t="s">
        <v>1006</v>
      </c>
      <c r="D589" s="36">
        <v>30000000</v>
      </c>
    </row>
    <row r="590" spans="1:8">
      <c r="A590" s="31">
        <v>118</v>
      </c>
      <c r="B590" s="123" t="s">
        <v>1007</v>
      </c>
      <c r="C590" s="123" t="s">
        <v>1008</v>
      </c>
      <c r="D590" s="36">
        <v>10000000</v>
      </c>
      <c r="F590" s="142" t="s">
        <v>1009</v>
      </c>
      <c r="G590" s="94" t="s">
        <v>1010</v>
      </c>
      <c r="H590" s="94">
        <v>75000000</v>
      </c>
    </row>
    <row r="591" spans="1:8" ht="28.5">
      <c r="A591" s="31">
        <v>119</v>
      </c>
      <c r="B591" s="123" t="s">
        <v>1011</v>
      </c>
      <c r="C591" s="123" t="s">
        <v>1012</v>
      </c>
      <c r="D591" s="36">
        <v>20000000</v>
      </c>
    </row>
    <row r="592" spans="1:8" ht="28.5">
      <c r="A592" s="31">
        <v>120</v>
      </c>
      <c r="B592" s="35" t="s">
        <v>1013</v>
      </c>
      <c r="C592" s="35" t="s">
        <v>1014</v>
      </c>
      <c r="D592" s="36">
        <v>70000000</v>
      </c>
    </row>
    <row r="593" spans="1:6" ht="28.5">
      <c r="A593" s="31">
        <v>121</v>
      </c>
      <c r="B593" s="35" t="s">
        <v>1015</v>
      </c>
      <c r="C593" s="35" t="s">
        <v>1016</v>
      </c>
      <c r="D593" s="36">
        <f>400000000-200000000</f>
        <v>200000000</v>
      </c>
      <c r="E593" s="93" t="s">
        <v>1017</v>
      </c>
    </row>
    <row r="594" spans="1:6" ht="28.5">
      <c r="A594" s="31">
        <v>122</v>
      </c>
      <c r="B594" s="35" t="s">
        <v>1018</v>
      </c>
      <c r="C594" s="35" t="s">
        <v>1019</v>
      </c>
      <c r="D594" s="36">
        <v>5000000</v>
      </c>
      <c r="E594" s="93" t="s">
        <v>1020</v>
      </c>
    </row>
    <row r="595" spans="1:6">
      <c r="A595" s="31">
        <v>123</v>
      </c>
      <c r="B595" s="35" t="s">
        <v>1021</v>
      </c>
      <c r="C595" s="35" t="s">
        <v>1022</v>
      </c>
      <c r="D595" s="36">
        <v>50000000</v>
      </c>
    </row>
    <row r="596" spans="1:6">
      <c r="A596" s="31">
        <v>124</v>
      </c>
      <c r="B596" s="35" t="s">
        <v>1023</v>
      </c>
      <c r="C596" s="35" t="s">
        <v>1024</v>
      </c>
      <c r="D596" s="36">
        <v>20000000</v>
      </c>
      <c r="E596" s="93" t="s">
        <v>859</v>
      </c>
    </row>
    <row r="597" spans="1:6">
      <c r="A597" s="31">
        <v>125</v>
      </c>
      <c r="B597" s="35" t="s">
        <v>1025</v>
      </c>
      <c r="C597" s="35" t="s">
        <v>1026</v>
      </c>
      <c r="D597" s="36">
        <v>10000000</v>
      </c>
    </row>
    <row r="598" spans="1:6">
      <c r="A598" s="31">
        <v>126</v>
      </c>
      <c r="B598" s="35" t="s">
        <v>1027</v>
      </c>
      <c r="C598" s="35" t="s">
        <v>1028</v>
      </c>
      <c r="D598" s="36">
        <v>10000000</v>
      </c>
    </row>
    <row r="599" spans="1:6" ht="28.5">
      <c r="A599" s="31">
        <v>127</v>
      </c>
      <c r="B599" s="35" t="s">
        <v>1029</v>
      </c>
      <c r="C599" s="35" t="s">
        <v>1030</v>
      </c>
      <c r="D599" s="36">
        <v>10000000</v>
      </c>
    </row>
    <row r="600" spans="1:6" ht="28.5">
      <c r="A600" s="31">
        <v>128</v>
      </c>
      <c r="B600" s="97" t="s">
        <v>1031</v>
      </c>
      <c r="C600" s="95" t="s">
        <v>1032</v>
      </c>
      <c r="D600" s="96">
        <v>75000000</v>
      </c>
    </row>
    <row r="601" spans="1:6">
      <c r="A601" s="31"/>
      <c r="B601" s="97"/>
      <c r="C601" s="95"/>
      <c r="D601" s="96"/>
    </row>
    <row r="602" spans="1:6" ht="15">
      <c r="A602" s="31"/>
      <c r="B602" s="188" t="s">
        <v>1033</v>
      </c>
      <c r="C602" s="189"/>
      <c r="D602" s="190"/>
    </row>
    <row r="603" spans="1:6" ht="15">
      <c r="A603" s="31"/>
      <c r="B603" s="143"/>
      <c r="C603" s="95"/>
      <c r="D603" s="96"/>
    </row>
    <row r="604" spans="1:6" ht="15">
      <c r="A604" s="31"/>
      <c r="B604" s="143" t="s">
        <v>1034</v>
      </c>
      <c r="C604" s="95"/>
      <c r="D604" s="96"/>
    </row>
    <row r="605" spans="1:6">
      <c r="A605" s="31">
        <v>130</v>
      </c>
      <c r="B605" s="97" t="s">
        <v>1035</v>
      </c>
      <c r="C605" s="95" t="s">
        <v>1036</v>
      </c>
      <c r="D605" s="96">
        <v>10000000</v>
      </c>
      <c r="F605" s="93">
        <f>SUM(D605:D694)</f>
        <v>680000000</v>
      </c>
    </row>
    <row r="606" spans="1:6" ht="28.5">
      <c r="A606" s="31">
        <v>131</v>
      </c>
      <c r="B606" s="97" t="s">
        <v>1037</v>
      </c>
      <c r="C606" s="95" t="s">
        <v>1038</v>
      </c>
      <c r="D606" s="96">
        <v>10000000</v>
      </c>
    </row>
    <row r="607" spans="1:6">
      <c r="A607" s="31"/>
      <c r="B607" s="97" t="s">
        <v>618</v>
      </c>
      <c r="C607" s="95"/>
      <c r="D607" s="96"/>
    </row>
    <row r="608" spans="1:6" ht="28.5">
      <c r="A608" s="31">
        <v>132</v>
      </c>
      <c r="B608" s="97" t="s">
        <v>1037</v>
      </c>
      <c r="C608" s="95" t="s">
        <v>1039</v>
      </c>
      <c r="D608" s="96">
        <v>10000000</v>
      </c>
    </row>
    <row r="609" spans="1:4">
      <c r="A609" s="31"/>
      <c r="B609" s="97" t="s">
        <v>621</v>
      </c>
      <c r="C609" s="95"/>
      <c r="D609" s="96"/>
    </row>
    <row r="610" spans="1:4" ht="28.5">
      <c r="A610" s="31"/>
      <c r="B610" s="97" t="s">
        <v>1040</v>
      </c>
      <c r="C610" s="95" t="s">
        <v>1039</v>
      </c>
      <c r="D610" s="96"/>
    </row>
    <row r="611" spans="1:4" ht="28.5">
      <c r="A611" s="31">
        <v>133</v>
      </c>
      <c r="B611" s="97" t="s">
        <v>1041</v>
      </c>
      <c r="C611" s="95" t="s">
        <v>1042</v>
      </c>
      <c r="D611" s="96">
        <v>10000000</v>
      </c>
    </row>
    <row r="612" spans="1:4" ht="28.5">
      <c r="A612" s="31">
        <v>134</v>
      </c>
      <c r="B612" s="97" t="s">
        <v>1043</v>
      </c>
      <c r="C612" s="95" t="s">
        <v>1044</v>
      </c>
      <c r="D612" s="96">
        <v>10000000</v>
      </c>
    </row>
    <row r="613" spans="1:4">
      <c r="A613" s="31">
        <v>135</v>
      </c>
      <c r="B613" s="97" t="s">
        <v>1045</v>
      </c>
      <c r="C613" s="95" t="s">
        <v>1046</v>
      </c>
      <c r="D613" s="96">
        <v>10000000</v>
      </c>
    </row>
    <row r="614" spans="1:4" ht="28.5">
      <c r="A614" s="31">
        <v>136</v>
      </c>
      <c r="B614" s="97" t="s">
        <v>1047</v>
      </c>
      <c r="C614" s="95" t="s">
        <v>1048</v>
      </c>
      <c r="D614" s="96">
        <v>10000000</v>
      </c>
    </row>
    <row r="615" spans="1:4">
      <c r="A615" s="31">
        <v>137</v>
      </c>
      <c r="B615" s="97" t="s">
        <v>1040</v>
      </c>
      <c r="C615" s="95" t="s">
        <v>1049</v>
      </c>
      <c r="D615" s="96">
        <v>10000000</v>
      </c>
    </row>
    <row r="616" spans="1:4" ht="28.5">
      <c r="A616" s="31">
        <v>138</v>
      </c>
      <c r="B616" s="97" t="s">
        <v>1050</v>
      </c>
      <c r="C616" s="95" t="s">
        <v>1051</v>
      </c>
      <c r="D616" s="96">
        <v>10000000</v>
      </c>
    </row>
    <row r="617" spans="1:4">
      <c r="A617" s="31">
        <v>139</v>
      </c>
      <c r="B617" s="97" t="s">
        <v>1052</v>
      </c>
      <c r="C617" s="95" t="s">
        <v>1053</v>
      </c>
      <c r="D617" s="96">
        <v>10000000</v>
      </c>
    </row>
    <row r="618" spans="1:4">
      <c r="A618" s="31">
        <v>140</v>
      </c>
      <c r="B618" s="97" t="s">
        <v>1054</v>
      </c>
      <c r="C618" s="95" t="s">
        <v>1055</v>
      </c>
      <c r="D618" s="96">
        <v>10000000</v>
      </c>
    </row>
    <row r="619" spans="1:4">
      <c r="A619" s="31">
        <v>141</v>
      </c>
      <c r="B619" s="97" t="s">
        <v>1056</v>
      </c>
      <c r="C619" s="95" t="s">
        <v>1057</v>
      </c>
      <c r="D619" s="96">
        <v>10000000</v>
      </c>
    </row>
    <row r="620" spans="1:4">
      <c r="A620" s="31">
        <v>142</v>
      </c>
      <c r="B620" s="97" t="s">
        <v>1058</v>
      </c>
      <c r="C620" s="95" t="s">
        <v>1059</v>
      </c>
      <c r="D620" s="96">
        <v>10000000</v>
      </c>
    </row>
    <row r="621" spans="1:4">
      <c r="A621" s="31">
        <v>143</v>
      </c>
      <c r="B621" s="97" t="s">
        <v>1060</v>
      </c>
      <c r="C621" s="95" t="s">
        <v>1061</v>
      </c>
      <c r="D621" s="96">
        <v>10000000</v>
      </c>
    </row>
    <row r="622" spans="1:4">
      <c r="A622" s="31">
        <v>144</v>
      </c>
      <c r="B622" s="97" t="s">
        <v>1062</v>
      </c>
      <c r="C622" s="95" t="s">
        <v>1063</v>
      </c>
      <c r="D622" s="96">
        <v>10000000</v>
      </c>
    </row>
    <row r="623" spans="1:4">
      <c r="A623" s="31">
        <v>145</v>
      </c>
      <c r="B623" s="97" t="s">
        <v>1064</v>
      </c>
      <c r="C623" s="95" t="s">
        <v>1065</v>
      </c>
      <c r="D623" s="96">
        <v>10000000</v>
      </c>
    </row>
    <row r="624" spans="1:4">
      <c r="A624" s="31"/>
      <c r="B624" s="97"/>
      <c r="C624" s="95"/>
      <c r="D624" s="96"/>
    </row>
    <row r="625" spans="1:4" ht="15">
      <c r="A625" s="31"/>
      <c r="B625" s="143" t="s">
        <v>1066</v>
      </c>
      <c r="C625" s="95"/>
      <c r="D625" s="96"/>
    </row>
    <row r="626" spans="1:4" ht="28.5">
      <c r="A626" s="31">
        <v>146</v>
      </c>
      <c r="B626" s="97" t="s">
        <v>1067</v>
      </c>
      <c r="C626" s="95" t="s">
        <v>1068</v>
      </c>
      <c r="D626" s="96">
        <v>10000000</v>
      </c>
    </row>
    <row r="627" spans="1:4">
      <c r="A627" s="31">
        <v>147</v>
      </c>
      <c r="B627" s="97" t="s">
        <v>1069</v>
      </c>
      <c r="C627" s="95" t="s">
        <v>1070</v>
      </c>
      <c r="D627" s="96">
        <v>10000000</v>
      </c>
    </row>
    <row r="628" spans="1:4">
      <c r="A628" s="31"/>
      <c r="B628" s="97" t="s">
        <v>81</v>
      </c>
      <c r="C628" s="95"/>
      <c r="D628" s="96"/>
    </row>
    <row r="629" spans="1:4">
      <c r="A629" s="31">
        <v>148</v>
      </c>
      <c r="B629" s="97" t="s">
        <v>1071</v>
      </c>
      <c r="C629" s="95" t="s">
        <v>1072</v>
      </c>
      <c r="D629" s="96">
        <v>10000000</v>
      </c>
    </row>
    <row r="630" spans="1:4">
      <c r="A630" s="31"/>
      <c r="B630" s="97" t="s">
        <v>84</v>
      </c>
      <c r="C630" s="95"/>
      <c r="D630" s="96"/>
    </row>
    <row r="631" spans="1:4">
      <c r="A631" s="31"/>
      <c r="B631" s="97" t="s">
        <v>1073</v>
      </c>
      <c r="C631" s="95" t="s">
        <v>1072</v>
      </c>
      <c r="D631" s="96"/>
    </row>
    <row r="632" spans="1:4" ht="28.5">
      <c r="A632" s="31">
        <v>149</v>
      </c>
      <c r="B632" s="97" t="s">
        <v>1056</v>
      </c>
      <c r="C632" s="95" t="s">
        <v>1074</v>
      </c>
      <c r="D632" s="96">
        <v>10000000</v>
      </c>
    </row>
    <row r="633" spans="1:4">
      <c r="A633" s="31">
        <v>150</v>
      </c>
      <c r="B633" s="97" t="s">
        <v>1075</v>
      </c>
      <c r="C633" s="95" t="s">
        <v>1076</v>
      </c>
      <c r="D633" s="96">
        <v>10000000</v>
      </c>
    </row>
    <row r="634" spans="1:4">
      <c r="A634" s="31">
        <v>151</v>
      </c>
      <c r="B634" s="97" t="s">
        <v>1077</v>
      </c>
      <c r="C634" s="95" t="s">
        <v>1078</v>
      </c>
      <c r="D634" s="96">
        <v>10000000</v>
      </c>
    </row>
    <row r="635" spans="1:4">
      <c r="A635" s="31">
        <v>152</v>
      </c>
      <c r="B635" s="97" t="s">
        <v>974</v>
      </c>
      <c r="C635" s="95" t="s">
        <v>1079</v>
      </c>
      <c r="D635" s="96">
        <v>10000000</v>
      </c>
    </row>
    <row r="636" spans="1:4">
      <c r="A636" s="31">
        <v>153</v>
      </c>
      <c r="B636" s="97" t="s">
        <v>1080</v>
      </c>
      <c r="C636" s="95" t="s">
        <v>1081</v>
      </c>
      <c r="D636" s="96">
        <v>10000000</v>
      </c>
    </row>
    <row r="637" spans="1:4">
      <c r="A637" s="31">
        <v>154</v>
      </c>
      <c r="B637" s="97" t="s">
        <v>1013</v>
      </c>
      <c r="C637" s="95" t="s">
        <v>1082</v>
      </c>
      <c r="D637" s="96">
        <v>10000000</v>
      </c>
    </row>
    <row r="638" spans="1:4">
      <c r="A638" s="31">
        <v>155</v>
      </c>
      <c r="B638" s="97" t="s">
        <v>1083</v>
      </c>
      <c r="C638" s="95" t="s">
        <v>1084</v>
      </c>
      <c r="D638" s="96">
        <v>10000000</v>
      </c>
    </row>
    <row r="639" spans="1:4">
      <c r="A639" s="31">
        <v>156</v>
      </c>
      <c r="B639" s="97" t="s">
        <v>1047</v>
      </c>
      <c r="C639" s="95" t="s">
        <v>1085</v>
      </c>
      <c r="D639" s="96">
        <v>10000000</v>
      </c>
    </row>
    <row r="640" spans="1:4">
      <c r="A640" s="31">
        <v>157</v>
      </c>
      <c r="B640" s="97" t="s">
        <v>1086</v>
      </c>
      <c r="C640" s="95" t="s">
        <v>1087</v>
      </c>
      <c r="D640" s="96">
        <v>10000000</v>
      </c>
    </row>
    <row r="641" spans="1:4">
      <c r="A641" s="31">
        <v>158</v>
      </c>
      <c r="B641" s="97" t="s">
        <v>1088</v>
      </c>
      <c r="C641" s="95" t="s">
        <v>1089</v>
      </c>
      <c r="D641" s="96">
        <v>10000000</v>
      </c>
    </row>
    <row r="642" spans="1:4">
      <c r="A642" s="31">
        <v>159</v>
      </c>
      <c r="B642" s="97" t="s">
        <v>1037</v>
      </c>
      <c r="C642" s="95" t="s">
        <v>1090</v>
      </c>
      <c r="D642" s="96">
        <v>10000000</v>
      </c>
    </row>
    <row r="643" spans="1:4">
      <c r="A643" s="31">
        <v>160</v>
      </c>
      <c r="B643" s="97" t="s">
        <v>1091</v>
      </c>
      <c r="C643" s="95" t="s">
        <v>1092</v>
      </c>
      <c r="D643" s="96">
        <v>10000000</v>
      </c>
    </row>
    <row r="644" spans="1:4">
      <c r="A644" s="31">
        <v>161</v>
      </c>
      <c r="B644" s="97" t="s">
        <v>974</v>
      </c>
      <c r="C644" s="95" t="s">
        <v>1093</v>
      </c>
      <c r="D644" s="96">
        <v>10000000</v>
      </c>
    </row>
    <row r="645" spans="1:4">
      <c r="A645" s="31"/>
      <c r="B645" s="97"/>
      <c r="C645" s="95"/>
      <c r="D645" s="96"/>
    </row>
    <row r="646" spans="1:4" ht="15">
      <c r="A646" s="31"/>
      <c r="B646" s="143" t="s">
        <v>1094</v>
      </c>
      <c r="C646" s="95"/>
      <c r="D646" s="96"/>
    </row>
    <row r="647" spans="1:4">
      <c r="A647" s="31">
        <v>162</v>
      </c>
      <c r="B647" s="97" t="s">
        <v>1043</v>
      </c>
      <c r="C647" s="95" t="s">
        <v>1095</v>
      </c>
      <c r="D647" s="96">
        <v>10000000</v>
      </c>
    </row>
    <row r="648" spans="1:4">
      <c r="A648" s="31">
        <v>163</v>
      </c>
      <c r="B648" s="97" t="s">
        <v>1096</v>
      </c>
      <c r="C648" s="95" t="s">
        <v>1097</v>
      </c>
      <c r="D648" s="96">
        <v>10000000</v>
      </c>
    </row>
    <row r="649" spans="1:4">
      <c r="A649" s="31">
        <v>164</v>
      </c>
      <c r="B649" s="97" t="s">
        <v>1098</v>
      </c>
      <c r="C649" s="95" t="s">
        <v>1099</v>
      </c>
      <c r="D649" s="96">
        <v>10000000</v>
      </c>
    </row>
    <row r="650" spans="1:4">
      <c r="A650" s="31">
        <v>165</v>
      </c>
      <c r="B650" s="97" t="s">
        <v>1100</v>
      </c>
      <c r="C650" s="95" t="s">
        <v>1101</v>
      </c>
      <c r="D650" s="96">
        <v>10000000</v>
      </c>
    </row>
    <row r="651" spans="1:4">
      <c r="A651" s="31">
        <v>166</v>
      </c>
      <c r="B651" s="97" t="s">
        <v>1040</v>
      </c>
      <c r="C651" s="95" t="s">
        <v>1102</v>
      </c>
      <c r="D651" s="96">
        <v>10000000</v>
      </c>
    </row>
    <row r="652" spans="1:4" ht="28.5">
      <c r="A652" s="31">
        <v>167</v>
      </c>
      <c r="B652" s="97" t="s">
        <v>1103</v>
      </c>
      <c r="C652" s="95" t="s">
        <v>1104</v>
      </c>
      <c r="D652" s="96">
        <v>10000000</v>
      </c>
    </row>
    <row r="653" spans="1:4">
      <c r="A653" s="31"/>
      <c r="B653" s="97"/>
      <c r="C653" s="95"/>
      <c r="D653" s="96"/>
    </row>
    <row r="654" spans="1:4" ht="15">
      <c r="A654" s="31"/>
      <c r="B654" s="143" t="s">
        <v>1105</v>
      </c>
      <c r="C654" s="95"/>
      <c r="D654" s="96"/>
    </row>
    <row r="655" spans="1:4">
      <c r="A655" s="31">
        <v>168</v>
      </c>
      <c r="B655" s="97" t="s">
        <v>1106</v>
      </c>
      <c r="C655" s="95" t="s">
        <v>1107</v>
      </c>
      <c r="D655" s="96">
        <v>10000000</v>
      </c>
    </row>
    <row r="656" spans="1:4">
      <c r="A656" s="31">
        <v>169</v>
      </c>
      <c r="B656" s="97" t="s">
        <v>1108</v>
      </c>
      <c r="C656" s="95" t="s">
        <v>1109</v>
      </c>
      <c r="D656" s="96">
        <v>10000000</v>
      </c>
    </row>
    <row r="657" spans="1:4">
      <c r="A657" s="31">
        <v>170</v>
      </c>
      <c r="B657" s="97" t="s">
        <v>1110</v>
      </c>
      <c r="C657" s="95" t="s">
        <v>1111</v>
      </c>
      <c r="D657" s="96">
        <v>10000000</v>
      </c>
    </row>
    <row r="658" spans="1:4">
      <c r="A658" s="31">
        <v>171</v>
      </c>
      <c r="B658" s="97" t="s">
        <v>1112</v>
      </c>
      <c r="C658" s="95" t="s">
        <v>1113</v>
      </c>
      <c r="D658" s="96">
        <v>10000000</v>
      </c>
    </row>
    <row r="659" spans="1:4">
      <c r="A659" s="31">
        <v>172</v>
      </c>
      <c r="B659" s="97" t="s">
        <v>974</v>
      </c>
      <c r="C659" s="95" t="s">
        <v>1114</v>
      </c>
      <c r="D659" s="96">
        <v>10000000</v>
      </c>
    </row>
    <row r="660" spans="1:4">
      <c r="A660" s="31">
        <v>173</v>
      </c>
      <c r="B660" s="97" t="s">
        <v>1043</v>
      </c>
      <c r="C660" s="95" t="s">
        <v>1115</v>
      </c>
      <c r="D660" s="96">
        <v>10000000</v>
      </c>
    </row>
    <row r="661" spans="1:4" ht="28.5">
      <c r="A661" s="31">
        <v>174</v>
      </c>
      <c r="B661" s="97" t="s">
        <v>1116</v>
      </c>
      <c r="C661" s="95" t="s">
        <v>1117</v>
      </c>
      <c r="D661" s="96">
        <v>10000000</v>
      </c>
    </row>
    <row r="662" spans="1:4">
      <c r="A662" s="31">
        <v>175</v>
      </c>
      <c r="B662" s="97" t="s">
        <v>1043</v>
      </c>
      <c r="C662" s="95" t="s">
        <v>1118</v>
      </c>
      <c r="D662" s="96">
        <v>10000000</v>
      </c>
    </row>
    <row r="663" spans="1:4">
      <c r="A663" s="31"/>
      <c r="B663" s="97"/>
      <c r="C663" s="95"/>
      <c r="D663" s="96"/>
    </row>
    <row r="664" spans="1:4" ht="15">
      <c r="A664" s="31"/>
      <c r="B664" s="143" t="s">
        <v>1119</v>
      </c>
      <c r="C664" s="95"/>
      <c r="D664" s="96"/>
    </row>
    <row r="665" spans="1:4" ht="28.5">
      <c r="A665" s="31">
        <v>176</v>
      </c>
      <c r="B665" s="97" t="s">
        <v>1120</v>
      </c>
      <c r="C665" s="95" t="s">
        <v>1121</v>
      </c>
      <c r="D665" s="96">
        <v>10000000</v>
      </c>
    </row>
    <row r="666" spans="1:4" ht="28.5">
      <c r="A666" s="31">
        <v>177</v>
      </c>
      <c r="B666" s="97" t="s">
        <v>1122</v>
      </c>
      <c r="C666" s="95" t="s">
        <v>1123</v>
      </c>
      <c r="D666" s="96">
        <v>10000000</v>
      </c>
    </row>
    <row r="667" spans="1:4">
      <c r="A667" s="31">
        <v>178</v>
      </c>
      <c r="B667" s="97" t="s">
        <v>1124</v>
      </c>
      <c r="C667" s="95" t="s">
        <v>1125</v>
      </c>
      <c r="D667" s="96">
        <v>10000000</v>
      </c>
    </row>
    <row r="668" spans="1:4">
      <c r="A668" s="31">
        <v>179</v>
      </c>
      <c r="B668" s="97" t="s">
        <v>1100</v>
      </c>
      <c r="C668" s="95" t="s">
        <v>1126</v>
      </c>
      <c r="D668" s="96">
        <v>10000000</v>
      </c>
    </row>
    <row r="669" spans="1:4">
      <c r="A669" s="31">
        <v>180</v>
      </c>
      <c r="B669" s="97" t="s">
        <v>1127</v>
      </c>
      <c r="C669" s="95" t="s">
        <v>1128</v>
      </c>
      <c r="D669" s="96">
        <v>10000000</v>
      </c>
    </row>
    <row r="670" spans="1:4" ht="28.5">
      <c r="A670" s="31">
        <v>181</v>
      </c>
      <c r="B670" s="97" t="s">
        <v>1129</v>
      </c>
      <c r="C670" s="95" t="s">
        <v>1130</v>
      </c>
      <c r="D670" s="96">
        <v>10000000</v>
      </c>
    </row>
    <row r="671" spans="1:4">
      <c r="A671" s="31">
        <v>182</v>
      </c>
      <c r="B671" s="97" t="s">
        <v>1131</v>
      </c>
      <c r="C671" s="95" t="s">
        <v>1132</v>
      </c>
      <c r="D671" s="96">
        <v>10000000</v>
      </c>
    </row>
    <row r="672" spans="1:4" ht="28.5">
      <c r="A672" s="31">
        <v>183</v>
      </c>
      <c r="B672" s="97" t="s">
        <v>1133</v>
      </c>
      <c r="C672" s="95" t="s">
        <v>1134</v>
      </c>
      <c r="D672" s="96">
        <v>10000000</v>
      </c>
    </row>
    <row r="673" spans="1:4">
      <c r="A673" s="31">
        <v>184</v>
      </c>
      <c r="B673" s="97" t="s">
        <v>1135</v>
      </c>
      <c r="C673" s="95" t="s">
        <v>1136</v>
      </c>
      <c r="D673" s="96">
        <v>10000000</v>
      </c>
    </row>
    <row r="674" spans="1:4">
      <c r="A674" s="31">
        <v>185</v>
      </c>
      <c r="B674" s="97" t="s">
        <v>1129</v>
      </c>
      <c r="C674" s="95" t="s">
        <v>1137</v>
      </c>
      <c r="D674" s="96">
        <v>10000000</v>
      </c>
    </row>
    <row r="675" spans="1:4">
      <c r="A675" s="31">
        <v>186</v>
      </c>
      <c r="B675" s="97" t="s">
        <v>1037</v>
      </c>
      <c r="C675" s="95" t="s">
        <v>1138</v>
      </c>
      <c r="D675" s="96">
        <v>10000000</v>
      </c>
    </row>
    <row r="676" spans="1:4">
      <c r="A676" s="31"/>
      <c r="B676" s="97"/>
      <c r="C676" s="95"/>
      <c r="D676" s="96"/>
    </row>
    <row r="677" spans="1:4" ht="15">
      <c r="A677" s="31"/>
      <c r="B677" s="143" t="s">
        <v>1139</v>
      </c>
      <c r="C677" s="95"/>
      <c r="D677" s="96"/>
    </row>
    <row r="678" spans="1:4">
      <c r="A678" s="31">
        <v>187</v>
      </c>
      <c r="B678" s="97" t="s">
        <v>1140</v>
      </c>
      <c r="C678" s="95" t="s">
        <v>1141</v>
      </c>
      <c r="D678" s="96">
        <v>10000000</v>
      </c>
    </row>
    <row r="679" spans="1:4">
      <c r="A679" s="31">
        <v>188</v>
      </c>
      <c r="B679" s="97" t="s">
        <v>1142</v>
      </c>
      <c r="C679" s="95" t="s">
        <v>1143</v>
      </c>
      <c r="D679" s="96">
        <v>10000000</v>
      </c>
    </row>
    <row r="680" spans="1:4">
      <c r="A680" s="31">
        <v>189</v>
      </c>
      <c r="B680" s="97" t="s">
        <v>1144</v>
      </c>
      <c r="C680" s="95" t="s">
        <v>1145</v>
      </c>
      <c r="D680" s="96">
        <v>10000000</v>
      </c>
    </row>
    <row r="681" spans="1:4">
      <c r="A681" s="31"/>
      <c r="B681" s="97" t="s">
        <v>618</v>
      </c>
      <c r="C681" s="95"/>
      <c r="D681" s="96"/>
    </row>
    <row r="682" spans="1:4">
      <c r="A682" s="31">
        <v>190</v>
      </c>
      <c r="B682" s="97" t="s">
        <v>1146</v>
      </c>
      <c r="C682" s="95" t="s">
        <v>1147</v>
      </c>
      <c r="D682" s="96">
        <v>10000000</v>
      </c>
    </row>
    <row r="683" spans="1:4">
      <c r="A683" s="31"/>
      <c r="B683" s="97" t="s">
        <v>621</v>
      </c>
      <c r="C683" s="95"/>
      <c r="D683" s="96"/>
    </row>
    <row r="684" spans="1:4">
      <c r="A684" s="31"/>
      <c r="B684" s="97" t="s">
        <v>1148</v>
      </c>
      <c r="C684" s="95"/>
      <c r="D684" s="96"/>
    </row>
    <row r="685" spans="1:4" ht="28.5">
      <c r="A685" s="31">
        <v>191</v>
      </c>
      <c r="B685" s="97" t="s">
        <v>1149</v>
      </c>
      <c r="C685" s="95" t="s">
        <v>1150</v>
      </c>
      <c r="D685" s="96">
        <v>10000000</v>
      </c>
    </row>
    <row r="686" spans="1:4">
      <c r="A686" s="31">
        <v>192</v>
      </c>
      <c r="B686" s="97" t="s">
        <v>1151</v>
      </c>
      <c r="C686" s="95" t="s">
        <v>1152</v>
      </c>
      <c r="D686" s="96">
        <v>10000000</v>
      </c>
    </row>
    <row r="687" spans="1:4">
      <c r="A687" s="31"/>
      <c r="B687" s="97" t="s">
        <v>618</v>
      </c>
      <c r="C687" s="95"/>
      <c r="D687" s="96"/>
    </row>
    <row r="688" spans="1:4">
      <c r="A688" s="31">
        <v>193</v>
      </c>
      <c r="B688" s="97" t="s">
        <v>1153</v>
      </c>
      <c r="C688" s="95" t="s">
        <v>1154</v>
      </c>
      <c r="D688" s="96">
        <v>10000000</v>
      </c>
    </row>
    <row r="689" spans="1:6">
      <c r="A689" s="31"/>
      <c r="B689" s="97" t="s">
        <v>621</v>
      </c>
      <c r="C689" s="95"/>
      <c r="D689" s="96"/>
    </row>
    <row r="690" spans="1:6">
      <c r="A690" s="31"/>
      <c r="B690" s="97" t="s">
        <v>1155</v>
      </c>
      <c r="C690" s="95"/>
      <c r="D690" s="96"/>
    </row>
    <row r="691" spans="1:6">
      <c r="A691" s="31">
        <v>194</v>
      </c>
      <c r="B691" s="97" t="s">
        <v>1156</v>
      </c>
      <c r="C691" s="95" t="s">
        <v>1157</v>
      </c>
      <c r="D691" s="96">
        <v>10000000</v>
      </c>
    </row>
    <row r="692" spans="1:6">
      <c r="A692" s="31">
        <v>195</v>
      </c>
      <c r="B692" s="97" t="s">
        <v>1158</v>
      </c>
      <c r="C692" s="95" t="s">
        <v>1159</v>
      </c>
      <c r="D692" s="96">
        <v>10000000</v>
      </c>
    </row>
    <row r="693" spans="1:6">
      <c r="A693" s="31">
        <v>196</v>
      </c>
      <c r="B693" s="97" t="s">
        <v>1108</v>
      </c>
      <c r="C693" s="95" t="s">
        <v>1160</v>
      </c>
      <c r="D693" s="96">
        <v>10000000</v>
      </c>
    </row>
    <row r="694" spans="1:6">
      <c r="A694" s="31">
        <v>197</v>
      </c>
      <c r="B694" s="97" t="s">
        <v>1040</v>
      </c>
      <c r="C694" s="95" t="s">
        <v>1161</v>
      </c>
      <c r="D694" s="96">
        <v>10000000</v>
      </c>
    </row>
    <row r="695" spans="1:6" ht="28.5">
      <c r="A695" s="144">
        <v>198</v>
      </c>
      <c r="B695" s="43" t="s">
        <v>1162</v>
      </c>
      <c r="C695" s="43" t="s">
        <v>1163</v>
      </c>
      <c r="D695" s="145">
        <v>67200000</v>
      </c>
      <c r="E695" s="130" t="s">
        <v>1164</v>
      </c>
      <c r="F695" s="45">
        <v>1</v>
      </c>
    </row>
    <row r="696" spans="1:6" ht="28.5">
      <c r="A696" s="91">
        <v>199</v>
      </c>
      <c r="B696" s="43" t="s">
        <v>1165</v>
      </c>
      <c r="C696" s="43" t="s">
        <v>1166</v>
      </c>
      <c r="D696" s="145">
        <v>43200000</v>
      </c>
      <c r="E696" s="130" t="s">
        <v>1164</v>
      </c>
      <c r="F696" s="45">
        <v>2</v>
      </c>
    </row>
    <row r="697" spans="1:6" ht="28.5">
      <c r="A697" s="91">
        <v>200</v>
      </c>
      <c r="B697" s="43" t="s">
        <v>1167</v>
      </c>
      <c r="C697" s="43" t="s">
        <v>1168</v>
      </c>
      <c r="D697" s="145">
        <v>30240000</v>
      </c>
      <c r="E697" s="130" t="s">
        <v>1164</v>
      </c>
      <c r="F697" s="45">
        <v>3</v>
      </c>
    </row>
    <row r="698" spans="1:6" ht="28.5">
      <c r="A698" s="91">
        <v>201</v>
      </c>
      <c r="B698" s="43" t="s">
        <v>1169</v>
      </c>
      <c r="C698" s="43" t="s">
        <v>1170</v>
      </c>
      <c r="D698" s="145">
        <v>53654000</v>
      </c>
      <c r="E698" s="130" t="s">
        <v>646</v>
      </c>
      <c r="F698" s="45">
        <v>4</v>
      </c>
    </row>
    <row r="699" spans="1:6">
      <c r="A699" s="91">
        <v>202</v>
      </c>
      <c r="B699" s="43" t="s">
        <v>1171</v>
      </c>
      <c r="C699" s="43" t="s">
        <v>1172</v>
      </c>
      <c r="D699" s="145">
        <v>40176000</v>
      </c>
      <c r="E699" s="130" t="s">
        <v>1173</v>
      </c>
      <c r="F699" s="45">
        <v>5</v>
      </c>
    </row>
    <row r="700" spans="1:6" ht="28.5">
      <c r="A700" s="91">
        <v>203</v>
      </c>
      <c r="B700" s="43" t="s">
        <v>1013</v>
      </c>
      <c r="C700" s="43" t="s">
        <v>1174</v>
      </c>
      <c r="D700" s="145">
        <v>31752000</v>
      </c>
      <c r="E700" s="130" t="s">
        <v>1164</v>
      </c>
      <c r="F700" s="45">
        <v>6</v>
      </c>
    </row>
    <row r="701" spans="1:6">
      <c r="A701" s="91">
        <v>204</v>
      </c>
      <c r="B701" s="43" t="s">
        <v>1175</v>
      </c>
      <c r="C701" s="43" t="s">
        <v>1176</v>
      </c>
      <c r="D701" s="145">
        <v>14400000</v>
      </c>
      <c r="E701" s="130" t="s">
        <v>1173</v>
      </c>
      <c r="F701" s="45">
        <v>7</v>
      </c>
    </row>
    <row r="702" spans="1:6" ht="28.5">
      <c r="A702" s="91">
        <v>205</v>
      </c>
      <c r="B702" s="43" t="s">
        <v>1177</v>
      </c>
      <c r="C702" s="43" t="s">
        <v>1178</v>
      </c>
      <c r="D702" s="146">
        <v>48000000</v>
      </c>
      <c r="E702" s="130" t="s">
        <v>1164</v>
      </c>
      <c r="F702" s="45">
        <v>8</v>
      </c>
    </row>
    <row r="703" spans="1:6" ht="28.5">
      <c r="A703" s="91">
        <v>206</v>
      </c>
      <c r="B703" s="43" t="s">
        <v>924</v>
      </c>
      <c r="C703" s="43" t="s">
        <v>1179</v>
      </c>
      <c r="D703" s="146">
        <v>36000000</v>
      </c>
      <c r="E703" s="130" t="s">
        <v>1180</v>
      </c>
      <c r="F703" s="45">
        <v>9</v>
      </c>
    </row>
    <row r="704" spans="1:6" ht="28.5">
      <c r="A704" s="91">
        <v>207</v>
      </c>
      <c r="B704" s="43" t="s">
        <v>1181</v>
      </c>
      <c r="C704" s="43" t="s">
        <v>1182</v>
      </c>
      <c r="D704" s="147">
        <v>42120000</v>
      </c>
      <c r="E704" s="130" t="s">
        <v>1183</v>
      </c>
      <c r="F704" s="45">
        <v>10</v>
      </c>
    </row>
    <row r="705" spans="1:6" ht="42.75">
      <c r="A705" s="91">
        <v>208</v>
      </c>
      <c r="B705" s="43" t="s">
        <v>1184</v>
      </c>
      <c r="C705" s="43" t="s">
        <v>1185</v>
      </c>
      <c r="D705" s="44">
        <v>36000000</v>
      </c>
      <c r="E705" s="130" t="s">
        <v>1180</v>
      </c>
      <c r="F705" s="45">
        <v>11</v>
      </c>
    </row>
    <row r="706" spans="1:6">
      <c r="A706" s="91">
        <v>209</v>
      </c>
      <c r="B706" s="43" t="s">
        <v>1186</v>
      </c>
      <c r="C706" s="43" t="s">
        <v>1187</v>
      </c>
      <c r="D706" s="44">
        <v>100800000</v>
      </c>
      <c r="E706" s="130" t="s">
        <v>1188</v>
      </c>
      <c r="F706" s="45">
        <v>12</v>
      </c>
    </row>
    <row r="707" spans="1:6" ht="28.5">
      <c r="A707" s="91">
        <v>210</v>
      </c>
      <c r="B707" s="43" t="s">
        <v>1189</v>
      </c>
      <c r="C707" s="43" t="s">
        <v>1190</v>
      </c>
      <c r="D707" s="44">
        <v>84000000</v>
      </c>
      <c r="E707" s="130" t="s">
        <v>646</v>
      </c>
      <c r="F707" s="45">
        <v>13</v>
      </c>
    </row>
    <row r="708" spans="1:6" ht="28.5">
      <c r="A708" s="91">
        <v>211</v>
      </c>
      <c r="B708" s="43" t="s">
        <v>1191</v>
      </c>
      <c r="C708" s="43" t="s">
        <v>1192</v>
      </c>
      <c r="D708" s="44">
        <v>19200000</v>
      </c>
      <c r="E708" s="130" t="s">
        <v>1193</v>
      </c>
      <c r="F708" s="45">
        <v>15</v>
      </c>
    </row>
    <row r="709" spans="1:6">
      <c r="A709" s="91">
        <v>212</v>
      </c>
      <c r="B709" s="43" t="s">
        <v>1194</v>
      </c>
      <c r="C709" s="43" t="s">
        <v>1195</v>
      </c>
      <c r="D709" s="44">
        <v>42240000</v>
      </c>
      <c r="E709" s="130" t="s">
        <v>1173</v>
      </c>
      <c r="F709" s="45">
        <v>16</v>
      </c>
    </row>
    <row r="710" spans="1:6">
      <c r="A710" s="91">
        <v>213</v>
      </c>
      <c r="B710" s="43" t="s">
        <v>1196</v>
      </c>
      <c r="C710" s="43" t="s">
        <v>1197</v>
      </c>
      <c r="D710" s="44">
        <v>12960000</v>
      </c>
      <c r="E710" s="130" t="s">
        <v>1198</v>
      </c>
      <c r="F710" s="45">
        <v>17</v>
      </c>
    </row>
    <row r="711" spans="1:6">
      <c r="A711" s="91">
        <v>214</v>
      </c>
      <c r="B711" s="43" t="s">
        <v>1199</v>
      </c>
      <c r="C711" s="43" t="s">
        <v>1200</v>
      </c>
      <c r="D711" s="44">
        <v>12960000</v>
      </c>
      <c r="E711" s="130" t="s">
        <v>1193</v>
      </c>
      <c r="F711" s="45">
        <v>18</v>
      </c>
    </row>
    <row r="712" spans="1:6">
      <c r="A712" s="91">
        <v>215</v>
      </c>
      <c r="B712" s="43" t="s">
        <v>1201</v>
      </c>
      <c r="C712" s="43" t="s">
        <v>1202</v>
      </c>
      <c r="D712" s="44">
        <v>15560000</v>
      </c>
      <c r="E712" s="130" t="s">
        <v>1193</v>
      </c>
      <c r="F712" s="45">
        <v>19</v>
      </c>
    </row>
    <row r="713" spans="1:6" ht="28.5">
      <c r="A713" s="91">
        <v>216</v>
      </c>
      <c r="B713" s="43" t="s">
        <v>1203</v>
      </c>
      <c r="C713" s="43" t="s">
        <v>1204</v>
      </c>
      <c r="D713" s="44">
        <v>25920000</v>
      </c>
      <c r="E713" s="130" t="s">
        <v>1205</v>
      </c>
      <c r="F713" s="45">
        <v>20</v>
      </c>
    </row>
    <row r="714" spans="1:6">
      <c r="A714" s="91">
        <v>217</v>
      </c>
      <c r="B714" s="43" t="s">
        <v>1206</v>
      </c>
      <c r="C714" s="43" t="s">
        <v>1207</v>
      </c>
      <c r="D714" s="44">
        <v>40320000</v>
      </c>
      <c r="E714" s="130" t="s">
        <v>1208</v>
      </c>
      <c r="F714" s="45">
        <v>22</v>
      </c>
    </row>
    <row r="715" spans="1:6" ht="28.5">
      <c r="A715" s="91">
        <v>218</v>
      </c>
      <c r="B715" s="43" t="s">
        <v>1209</v>
      </c>
      <c r="C715" s="43" t="s">
        <v>1210</v>
      </c>
      <c r="D715" s="44">
        <v>16128000</v>
      </c>
      <c r="E715" s="130" t="s">
        <v>1180</v>
      </c>
      <c r="F715" s="45">
        <v>23</v>
      </c>
    </row>
    <row r="716" spans="1:6">
      <c r="A716" s="91">
        <v>219</v>
      </c>
      <c r="B716" s="43" t="s">
        <v>1211</v>
      </c>
      <c r="C716" s="43" t="s">
        <v>1212</v>
      </c>
      <c r="D716" s="44">
        <v>12960000</v>
      </c>
      <c r="E716" s="130" t="s">
        <v>1208</v>
      </c>
      <c r="F716" s="45">
        <v>24</v>
      </c>
    </row>
    <row r="717" spans="1:6" ht="28.5">
      <c r="A717" s="91">
        <v>220</v>
      </c>
      <c r="B717" s="43" t="s">
        <v>1213</v>
      </c>
      <c r="C717" s="43" t="s">
        <v>1214</v>
      </c>
      <c r="D717" s="44">
        <v>11232000</v>
      </c>
      <c r="E717" s="130" t="s">
        <v>1180</v>
      </c>
      <c r="F717" s="45">
        <v>25</v>
      </c>
    </row>
    <row r="718" spans="1:6">
      <c r="A718" s="91">
        <v>221</v>
      </c>
      <c r="B718" s="43" t="s">
        <v>1215</v>
      </c>
      <c r="C718" s="43" t="s">
        <v>1216</v>
      </c>
      <c r="D718" s="44">
        <v>20160000</v>
      </c>
      <c r="E718" s="130" t="s">
        <v>643</v>
      </c>
      <c r="F718" s="45">
        <v>26</v>
      </c>
    </row>
    <row r="719" spans="1:6" ht="28.5">
      <c r="A719" s="91">
        <v>222</v>
      </c>
      <c r="B719" s="43" t="s">
        <v>1217</v>
      </c>
      <c r="C719" s="43" t="s">
        <v>1218</v>
      </c>
      <c r="D719" s="44">
        <v>20736000</v>
      </c>
      <c r="E719" s="130" t="s">
        <v>1180</v>
      </c>
      <c r="F719" s="45">
        <v>27</v>
      </c>
    </row>
    <row r="720" spans="1:6" ht="28.5">
      <c r="A720" s="91">
        <v>223</v>
      </c>
      <c r="B720" s="43" t="s">
        <v>916</v>
      </c>
      <c r="C720" s="43" t="s">
        <v>1219</v>
      </c>
      <c r="D720" s="44">
        <v>31680000</v>
      </c>
      <c r="E720" s="130" t="s">
        <v>1164</v>
      </c>
      <c r="F720" s="45">
        <v>28</v>
      </c>
    </row>
    <row r="721" spans="1:6" ht="28.5">
      <c r="A721" s="91">
        <v>224</v>
      </c>
      <c r="B721" s="43" t="s">
        <v>1220</v>
      </c>
      <c r="C721" s="43" t="s">
        <v>1221</v>
      </c>
      <c r="D721" s="44">
        <v>36960000</v>
      </c>
      <c r="E721" s="130" t="s">
        <v>643</v>
      </c>
      <c r="F721" s="45">
        <v>29</v>
      </c>
    </row>
    <row r="722" spans="1:6">
      <c r="A722" s="91">
        <v>225</v>
      </c>
      <c r="B722" s="43" t="s">
        <v>1222</v>
      </c>
      <c r="C722" s="43" t="s">
        <v>1223</v>
      </c>
      <c r="D722" s="44">
        <v>9600000</v>
      </c>
      <c r="E722" s="130" t="s">
        <v>1180</v>
      </c>
      <c r="F722" s="45">
        <v>30</v>
      </c>
    </row>
    <row r="723" spans="1:6" ht="28.5">
      <c r="A723" s="91">
        <v>226</v>
      </c>
      <c r="B723" s="43" t="s">
        <v>1224</v>
      </c>
      <c r="C723" s="43" t="s">
        <v>1225</v>
      </c>
      <c r="D723" s="44">
        <v>54432000</v>
      </c>
      <c r="E723" s="130" t="s">
        <v>643</v>
      </c>
      <c r="F723" s="45">
        <v>32</v>
      </c>
    </row>
    <row r="724" spans="1:6" ht="28.5">
      <c r="A724" s="91">
        <v>227</v>
      </c>
      <c r="B724" s="43" t="s">
        <v>1226</v>
      </c>
      <c r="C724" s="43" t="s">
        <v>1227</v>
      </c>
      <c r="D724" s="44">
        <v>75000000</v>
      </c>
      <c r="E724" s="130" t="s">
        <v>1228</v>
      </c>
      <c r="F724" s="45">
        <v>33</v>
      </c>
    </row>
    <row r="725" spans="1:6">
      <c r="A725" s="91">
        <v>228</v>
      </c>
      <c r="B725" s="43" t="s">
        <v>982</v>
      </c>
      <c r="C725" s="43" t="s">
        <v>1229</v>
      </c>
      <c r="D725" s="44">
        <v>118680000</v>
      </c>
      <c r="E725" s="130" t="s">
        <v>1164</v>
      </c>
      <c r="F725" s="45">
        <v>34</v>
      </c>
    </row>
    <row r="726" spans="1:6">
      <c r="A726" s="91">
        <v>229</v>
      </c>
      <c r="B726" s="43" t="s">
        <v>1230</v>
      </c>
      <c r="C726" s="43" t="s">
        <v>1231</v>
      </c>
      <c r="D726" s="44">
        <v>59136000</v>
      </c>
      <c r="E726" s="130" t="s">
        <v>1164</v>
      </c>
      <c r="F726" s="45">
        <v>35</v>
      </c>
    </row>
    <row r="727" spans="1:6" ht="28.5">
      <c r="A727" s="91">
        <v>230</v>
      </c>
      <c r="B727" s="43" t="s">
        <v>988</v>
      </c>
      <c r="C727" s="43" t="s">
        <v>1232</v>
      </c>
      <c r="D727" s="44">
        <v>70560000</v>
      </c>
      <c r="E727" s="130" t="s">
        <v>1183</v>
      </c>
      <c r="F727" s="45">
        <v>36</v>
      </c>
    </row>
    <row r="728" spans="1:6" ht="28.5">
      <c r="A728" s="91">
        <v>231</v>
      </c>
      <c r="B728" s="43" t="s">
        <v>1233</v>
      </c>
      <c r="C728" s="43" t="s">
        <v>1234</v>
      </c>
      <c r="D728" s="44">
        <v>18000000</v>
      </c>
      <c r="E728" s="130" t="s">
        <v>1180</v>
      </c>
      <c r="F728" s="45">
        <v>37</v>
      </c>
    </row>
    <row r="729" spans="1:6" ht="28.5">
      <c r="A729" s="91">
        <v>232</v>
      </c>
      <c r="B729" s="43" t="s">
        <v>1235</v>
      </c>
      <c r="C729" s="43" t="s">
        <v>1236</v>
      </c>
      <c r="D729" s="44">
        <v>200000000</v>
      </c>
      <c r="E729" s="130" t="s">
        <v>1173</v>
      </c>
      <c r="F729" s="45">
        <v>38</v>
      </c>
    </row>
    <row r="730" spans="1:6" ht="28.5">
      <c r="A730" s="91">
        <v>233</v>
      </c>
      <c r="B730" s="43" t="s">
        <v>1237</v>
      </c>
      <c r="C730" s="43" t="s">
        <v>1238</v>
      </c>
      <c r="D730" s="44">
        <v>31392000</v>
      </c>
      <c r="E730" s="130" t="s">
        <v>1239</v>
      </c>
      <c r="F730" s="45">
        <v>39</v>
      </c>
    </row>
    <row r="731" spans="1:6" ht="28.5">
      <c r="A731" s="91">
        <v>234</v>
      </c>
      <c r="B731" s="43" t="s">
        <v>1240</v>
      </c>
      <c r="C731" s="43" t="s">
        <v>1241</v>
      </c>
      <c r="D731" s="44">
        <v>90048000</v>
      </c>
      <c r="E731" s="130" t="s">
        <v>1242</v>
      </c>
      <c r="F731" s="45">
        <v>40</v>
      </c>
    </row>
    <row r="732" spans="1:6">
      <c r="A732" s="91">
        <v>235</v>
      </c>
      <c r="B732" s="43" t="s">
        <v>1243</v>
      </c>
      <c r="C732" s="43" t="s">
        <v>1244</v>
      </c>
      <c r="D732" s="44">
        <v>34560000</v>
      </c>
      <c r="E732" s="130" t="s">
        <v>1245</v>
      </c>
      <c r="F732" s="45">
        <v>41</v>
      </c>
    </row>
    <row r="733" spans="1:6" ht="28.5">
      <c r="A733" s="91">
        <v>236</v>
      </c>
      <c r="B733" s="43" t="s">
        <v>1246</v>
      </c>
      <c r="C733" s="43" t="s">
        <v>1247</v>
      </c>
      <c r="D733" s="44">
        <v>82368000</v>
      </c>
      <c r="E733" s="130" t="s">
        <v>1242</v>
      </c>
      <c r="F733" s="45">
        <v>42</v>
      </c>
    </row>
    <row r="734" spans="1:6" ht="28.5">
      <c r="A734" s="91">
        <v>237</v>
      </c>
      <c r="B734" s="43" t="s">
        <v>1248</v>
      </c>
      <c r="C734" s="43" t="s">
        <v>1249</v>
      </c>
      <c r="D734" s="44">
        <v>72240000</v>
      </c>
      <c r="E734" s="130" t="s">
        <v>1250</v>
      </c>
      <c r="F734" s="45">
        <v>43</v>
      </c>
    </row>
    <row r="735" spans="1:6" ht="28.5">
      <c r="A735" s="91">
        <v>238</v>
      </c>
      <c r="B735" s="43" t="s">
        <v>1251</v>
      </c>
      <c r="C735" s="43" t="s">
        <v>1252</v>
      </c>
      <c r="D735" s="44">
        <v>69120000</v>
      </c>
      <c r="E735" s="130" t="s">
        <v>107</v>
      </c>
      <c r="F735" s="45">
        <v>44</v>
      </c>
    </row>
    <row r="736" spans="1:6" ht="28.5">
      <c r="A736" s="91">
        <v>239</v>
      </c>
      <c r="B736" s="43" t="s">
        <v>1253</v>
      </c>
      <c r="C736" s="43" t="s">
        <v>1254</v>
      </c>
      <c r="D736" s="44">
        <v>20160000</v>
      </c>
      <c r="E736" s="130" t="s">
        <v>1242</v>
      </c>
      <c r="F736" s="45">
        <v>45</v>
      </c>
    </row>
    <row r="737" spans="1:6">
      <c r="A737" s="91">
        <v>240</v>
      </c>
      <c r="B737" s="43" t="s">
        <v>1255</v>
      </c>
      <c r="C737" s="43" t="s">
        <v>1256</v>
      </c>
      <c r="D737" s="44">
        <v>13440000</v>
      </c>
      <c r="E737" s="130" t="s">
        <v>1242</v>
      </c>
      <c r="F737" s="45">
        <v>46</v>
      </c>
    </row>
    <row r="738" spans="1:6">
      <c r="A738" s="91">
        <v>241</v>
      </c>
      <c r="B738" s="43" t="s">
        <v>1257</v>
      </c>
      <c r="C738" s="43" t="s">
        <v>1258</v>
      </c>
      <c r="D738" s="44">
        <v>16800000</v>
      </c>
      <c r="E738" s="130" t="s">
        <v>1242</v>
      </c>
      <c r="F738" s="45">
        <v>47</v>
      </c>
    </row>
    <row r="739" spans="1:6">
      <c r="A739" s="91">
        <v>242</v>
      </c>
      <c r="B739" s="43" t="s">
        <v>1259</v>
      </c>
      <c r="C739" s="43" t="s">
        <v>1260</v>
      </c>
      <c r="D739" s="44">
        <v>13440000</v>
      </c>
      <c r="E739" s="130" t="s">
        <v>1242</v>
      </c>
      <c r="F739" s="45">
        <v>48</v>
      </c>
    </row>
    <row r="740" spans="1:6" ht="28.5">
      <c r="A740" s="91">
        <v>243</v>
      </c>
      <c r="B740" s="43" t="s">
        <v>1261</v>
      </c>
      <c r="C740" s="43" t="s">
        <v>1262</v>
      </c>
      <c r="D740" s="44">
        <v>15600000</v>
      </c>
      <c r="E740" s="130" t="s">
        <v>1263</v>
      </c>
      <c r="F740" s="45">
        <v>49</v>
      </c>
    </row>
    <row r="741" spans="1:6" ht="28.5">
      <c r="A741" s="91">
        <v>244</v>
      </c>
      <c r="B741" s="43" t="s">
        <v>1264</v>
      </c>
      <c r="C741" s="43" t="s">
        <v>1265</v>
      </c>
      <c r="D741" s="44">
        <v>76032000</v>
      </c>
      <c r="E741" s="130" t="s">
        <v>1266</v>
      </c>
      <c r="F741" s="45">
        <v>50</v>
      </c>
    </row>
    <row r="742" spans="1:6" ht="28.5">
      <c r="A742" s="91">
        <v>245</v>
      </c>
      <c r="B742" s="43" t="s">
        <v>1267</v>
      </c>
      <c r="C742" s="43" t="s">
        <v>1268</v>
      </c>
      <c r="D742" s="44">
        <v>38304000</v>
      </c>
      <c r="E742" s="130" t="s">
        <v>1266</v>
      </c>
      <c r="F742" s="45">
        <v>52</v>
      </c>
    </row>
    <row r="743" spans="1:6">
      <c r="A743" s="91">
        <v>246</v>
      </c>
      <c r="B743" s="43" t="s">
        <v>1269</v>
      </c>
      <c r="C743" s="43" t="s">
        <v>1270</v>
      </c>
      <c r="D743" s="44">
        <v>50000000</v>
      </c>
      <c r="E743" s="130" t="s">
        <v>1271</v>
      </c>
      <c r="F743" s="45">
        <v>53</v>
      </c>
    </row>
    <row r="744" spans="1:6" ht="28.5">
      <c r="A744" s="91">
        <v>247</v>
      </c>
      <c r="B744" s="43" t="s">
        <v>1272</v>
      </c>
      <c r="C744" s="43" t="s">
        <v>1273</v>
      </c>
      <c r="D744" s="44">
        <v>24000000</v>
      </c>
      <c r="E744" s="130" t="s">
        <v>107</v>
      </c>
      <c r="F744" s="45">
        <v>54</v>
      </c>
    </row>
    <row r="745" spans="1:6" ht="28.5">
      <c r="A745" s="91">
        <v>248</v>
      </c>
      <c r="B745" s="43" t="s">
        <v>1274</v>
      </c>
      <c r="C745" s="43" t="s">
        <v>1275</v>
      </c>
      <c r="D745" s="44">
        <v>38880000</v>
      </c>
      <c r="E745" s="130" t="s">
        <v>1276</v>
      </c>
      <c r="F745" s="45">
        <v>55</v>
      </c>
    </row>
    <row r="746" spans="1:6" ht="28.5">
      <c r="A746" s="91">
        <v>249</v>
      </c>
      <c r="B746" s="43" t="s">
        <v>1277</v>
      </c>
      <c r="C746" s="43" t="s">
        <v>1278</v>
      </c>
      <c r="D746" s="44">
        <v>38880000</v>
      </c>
      <c r="E746" s="130" t="s">
        <v>1263</v>
      </c>
      <c r="F746" s="45">
        <v>56</v>
      </c>
    </row>
    <row r="747" spans="1:6" ht="28.5">
      <c r="A747" s="91">
        <v>250</v>
      </c>
      <c r="B747" s="43" t="s">
        <v>1279</v>
      </c>
      <c r="C747" s="43" t="s">
        <v>1280</v>
      </c>
      <c r="D747" s="44">
        <v>37500000</v>
      </c>
      <c r="E747" s="130" t="s">
        <v>1263</v>
      </c>
      <c r="F747" s="45">
        <v>57</v>
      </c>
    </row>
    <row r="748" spans="1:6" ht="28.5">
      <c r="A748" s="91">
        <v>251</v>
      </c>
      <c r="B748" s="43" t="s">
        <v>1281</v>
      </c>
      <c r="C748" s="43" t="s">
        <v>1282</v>
      </c>
      <c r="D748" s="44">
        <v>26496000</v>
      </c>
      <c r="E748" s="130" t="s">
        <v>1283</v>
      </c>
      <c r="F748" s="45">
        <v>59</v>
      </c>
    </row>
    <row r="749" spans="1:6">
      <c r="A749" s="91">
        <v>252</v>
      </c>
      <c r="B749" s="43" t="s">
        <v>1284</v>
      </c>
      <c r="C749" s="43" t="s">
        <v>1285</v>
      </c>
      <c r="D749" s="44">
        <v>49920000</v>
      </c>
      <c r="E749" s="130" t="s">
        <v>1286</v>
      </c>
      <c r="F749" s="45">
        <v>60</v>
      </c>
    </row>
    <row r="750" spans="1:6">
      <c r="A750" s="91">
        <v>253</v>
      </c>
      <c r="B750" s="43" t="s">
        <v>1287</v>
      </c>
      <c r="C750" s="43" t="s">
        <v>1288</v>
      </c>
      <c r="D750" s="44">
        <v>381024000</v>
      </c>
      <c r="E750" s="130" t="s">
        <v>1245</v>
      </c>
      <c r="F750" s="45">
        <v>61</v>
      </c>
    </row>
    <row r="751" spans="1:6" ht="28.5">
      <c r="A751" s="91">
        <v>254</v>
      </c>
      <c r="B751" s="43" t="s">
        <v>1031</v>
      </c>
      <c r="C751" s="43" t="s">
        <v>1289</v>
      </c>
      <c r="D751" s="44">
        <v>160608000</v>
      </c>
      <c r="E751" s="130" t="s">
        <v>1245</v>
      </c>
      <c r="F751" s="45">
        <v>62</v>
      </c>
    </row>
    <row r="752" spans="1:6">
      <c r="A752" s="91">
        <v>255</v>
      </c>
      <c r="B752" s="43" t="s">
        <v>1290</v>
      </c>
      <c r="C752" s="43" t="s">
        <v>1291</v>
      </c>
      <c r="D752" s="44">
        <v>68400000</v>
      </c>
      <c r="E752" s="130"/>
      <c r="F752" s="45">
        <v>63</v>
      </c>
    </row>
    <row r="753" spans="1:6" ht="28.5">
      <c r="A753" s="91">
        <v>256</v>
      </c>
      <c r="B753" s="43" t="s">
        <v>1292</v>
      </c>
      <c r="C753" s="43" t="s">
        <v>1293</v>
      </c>
      <c r="D753" s="44">
        <v>40650000</v>
      </c>
      <c r="E753" s="130" t="s">
        <v>1294</v>
      </c>
      <c r="F753" s="45">
        <v>64</v>
      </c>
    </row>
    <row r="754" spans="1:6" ht="28.5">
      <c r="A754" s="91">
        <v>257</v>
      </c>
      <c r="B754" s="43" t="s">
        <v>1295</v>
      </c>
      <c r="C754" s="43" t="s">
        <v>1296</v>
      </c>
      <c r="D754" s="44">
        <v>57260000</v>
      </c>
      <c r="E754" s="130" t="s">
        <v>1297</v>
      </c>
      <c r="F754" s="45">
        <v>65</v>
      </c>
    </row>
    <row r="755" spans="1:6" ht="28.5">
      <c r="A755" s="91">
        <v>258</v>
      </c>
      <c r="B755" s="43" t="s">
        <v>96</v>
      </c>
      <c r="C755" s="43" t="s">
        <v>1298</v>
      </c>
      <c r="D755" s="44">
        <v>47040000</v>
      </c>
      <c r="E755" s="130" t="s">
        <v>1299</v>
      </c>
      <c r="F755" s="45">
        <v>66</v>
      </c>
    </row>
    <row r="756" spans="1:6" ht="28.5">
      <c r="A756" s="91">
        <v>259</v>
      </c>
      <c r="B756" s="43" t="s">
        <v>1300</v>
      </c>
      <c r="C756" s="43" t="s">
        <v>1301</v>
      </c>
      <c r="D756" s="44">
        <v>12550500</v>
      </c>
      <c r="E756" s="130" t="s">
        <v>1297</v>
      </c>
      <c r="F756" s="45">
        <v>67</v>
      </c>
    </row>
    <row r="757" spans="1:6">
      <c r="A757" s="91">
        <v>260</v>
      </c>
      <c r="B757" s="43" t="s">
        <v>1302</v>
      </c>
      <c r="C757" s="43" t="s">
        <v>1303</v>
      </c>
      <c r="D757" s="44">
        <v>10368000</v>
      </c>
      <c r="E757" s="130" t="s">
        <v>1304</v>
      </c>
      <c r="F757" s="45">
        <v>68</v>
      </c>
    </row>
    <row r="758" spans="1:6" ht="28.5">
      <c r="A758" s="91">
        <v>261</v>
      </c>
      <c r="B758" s="43" t="s">
        <v>1305</v>
      </c>
      <c r="C758" s="43" t="s">
        <v>1306</v>
      </c>
      <c r="D758" s="44">
        <v>28080000</v>
      </c>
      <c r="E758" s="130" t="s">
        <v>1299</v>
      </c>
      <c r="F758" s="45">
        <v>71</v>
      </c>
    </row>
    <row r="759" spans="1:6">
      <c r="A759" s="91">
        <v>262</v>
      </c>
      <c r="B759" s="43" t="s">
        <v>1307</v>
      </c>
      <c r="C759" s="43" t="s">
        <v>1308</v>
      </c>
      <c r="D759" s="44">
        <v>15552000</v>
      </c>
      <c r="E759" s="130" t="s">
        <v>1309</v>
      </c>
      <c r="F759" s="45">
        <v>73</v>
      </c>
    </row>
    <row r="760" spans="1:6">
      <c r="A760" s="91">
        <v>263</v>
      </c>
      <c r="B760" s="43" t="s">
        <v>1025</v>
      </c>
      <c r="C760" s="43" t="s">
        <v>1310</v>
      </c>
      <c r="D760" s="44">
        <v>10656000</v>
      </c>
      <c r="E760" s="130" t="s">
        <v>1309</v>
      </c>
      <c r="F760" s="45">
        <v>75</v>
      </c>
    </row>
    <row r="761" spans="1:6">
      <c r="A761" s="91">
        <v>264</v>
      </c>
      <c r="B761" s="43" t="s">
        <v>1031</v>
      </c>
      <c r="C761" s="43" t="s">
        <v>1311</v>
      </c>
      <c r="D761" s="44">
        <v>56160000</v>
      </c>
      <c r="E761" s="130" t="s">
        <v>1312</v>
      </c>
      <c r="F761" s="45">
        <v>76</v>
      </c>
    </row>
    <row r="762" spans="1:6" ht="28.5">
      <c r="A762" s="91">
        <v>265</v>
      </c>
      <c r="B762" s="43" t="s">
        <v>1313</v>
      </c>
      <c r="C762" s="43" t="s">
        <v>1314</v>
      </c>
      <c r="D762" s="44">
        <v>160608000</v>
      </c>
      <c r="E762" s="130" t="s">
        <v>1315</v>
      </c>
      <c r="F762" s="45">
        <v>77</v>
      </c>
    </row>
    <row r="763" spans="1:6" ht="28.5">
      <c r="A763" s="91">
        <v>266</v>
      </c>
      <c r="B763" s="43" t="s">
        <v>1316</v>
      </c>
      <c r="C763" s="43" t="s">
        <v>1317</v>
      </c>
      <c r="D763" s="44">
        <v>10000000</v>
      </c>
      <c r="E763" s="130" t="s">
        <v>1318</v>
      </c>
      <c r="F763" s="45">
        <v>78</v>
      </c>
    </row>
    <row r="764" spans="1:6">
      <c r="A764" s="91">
        <v>267</v>
      </c>
      <c r="B764" s="43" t="s">
        <v>1319</v>
      </c>
      <c r="C764" s="43" t="s">
        <v>1320</v>
      </c>
      <c r="D764" s="44">
        <v>19008000</v>
      </c>
      <c r="E764" s="130" t="s">
        <v>1309</v>
      </c>
      <c r="F764" s="45">
        <v>79</v>
      </c>
    </row>
    <row r="765" spans="1:6" ht="28.5">
      <c r="A765" s="91">
        <v>268</v>
      </c>
      <c r="B765" s="43" t="s">
        <v>1321</v>
      </c>
      <c r="C765" s="43" t="s">
        <v>1322</v>
      </c>
      <c r="D765" s="44">
        <v>95518000</v>
      </c>
      <c r="E765" s="130" t="s">
        <v>1323</v>
      </c>
      <c r="F765" s="45">
        <v>81</v>
      </c>
    </row>
    <row r="766" spans="1:6" ht="28.5">
      <c r="A766" s="91">
        <v>269</v>
      </c>
      <c r="B766" s="43" t="s">
        <v>1203</v>
      </c>
      <c r="C766" s="43" t="s">
        <v>1324</v>
      </c>
      <c r="D766" s="44">
        <v>36960000</v>
      </c>
      <c r="E766" s="130" t="s">
        <v>1325</v>
      </c>
      <c r="F766" s="45">
        <v>82</v>
      </c>
    </row>
    <row r="767" spans="1:6">
      <c r="A767" s="91">
        <v>270</v>
      </c>
      <c r="B767" s="43" t="s">
        <v>1326</v>
      </c>
      <c r="C767" s="43" t="s">
        <v>1327</v>
      </c>
      <c r="D767" s="44">
        <v>13440000</v>
      </c>
      <c r="E767" s="130" t="s">
        <v>1328</v>
      </c>
      <c r="F767" s="45">
        <v>83</v>
      </c>
    </row>
    <row r="768" spans="1:6">
      <c r="A768" s="91">
        <v>271</v>
      </c>
      <c r="B768" s="43" t="s">
        <v>1329</v>
      </c>
      <c r="C768" s="43" t="s">
        <v>1330</v>
      </c>
      <c r="D768" s="44">
        <v>24000000</v>
      </c>
      <c r="E768" s="130"/>
      <c r="F768" s="45">
        <v>84</v>
      </c>
    </row>
    <row r="769" spans="1:6">
      <c r="A769" s="91">
        <v>272</v>
      </c>
      <c r="B769" s="43" t="s">
        <v>1331</v>
      </c>
      <c r="C769" s="43" t="s">
        <v>1332</v>
      </c>
      <c r="D769" s="44">
        <v>160070000</v>
      </c>
      <c r="E769" s="130" t="s">
        <v>1333</v>
      </c>
      <c r="F769" s="45">
        <v>85</v>
      </c>
    </row>
    <row r="770" spans="1:6">
      <c r="A770" s="91">
        <v>273</v>
      </c>
      <c r="B770" s="43" t="s">
        <v>1334</v>
      </c>
      <c r="C770" s="43" t="s">
        <v>1335</v>
      </c>
      <c r="D770" s="44">
        <v>34560000</v>
      </c>
      <c r="E770" s="130" t="s">
        <v>1336</v>
      </c>
      <c r="F770" s="45">
        <v>86</v>
      </c>
    </row>
    <row r="771" spans="1:6">
      <c r="A771" s="91">
        <v>274</v>
      </c>
      <c r="B771" s="43" t="s">
        <v>1337</v>
      </c>
      <c r="C771" s="43" t="s">
        <v>1338</v>
      </c>
      <c r="D771" s="44">
        <v>49680000</v>
      </c>
      <c r="E771" s="130" t="s">
        <v>1336</v>
      </c>
      <c r="F771" s="45">
        <v>87</v>
      </c>
    </row>
    <row r="772" spans="1:6">
      <c r="A772" s="91">
        <v>275</v>
      </c>
      <c r="B772" s="43" t="s">
        <v>1339</v>
      </c>
      <c r="C772" s="43" t="s">
        <v>1340</v>
      </c>
      <c r="D772" s="44">
        <v>11520000</v>
      </c>
      <c r="E772" s="130" t="s">
        <v>1341</v>
      </c>
      <c r="F772" s="45">
        <v>88</v>
      </c>
    </row>
    <row r="773" spans="1:6">
      <c r="A773" s="91">
        <v>276</v>
      </c>
      <c r="B773" s="43" t="s">
        <v>1342</v>
      </c>
      <c r="C773" s="43" t="s">
        <v>1343</v>
      </c>
      <c r="D773" s="44">
        <v>85248000</v>
      </c>
      <c r="E773" s="130" t="s">
        <v>1344</v>
      </c>
      <c r="F773" s="45">
        <v>89</v>
      </c>
    </row>
    <row r="774" spans="1:6" ht="28.5">
      <c r="A774" s="91">
        <v>277</v>
      </c>
      <c r="B774" s="43" t="s">
        <v>1043</v>
      </c>
      <c r="C774" s="43" t="s">
        <v>1345</v>
      </c>
      <c r="D774" s="44">
        <v>23040000</v>
      </c>
      <c r="E774" s="130" t="s">
        <v>1333</v>
      </c>
      <c r="F774" s="45">
        <v>90</v>
      </c>
    </row>
    <row r="775" spans="1:6">
      <c r="A775" s="91">
        <v>278</v>
      </c>
      <c r="B775" s="43" t="s">
        <v>1346</v>
      </c>
      <c r="C775" s="43" t="s">
        <v>1347</v>
      </c>
      <c r="D775" s="44">
        <v>21600000</v>
      </c>
      <c r="E775" s="130" t="s">
        <v>1328</v>
      </c>
      <c r="F775" s="45">
        <v>91</v>
      </c>
    </row>
    <row r="776" spans="1:6" ht="28.5">
      <c r="A776" s="91">
        <v>279</v>
      </c>
      <c r="B776" s="43" t="s">
        <v>1348</v>
      </c>
      <c r="C776" s="43" t="s">
        <v>1349</v>
      </c>
      <c r="D776" s="44">
        <v>33600000</v>
      </c>
      <c r="E776" s="130" t="s">
        <v>1341</v>
      </c>
      <c r="F776" s="45">
        <v>92</v>
      </c>
    </row>
    <row r="777" spans="1:6" ht="28.5">
      <c r="A777" s="91">
        <v>280</v>
      </c>
      <c r="B777" s="43" t="s">
        <v>1350</v>
      </c>
      <c r="C777" s="43" t="s">
        <v>1351</v>
      </c>
      <c r="D777" s="44">
        <v>26400000</v>
      </c>
      <c r="E777" s="130" t="s">
        <v>1336</v>
      </c>
      <c r="F777" s="45">
        <v>94</v>
      </c>
    </row>
    <row r="778" spans="1:6" ht="28.5">
      <c r="A778" s="91">
        <v>281</v>
      </c>
      <c r="B778" s="43" t="s">
        <v>1352</v>
      </c>
      <c r="C778" s="43" t="s">
        <v>1353</v>
      </c>
      <c r="D778" s="44">
        <v>73728000</v>
      </c>
      <c r="E778" s="130" t="s">
        <v>1333</v>
      </c>
      <c r="F778" s="45">
        <v>99</v>
      </c>
    </row>
    <row r="779" spans="1:6">
      <c r="A779" s="91">
        <v>282</v>
      </c>
      <c r="B779" s="43" t="s">
        <v>1040</v>
      </c>
      <c r="C779" s="43" t="s">
        <v>1354</v>
      </c>
      <c r="D779" s="44">
        <v>200000000</v>
      </c>
      <c r="E779" s="130" t="s">
        <v>1323</v>
      </c>
      <c r="F779" s="45">
        <v>100</v>
      </c>
    </row>
    <row r="780" spans="1:6" ht="28.5">
      <c r="A780" s="91">
        <v>283</v>
      </c>
      <c r="B780" s="43" t="s">
        <v>1355</v>
      </c>
      <c r="C780" s="43" t="s">
        <v>1356</v>
      </c>
      <c r="D780" s="44">
        <v>227328000</v>
      </c>
      <c r="E780" s="130" t="s">
        <v>1357</v>
      </c>
      <c r="F780" s="45">
        <v>101</v>
      </c>
    </row>
    <row r="781" spans="1:6" ht="28.5">
      <c r="A781" s="91">
        <v>284</v>
      </c>
      <c r="B781" s="148" t="s">
        <v>1358</v>
      </c>
      <c r="C781" s="148" t="s">
        <v>1359</v>
      </c>
      <c r="D781" s="44">
        <v>23976000</v>
      </c>
      <c r="E781" s="130" t="s">
        <v>1360</v>
      </c>
      <c r="F781" s="45">
        <v>102</v>
      </c>
    </row>
    <row r="782" spans="1:6" ht="28.5">
      <c r="A782" s="91">
        <v>285</v>
      </c>
      <c r="B782" s="148" t="s">
        <v>1361</v>
      </c>
      <c r="C782" s="148" t="s">
        <v>1362</v>
      </c>
      <c r="D782" s="44">
        <v>115200000</v>
      </c>
      <c r="E782" s="130" t="s">
        <v>1363</v>
      </c>
      <c r="F782" s="45">
        <v>103</v>
      </c>
    </row>
    <row r="783" spans="1:6">
      <c r="A783" s="91">
        <v>286</v>
      </c>
      <c r="B783" s="148" t="s">
        <v>1364</v>
      </c>
      <c r="C783" s="148" t="s">
        <v>1365</v>
      </c>
      <c r="D783" s="44">
        <v>20160000</v>
      </c>
      <c r="E783" s="130" t="s">
        <v>1366</v>
      </c>
      <c r="F783" s="45">
        <v>104</v>
      </c>
    </row>
    <row r="784" spans="1:6">
      <c r="A784" s="91">
        <v>287</v>
      </c>
      <c r="B784" s="148" t="s">
        <v>1367</v>
      </c>
      <c r="C784" s="148" t="s">
        <v>1368</v>
      </c>
      <c r="D784" s="44">
        <v>53760000</v>
      </c>
      <c r="E784" s="130" t="s">
        <v>1369</v>
      </c>
      <c r="F784" s="45">
        <v>105</v>
      </c>
    </row>
    <row r="785" spans="1:6" ht="28.5">
      <c r="A785" s="91">
        <v>288</v>
      </c>
      <c r="B785" s="148" t="s">
        <v>1370</v>
      </c>
      <c r="C785" s="148" t="s">
        <v>1371</v>
      </c>
      <c r="D785" s="44">
        <v>39096000</v>
      </c>
      <c r="E785" s="130" t="s">
        <v>1369</v>
      </c>
      <c r="F785" s="45">
        <v>106</v>
      </c>
    </row>
    <row r="786" spans="1:6" ht="28.5">
      <c r="A786" s="91">
        <v>289</v>
      </c>
      <c r="B786" s="148" t="s">
        <v>1372</v>
      </c>
      <c r="C786" s="148" t="s">
        <v>1373</v>
      </c>
      <c r="D786" s="44">
        <v>48000000</v>
      </c>
      <c r="E786" s="130" t="s">
        <v>1374</v>
      </c>
      <c r="F786" s="45">
        <v>107</v>
      </c>
    </row>
    <row r="787" spans="1:6" ht="28.5">
      <c r="A787" s="91">
        <v>290</v>
      </c>
      <c r="B787" s="148" t="s">
        <v>1375</v>
      </c>
      <c r="C787" s="148" t="s">
        <v>1376</v>
      </c>
      <c r="D787" s="44">
        <v>16992000</v>
      </c>
      <c r="E787" s="130" t="s">
        <v>1360</v>
      </c>
      <c r="F787" s="45">
        <v>108</v>
      </c>
    </row>
    <row r="788" spans="1:6" ht="28.5">
      <c r="A788" s="91">
        <v>291</v>
      </c>
      <c r="B788" s="148" t="s">
        <v>1377</v>
      </c>
      <c r="C788" s="148" t="s">
        <v>1378</v>
      </c>
      <c r="D788" s="44">
        <v>40992000</v>
      </c>
      <c r="E788" s="130" t="s">
        <v>1360</v>
      </c>
      <c r="F788" s="45">
        <v>109</v>
      </c>
    </row>
    <row r="789" spans="1:6" ht="28.5">
      <c r="A789" s="91">
        <v>292</v>
      </c>
      <c r="B789" s="148" t="s">
        <v>1379</v>
      </c>
      <c r="C789" s="148" t="s">
        <v>1380</v>
      </c>
      <c r="D789" s="44">
        <v>118800000</v>
      </c>
      <c r="E789" s="130" t="s">
        <v>1381</v>
      </c>
      <c r="F789" s="45">
        <v>110</v>
      </c>
    </row>
    <row r="790" spans="1:6">
      <c r="A790" s="91">
        <v>293</v>
      </c>
      <c r="B790" s="148" t="s">
        <v>1382</v>
      </c>
      <c r="C790" s="148" t="s">
        <v>1383</v>
      </c>
      <c r="D790" s="44">
        <v>15456000</v>
      </c>
      <c r="E790" s="130" t="s">
        <v>1384</v>
      </c>
      <c r="F790" s="45">
        <v>111</v>
      </c>
    </row>
    <row r="791" spans="1:6" ht="28.5">
      <c r="A791" s="91">
        <v>294</v>
      </c>
      <c r="B791" s="148" t="s">
        <v>1385</v>
      </c>
      <c r="C791" s="148" t="s">
        <v>1386</v>
      </c>
      <c r="D791" s="44">
        <v>50000000</v>
      </c>
      <c r="E791" s="130" t="s">
        <v>1387</v>
      </c>
      <c r="F791" s="45">
        <v>112</v>
      </c>
    </row>
    <row r="792" spans="1:6" ht="28.5">
      <c r="A792" s="91">
        <v>295</v>
      </c>
      <c r="B792" s="148" t="s">
        <v>1388</v>
      </c>
      <c r="C792" s="148" t="s">
        <v>1389</v>
      </c>
      <c r="D792" s="44">
        <v>25536000</v>
      </c>
      <c r="E792" s="130" t="s">
        <v>1360</v>
      </c>
      <c r="F792" s="45">
        <v>113</v>
      </c>
    </row>
    <row r="793" spans="1:6" ht="28.5">
      <c r="A793" s="91">
        <v>296</v>
      </c>
      <c r="B793" s="148" t="s">
        <v>1390</v>
      </c>
      <c r="C793" s="148" t="s">
        <v>1391</v>
      </c>
      <c r="D793" s="44">
        <v>28896000</v>
      </c>
      <c r="E793" s="130" t="s">
        <v>1360</v>
      </c>
      <c r="F793" s="45">
        <v>114</v>
      </c>
    </row>
    <row r="794" spans="1:6">
      <c r="A794" s="91">
        <v>297</v>
      </c>
      <c r="B794" s="148" t="s">
        <v>1392</v>
      </c>
      <c r="C794" s="148" t="s">
        <v>1393</v>
      </c>
      <c r="D794" s="44">
        <v>26640000</v>
      </c>
      <c r="E794" s="130" t="s">
        <v>1360</v>
      </c>
      <c r="F794" s="45">
        <v>115</v>
      </c>
    </row>
    <row r="795" spans="1:6">
      <c r="A795" s="91">
        <v>298</v>
      </c>
      <c r="B795" s="148" t="s">
        <v>1394</v>
      </c>
      <c r="C795" s="148" t="s">
        <v>1395</v>
      </c>
      <c r="D795" s="44">
        <v>68400000</v>
      </c>
      <c r="E795" s="130" t="s">
        <v>1381</v>
      </c>
      <c r="F795" s="45">
        <v>116</v>
      </c>
    </row>
    <row r="796" spans="1:6" ht="28.5">
      <c r="A796" s="91">
        <v>299</v>
      </c>
      <c r="B796" s="148" t="s">
        <v>1396</v>
      </c>
      <c r="C796" s="148" t="s">
        <v>1397</v>
      </c>
      <c r="D796" s="44">
        <v>16216000</v>
      </c>
      <c r="E796" s="130" t="s">
        <v>1360</v>
      </c>
      <c r="F796" s="45">
        <v>117</v>
      </c>
    </row>
    <row r="797" spans="1:6" ht="28.5">
      <c r="A797" s="91">
        <v>300</v>
      </c>
      <c r="B797" s="148" t="s">
        <v>1398</v>
      </c>
      <c r="C797" s="148" t="s">
        <v>1399</v>
      </c>
      <c r="D797" s="44">
        <v>12672000</v>
      </c>
      <c r="E797" s="130" t="s">
        <v>1400</v>
      </c>
      <c r="F797" s="45">
        <v>119</v>
      </c>
    </row>
    <row r="798" spans="1:6" ht="28.5">
      <c r="A798" s="91">
        <v>301</v>
      </c>
      <c r="B798" s="148" t="s">
        <v>1401</v>
      </c>
      <c r="C798" s="148" t="s">
        <v>1402</v>
      </c>
      <c r="D798" s="44">
        <v>9225600</v>
      </c>
      <c r="E798" s="130" t="s">
        <v>1400</v>
      </c>
      <c r="F798" s="45">
        <v>120</v>
      </c>
    </row>
    <row r="799" spans="1:6" ht="28.5">
      <c r="A799" s="91">
        <v>302</v>
      </c>
      <c r="B799" s="148" t="s">
        <v>1403</v>
      </c>
      <c r="C799" s="148" t="s">
        <v>1404</v>
      </c>
      <c r="D799" s="44">
        <v>10804320</v>
      </c>
      <c r="E799" s="130" t="s">
        <v>1400</v>
      </c>
      <c r="F799" s="45">
        <v>121</v>
      </c>
    </row>
    <row r="800" spans="1:6" ht="28.5">
      <c r="A800" s="91">
        <v>303</v>
      </c>
      <c r="B800" s="149" t="s">
        <v>1405</v>
      </c>
      <c r="C800" s="149" t="s">
        <v>1406</v>
      </c>
      <c r="D800" s="44">
        <v>33792000</v>
      </c>
      <c r="E800" s="150" t="s">
        <v>1407</v>
      </c>
      <c r="F800" s="45">
        <v>122</v>
      </c>
    </row>
    <row r="801" spans="1:6" ht="28.5">
      <c r="A801" s="91">
        <v>304</v>
      </c>
      <c r="B801" s="149" t="s">
        <v>1408</v>
      </c>
      <c r="C801" s="149" t="s">
        <v>1409</v>
      </c>
      <c r="D801" s="44">
        <v>31240000</v>
      </c>
      <c r="E801" s="150" t="s">
        <v>1407</v>
      </c>
      <c r="F801" s="45">
        <v>124</v>
      </c>
    </row>
    <row r="802" spans="1:6">
      <c r="A802" s="91">
        <v>305</v>
      </c>
      <c r="B802" s="149" t="s">
        <v>1410</v>
      </c>
      <c r="C802" s="149" t="s">
        <v>1411</v>
      </c>
      <c r="D802" s="44">
        <v>48000000</v>
      </c>
      <c r="E802" s="150" t="s">
        <v>1369</v>
      </c>
      <c r="F802" s="45">
        <v>125</v>
      </c>
    </row>
    <row r="803" spans="1:6" ht="28.5">
      <c r="A803" s="91">
        <v>306</v>
      </c>
      <c r="B803" s="149" t="s">
        <v>1412</v>
      </c>
      <c r="C803" s="149" t="s">
        <v>1413</v>
      </c>
      <c r="D803" s="44">
        <v>62208000</v>
      </c>
      <c r="E803" s="150" t="s">
        <v>1400</v>
      </c>
      <c r="F803" s="45">
        <v>126</v>
      </c>
    </row>
    <row r="804" spans="1:6">
      <c r="A804" s="91">
        <v>308</v>
      </c>
      <c r="B804" s="149" t="s">
        <v>1414</v>
      </c>
      <c r="C804" s="149" t="s">
        <v>1415</v>
      </c>
      <c r="D804" s="44">
        <v>69696000</v>
      </c>
      <c r="E804" s="150" t="s">
        <v>1384</v>
      </c>
      <c r="F804" s="45">
        <v>130</v>
      </c>
    </row>
    <row r="805" spans="1:6" ht="42.75">
      <c r="A805" s="91">
        <v>309</v>
      </c>
      <c r="B805" s="149" t="s">
        <v>1416</v>
      </c>
      <c r="C805" s="149" t="s">
        <v>1417</v>
      </c>
      <c r="D805" s="44">
        <v>25290000</v>
      </c>
      <c r="E805" s="150"/>
      <c r="F805" s="45">
        <v>132</v>
      </c>
    </row>
    <row r="806" spans="1:6" ht="42.75">
      <c r="A806" s="91">
        <v>310</v>
      </c>
      <c r="B806" s="149" t="s">
        <v>1418</v>
      </c>
      <c r="C806" s="149" t="s">
        <v>1419</v>
      </c>
      <c r="D806" s="44">
        <v>48000000</v>
      </c>
      <c r="E806" s="150" t="s">
        <v>1369</v>
      </c>
      <c r="F806" s="45">
        <v>134</v>
      </c>
    </row>
    <row r="807" spans="1:6">
      <c r="A807" s="91">
        <v>311</v>
      </c>
      <c r="B807" s="149" t="s">
        <v>1420</v>
      </c>
      <c r="C807" s="149" t="s">
        <v>1421</v>
      </c>
      <c r="D807" s="44">
        <v>47808000</v>
      </c>
      <c r="E807" s="150" t="s">
        <v>1407</v>
      </c>
      <c r="F807" s="45">
        <v>136</v>
      </c>
    </row>
    <row r="808" spans="1:6" ht="42.75">
      <c r="A808" s="91">
        <v>312</v>
      </c>
      <c r="B808" s="149" t="s">
        <v>1422</v>
      </c>
      <c r="C808" s="149" t="s">
        <v>1423</v>
      </c>
      <c r="D808" s="44">
        <v>57024000</v>
      </c>
      <c r="E808" s="150" t="s">
        <v>1369</v>
      </c>
      <c r="F808" s="45">
        <v>137</v>
      </c>
    </row>
    <row r="809" spans="1:6">
      <c r="A809" s="91">
        <v>313</v>
      </c>
      <c r="B809" s="149" t="s">
        <v>1424</v>
      </c>
      <c r="C809" s="149" t="s">
        <v>1425</v>
      </c>
      <c r="D809" s="44">
        <v>33600000</v>
      </c>
      <c r="E809" s="150" t="s">
        <v>1369</v>
      </c>
      <c r="F809" s="45">
        <v>138</v>
      </c>
    </row>
    <row r="810" spans="1:6">
      <c r="A810" s="91">
        <v>314</v>
      </c>
      <c r="B810" s="149" t="s">
        <v>1426</v>
      </c>
      <c r="C810" s="149" t="s">
        <v>1365</v>
      </c>
      <c r="D810" s="44">
        <v>17280000</v>
      </c>
      <c r="E810" s="150" t="s">
        <v>1366</v>
      </c>
      <c r="F810" s="45">
        <v>139</v>
      </c>
    </row>
    <row r="811" spans="1:6">
      <c r="A811" s="91">
        <v>315</v>
      </c>
      <c r="B811" s="149" t="s">
        <v>1427</v>
      </c>
      <c r="C811" s="151" t="s">
        <v>1428</v>
      </c>
      <c r="D811" s="44">
        <v>28800000</v>
      </c>
      <c r="E811" s="150" t="s">
        <v>1407</v>
      </c>
      <c r="F811" s="45">
        <v>140</v>
      </c>
    </row>
    <row r="812" spans="1:6">
      <c r="A812" s="91">
        <v>316</v>
      </c>
      <c r="B812" s="149" t="s">
        <v>1429</v>
      </c>
      <c r="C812" s="149" t="s">
        <v>1430</v>
      </c>
      <c r="D812" s="44">
        <v>34560000</v>
      </c>
      <c r="E812" s="150" t="s">
        <v>1369</v>
      </c>
      <c r="F812" s="45">
        <v>141</v>
      </c>
    </row>
    <row r="813" spans="1:6">
      <c r="A813" s="91">
        <v>317</v>
      </c>
      <c r="B813" s="149" t="s">
        <v>1431</v>
      </c>
      <c r="C813" s="149" t="s">
        <v>1432</v>
      </c>
      <c r="D813" s="44">
        <v>20160000</v>
      </c>
      <c r="E813" s="150" t="s">
        <v>1366</v>
      </c>
      <c r="F813" s="45">
        <v>142</v>
      </c>
    </row>
    <row r="814" spans="1:6" ht="28.5">
      <c r="A814" s="91">
        <v>318</v>
      </c>
      <c r="B814" s="149" t="s">
        <v>1433</v>
      </c>
      <c r="C814" s="149" t="s">
        <v>1434</v>
      </c>
      <c r="D814" s="44">
        <v>31104000</v>
      </c>
      <c r="E814" s="150" t="s">
        <v>1407</v>
      </c>
      <c r="F814" s="45">
        <v>143</v>
      </c>
    </row>
    <row r="815" spans="1:6">
      <c r="A815" s="91">
        <v>319</v>
      </c>
      <c r="B815" s="149" t="s">
        <v>1435</v>
      </c>
      <c r="C815" s="149" t="s">
        <v>1428</v>
      </c>
      <c r="D815" s="44">
        <v>25920000</v>
      </c>
      <c r="E815" s="150" t="s">
        <v>1407</v>
      </c>
      <c r="F815" s="45">
        <v>144</v>
      </c>
    </row>
    <row r="816" spans="1:6">
      <c r="A816" s="91">
        <v>320</v>
      </c>
      <c r="B816" s="149" t="s">
        <v>1436</v>
      </c>
      <c r="C816" s="149" t="s">
        <v>1437</v>
      </c>
      <c r="D816" s="44">
        <v>19200000</v>
      </c>
      <c r="E816" s="150" t="s">
        <v>1369</v>
      </c>
      <c r="F816" s="45">
        <v>145</v>
      </c>
    </row>
    <row r="817" spans="1:6">
      <c r="A817" s="91">
        <v>321</v>
      </c>
      <c r="B817" s="149" t="s">
        <v>1031</v>
      </c>
      <c r="C817" s="149" t="s">
        <v>1438</v>
      </c>
      <c r="D817" s="44">
        <v>9600000</v>
      </c>
      <c r="E817" s="150" t="s">
        <v>1369</v>
      </c>
      <c r="F817" s="45">
        <v>146</v>
      </c>
    </row>
    <row r="818" spans="1:6">
      <c r="A818" s="91">
        <v>322</v>
      </c>
      <c r="B818" s="149" t="s">
        <v>1439</v>
      </c>
      <c r="C818" s="149" t="s">
        <v>1440</v>
      </c>
      <c r="D818" s="44">
        <v>14265000</v>
      </c>
      <c r="E818" s="150" t="s">
        <v>1407</v>
      </c>
      <c r="F818" s="45">
        <v>147</v>
      </c>
    </row>
    <row r="819" spans="1:6">
      <c r="A819" s="91">
        <v>323</v>
      </c>
      <c r="B819" s="149" t="s">
        <v>1441</v>
      </c>
      <c r="C819" s="149" t="s">
        <v>1442</v>
      </c>
      <c r="D819" s="44">
        <v>22176000</v>
      </c>
      <c r="E819" s="150" t="s">
        <v>1407</v>
      </c>
      <c r="F819" s="45">
        <v>148</v>
      </c>
    </row>
    <row r="820" spans="1:6" ht="28.5">
      <c r="A820" s="91">
        <v>324</v>
      </c>
      <c r="B820" s="149" t="s">
        <v>1443</v>
      </c>
      <c r="C820" s="149" t="s">
        <v>1444</v>
      </c>
      <c r="D820" s="44">
        <v>34560000</v>
      </c>
      <c r="E820" s="150" t="s">
        <v>1369</v>
      </c>
      <c r="F820" s="45">
        <v>149</v>
      </c>
    </row>
    <row r="821" spans="1:6">
      <c r="A821" s="91">
        <v>325</v>
      </c>
      <c r="B821" s="149" t="s">
        <v>1445</v>
      </c>
      <c r="C821" s="149" t="s">
        <v>1446</v>
      </c>
      <c r="D821" s="44">
        <v>31104000</v>
      </c>
      <c r="E821" s="150" t="s">
        <v>1407</v>
      </c>
      <c r="F821" s="45">
        <v>150</v>
      </c>
    </row>
    <row r="822" spans="1:6" ht="28.5">
      <c r="A822" s="91">
        <v>326</v>
      </c>
      <c r="B822" s="149" t="s">
        <v>1447</v>
      </c>
      <c r="C822" s="149" t="s">
        <v>1448</v>
      </c>
      <c r="D822" s="44">
        <v>167040000</v>
      </c>
      <c r="E822" s="150" t="s">
        <v>1384</v>
      </c>
      <c r="F822" s="45">
        <v>151</v>
      </c>
    </row>
    <row r="823" spans="1:6">
      <c r="A823" s="91">
        <v>327</v>
      </c>
      <c r="B823" s="43" t="s">
        <v>1449</v>
      </c>
      <c r="C823" s="43" t="s">
        <v>1450</v>
      </c>
      <c r="D823" s="44">
        <v>20160000</v>
      </c>
      <c r="E823" s="130" t="s">
        <v>1451</v>
      </c>
      <c r="F823" s="45">
        <v>152</v>
      </c>
    </row>
    <row r="824" spans="1:6" ht="28.5">
      <c r="A824" s="91">
        <v>328</v>
      </c>
      <c r="B824" s="43" t="s">
        <v>1452</v>
      </c>
      <c r="C824" s="43" t="s">
        <v>1453</v>
      </c>
      <c r="D824" s="44">
        <v>30960000</v>
      </c>
      <c r="E824" s="130"/>
      <c r="F824" s="45">
        <v>153</v>
      </c>
    </row>
    <row r="825" spans="1:6" ht="28.5">
      <c r="A825" s="91">
        <v>329</v>
      </c>
      <c r="B825" s="43" t="s">
        <v>1171</v>
      </c>
      <c r="C825" s="43" t="s">
        <v>1454</v>
      </c>
      <c r="D825" s="44">
        <v>26880000</v>
      </c>
      <c r="E825" s="130" t="s">
        <v>1451</v>
      </c>
      <c r="F825" s="45">
        <v>154</v>
      </c>
    </row>
    <row r="826" spans="1:6" ht="28.5">
      <c r="A826" s="91">
        <v>330</v>
      </c>
      <c r="B826" s="43" t="s">
        <v>1455</v>
      </c>
      <c r="C826" s="43" t="s">
        <v>1456</v>
      </c>
      <c r="D826" s="44">
        <v>20160000</v>
      </c>
      <c r="E826" s="130" t="s">
        <v>1451</v>
      </c>
      <c r="F826" s="45">
        <v>155</v>
      </c>
    </row>
    <row r="827" spans="1:6">
      <c r="A827" s="91">
        <v>331</v>
      </c>
      <c r="B827" s="43" t="s">
        <v>1457</v>
      </c>
      <c r="C827" s="43" t="s">
        <v>1458</v>
      </c>
      <c r="D827" s="44">
        <v>21600000</v>
      </c>
      <c r="E827" s="130" t="s">
        <v>1459</v>
      </c>
      <c r="F827" s="45">
        <v>156</v>
      </c>
    </row>
    <row r="828" spans="1:6" ht="28.5">
      <c r="A828" s="91">
        <v>332</v>
      </c>
      <c r="B828" s="43" t="s">
        <v>1460</v>
      </c>
      <c r="C828" s="43" t="s">
        <v>1461</v>
      </c>
      <c r="D828" s="44">
        <v>25920000</v>
      </c>
      <c r="E828" s="130" t="s">
        <v>1459</v>
      </c>
      <c r="F828" s="45">
        <v>157</v>
      </c>
    </row>
    <row r="829" spans="1:6" ht="28.5">
      <c r="A829" s="91">
        <v>333</v>
      </c>
      <c r="B829" s="43" t="s">
        <v>1462</v>
      </c>
      <c r="C829" s="43" t="s">
        <v>1463</v>
      </c>
      <c r="D829" s="44">
        <v>24600000</v>
      </c>
      <c r="E829" s="130" t="s">
        <v>1459</v>
      </c>
      <c r="F829" s="45">
        <v>158</v>
      </c>
    </row>
    <row r="830" spans="1:6" ht="28.5">
      <c r="A830" s="91">
        <v>334</v>
      </c>
      <c r="B830" s="43" t="s">
        <v>1464</v>
      </c>
      <c r="C830" s="43" t="s">
        <v>1465</v>
      </c>
      <c r="D830" s="44">
        <v>24040000</v>
      </c>
      <c r="E830" s="130" t="s">
        <v>1451</v>
      </c>
      <c r="F830" s="45">
        <v>159</v>
      </c>
    </row>
    <row r="831" spans="1:6" ht="28.5">
      <c r="A831" s="91">
        <v>335</v>
      </c>
      <c r="B831" s="43" t="s">
        <v>1466</v>
      </c>
      <c r="C831" s="43" t="s">
        <v>1467</v>
      </c>
      <c r="D831" s="44">
        <v>22080000</v>
      </c>
      <c r="E831" s="130"/>
      <c r="F831" s="45">
        <v>160</v>
      </c>
    </row>
    <row r="832" spans="1:6" ht="28.5">
      <c r="A832" s="91">
        <v>336</v>
      </c>
      <c r="B832" s="43" t="s">
        <v>1468</v>
      </c>
      <c r="C832" s="43" t="s">
        <v>1469</v>
      </c>
      <c r="D832" s="44">
        <v>47040000</v>
      </c>
      <c r="E832" s="130" t="s">
        <v>1451</v>
      </c>
      <c r="F832" s="45">
        <v>161</v>
      </c>
    </row>
    <row r="833" spans="1:6">
      <c r="A833" s="91">
        <v>337</v>
      </c>
      <c r="B833" s="43" t="s">
        <v>1470</v>
      </c>
      <c r="C833" s="43" t="s">
        <v>1471</v>
      </c>
      <c r="D833" s="44">
        <v>33600000</v>
      </c>
      <c r="E833" s="130" t="s">
        <v>1459</v>
      </c>
      <c r="F833" s="45">
        <v>163</v>
      </c>
    </row>
    <row r="834" spans="1:6" ht="28.5">
      <c r="A834" s="91">
        <v>338</v>
      </c>
      <c r="B834" s="43" t="s">
        <v>1379</v>
      </c>
      <c r="C834" s="43" t="s">
        <v>1472</v>
      </c>
      <c r="D834" s="44">
        <v>22080000</v>
      </c>
      <c r="E834" s="130" t="s">
        <v>1459</v>
      </c>
      <c r="F834" s="45">
        <v>164</v>
      </c>
    </row>
    <row r="835" spans="1:6" ht="28.5">
      <c r="A835" s="91">
        <v>339</v>
      </c>
      <c r="B835" s="43" t="s">
        <v>1473</v>
      </c>
      <c r="C835" s="43" t="s">
        <v>1474</v>
      </c>
      <c r="D835" s="44">
        <v>30720000</v>
      </c>
      <c r="E835" s="130" t="s">
        <v>1459</v>
      </c>
      <c r="F835" s="45">
        <v>165</v>
      </c>
    </row>
    <row r="836" spans="1:6">
      <c r="A836" s="91">
        <v>340</v>
      </c>
      <c r="B836" s="43" t="s">
        <v>1475</v>
      </c>
      <c r="C836" s="43" t="s">
        <v>1476</v>
      </c>
      <c r="D836" s="44">
        <v>46080000</v>
      </c>
      <c r="E836" s="130" t="s">
        <v>1459</v>
      </c>
      <c r="F836" s="45">
        <v>166</v>
      </c>
    </row>
    <row r="837" spans="1:6" ht="28.5">
      <c r="A837" s="91">
        <v>341</v>
      </c>
      <c r="B837" s="43" t="s">
        <v>1477</v>
      </c>
      <c r="C837" s="43" t="s">
        <v>1478</v>
      </c>
      <c r="D837" s="44">
        <v>16243000</v>
      </c>
      <c r="E837" s="130" t="s">
        <v>639</v>
      </c>
      <c r="F837" s="45">
        <v>167</v>
      </c>
    </row>
    <row r="838" spans="1:6" ht="28.5">
      <c r="A838" s="91">
        <v>342</v>
      </c>
      <c r="B838" s="43" t="s">
        <v>1479</v>
      </c>
      <c r="C838" s="43" t="s">
        <v>1480</v>
      </c>
      <c r="D838" s="44">
        <v>30240000</v>
      </c>
      <c r="E838" s="130" t="s">
        <v>639</v>
      </c>
      <c r="F838" s="45">
        <v>168</v>
      </c>
    </row>
    <row r="839" spans="1:6">
      <c r="A839" s="91">
        <v>344</v>
      </c>
      <c r="B839" s="43" t="s">
        <v>1481</v>
      </c>
      <c r="C839" s="43" t="s">
        <v>1482</v>
      </c>
      <c r="D839" s="44">
        <v>13150000</v>
      </c>
      <c r="E839" s="130" t="s">
        <v>1483</v>
      </c>
      <c r="F839" s="45">
        <v>170</v>
      </c>
    </row>
    <row r="840" spans="1:6" ht="28.5">
      <c r="A840" s="91">
        <v>346</v>
      </c>
      <c r="B840" s="43" t="s">
        <v>1484</v>
      </c>
      <c r="C840" s="43" t="s">
        <v>1485</v>
      </c>
      <c r="D840" s="44">
        <v>58320000</v>
      </c>
      <c r="E840" s="130" t="s">
        <v>1483</v>
      </c>
      <c r="F840" s="45">
        <v>172</v>
      </c>
    </row>
    <row r="841" spans="1:6" ht="28.5">
      <c r="A841" s="91">
        <v>348</v>
      </c>
      <c r="B841" s="43" t="s">
        <v>1486</v>
      </c>
      <c r="C841" s="43" t="s">
        <v>1487</v>
      </c>
      <c r="D841" s="44">
        <v>56160000</v>
      </c>
      <c r="E841" s="130" t="s">
        <v>1488</v>
      </c>
      <c r="F841" s="45">
        <v>173</v>
      </c>
    </row>
    <row r="842" spans="1:6" ht="28.5">
      <c r="A842" s="91">
        <v>350</v>
      </c>
      <c r="B842" s="43" t="s">
        <v>1489</v>
      </c>
      <c r="C842" s="43" t="s">
        <v>1487</v>
      </c>
      <c r="D842" s="44">
        <v>115200000</v>
      </c>
      <c r="E842" s="130" t="s">
        <v>1488</v>
      </c>
      <c r="F842" s="45">
        <v>174</v>
      </c>
    </row>
    <row r="843" spans="1:6" ht="28.5">
      <c r="A843" s="91">
        <v>352</v>
      </c>
      <c r="B843" s="43" t="s">
        <v>1490</v>
      </c>
      <c r="C843" s="43" t="s">
        <v>1491</v>
      </c>
      <c r="D843" s="44">
        <v>145920000</v>
      </c>
      <c r="E843" s="130" t="s">
        <v>1488</v>
      </c>
      <c r="F843" s="45">
        <v>175</v>
      </c>
    </row>
    <row r="844" spans="1:6" ht="28.5">
      <c r="A844" s="91">
        <v>354</v>
      </c>
      <c r="B844" s="43" t="s">
        <v>1492</v>
      </c>
      <c r="C844" s="43" t="s">
        <v>1493</v>
      </c>
      <c r="D844" s="44">
        <v>20448000</v>
      </c>
      <c r="E844" s="130" t="s">
        <v>1451</v>
      </c>
      <c r="F844" s="45">
        <v>176</v>
      </c>
    </row>
    <row r="845" spans="1:6" ht="28.5">
      <c r="A845" s="91">
        <v>356</v>
      </c>
      <c r="B845" s="43" t="s">
        <v>1494</v>
      </c>
      <c r="C845" s="43" t="s">
        <v>1495</v>
      </c>
      <c r="D845" s="44">
        <v>74880000</v>
      </c>
      <c r="E845" s="130" t="s">
        <v>1488</v>
      </c>
      <c r="F845" s="45">
        <v>177</v>
      </c>
    </row>
    <row r="846" spans="1:6">
      <c r="A846" s="91">
        <v>358</v>
      </c>
      <c r="B846" s="43" t="s">
        <v>1496</v>
      </c>
      <c r="C846" s="43" t="s">
        <v>1497</v>
      </c>
      <c r="D846" s="44">
        <v>21120000</v>
      </c>
      <c r="E846" s="130" t="s">
        <v>1451</v>
      </c>
      <c r="F846" s="45">
        <v>178</v>
      </c>
    </row>
    <row r="847" spans="1:6" ht="28.5">
      <c r="A847" s="91">
        <v>360</v>
      </c>
      <c r="B847" s="43" t="s">
        <v>1498</v>
      </c>
      <c r="C847" s="43" t="s">
        <v>1499</v>
      </c>
      <c r="D847" s="44">
        <v>3051400</v>
      </c>
      <c r="E847" s="130" t="s">
        <v>639</v>
      </c>
      <c r="F847" s="45">
        <v>180</v>
      </c>
    </row>
    <row r="848" spans="1:6" ht="28.5">
      <c r="A848" s="91">
        <v>362</v>
      </c>
      <c r="B848" s="43" t="s">
        <v>1500</v>
      </c>
      <c r="C848" s="43" t="s">
        <v>1501</v>
      </c>
      <c r="D848" s="44">
        <v>8640000</v>
      </c>
      <c r="E848" s="130" t="s">
        <v>1502</v>
      </c>
      <c r="F848" s="45">
        <v>181</v>
      </c>
    </row>
    <row r="849" spans="1:6" ht="28.5">
      <c r="A849" s="91">
        <v>364</v>
      </c>
      <c r="B849" s="43" t="s">
        <v>1503</v>
      </c>
      <c r="C849" s="43" t="s">
        <v>1504</v>
      </c>
      <c r="D849" s="44">
        <v>86427000</v>
      </c>
      <c r="E849" s="130" t="s">
        <v>1488</v>
      </c>
      <c r="F849" s="45">
        <v>182</v>
      </c>
    </row>
    <row r="850" spans="1:6">
      <c r="A850" s="91">
        <v>366</v>
      </c>
      <c r="B850" s="43" t="s">
        <v>1505</v>
      </c>
      <c r="C850" s="43" t="s">
        <v>1506</v>
      </c>
      <c r="D850" s="44">
        <v>146400000</v>
      </c>
      <c r="E850" s="130" t="s">
        <v>1488</v>
      </c>
      <c r="F850" s="45">
        <v>183</v>
      </c>
    </row>
    <row r="851" spans="1:6" ht="28.5">
      <c r="A851" s="91">
        <v>368</v>
      </c>
      <c r="B851" s="43" t="s">
        <v>1507</v>
      </c>
      <c r="C851" s="43" t="s">
        <v>1508</v>
      </c>
      <c r="D851" s="44">
        <v>72960000</v>
      </c>
      <c r="E851" s="130" t="s">
        <v>639</v>
      </c>
      <c r="F851" s="45">
        <v>184</v>
      </c>
    </row>
    <row r="852" spans="1:6" ht="28.5">
      <c r="A852" s="91">
        <v>370</v>
      </c>
      <c r="B852" s="43" t="s">
        <v>1509</v>
      </c>
      <c r="C852" s="43" t="s">
        <v>1510</v>
      </c>
      <c r="D852" s="44">
        <v>9600000</v>
      </c>
      <c r="E852" s="130" t="s">
        <v>1451</v>
      </c>
      <c r="F852" s="45">
        <v>185</v>
      </c>
    </row>
    <row r="853" spans="1:6">
      <c r="A853" s="91">
        <v>372</v>
      </c>
      <c r="B853" s="43" t="s">
        <v>1511</v>
      </c>
      <c r="C853" s="43" t="s">
        <v>1512</v>
      </c>
      <c r="D853" s="44">
        <v>18480000</v>
      </c>
      <c r="E853" s="130" t="s">
        <v>1483</v>
      </c>
      <c r="F853" s="45">
        <v>186</v>
      </c>
    </row>
    <row r="854" spans="1:6" ht="28.5">
      <c r="A854" s="91">
        <v>374</v>
      </c>
      <c r="B854" s="43" t="s">
        <v>1513</v>
      </c>
      <c r="C854" s="43" t="s">
        <v>1514</v>
      </c>
      <c r="D854" s="44">
        <v>45360000</v>
      </c>
      <c r="E854" s="130" t="s">
        <v>1459</v>
      </c>
      <c r="F854" s="45">
        <v>187</v>
      </c>
    </row>
    <row r="855" spans="1:6" ht="28.5">
      <c r="A855" s="91">
        <v>376</v>
      </c>
      <c r="B855" s="43" t="s">
        <v>1031</v>
      </c>
      <c r="C855" s="43" t="s">
        <v>1515</v>
      </c>
      <c r="D855" s="44">
        <v>25920000</v>
      </c>
      <c r="E855" s="130" t="s">
        <v>1451</v>
      </c>
      <c r="F855" s="45">
        <v>188</v>
      </c>
    </row>
    <row r="856" spans="1:6" ht="28.5">
      <c r="A856" s="91">
        <v>378</v>
      </c>
      <c r="B856" s="43" t="s">
        <v>1516</v>
      </c>
      <c r="C856" s="43" t="s">
        <v>1517</v>
      </c>
      <c r="D856" s="44">
        <v>79296000</v>
      </c>
      <c r="E856" s="130" t="s">
        <v>1228</v>
      </c>
      <c r="F856" s="45">
        <v>189</v>
      </c>
    </row>
    <row r="857" spans="1:6" ht="28.5">
      <c r="A857" s="91">
        <v>380</v>
      </c>
      <c r="B857" s="46" t="s">
        <v>1518</v>
      </c>
      <c r="C857" s="46" t="s">
        <v>1519</v>
      </c>
      <c r="D857" s="44">
        <v>50000000</v>
      </c>
      <c r="E857" s="99" t="s">
        <v>1384</v>
      </c>
      <c r="F857" s="45">
        <v>190</v>
      </c>
    </row>
    <row r="858" spans="1:6" ht="28.5">
      <c r="A858" s="91">
        <v>382</v>
      </c>
      <c r="B858" s="46" t="s">
        <v>1520</v>
      </c>
      <c r="C858" s="46" t="s">
        <v>1521</v>
      </c>
      <c r="D858" s="44">
        <v>29000000</v>
      </c>
      <c r="E858" s="99" t="s">
        <v>1400</v>
      </c>
      <c r="F858" s="45">
        <v>191</v>
      </c>
    </row>
    <row r="859" spans="1:6">
      <c r="A859" s="91">
        <v>384</v>
      </c>
      <c r="B859" s="43" t="s">
        <v>1522</v>
      </c>
      <c r="C859" s="43" t="s">
        <v>1523</v>
      </c>
      <c r="D859" s="44">
        <v>10000000</v>
      </c>
      <c r="E859" s="152" t="s">
        <v>1488</v>
      </c>
      <c r="F859" s="45">
        <v>194</v>
      </c>
    </row>
    <row r="860" spans="1:6">
      <c r="A860" s="91">
        <v>386</v>
      </c>
      <c r="B860" s="43" t="s">
        <v>1524</v>
      </c>
      <c r="C860" s="43" t="s">
        <v>1525</v>
      </c>
      <c r="D860" s="44">
        <v>10000000</v>
      </c>
      <c r="E860" s="152" t="s">
        <v>1526</v>
      </c>
      <c r="F860" s="45">
        <v>195</v>
      </c>
    </row>
    <row r="861" spans="1:6" ht="28.5">
      <c r="A861" s="91">
        <v>388</v>
      </c>
      <c r="B861" s="43" t="s">
        <v>1527</v>
      </c>
      <c r="C861" s="43" t="s">
        <v>1528</v>
      </c>
      <c r="D861" s="44">
        <v>10000000</v>
      </c>
      <c r="E861" s="152" t="s">
        <v>1239</v>
      </c>
      <c r="F861" s="45">
        <v>200</v>
      </c>
    </row>
    <row r="862" spans="1:6" ht="28.5">
      <c r="A862" s="91">
        <v>390</v>
      </c>
      <c r="B862" s="43" t="s">
        <v>1529</v>
      </c>
      <c r="C862" s="43" t="s">
        <v>1530</v>
      </c>
      <c r="D862" s="44">
        <v>15000000</v>
      </c>
      <c r="E862" s="152" t="s">
        <v>1360</v>
      </c>
      <c r="F862" s="45">
        <v>201</v>
      </c>
    </row>
    <row r="863" spans="1:6" ht="28.5">
      <c r="A863" s="91">
        <v>392</v>
      </c>
      <c r="B863" s="43" t="s">
        <v>1531</v>
      </c>
      <c r="C863" s="43" t="s">
        <v>1532</v>
      </c>
      <c r="D863" s="44">
        <v>7000000</v>
      </c>
      <c r="E863" s="152" t="s">
        <v>1266</v>
      </c>
      <c r="F863" s="45">
        <v>202</v>
      </c>
    </row>
    <row r="864" spans="1:6" ht="28.5">
      <c r="A864" s="91">
        <v>394</v>
      </c>
      <c r="B864" s="43" t="s">
        <v>1533</v>
      </c>
      <c r="C864" s="43" t="s">
        <v>1534</v>
      </c>
      <c r="D864" s="44">
        <v>10000000</v>
      </c>
      <c r="E864" s="152" t="s">
        <v>1369</v>
      </c>
      <c r="F864" s="45">
        <v>203</v>
      </c>
    </row>
    <row r="865" spans="1:6" ht="28.5">
      <c r="A865" s="91">
        <v>396</v>
      </c>
      <c r="B865" s="43" t="s">
        <v>1535</v>
      </c>
      <c r="C865" s="43" t="s">
        <v>1536</v>
      </c>
      <c r="D865" s="44">
        <v>20000000</v>
      </c>
      <c r="E865" s="152" t="s">
        <v>1369</v>
      </c>
      <c r="F865" s="45">
        <v>207</v>
      </c>
    </row>
    <row r="866" spans="1:6">
      <c r="A866" s="91">
        <v>398</v>
      </c>
      <c r="B866" s="43" t="s">
        <v>1537</v>
      </c>
      <c r="C866" s="43" t="s">
        <v>1442</v>
      </c>
      <c r="D866" s="44">
        <v>15000000</v>
      </c>
      <c r="E866" s="152" t="s">
        <v>1407</v>
      </c>
      <c r="F866" s="45">
        <v>208</v>
      </c>
    </row>
    <row r="867" spans="1:6">
      <c r="A867" s="91">
        <v>400</v>
      </c>
      <c r="B867" s="43" t="s">
        <v>1538</v>
      </c>
      <c r="C867" s="43" t="s">
        <v>1539</v>
      </c>
      <c r="D867" s="44">
        <v>10000000</v>
      </c>
      <c r="E867" s="152" t="s">
        <v>1360</v>
      </c>
      <c r="F867" s="45">
        <v>210</v>
      </c>
    </row>
    <row r="868" spans="1:6">
      <c r="A868" s="91">
        <v>402</v>
      </c>
      <c r="B868" s="43" t="s">
        <v>1540</v>
      </c>
      <c r="C868" s="43" t="s">
        <v>1541</v>
      </c>
      <c r="D868" s="44">
        <v>5000000</v>
      </c>
      <c r="E868" s="152" t="s">
        <v>1542</v>
      </c>
      <c r="F868" s="45">
        <v>211</v>
      </c>
    </row>
    <row r="869" spans="1:6">
      <c r="A869" s="91">
        <v>404</v>
      </c>
      <c r="B869" s="43" t="s">
        <v>1543</v>
      </c>
      <c r="C869" s="43" t="s">
        <v>1544</v>
      </c>
      <c r="D869" s="44">
        <v>10000000</v>
      </c>
      <c r="E869" s="152" t="s">
        <v>1360</v>
      </c>
      <c r="F869" s="45">
        <v>212</v>
      </c>
    </row>
    <row r="870" spans="1:6">
      <c r="A870" s="91">
        <v>406</v>
      </c>
      <c r="B870" s="43" t="s">
        <v>1545</v>
      </c>
      <c r="C870" s="43" t="s">
        <v>1539</v>
      </c>
      <c r="D870" s="44">
        <v>10000000</v>
      </c>
      <c r="E870" s="152" t="s">
        <v>1360</v>
      </c>
      <c r="F870" s="45">
        <v>213</v>
      </c>
    </row>
    <row r="871" spans="1:6" ht="28.5">
      <c r="A871" s="91">
        <v>408</v>
      </c>
      <c r="B871" s="43" t="s">
        <v>1546</v>
      </c>
      <c r="C871" s="43" t="s">
        <v>1547</v>
      </c>
      <c r="D871" s="44">
        <v>80000000</v>
      </c>
      <c r="E871" s="153" t="s">
        <v>1407</v>
      </c>
      <c r="F871" s="45">
        <v>214</v>
      </c>
    </row>
    <row r="872" spans="1:6" ht="28.5">
      <c r="A872" s="91">
        <v>410</v>
      </c>
      <c r="B872" s="46" t="s">
        <v>1548</v>
      </c>
      <c r="C872" s="46" t="s">
        <v>1549</v>
      </c>
      <c r="D872" s="44">
        <v>30000000</v>
      </c>
      <c r="E872" s="154" t="s">
        <v>1360</v>
      </c>
      <c r="F872" s="45">
        <v>353</v>
      </c>
    </row>
    <row r="873" spans="1:6">
      <c r="A873" s="91">
        <v>412</v>
      </c>
      <c r="B873" s="155" t="s">
        <v>1550</v>
      </c>
      <c r="C873" s="48" t="s">
        <v>1551</v>
      </c>
      <c r="D873" s="156">
        <v>22873000</v>
      </c>
      <c r="E873" s="157" t="s">
        <v>1315</v>
      </c>
      <c r="F873" s="158">
        <v>363</v>
      </c>
    </row>
    <row r="874" spans="1:6">
      <c r="A874" s="91">
        <v>414</v>
      </c>
      <c r="B874" s="48" t="s">
        <v>1552</v>
      </c>
      <c r="C874" s="48" t="s">
        <v>1541</v>
      </c>
      <c r="D874" s="44">
        <v>156683000</v>
      </c>
      <c r="E874" s="154" t="s">
        <v>1553</v>
      </c>
      <c r="F874" s="45">
        <v>372</v>
      </c>
    </row>
    <row r="875" spans="1:6" ht="28.5">
      <c r="A875" s="91">
        <v>416</v>
      </c>
      <c r="B875" s="48" t="s">
        <v>1554</v>
      </c>
      <c r="C875" s="48" t="s">
        <v>1555</v>
      </c>
      <c r="D875" s="44">
        <v>329280000</v>
      </c>
      <c r="E875" s="154" t="s">
        <v>1556</v>
      </c>
      <c r="F875" s="45">
        <v>373</v>
      </c>
    </row>
    <row r="876" spans="1:6" ht="28.5">
      <c r="A876" s="91">
        <v>418</v>
      </c>
      <c r="B876" s="48" t="s">
        <v>1557</v>
      </c>
      <c r="C876" s="48" t="s">
        <v>1558</v>
      </c>
      <c r="D876" s="44">
        <v>50000000</v>
      </c>
      <c r="E876" s="154" t="s">
        <v>1559</v>
      </c>
      <c r="F876" s="45">
        <v>374</v>
      </c>
    </row>
    <row r="877" spans="1:6" ht="28.5">
      <c r="A877" s="91">
        <v>420</v>
      </c>
      <c r="B877" s="43" t="s">
        <v>1560</v>
      </c>
      <c r="C877" s="43" t="s">
        <v>1561</v>
      </c>
      <c r="D877" s="92">
        <v>20976000</v>
      </c>
    </row>
    <row r="878" spans="1:6">
      <c r="A878" s="49"/>
      <c r="B878" s="53"/>
      <c r="C878" s="54"/>
      <c r="D878" s="25"/>
      <c r="F878" s="93">
        <f>C471+D877</f>
        <v>14011574820</v>
      </c>
    </row>
    <row r="879" spans="1:6">
      <c r="A879" s="49"/>
      <c r="B879" s="53"/>
      <c r="C879" s="54"/>
      <c r="D879" s="25"/>
    </row>
    <row r="880" spans="1:6">
      <c r="A880" s="49"/>
      <c r="B880" s="53"/>
      <c r="C880" s="54"/>
      <c r="D880" s="25"/>
    </row>
    <row r="881" spans="1:5">
      <c r="A881" s="185" t="s">
        <v>7</v>
      </c>
      <c r="B881" s="185"/>
      <c r="C881" s="55" t="s">
        <v>1562</v>
      </c>
    </row>
    <row r="882" spans="1:5" ht="28.5" customHeight="1">
      <c r="A882" s="185" t="s">
        <v>9</v>
      </c>
      <c r="B882" s="185"/>
      <c r="C882" s="186" t="s">
        <v>1563</v>
      </c>
      <c r="D882" s="186"/>
    </row>
    <row r="883" spans="1:5">
      <c r="A883" s="187" t="s">
        <v>11</v>
      </c>
      <c r="B883" s="187"/>
      <c r="C883" s="57">
        <f>SUM(D885:D888)</f>
        <v>57863150</v>
      </c>
    </row>
    <row r="884" spans="1:5" ht="15">
      <c r="A884" s="58" t="s">
        <v>12</v>
      </c>
      <c r="B884" s="58" t="s">
        <v>13</v>
      </c>
      <c r="C884" s="59" t="s">
        <v>14</v>
      </c>
      <c r="D884" s="60" t="s">
        <v>15</v>
      </c>
    </row>
    <row r="885" spans="1:5">
      <c r="A885" s="61">
        <v>1</v>
      </c>
      <c r="B885" s="77" t="s">
        <v>1564</v>
      </c>
      <c r="C885" s="77" t="s">
        <v>1565</v>
      </c>
      <c r="D885" s="70">
        <v>10000000</v>
      </c>
    </row>
    <row r="886" spans="1:5">
      <c r="A886" s="61">
        <v>2</v>
      </c>
      <c r="B886" s="37" t="s">
        <v>1566</v>
      </c>
      <c r="C886" s="37" t="s">
        <v>1567</v>
      </c>
      <c r="D886" s="38">
        <v>21900000</v>
      </c>
    </row>
    <row r="887" spans="1:5" ht="28.5">
      <c r="A887" s="159">
        <v>3</v>
      </c>
      <c r="B887" s="46" t="s">
        <v>1568</v>
      </c>
      <c r="C887" s="46" t="s">
        <v>1569</v>
      </c>
      <c r="D887" s="92">
        <v>4000000</v>
      </c>
    </row>
    <row r="888" spans="1:5" ht="28.5">
      <c r="A888" s="159">
        <v>4</v>
      </c>
      <c r="B888" s="160" t="s">
        <v>1570</v>
      </c>
      <c r="C888" s="46" t="s">
        <v>606</v>
      </c>
      <c r="D888" s="92">
        <v>21963150</v>
      </c>
    </row>
    <row r="889" spans="1:5">
      <c r="A889" s="49"/>
      <c r="B889" s="161"/>
      <c r="C889" s="161"/>
      <c r="D889" s="162"/>
    </row>
    <row r="890" spans="1:5">
      <c r="A890" s="49"/>
      <c r="B890" s="161"/>
      <c r="C890" s="161"/>
      <c r="D890" s="162"/>
    </row>
    <row r="891" spans="1:5">
      <c r="A891" s="49"/>
      <c r="B891" s="161"/>
      <c r="C891" s="161"/>
      <c r="D891" s="162"/>
    </row>
    <row r="892" spans="1:5">
      <c r="A892" s="49"/>
      <c r="B892" s="161"/>
      <c r="C892" s="161"/>
      <c r="D892" s="162"/>
    </row>
    <row r="893" spans="1:5">
      <c r="A893" s="49"/>
      <c r="B893" s="161"/>
      <c r="C893" s="161"/>
      <c r="D893" s="162"/>
    </row>
    <row r="894" spans="1:5" ht="20.25" customHeight="1">
      <c r="A894" s="185" t="s">
        <v>7</v>
      </c>
      <c r="B894" s="185"/>
      <c r="C894" s="55" t="s">
        <v>1571</v>
      </c>
      <c r="E894" s="94"/>
    </row>
    <row r="895" spans="1:5">
      <c r="A895" s="185" t="s">
        <v>9</v>
      </c>
      <c r="B895" s="185"/>
      <c r="C895" s="186" t="s">
        <v>1572</v>
      </c>
      <c r="D895" s="186"/>
      <c r="E895" s="94"/>
    </row>
    <row r="896" spans="1:5">
      <c r="A896" s="187" t="s">
        <v>11</v>
      </c>
      <c r="B896" s="187"/>
      <c r="C896" s="57">
        <f>SUM(D898:D919)</f>
        <v>317700000</v>
      </c>
      <c r="E896" s="94"/>
    </row>
    <row r="897" spans="1:5" ht="15">
      <c r="A897" s="58" t="s">
        <v>12</v>
      </c>
      <c r="B897" s="58" t="s">
        <v>13</v>
      </c>
      <c r="C897" s="59" t="s">
        <v>14</v>
      </c>
      <c r="D897" s="60" t="s">
        <v>15</v>
      </c>
      <c r="E897" s="94"/>
    </row>
    <row r="898" spans="1:5">
      <c r="A898" s="163">
        <v>1</v>
      </c>
      <c r="B898" s="39" t="s">
        <v>1573</v>
      </c>
      <c r="C898" s="164" t="s">
        <v>1574</v>
      </c>
      <c r="D898" s="41">
        <v>12375000</v>
      </c>
      <c r="E898" s="94"/>
    </row>
    <row r="899" spans="1:5">
      <c r="A899" s="163">
        <v>2</v>
      </c>
      <c r="B899" s="39" t="s">
        <v>1575</v>
      </c>
      <c r="C899" s="164" t="s">
        <v>1576</v>
      </c>
      <c r="D899" s="41">
        <v>10500000</v>
      </c>
      <c r="E899" s="94"/>
    </row>
    <row r="900" spans="1:5">
      <c r="A900" s="163">
        <v>3</v>
      </c>
      <c r="B900" s="39" t="s">
        <v>1577</v>
      </c>
      <c r="C900" s="164" t="s">
        <v>1578</v>
      </c>
      <c r="D900" s="41">
        <v>9450000</v>
      </c>
      <c r="E900" s="94"/>
    </row>
    <row r="901" spans="1:5">
      <c r="A901" s="163">
        <v>4</v>
      </c>
      <c r="B901" s="39" t="s">
        <v>1579</v>
      </c>
      <c r="C901" s="164" t="s">
        <v>1580</v>
      </c>
      <c r="D901" s="41">
        <v>51825000</v>
      </c>
      <c r="E901" s="94"/>
    </row>
    <row r="902" spans="1:5">
      <c r="A902" s="163">
        <v>5</v>
      </c>
      <c r="B902" s="39" t="s">
        <v>1581</v>
      </c>
      <c r="C902" s="164" t="s">
        <v>195</v>
      </c>
      <c r="D902" s="41">
        <v>3825000</v>
      </c>
      <c r="E902" s="94"/>
    </row>
    <row r="903" spans="1:5">
      <c r="A903" s="163">
        <v>6</v>
      </c>
      <c r="B903" s="39" t="s">
        <v>1582</v>
      </c>
      <c r="C903" s="164" t="s">
        <v>1583</v>
      </c>
      <c r="D903" s="41">
        <v>31875000</v>
      </c>
      <c r="E903" s="94"/>
    </row>
    <row r="904" spans="1:5">
      <c r="A904" s="163">
        <v>7</v>
      </c>
      <c r="B904" s="39" t="s">
        <v>1584</v>
      </c>
      <c r="C904" s="164" t="s">
        <v>1585</v>
      </c>
      <c r="D904" s="41">
        <v>11025000</v>
      </c>
      <c r="E904" s="94"/>
    </row>
    <row r="905" spans="1:5">
      <c r="A905" s="163">
        <v>8</v>
      </c>
      <c r="B905" s="39" t="s">
        <v>1586</v>
      </c>
      <c r="C905" s="164" t="s">
        <v>1587</v>
      </c>
      <c r="D905" s="41">
        <v>9450000</v>
      </c>
      <c r="E905" s="94"/>
    </row>
    <row r="906" spans="1:5">
      <c r="A906" s="163">
        <v>9</v>
      </c>
      <c r="B906" s="39" t="s">
        <v>1588</v>
      </c>
      <c r="C906" s="164" t="s">
        <v>1589</v>
      </c>
      <c r="D906" s="41">
        <v>15000000</v>
      </c>
      <c r="E906" s="94"/>
    </row>
    <row r="907" spans="1:5">
      <c r="A907" s="163">
        <v>10</v>
      </c>
      <c r="B907" s="39" t="s">
        <v>1590</v>
      </c>
      <c r="C907" s="164" t="s">
        <v>1591</v>
      </c>
      <c r="D907" s="41">
        <v>9000000</v>
      </c>
      <c r="E907" s="94"/>
    </row>
    <row r="908" spans="1:5">
      <c r="A908" s="163">
        <v>11</v>
      </c>
      <c r="B908" s="39" t="s">
        <v>1592</v>
      </c>
      <c r="C908" s="164" t="s">
        <v>1593</v>
      </c>
      <c r="D908" s="41">
        <v>19500000</v>
      </c>
      <c r="E908" s="94"/>
    </row>
    <row r="909" spans="1:5">
      <c r="A909" s="163">
        <v>12</v>
      </c>
      <c r="B909" s="39" t="s">
        <v>1594</v>
      </c>
      <c r="C909" s="164" t="s">
        <v>1595</v>
      </c>
      <c r="D909" s="41">
        <v>16500000</v>
      </c>
      <c r="E909" s="94"/>
    </row>
    <row r="910" spans="1:5">
      <c r="A910" s="163">
        <v>13</v>
      </c>
      <c r="B910" s="39" t="s">
        <v>1596</v>
      </c>
      <c r="C910" s="164" t="s">
        <v>1597</v>
      </c>
      <c r="D910" s="41">
        <v>10200000</v>
      </c>
      <c r="E910" s="94"/>
    </row>
    <row r="911" spans="1:5">
      <c r="A911" s="163">
        <v>14</v>
      </c>
      <c r="B911" s="39" t="s">
        <v>1598</v>
      </c>
      <c r="C911" s="164" t="s">
        <v>1599</v>
      </c>
      <c r="D911" s="41">
        <v>26550000</v>
      </c>
      <c r="E911" s="94"/>
    </row>
    <row r="912" spans="1:5">
      <c r="A912" s="163">
        <v>15</v>
      </c>
      <c r="B912" s="39" t="s">
        <v>1600</v>
      </c>
      <c r="C912" s="164" t="s">
        <v>1601</v>
      </c>
      <c r="D912" s="41">
        <v>9225000</v>
      </c>
      <c r="E912" s="94"/>
    </row>
    <row r="913" spans="1:9">
      <c r="A913" s="163">
        <v>16</v>
      </c>
      <c r="B913" s="39" t="s">
        <v>1602</v>
      </c>
      <c r="C913" s="164" t="s">
        <v>1603</v>
      </c>
      <c r="D913" s="41">
        <v>9150000</v>
      </c>
      <c r="E913" s="94"/>
    </row>
    <row r="914" spans="1:9">
      <c r="A914" s="163">
        <v>17</v>
      </c>
      <c r="B914" s="39" t="s">
        <v>1604</v>
      </c>
      <c r="C914" s="164" t="s">
        <v>1605</v>
      </c>
      <c r="D914" s="41">
        <v>8400000</v>
      </c>
    </row>
    <row r="915" spans="1:9">
      <c r="A915" s="163">
        <v>18</v>
      </c>
      <c r="B915" s="39" t="s">
        <v>1606</v>
      </c>
      <c r="C915" s="164" t="s">
        <v>1607</v>
      </c>
      <c r="D915" s="41">
        <v>8550000</v>
      </c>
    </row>
    <row r="916" spans="1:9">
      <c r="A916" s="163">
        <v>19</v>
      </c>
      <c r="B916" s="39" t="s">
        <v>1608</v>
      </c>
      <c r="C916" s="164" t="s">
        <v>1609</v>
      </c>
      <c r="D916" s="41">
        <v>9300000</v>
      </c>
    </row>
    <row r="917" spans="1:9">
      <c r="A917" s="163">
        <v>20</v>
      </c>
      <c r="B917" s="39" t="s">
        <v>1610</v>
      </c>
      <c r="C917" s="164" t="s">
        <v>1611</v>
      </c>
      <c r="D917" s="41">
        <v>10200000</v>
      </c>
    </row>
    <row r="918" spans="1:9">
      <c r="A918" s="163">
        <v>21</v>
      </c>
      <c r="B918" s="39" t="s">
        <v>1612</v>
      </c>
      <c r="C918" s="164" t="s">
        <v>1613</v>
      </c>
      <c r="D918" s="41">
        <v>11400000</v>
      </c>
    </row>
    <row r="919" spans="1:9">
      <c r="A919" s="163">
        <v>22</v>
      </c>
      <c r="B919" s="39" t="s">
        <v>1614</v>
      </c>
      <c r="C919" s="164" t="s">
        <v>1615</v>
      </c>
      <c r="D919" s="41">
        <v>14400000</v>
      </c>
    </row>
    <row r="920" spans="1:9">
      <c r="B920" s="94"/>
      <c r="C920" s="94"/>
      <c r="D920" s="118"/>
      <c r="E920" s="94"/>
      <c r="I920" s="93"/>
    </row>
    <row r="921" spans="1:9">
      <c r="B921" s="94"/>
      <c r="C921" s="94"/>
      <c r="D921" s="118"/>
      <c r="E921" s="94"/>
      <c r="I921" s="93"/>
    </row>
    <row r="922" spans="1:9">
      <c r="A922" s="185" t="s">
        <v>7</v>
      </c>
      <c r="B922" s="185"/>
      <c r="C922" s="55" t="s">
        <v>1616</v>
      </c>
      <c r="E922" s="94"/>
      <c r="I922" s="93"/>
    </row>
    <row r="923" spans="1:9">
      <c r="A923" s="185" t="s">
        <v>9</v>
      </c>
      <c r="B923" s="185"/>
      <c r="C923" s="186" t="s">
        <v>1617</v>
      </c>
      <c r="D923" s="186"/>
      <c r="E923" s="94"/>
      <c r="I923" s="93"/>
    </row>
    <row r="924" spans="1:9">
      <c r="A924" s="187" t="s">
        <v>11</v>
      </c>
      <c r="B924" s="187"/>
      <c r="C924" s="57">
        <f>SUM(D926:D1041)</f>
        <v>2265275000</v>
      </c>
      <c r="E924" s="94"/>
      <c r="I924" s="93"/>
    </row>
    <row r="925" spans="1:9" ht="15">
      <c r="A925" s="58" t="s">
        <v>12</v>
      </c>
      <c r="B925" s="58" t="s">
        <v>13</v>
      </c>
      <c r="C925" s="59" t="s">
        <v>14</v>
      </c>
      <c r="D925" s="60" t="s">
        <v>15</v>
      </c>
      <c r="E925" s="94"/>
      <c r="I925" s="93"/>
    </row>
    <row r="926" spans="1:9">
      <c r="A926" s="163">
        <v>1</v>
      </c>
      <c r="B926" s="39" t="s">
        <v>1618</v>
      </c>
      <c r="C926" s="165" t="s">
        <v>1619</v>
      </c>
      <c r="D926" s="166">
        <v>6225000</v>
      </c>
      <c r="E926" s="94"/>
      <c r="I926" s="93"/>
    </row>
    <row r="927" spans="1:9" ht="28.5">
      <c r="A927" s="163">
        <f t="shared" ref="A927:A990" si="0">A926+1</f>
        <v>2</v>
      </c>
      <c r="B927" s="39" t="s">
        <v>1620</v>
      </c>
      <c r="C927" s="165" t="s">
        <v>1621</v>
      </c>
      <c r="D927" s="166">
        <v>3975000</v>
      </c>
      <c r="E927" s="94"/>
      <c r="I927" s="93"/>
    </row>
    <row r="928" spans="1:9">
      <c r="A928" s="163">
        <f t="shared" si="0"/>
        <v>3</v>
      </c>
      <c r="B928" s="39" t="s">
        <v>1622</v>
      </c>
      <c r="C928" s="165" t="s">
        <v>1623</v>
      </c>
      <c r="D928" s="166">
        <v>2700000</v>
      </c>
      <c r="E928" s="94"/>
      <c r="I928" s="93"/>
    </row>
    <row r="929" spans="1:9" ht="28.5">
      <c r="A929" s="163">
        <f t="shared" si="0"/>
        <v>4</v>
      </c>
      <c r="B929" s="39" t="s">
        <v>1624</v>
      </c>
      <c r="C929" s="165" t="s">
        <v>1625</v>
      </c>
      <c r="D929" s="166">
        <v>10875000</v>
      </c>
      <c r="I929" s="93"/>
    </row>
    <row r="930" spans="1:9" ht="28.5">
      <c r="A930" s="163">
        <f t="shared" si="0"/>
        <v>5</v>
      </c>
      <c r="B930" s="39" t="s">
        <v>1626</v>
      </c>
      <c r="C930" s="165" t="s">
        <v>1627</v>
      </c>
      <c r="D930" s="166">
        <v>8250000</v>
      </c>
      <c r="I930" s="93"/>
    </row>
    <row r="931" spans="1:9">
      <c r="A931" s="163">
        <f t="shared" si="0"/>
        <v>6</v>
      </c>
      <c r="B931" s="39" t="s">
        <v>1628</v>
      </c>
      <c r="C931" s="165" t="s">
        <v>1593</v>
      </c>
      <c r="D931" s="166">
        <v>32625000</v>
      </c>
      <c r="I931" s="93"/>
    </row>
    <row r="932" spans="1:9">
      <c r="A932" s="163">
        <f t="shared" si="0"/>
        <v>7</v>
      </c>
      <c r="B932" s="39" t="s">
        <v>1629</v>
      </c>
      <c r="C932" s="165" t="s">
        <v>1630</v>
      </c>
      <c r="D932" s="166">
        <v>19650000</v>
      </c>
      <c r="I932" s="93"/>
    </row>
    <row r="933" spans="1:9" ht="28.5">
      <c r="A933" s="163">
        <f t="shared" si="0"/>
        <v>8</v>
      </c>
      <c r="B933" s="39" t="s">
        <v>1631</v>
      </c>
      <c r="C933" s="165" t="s">
        <v>1632</v>
      </c>
      <c r="D933" s="166">
        <v>15225000</v>
      </c>
      <c r="I933" s="93"/>
    </row>
    <row r="934" spans="1:9">
      <c r="A934" s="163">
        <f t="shared" si="0"/>
        <v>9</v>
      </c>
      <c r="B934" s="39" t="s">
        <v>1633</v>
      </c>
      <c r="C934" s="165" t="s">
        <v>1574</v>
      </c>
      <c r="D934" s="166">
        <v>14250000</v>
      </c>
      <c r="I934" s="93"/>
    </row>
    <row r="935" spans="1:9">
      <c r="A935" s="163">
        <f t="shared" si="0"/>
        <v>10</v>
      </c>
      <c r="B935" s="39" t="s">
        <v>1634</v>
      </c>
      <c r="C935" s="165" t="s">
        <v>1635</v>
      </c>
      <c r="D935" s="166">
        <v>5100000</v>
      </c>
      <c r="I935" s="93"/>
    </row>
    <row r="936" spans="1:9" ht="28.5">
      <c r="A936" s="163">
        <f t="shared" si="0"/>
        <v>11</v>
      </c>
      <c r="B936" s="39" t="s">
        <v>1636</v>
      </c>
      <c r="C936" s="165" t="s">
        <v>1637</v>
      </c>
      <c r="D936" s="166">
        <v>4800000</v>
      </c>
      <c r="I936" s="93"/>
    </row>
    <row r="937" spans="1:9">
      <c r="A937" s="163">
        <f t="shared" si="0"/>
        <v>12</v>
      </c>
      <c r="B937" s="39" t="s">
        <v>1638</v>
      </c>
      <c r="C937" s="165" t="s">
        <v>1639</v>
      </c>
      <c r="D937" s="166">
        <v>5625000</v>
      </c>
      <c r="I937" s="93"/>
    </row>
    <row r="938" spans="1:9">
      <c r="A938" s="163">
        <f t="shared" si="0"/>
        <v>13</v>
      </c>
      <c r="B938" s="39" t="s">
        <v>1640</v>
      </c>
      <c r="C938" s="165" t="s">
        <v>1641</v>
      </c>
      <c r="D938" s="166">
        <v>13875000</v>
      </c>
      <c r="I938" s="93"/>
    </row>
    <row r="939" spans="1:9">
      <c r="A939" s="163">
        <f t="shared" si="0"/>
        <v>14</v>
      </c>
      <c r="B939" s="39" t="s">
        <v>1642</v>
      </c>
      <c r="C939" s="165" t="s">
        <v>1643</v>
      </c>
      <c r="D939" s="166">
        <v>38025000</v>
      </c>
      <c r="I939" s="93"/>
    </row>
    <row r="940" spans="1:9">
      <c r="A940" s="163">
        <f t="shared" si="0"/>
        <v>15</v>
      </c>
      <c r="B940" s="39" t="s">
        <v>1644</v>
      </c>
      <c r="C940" s="165" t="s">
        <v>1645</v>
      </c>
      <c r="D940" s="166">
        <v>21750000</v>
      </c>
      <c r="I940" s="93"/>
    </row>
    <row r="941" spans="1:9">
      <c r="A941" s="163">
        <f t="shared" si="0"/>
        <v>16</v>
      </c>
      <c r="B941" s="39" t="s">
        <v>1646</v>
      </c>
      <c r="C941" s="165" t="s">
        <v>1647</v>
      </c>
      <c r="D941" s="166">
        <v>18750000</v>
      </c>
      <c r="I941" s="93"/>
    </row>
    <row r="942" spans="1:9" ht="28.5">
      <c r="A942" s="163">
        <f t="shared" si="0"/>
        <v>17</v>
      </c>
      <c r="B942" s="39" t="s">
        <v>1648</v>
      </c>
      <c r="C942" s="165" t="s">
        <v>1649</v>
      </c>
      <c r="D942" s="166">
        <v>5625000</v>
      </c>
      <c r="I942" s="93"/>
    </row>
    <row r="943" spans="1:9">
      <c r="A943" s="163">
        <f t="shared" si="0"/>
        <v>18</v>
      </c>
      <c r="B943" s="39" t="s">
        <v>1650</v>
      </c>
      <c r="C943" s="165" t="s">
        <v>1651</v>
      </c>
      <c r="D943" s="166">
        <v>16050000</v>
      </c>
      <c r="I943" s="93"/>
    </row>
    <row r="944" spans="1:9">
      <c r="A944" s="163">
        <f t="shared" si="0"/>
        <v>19</v>
      </c>
      <c r="B944" s="39" t="s">
        <v>1652</v>
      </c>
      <c r="C944" s="165" t="s">
        <v>1653</v>
      </c>
      <c r="D944" s="166">
        <v>38325000</v>
      </c>
      <c r="I944" s="93"/>
    </row>
    <row r="945" spans="1:9">
      <c r="A945" s="163">
        <f t="shared" si="0"/>
        <v>20</v>
      </c>
      <c r="B945" s="39" t="s">
        <v>1654</v>
      </c>
      <c r="C945" s="165" t="s">
        <v>1655</v>
      </c>
      <c r="D945" s="166">
        <v>6975000</v>
      </c>
      <c r="I945" s="93"/>
    </row>
    <row r="946" spans="1:9" ht="28.5">
      <c r="A946" s="163">
        <f t="shared" si="0"/>
        <v>21</v>
      </c>
      <c r="B946" s="39" t="s">
        <v>1656</v>
      </c>
      <c r="C946" s="165" t="s">
        <v>1657</v>
      </c>
      <c r="D946" s="166">
        <v>32775000</v>
      </c>
      <c r="I946" s="93"/>
    </row>
    <row r="947" spans="1:9" ht="28.5">
      <c r="A947" s="163">
        <f t="shared" si="0"/>
        <v>22</v>
      </c>
      <c r="B947" s="39" t="s">
        <v>1658</v>
      </c>
      <c r="C947" s="165" t="s">
        <v>1659</v>
      </c>
      <c r="D947" s="166">
        <v>5250000</v>
      </c>
      <c r="I947" s="93"/>
    </row>
    <row r="948" spans="1:9" ht="28.5">
      <c r="A948" s="163">
        <f t="shared" si="0"/>
        <v>23</v>
      </c>
      <c r="B948" s="39" t="s">
        <v>1660</v>
      </c>
      <c r="C948" s="165" t="s">
        <v>1661</v>
      </c>
      <c r="D948" s="166">
        <v>8850000</v>
      </c>
      <c r="I948" s="93"/>
    </row>
    <row r="949" spans="1:9">
      <c r="A949" s="163">
        <f t="shared" si="0"/>
        <v>24</v>
      </c>
      <c r="B949" s="39" t="s">
        <v>1662</v>
      </c>
      <c r="C949" s="165" t="s">
        <v>1663</v>
      </c>
      <c r="D949" s="166">
        <v>34800000</v>
      </c>
      <c r="I949" s="93"/>
    </row>
    <row r="950" spans="1:9" ht="28.5">
      <c r="A950" s="163">
        <f t="shared" si="0"/>
        <v>25</v>
      </c>
      <c r="B950" s="39" t="s">
        <v>1664</v>
      </c>
      <c r="C950" s="165" t="s">
        <v>1665</v>
      </c>
      <c r="D950" s="166">
        <v>13050000</v>
      </c>
      <c r="I950" s="93"/>
    </row>
    <row r="951" spans="1:9" ht="28.5">
      <c r="A951" s="163">
        <f t="shared" si="0"/>
        <v>26</v>
      </c>
      <c r="B951" s="39" t="s">
        <v>1666</v>
      </c>
      <c r="C951" s="165" t="s">
        <v>1667</v>
      </c>
      <c r="D951" s="166">
        <v>16050000</v>
      </c>
      <c r="I951" s="93"/>
    </row>
    <row r="952" spans="1:9" ht="28.5">
      <c r="A952" s="163">
        <f t="shared" si="0"/>
        <v>27</v>
      </c>
      <c r="B952" s="39" t="s">
        <v>1668</v>
      </c>
      <c r="C952" s="165" t="s">
        <v>1669</v>
      </c>
      <c r="D952" s="166">
        <v>39750000</v>
      </c>
      <c r="I952" s="93"/>
    </row>
    <row r="953" spans="1:9" ht="28.5">
      <c r="A953" s="163">
        <f t="shared" si="0"/>
        <v>28</v>
      </c>
      <c r="B953" s="39" t="s">
        <v>1670</v>
      </c>
      <c r="C953" s="165" t="s">
        <v>1669</v>
      </c>
      <c r="D953" s="166">
        <v>10400000</v>
      </c>
      <c r="I953" s="93"/>
    </row>
    <row r="954" spans="1:9">
      <c r="A954" s="163">
        <f t="shared" si="0"/>
        <v>29</v>
      </c>
      <c r="B954" s="39" t="s">
        <v>1671</v>
      </c>
      <c r="C954" s="165" t="s">
        <v>1672</v>
      </c>
      <c r="D954" s="166">
        <v>18450000</v>
      </c>
      <c r="I954" s="93"/>
    </row>
    <row r="955" spans="1:9">
      <c r="A955" s="163">
        <f t="shared" si="0"/>
        <v>30</v>
      </c>
      <c r="B955" s="167" t="s">
        <v>1673</v>
      </c>
      <c r="C955" s="165" t="s">
        <v>1674</v>
      </c>
      <c r="D955" s="166">
        <v>9675000</v>
      </c>
      <c r="I955" s="93"/>
    </row>
    <row r="956" spans="1:9">
      <c r="A956" s="163">
        <f t="shared" si="0"/>
        <v>31</v>
      </c>
      <c r="B956" s="39" t="s">
        <v>1675</v>
      </c>
      <c r="C956" s="165" t="s">
        <v>1676</v>
      </c>
      <c r="D956" s="166">
        <v>32250000</v>
      </c>
      <c r="I956" s="93"/>
    </row>
    <row r="957" spans="1:9">
      <c r="A957" s="163">
        <f t="shared" si="0"/>
        <v>32</v>
      </c>
      <c r="B957" s="39" t="s">
        <v>1677</v>
      </c>
      <c r="C957" s="165" t="s">
        <v>1678</v>
      </c>
      <c r="D957" s="166">
        <v>15000000</v>
      </c>
      <c r="I957" s="93"/>
    </row>
    <row r="958" spans="1:9">
      <c r="A958" s="163">
        <f t="shared" si="0"/>
        <v>33</v>
      </c>
      <c r="B958" s="39" t="s">
        <v>1679</v>
      </c>
      <c r="C958" s="165" t="s">
        <v>1680</v>
      </c>
      <c r="D958" s="166">
        <v>10050000</v>
      </c>
      <c r="I958" s="93"/>
    </row>
    <row r="959" spans="1:9">
      <c r="A959" s="163">
        <f t="shared" si="0"/>
        <v>34</v>
      </c>
      <c r="B959" s="39" t="s">
        <v>1681</v>
      </c>
      <c r="C959" s="165" t="s">
        <v>1682</v>
      </c>
      <c r="D959" s="166">
        <v>38550000</v>
      </c>
      <c r="I959" s="93"/>
    </row>
    <row r="960" spans="1:9" ht="28.5">
      <c r="A960" s="163">
        <f t="shared" si="0"/>
        <v>35</v>
      </c>
      <c r="B960" s="39" t="s">
        <v>1683</v>
      </c>
      <c r="C960" s="165" t="s">
        <v>1684</v>
      </c>
      <c r="D960" s="166">
        <v>24975000</v>
      </c>
      <c r="I960" s="93"/>
    </row>
    <row r="961" spans="1:9">
      <c r="A961" s="163">
        <f t="shared" si="0"/>
        <v>36</v>
      </c>
      <c r="B961" s="39" t="s">
        <v>1685</v>
      </c>
      <c r="C961" s="165" t="s">
        <v>1686</v>
      </c>
      <c r="D961" s="166">
        <v>59850000</v>
      </c>
      <c r="I961" s="93"/>
    </row>
    <row r="962" spans="1:9">
      <c r="A962" s="163">
        <f t="shared" si="0"/>
        <v>37</v>
      </c>
      <c r="B962" s="39" t="s">
        <v>1687</v>
      </c>
      <c r="C962" s="165" t="s">
        <v>1688</v>
      </c>
      <c r="D962" s="166">
        <v>21300000</v>
      </c>
      <c r="I962" s="93"/>
    </row>
    <row r="963" spans="1:9" ht="28.5">
      <c r="A963" s="163">
        <f t="shared" si="0"/>
        <v>38</v>
      </c>
      <c r="B963" s="39" t="s">
        <v>1689</v>
      </c>
      <c r="C963" s="165" t="s">
        <v>1690</v>
      </c>
      <c r="D963" s="166">
        <v>55725000</v>
      </c>
      <c r="I963" s="93"/>
    </row>
    <row r="964" spans="1:9">
      <c r="A964" s="163">
        <f t="shared" si="0"/>
        <v>39</v>
      </c>
      <c r="B964" s="39" t="s">
        <v>1691</v>
      </c>
      <c r="C964" s="165" t="s">
        <v>1692</v>
      </c>
      <c r="D964" s="166">
        <v>68625000</v>
      </c>
      <c r="I964" s="93"/>
    </row>
    <row r="965" spans="1:9">
      <c r="A965" s="163">
        <f t="shared" si="0"/>
        <v>40</v>
      </c>
      <c r="B965" s="39" t="s">
        <v>1693</v>
      </c>
      <c r="C965" s="165" t="s">
        <v>1694</v>
      </c>
      <c r="D965" s="166">
        <v>35850000</v>
      </c>
      <c r="I965" s="93"/>
    </row>
    <row r="966" spans="1:9">
      <c r="A966" s="163">
        <f t="shared" si="0"/>
        <v>41</v>
      </c>
      <c r="B966" s="39" t="s">
        <v>1695</v>
      </c>
      <c r="C966" s="165" t="s">
        <v>1696</v>
      </c>
      <c r="D966" s="166">
        <v>7500000</v>
      </c>
      <c r="I966" s="93"/>
    </row>
    <row r="967" spans="1:9">
      <c r="A967" s="163">
        <f t="shared" si="0"/>
        <v>42</v>
      </c>
      <c r="B967" s="39" t="s">
        <v>1697</v>
      </c>
      <c r="C967" s="165" t="s">
        <v>1698</v>
      </c>
      <c r="D967" s="166">
        <v>62400000</v>
      </c>
      <c r="E967" s="94"/>
      <c r="F967" s="168"/>
      <c r="G967" s="136"/>
      <c r="H967" s="136"/>
      <c r="I967" s="93"/>
    </row>
    <row r="968" spans="1:9" ht="28.5">
      <c r="A968" s="163">
        <f t="shared" si="0"/>
        <v>43</v>
      </c>
      <c r="B968" s="39" t="s">
        <v>1699</v>
      </c>
      <c r="C968" s="165" t="s">
        <v>1700</v>
      </c>
      <c r="D968" s="166">
        <v>10275000</v>
      </c>
      <c r="E968" s="94"/>
      <c r="F968" s="168"/>
      <c r="G968" s="136"/>
      <c r="H968" s="136"/>
      <c r="I968" s="93"/>
    </row>
    <row r="969" spans="1:9">
      <c r="A969" s="163">
        <f t="shared" si="0"/>
        <v>44</v>
      </c>
      <c r="B969" s="39" t="s">
        <v>1701</v>
      </c>
      <c r="C969" s="165" t="s">
        <v>1702</v>
      </c>
      <c r="D969" s="166">
        <v>15975000</v>
      </c>
      <c r="E969" s="94"/>
      <c r="F969" s="168"/>
      <c r="G969" s="136"/>
      <c r="H969" s="136"/>
      <c r="I969" s="93"/>
    </row>
    <row r="970" spans="1:9">
      <c r="A970" s="163">
        <f t="shared" si="0"/>
        <v>45</v>
      </c>
      <c r="B970" s="39" t="s">
        <v>1703</v>
      </c>
      <c r="C970" s="165" t="s">
        <v>1704</v>
      </c>
      <c r="D970" s="166">
        <v>14850000</v>
      </c>
      <c r="E970" s="94"/>
      <c r="F970" s="168"/>
      <c r="G970" s="136"/>
      <c r="H970" s="136"/>
      <c r="I970" s="93"/>
    </row>
    <row r="971" spans="1:9" ht="28.5">
      <c r="A971" s="163">
        <f t="shared" si="0"/>
        <v>46</v>
      </c>
      <c r="B971" s="39" t="s">
        <v>1705</v>
      </c>
      <c r="C971" s="165" t="s">
        <v>1706</v>
      </c>
      <c r="D971" s="166">
        <v>9825000</v>
      </c>
      <c r="E971" s="94"/>
      <c r="F971" s="168"/>
      <c r="G971" s="136"/>
      <c r="H971" s="136"/>
      <c r="I971" s="93"/>
    </row>
    <row r="972" spans="1:9" ht="28.5">
      <c r="A972" s="163">
        <f t="shared" si="0"/>
        <v>47</v>
      </c>
      <c r="B972" s="39" t="s">
        <v>1707</v>
      </c>
      <c r="C972" s="165" t="s">
        <v>1708</v>
      </c>
      <c r="D972" s="166">
        <v>34275000</v>
      </c>
      <c r="E972" s="94"/>
      <c r="F972" s="168"/>
      <c r="G972" s="136"/>
      <c r="H972" s="136"/>
      <c r="I972" s="93"/>
    </row>
    <row r="973" spans="1:9">
      <c r="A973" s="163">
        <f t="shared" si="0"/>
        <v>48</v>
      </c>
      <c r="B973" s="39" t="s">
        <v>1709</v>
      </c>
      <c r="C973" s="165" t="s">
        <v>1710</v>
      </c>
      <c r="D973" s="166">
        <v>28575000</v>
      </c>
      <c r="E973" s="94"/>
      <c r="F973" s="168"/>
      <c r="G973" s="136"/>
      <c r="H973" s="136"/>
      <c r="I973" s="93"/>
    </row>
    <row r="974" spans="1:9">
      <c r="A974" s="163">
        <f t="shared" si="0"/>
        <v>49</v>
      </c>
      <c r="B974" s="39" t="s">
        <v>1711</v>
      </c>
      <c r="C974" s="165" t="s">
        <v>1712</v>
      </c>
      <c r="D974" s="166">
        <v>24450000</v>
      </c>
      <c r="E974" s="94"/>
      <c r="F974" s="168"/>
      <c r="G974" s="136"/>
      <c r="H974" s="136"/>
      <c r="I974" s="93"/>
    </row>
    <row r="975" spans="1:9">
      <c r="A975" s="163">
        <f t="shared" si="0"/>
        <v>50</v>
      </c>
      <c r="B975" s="39" t="s">
        <v>1713</v>
      </c>
      <c r="C975" s="165" t="s">
        <v>1714</v>
      </c>
      <c r="D975" s="166">
        <v>15300000</v>
      </c>
      <c r="E975" s="94"/>
      <c r="F975" s="168"/>
      <c r="G975" s="136"/>
      <c r="H975" s="136"/>
      <c r="I975" s="93"/>
    </row>
    <row r="976" spans="1:9">
      <c r="A976" s="163">
        <f t="shared" si="0"/>
        <v>51</v>
      </c>
      <c r="B976" s="167" t="s">
        <v>1715</v>
      </c>
      <c r="C976" s="165" t="s">
        <v>1716</v>
      </c>
      <c r="D976" s="166">
        <v>14400000</v>
      </c>
      <c r="E976" s="94"/>
      <c r="F976" s="168"/>
      <c r="G976" s="136"/>
      <c r="H976" s="136"/>
      <c r="I976" s="93"/>
    </row>
    <row r="977" spans="1:9">
      <c r="A977" s="163">
        <f t="shared" si="0"/>
        <v>52</v>
      </c>
      <c r="B977" s="39" t="s">
        <v>1717</v>
      </c>
      <c r="C977" s="165" t="s">
        <v>1718</v>
      </c>
      <c r="D977" s="166">
        <v>64350000</v>
      </c>
      <c r="E977" s="94"/>
      <c r="F977" s="168"/>
      <c r="G977" s="136"/>
      <c r="H977" s="136"/>
      <c r="I977" s="93"/>
    </row>
    <row r="978" spans="1:9">
      <c r="A978" s="163">
        <f t="shared" si="0"/>
        <v>53</v>
      </c>
      <c r="B978" s="39" t="s">
        <v>1719</v>
      </c>
      <c r="C978" s="165" t="s">
        <v>1720</v>
      </c>
      <c r="D978" s="166">
        <v>19200000</v>
      </c>
      <c r="E978" s="94"/>
      <c r="F978" s="168"/>
      <c r="G978" s="136"/>
      <c r="H978" s="136"/>
      <c r="I978" s="93"/>
    </row>
    <row r="979" spans="1:9" ht="28.5">
      <c r="A979" s="163">
        <f t="shared" si="0"/>
        <v>54</v>
      </c>
      <c r="B979" s="39" t="s">
        <v>1721</v>
      </c>
      <c r="C979" s="165" t="s">
        <v>1722</v>
      </c>
      <c r="D979" s="166">
        <v>20775000</v>
      </c>
      <c r="E979" s="94"/>
      <c r="F979" s="168"/>
      <c r="G979" s="136"/>
      <c r="H979" s="136"/>
      <c r="I979" s="93"/>
    </row>
    <row r="980" spans="1:9" ht="28.5">
      <c r="A980" s="163">
        <f t="shared" si="0"/>
        <v>55</v>
      </c>
      <c r="B980" s="39" t="s">
        <v>1723</v>
      </c>
      <c r="C980" s="165" t="s">
        <v>1724</v>
      </c>
      <c r="D980" s="166">
        <v>27000000</v>
      </c>
      <c r="E980" s="94"/>
      <c r="F980" s="168"/>
      <c r="G980" s="136"/>
      <c r="H980" s="136"/>
      <c r="I980" s="93"/>
    </row>
    <row r="981" spans="1:9">
      <c r="A981" s="163">
        <f t="shared" si="0"/>
        <v>56</v>
      </c>
      <c r="B981" s="39" t="s">
        <v>1725</v>
      </c>
      <c r="C981" s="165" t="s">
        <v>1726</v>
      </c>
      <c r="D981" s="166">
        <v>10725000</v>
      </c>
      <c r="E981" s="94"/>
      <c r="F981" s="168"/>
      <c r="G981" s="136"/>
      <c r="H981" s="136"/>
      <c r="I981" s="93"/>
    </row>
    <row r="982" spans="1:9">
      <c r="A982" s="163">
        <f t="shared" si="0"/>
        <v>57</v>
      </c>
      <c r="B982" s="39" t="s">
        <v>1727</v>
      </c>
      <c r="C982" s="165" t="s">
        <v>1597</v>
      </c>
      <c r="D982" s="166">
        <v>21300000</v>
      </c>
      <c r="E982" s="94"/>
      <c r="F982" s="168"/>
      <c r="G982" s="136"/>
      <c r="H982" s="136"/>
      <c r="I982" s="93"/>
    </row>
    <row r="983" spans="1:9">
      <c r="A983" s="163">
        <f t="shared" si="0"/>
        <v>58</v>
      </c>
      <c r="B983" s="39" t="s">
        <v>1728</v>
      </c>
      <c r="C983" s="165" t="s">
        <v>1729</v>
      </c>
      <c r="D983" s="166">
        <v>21300000</v>
      </c>
      <c r="E983" s="94"/>
      <c r="F983" s="168"/>
      <c r="G983" s="136"/>
      <c r="H983" s="136"/>
      <c r="I983" s="93"/>
    </row>
    <row r="984" spans="1:9">
      <c r="A984" s="163">
        <f t="shared" si="0"/>
        <v>59</v>
      </c>
      <c r="B984" s="39" t="s">
        <v>1730</v>
      </c>
      <c r="C984" s="165" t="s">
        <v>1731</v>
      </c>
      <c r="D984" s="166">
        <v>8175000</v>
      </c>
      <c r="E984" s="94"/>
      <c r="F984" s="168"/>
      <c r="G984" s="136"/>
      <c r="H984" s="136"/>
      <c r="I984" s="93"/>
    </row>
    <row r="985" spans="1:9">
      <c r="A985" s="163">
        <f t="shared" si="0"/>
        <v>60</v>
      </c>
      <c r="B985" s="39" t="s">
        <v>1732</v>
      </c>
      <c r="C985" s="165" t="s">
        <v>1733</v>
      </c>
      <c r="D985" s="166">
        <v>4275000</v>
      </c>
      <c r="E985" s="94"/>
      <c r="F985" s="168"/>
      <c r="G985" s="136"/>
      <c r="H985" s="136"/>
      <c r="I985" s="93"/>
    </row>
    <row r="986" spans="1:9" ht="28.5">
      <c r="A986" s="163">
        <f t="shared" si="0"/>
        <v>61</v>
      </c>
      <c r="B986" s="39" t="s">
        <v>1734</v>
      </c>
      <c r="C986" s="165" t="s">
        <v>1735</v>
      </c>
      <c r="D986" s="166">
        <v>16500000</v>
      </c>
      <c r="E986" s="94"/>
      <c r="F986" s="168"/>
      <c r="G986" s="136"/>
      <c r="H986" s="136"/>
      <c r="I986" s="93"/>
    </row>
    <row r="987" spans="1:9">
      <c r="A987" s="163">
        <f t="shared" si="0"/>
        <v>62</v>
      </c>
      <c r="B987" s="39" t="s">
        <v>1736</v>
      </c>
      <c r="C987" s="165" t="s">
        <v>1737</v>
      </c>
      <c r="D987" s="166">
        <v>13500000</v>
      </c>
      <c r="E987" s="94"/>
      <c r="F987" s="168"/>
      <c r="G987" s="136"/>
      <c r="H987" s="136"/>
      <c r="I987" s="93"/>
    </row>
    <row r="988" spans="1:9" ht="28.5">
      <c r="A988" s="163">
        <f t="shared" si="0"/>
        <v>63</v>
      </c>
      <c r="B988" s="39" t="s">
        <v>1738</v>
      </c>
      <c r="C988" s="165" t="s">
        <v>1739</v>
      </c>
      <c r="D988" s="166">
        <v>28575000</v>
      </c>
      <c r="E988" s="94"/>
      <c r="F988" s="168"/>
      <c r="G988" s="136"/>
      <c r="H988" s="136"/>
      <c r="I988" s="93"/>
    </row>
    <row r="989" spans="1:9" ht="28.5">
      <c r="A989" s="163">
        <f t="shared" si="0"/>
        <v>64</v>
      </c>
      <c r="B989" s="39" t="s">
        <v>1740</v>
      </c>
      <c r="C989" s="165" t="s">
        <v>1741</v>
      </c>
      <c r="D989" s="166">
        <v>13875000</v>
      </c>
      <c r="E989" s="94"/>
      <c r="F989" s="168"/>
      <c r="G989" s="136"/>
      <c r="H989" s="136"/>
      <c r="I989" s="93"/>
    </row>
    <row r="990" spans="1:9">
      <c r="A990" s="163">
        <f t="shared" si="0"/>
        <v>65</v>
      </c>
      <c r="B990" s="39" t="s">
        <v>1742</v>
      </c>
      <c r="C990" s="165" t="s">
        <v>1743</v>
      </c>
      <c r="D990" s="166">
        <v>30150000</v>
      </c>
      <c r="E990" s="94"/>
      <c r="F990" s="168"/>
      <c r="G990" s="136"/>
      <c r="H990" s="136"/>
      <c r="I990" s="93"/>
    </row>
    <row r="991" spans="1:9" ht="28.5">
      <c r="A991" s="163">
        <f t="shared" ref="A991:A1041" si="1">A990+1</f>
        <v>66</v>
      </c>
      <c r="B991" s="39" t="s">
        <v>1744</v>
      </c>
      <c r="C991" s="165" t="s">
        <v>1745</v>
      </c>
      <c r="D991" s="166">
        <v>6825000</v>
      </c>
      <c r="E991" s="94"/>
      <c r="F991" s="168"/>
      <c r="G991" s="136"/>
      <c r="H991" s="136"/>
      <c r="I991" s="93"/>
    </row>
    <row r="992" spans="1:9">
      <c r="A992" s="163">
        <f t="shared" si="1"/>
        <v>67</v>
      </c>
      <c r="B992" s="39" t="s">
        <v>1746</v>
      </c>
      <c r="C992" s="165" t="s">
        <v>1747</v>
      </c>
      <c r="D992" s="166">
        <v>7125000</v>
      </c>
      <c r="E992" s="94"/>
      <c r="F992" s="168"/>
      <c r="G992" s="136"/>
      <c r="H992" s="136"/>
      <c r="I992" s="93"/>
    </row>
    <row r="993" spans="1:9">
      <c r="A993" s="163">
        <f t="shared" si="1"/>
        <v>68</v>
      </c>
      <c r="B993" s="39" t="s">
        <v>1748</v>
      </c>
      <c r="C993" s="165" t="s">
        <v>1749</v>
      </c>
      <c r="D993" s="166">
        <v>13650000</v>
      </c>
      <c r="E993" s="94"/>
      <c r="F993" s="168"/>
      <c r="G993" s="136"/>
      <c r="H993" s="136"/>
      <c r="I993" s="93"/>
    </row>
    <row r="994" spans="1:9">
      <c r="A994" s="163">
        <f t="shared" si="1"/>
        <v>69</v>
      </c>
      <c r="B994" s="39" t="s">
        <v>1750</v>
      </c>
      <c r="C994" s="165" t="s">
        <v>1751</v>
      </c>
      <c r="D994" s="166">
        <v>23100000</v>
      </c>
      <c r="E994" s="94"/>
      <c r="F994" s="168"/>
      <c r="G994" s="136"/>
      <c r="H994" s="136"/>
      <c r="I994" s="93"/>
    </row>
    <row r="995" spans="1:9">
      <c r="A995" s="163">
        <f t="shared" si="1"/>
        <v>70</v>
      </c>
      <c r="B995" s="39" t="s">
        <v>1752</v>
      </c>
      <c r="C995" s="165" t="s">
        <v>1753</v>
      </c>
      <c r="D995" s="166">
        <v>39750000</v>
      </c>
      <c r="E995" s="94"/>
      <c r="F995" s="168"/>
      <c r="G995" s="136"/>
      <c r="H995" s="136"/>
      <c r="I995" s="93"/>
    </row>
    <row r="996" spans="1:9">
      <c r="A996" s="163">
        <f t="shared" si="1"/>
        <v>71</v>
      </c>
      <c r="B996" s="39" t="s">
        <v>1754</v>
      </c>
      <c r="C996" s="165" t="s">
        <v>1755</v>
      </c>
      <c r="D996" s="166">
        <v>22200000</v>
      </c>
      <c r="E996" s="94"/>
      <c r="F996" s="168"/>
      <c r="G996" s="136"/>
      <c r="H996" s="136"/>
      <c r="I996" s="93"/>
    </row>
    <row r="997" spans="1:9" ht="28.5">
      <c r="A997" s="163">
        <f t="shared" si="1"/>
        <v>72</v>
      </c>
      <c r="B997" s="39" t="s">
        <v>1756</v>
      </c>
      <c r="C997" s="165" t="s">
        <v>1757</v>
      </c>
      <c r="D997" s="166">
        <v>9975000</v>
      </c>
      <c r="E997" s="94"/>
      <c r="F997" s="168"/>
      <c r="G997" s="136"/>
      <c r="H997" s="136"/>
      <c r="I997" s="93"/>
    </row>
    <row r="998" spans="1:9" ht="28.5">
      <c r="A998" s="163">
        <f t="shared" si="1"/>
        <v>73</v>
      </c>
      <c r="B998" s="39" t="s">
        <v>1758</v>
      </c>
      <c r="C998" s="165" t="s">
        <v>1759</v>
      </c>
      <c r="D998" s="166">
        <v>10050000</v>
      </c>
      <c r="E998" s="94"/>
      <c r="F998" s="168"/>
      <c r="G998" s="136"/>
      <c r="H998" s="136"/>
      <c r="I998" s="93"/>
    </row>
    <row r="999" spans="1:9">
      <c r="A999" s="163">
        <f t="shared" si="1"/>
        <v>74</v>
      </c>
      <c r="B999" s="39" t="s">
        <v>1760</v>
      </c>
      <c r="C999" s="165" t="s">
        <v>1761</v>
      </c>
      <c r="D999" s="166">
        <v>4275000</v>
      </c>
      <c r="E999" s="94"/>
      <c r="F999" s="168"/>
      <c r="G999" s="136"/>
      <c r="H999" s="136"/>
      <c r="I999" s="93"/>
    </row>
    <row r="1000" spans="1:9">
      <c r="A1000" s="163">
        <f t="shared" si="1"/>
        <v>75</v>
      </c>
      <c r="B1000" s="39" t="s">
        <v>1762</v>
      </c>
      <c r="C1000" s="165" t="s">
        <v>1763</v>
      </c>
      <c r="D1000" s="166">
        <v>22500000</v>
      </c>
      <c r="E1000" s="94"/>
      <c r="F1000" s="168"/>
      <c r="G1000" s="136"/>
      <c r="H1000" s="136"/>
      <c r="I1000" s="93"/>
    </row>
    <row r="1001" spans="1:9">
      <c r="A1001" s="163">
        <f t="shared" si="1"/>
        <v>76</v>
      </c>
      <c r="B1001" s="39" t="s">
        <v>1764</v>
      </c>
      <c r="C1001" s="165" t="s">
        <v>1765</v>
      </c>
      <c r="D1001" s="166">
        <v>6225000</v>
      </c>
      <c r="E1001" s="94"/>
      <c r="F1001" s="168"/>
      <c r="G1001" s="136"/>
      <c r="H1001" s="136"/>
      <c r="I1001" s="93"/>
    </row>
    <row r="1002" spans="1:9">
      <c r="A1002" s="163">
        <f t="shared" si="1"/>
        <v>77</v>
      </c>
      <c r="B1002" s="39" t="s">
        <v>1766</v>
      </c>
      <c r="C1002" s="165" t="s">
        <v>1767</v>
      </c>
      <c r="D1002" s="166">
        <v>12375000</v>
      </c>
      <c r="E1002" s="94"/>
      <c r="F1002" s="168"/>
      <c r="G1002" s="136"/>
      <c r="H1002" s="136"/>
      <c r="I1002" s="93"/>
    </row>
    <row r="1003" spans="1:9">
      <c r="A1003" s="163">
        <f t="shared" si="1"/>
        <v>78</v>
      </c>
      <c r="B1003" s="39" t="s">
        <v>1768</v>
      </c>
      <c r="C1003" s="165" t="s">
        <v>1769</v>
      </c>
      <c r="D1003" s="166">
        <v>6450000</v>
      </c>
      <c r="E1003" s="94"/>
      <c r="F1003" s="168"/>
      <c r="G1003" s="136"/>
      <c r="H1003" s="136"/>
      <c r="I1003" s="93"/>
    </row>
    <row r="1004" spans="1:9">
      <c r="A1004" s="163">
        <f t="shared" si="1"/>
        <v>79</v>
      </c>
      <c r="B1004" s="39" t="s">
        <v>1770</v>
      </c>
      <c r="C1004" s="165" t="s">
        <v>1771</v>
      </c>
      <c r="D1004" s="166">
        <v>12900000</v>
      </c>
      <c r="E1004" s="94"/>
      <c r="F1004" s="168"/>
      <c r="G1004" s="136"/>
      <c r="H1004" s="136"/>
      <c r="I1004" s="93"/>
    </row>
    <row r="1005" spans="1:9">
      <c r="A1005" s="163">
        <f t="shared" si="1"/>
        <v>80</v>
      </c>
      <c r="B1005" s="39" t="s">
        <v>1772</v>
      </c>
      <c r="C1005" s="165" t="s">
        <v>1773</v>
      </c>
      <c r="D1005" s="166">
        <v>8475000</v>
      </c>
      <c r="E1005" s="94"/>
      <c r="F1005" s="168"/>
      <c r="G1005" s="136"/>
      <c r="H1005" s="136"/>
      <c r="I1005" s="93"/>
    </row>
    <row r="1006" spans="1:9" ht="28.5">
      <c r="A1006" s="163">
        <f t="shared" si="1"/>
        <v>81</v>
      </c>
      <c r="B1006" s="39" t="s">
        <v>1774</v>
      </c>
      <c r="C1006" s="165" t="s">
        <v>1775</v>
      </c>
      <c r="D1006" s="166">
        <v>81300000</v>
      </c>
      <c r="E1006" s="94"/>
      <c r="F1006" s="168"/>
      <c r="G1006" s="136"/>
      <c r="H1006" s="136"/>
      <c r="I1006" s="93"/>
    </row>
    <row r="1007" spans="1:9" ht="28.5">
      <c r="A1007" s="163">
        <f t="shared" si="1"/>
        <v>82</v>
      </c>
      <c r="B1007" s="39" t="s">
        <v>1776</v>
      </c>
      <c r="C1007" s="165" t="s">
        <v>1777</v>
      </c>
      <c r="D1007" s="166">
        <v>10350000</v>
      </c>
      <c r="E1007" s="94"/>
      <c r="F1007" s="168"/>
      <c r="G1007" s="136"/>
      <c r="H1007" s="136"/>
      <c r="I1007" s="93"/>
    </row>
    <row r="1008" spans="1:9">
      <c r="A1008" s="163">
        <f t="shared" si="1"/>
        <v>83</v>
      </c>
      <c r="B1008" s="39" t="s">
        <v>1778</v>
      </c>
      <c r="C1008" s="165" t="s">
        <v>1779</v>
      </c>
      <c r="D1008" s="166">
        <v>6000000</v>
      </c>
      <c r="E1008" s="94"/>
      <c r="F1008" s="168"/>
      <c r="G1008" s="136"/>
      <c r="H1008" s="136"/>
      <c r="I1008" s="93"/>
    </row>
    <row r="1009" spans="1:9">
      <c r="A1009" s="163">
        <f t="shared" si="1"/>
        <v>84</v>
      </c>
      <c r="B1009" s="39" t="s">
        <v>1780</v>
      </c>
      <c r="C1009" s="165" t="s">
        <v>1781</v>
      </c>
      <c r="D1009" s="166">
        <v>24900000</v>
      </c>
      <c r="E1009" s="94"/>
      <c r="F1009" s="168"/>
      <c r="G1009" s="136"/>
      <c r="H1009" s="136"/>
      <c r="I1009" s="93"/>
    </row>
    <row r="1010" spans="1:9">
      <c r="A1010" s="163">
        <f t="shared" si="1"/>
        <v>85</v>
      </c>
      <c r="B1010" s="39" t="s">
        <v>1782</v>
      </c>
      <c r="C1010" s="165" t="s">
        <v>1783</v>
      </c>
      <c r="D1010" s="166">
        <v>18375000</v>
      </c>
      <c r="E1010" s="94"/>
      <c r="F1010" s="168"/>
      <c r="G1010" s="136"/>
      <c r="H1010" s="136"/>
      <c r="I1010" s="93"/>
    </row>
    <row r="1011" spans="1:9">
      <c r="A1011" s="163">
        <f t="shared" si="1"/>
        <v>86</v>
      </c>
      <c r="B1011" s="39" t="s">
        <v>1784</v>
      </c>
      <c r="C1011" s="165" t="s">
        <v>1785</v>
      </c>
      <c r="D1011" s="166">
        <v>8550000</v>
      </c>
      <c r="E1011" s="94"/>
      <c r="F1011" s="168"/>
      <c r="G1011" s="136"/>
      <c r="H1011" s="136"/>
      <c r="I1011" s="93"/>
    </row>
    <row r="1012" spans="1:9">
      <c r="A1012" s="163">
        <f t="shared" si="1"/>
        <v>87</v>
      </c>
      <c r="B1012" s="39" t="s">
        <v>1786</v>
      </c>
      <c r="C1012" s="165" t="s">
        <v>1787</v>
      </c>
      <c r="D1012" s="166">
        <v>13350000</v>
      </c>
      <c r="E1012" s="94"/>
      <c r="F1012" s="168"/>
      <c r="G1012" s="136"/>
      <c r="H1012" s="136"/>
      <c r="I1012" s="93"/>
    </row>
    <row r="1013" spans="1:9">
      <c r="A1013" s="163">
        <f t="shared" si="1"/>
        <v>88</v>
      </c>
      <c r="B1013" s="39" t="s">
        <v>1788</v>
      </c>
      <c r="C1013" s="165" t="s">
        <v>1789</v>
      </c>
      <c r="D1013" s="166">
        <v>9000000</v>
      </c>
      <c r="E1013" s="94"/>
      <c r="F1013" s="168"/>
      <c r="G1013" s="136"/>
      <c r="H1013" s="136"/>
      <c r="I1013" s="93"/>
    </row>
    <row r="1014" spans="1:9">
      <c r="A1014" s="163">
        <f t="shared" si="1"/>
        <v>89</v>
      </c>
      <c r="B1014" s="39" t="s">
        <v>1790</v>
      </c>
      <c r="C1014" s="165" t="s">
        <v>1791</v>
      </c>
      <c r="D1014" s="166">
        <v>40350000</v>
      </c>
      <c r="E1014" s="94"/>
      <c r="F1014" s="168"/>
      <c r="G1014" s="136"/>
      <c r="H1014" s="136"/>
      <c r="I1014" s="93"/>
    </row>
    <row r="1015" spans="1:9">
      <c r="A1015" s="163">
        <f t="shared" si="1"/>
        <v>90</v>
      </c>
      <c r="B1015" s="39" t="s">
        <v>1792</v>
      </c>
      <c r="C1015" s="165" t="s">
        <v>1793</v>
      </c>
      <c r="D1015" s="166">
        <v>10350000</v>
      </c>
      <c r="E1015" s="94"/>
      <c r="F1015" s="168"/>
      <c r="G1015" s="136"/>
      <c r="H1015" s="136"/>
      <c r="I1015" s="93"/>
    </row>
    <row r="1016" spans="1:9">
      <c r="A1016" s="163">
        <f t="shared" si="1"/>
        <v>91</v>
      </c>
      <c r="B1016" s="39" t="s">
        <v>1794</v>
      </c>
      <c r="C1016" s="165" t="s">
        <v>1795</v>
      </c>
      <c r="D1016" s="166">
        <v>9150000</v>
      </c>
      <c r="E1016" s="94"/>
      <c r="F1016" s="168"/>
      <c r="G1016" s="136"/>
      <c r="H1016" s="136"/>
      <c r="I1016" s="93"/>
    </row>
    <row r="1017" spans="1:9">
      <c r="A1017" s="163">
        <f t="shared" si="1"/>
        <v>92</v>
      </c>
      <c r="B1017" s="39" t="s">
        <v>1796</v>
      </c>
      <c r="C1017" s="165" t="s">
        <v>1797</v>
      </c>
      <c r="D1017" s="166">
        <v>17025000</v>
      </c>
      <c r="E1017" s="94"/>
      <c r="F1017" s="168"/>
      <c r="G1017" s="136"/>
      <c r="H1017" s="136"/>
      <c r="I1017" s="93"/>
    </row>
    <row r="1018" spans="1:9">
      <c r="A1018" s="163">
        <f t="shared" si="1"/>
        <v>93</v>
      </c>
      <c r="B1018" s="39" t="s">
        <v>1798</v>
      </c>
      <c r="C1018" s="165" t="s">
        <v>1799</v>
      </c>
      <c r="D1018" s="166">
        <v>23250000</v>
      </c>
      <c r="E1018" s="94"/>
      <c r="F1018" s="168"/>
      <c r="G1018" s="136"/>
      <c r="H1018" s="136"/>
      <c r="I1018" s="93"/>
    </row>
    <row r="1019" spans="1:9">
      <c r="A1019" s="163">
        <f t="shared" si="1"/>
        <v>94</v>
      </c>
      <c r="B1019" s="39" t="s">
        <v>1800</v>
      </c>
      <c r="C1019" s="165" t="s">
        <v>1801</v>
      </c>
      <c r="D1019" s="166">
        <v>14400000</v>
      </c>
      <c r="E1019" s="94"/>
      <c r="F1019" s="168"/>
      <c r="G1019" s="136"/>
      <c r="H1019" s="136"/>
      <c r="I1019" s="93"/>
    </row>
    <row r="1020" spans="1:9">
      <c r="A1020" s="163">
        <f t="shared" si="1"/>
        <v>95</v>
      </c>
      <c r="B1020" s="39" t="s">
        <v>1802</v>
      </c>
      <c r="C1020" s="165" t="s">
        <v>1803</v>
      </c>
      <c r="D1020" s="166">
        <v>8625000</v>
      </c>
      <c r="E1020" s="94"/>
      <c r="F1020" s="168"/>
      <c r="G1020" s="136"/>
      <c r="H1020" s="136"/>
      <c r="I1020" s="93"/>
    </row>
    <row r="1021" spans="1:9">
      <c r="A1021" s="163">
        <f t="shared" si="1"/>
        <v>96</v>
      </c>
      <c r="B1021" s="39" t="s">
        <v>1804</v>
      </c>
      <c r="C1021" s="165" t="s">
        <v>1805</v>
      </c>
      <c r="D1021" s="166">
        <v>6900000</v>
      </c>
      <c r="E1021" s="94"/>
      <c r="F1021" s="168"/>
      <c r="G1021" s="136"/>
      <c r="H1021" s="136"/>
      <c r="I1021" s="93"/>
    </row>
    <row r="1022" spans="1:9">
      <c r="A1022" s="163">
        <f t="shared" si="1"/>
        <v>97</v>
      </c>
      <c r="B1022" s="39" t="s">
        <v>1806</v>
      </c>
      <c r="C1022" s="165" t="s">
        <v>1807</v>
      </c>
      <c r="D1022" s="166">
        <v>49050000</v>
      </c>
      <c r="E1022" s="94"/>
      <c r="F1022" s="168"/>
      <c r="G1022" s="136"/>
      <c r="H1022" s="136"/>
      <c r="I1022" s="93"/>
    </row>
    <row r="1023" spans="1:9">
      <c r="A1023" s="163">
        <f t="shared" si="1"/>
        <v>98</v>
      </c>
      <c r="B1023" s="39" t="s">
        <v>1808</v>
      </c>
      <c r="C1023" s="165" t="s">
        <v>1809</v>
      </c>
      <c r="D1023" s="166">
        <v>28050000</v>
      </c>
      <c r="E1023" s="94"/>
      <c r="F1023" s="168"/>
      <c r="G1023" s="136"/>
      <c r="H1023" s="136"/>
      <c r="I1023" s="93"/>
    </row>
    <row r="1024" spans="1:9">
      <c r="A1024" s="163">
        <f t="shared" si="1"/>
        <v>99</v>
      </c>
      <c r="B1024" s="39" t="s">
        <v>1810</v>
      </c>
      <c r="C1024" s="165" t="s">
        <v>1811</v>
      </c>
      <c r="D1024" s="166">
        <v>6675000</v>
      </c>
      <c r="E1024" s="94"/>
      <c r="F1024" s="168"/>
      <c r="G1024" s="136"/>
      <c r="H1024" s="136"/>
      <c r="I1024" s="93"/>
    </row>
    <row r="1025" spans="1:9">
      <c r="A1025" s="163">
        <f t="shared" si="1"/>
        <v>100</v>
      </c>
      <c r="B1025" s="39" t="s">
        <v>1812</v>
      </c>
      <c r="C1025" s="165" t="s">
        <v>1813</v>
      </c>
      <c r="D1025" s="166">
        <v>16200000</v>
      </c>
      <c r="E1025" s="94"/>
      <c r="F1025" s="168"/>
      <c r="G1025" s="136"/>
      <c r="H1025" s="136"/>
      <c r="I1025" s="93"/>
    </row>
    <row r="1026" spans="1:9">
      <c r="A1026" s="163">
        <f t="shared" si="1"/>
        <v>101</v>
      </c>
      <c r="B1026" s="39" t="s">
        <v>1814</v>
      </c>
      <c r="C1026" s="165" t="s">
        <v>1815</v>
      </c>
      <c r="D1026" s="166">
        <v>3900000</v>
      </c>
      <c r="E1026" s="94"/>
      <c r="F1026" s="168"/>
      <c r="G1026" s="136"/>
      <c r="H1026" s="136"/>
      <c r="I1026" s="93"/>
    </row>
    <row r="1027" spans="1:9">
      <c r="A1027" s="163">
        <f t="shared" si="1"/>
        <v>102</v>
      </c>
      <c r="B1027" s="39" t="s">
        <v>1816</v>
      </c>
      <c r="C1027" s="165" t="s">
        <v>1817</v>
      </c>
      <c r="D1027" s="166">
        <v>28275000</v>
      </c>
      <c r="E1027" s="94"/>
      <c r="F1027" s="168"/>
      <c r="G1027" s="136"/>
      <c r="H1027" s="136"/>
      <c r="I1027" s="93"/>
    </row>
    <row r="1028" spans="1:9">
      <c r="A1028" s="163">
        <f t="shared" si="1"/>
        <v>103</v>
      </c>
      <c r="B1028" s="39" t="s">
        <v>1818</v>
      </c>
      <c r="C1028" s="165" t="s">
        <v>1819</v>
      </c>
      <c r="D1028" s="166">
        <v>27450000</v>
      </c>
      <c r="E1028" s="94"/>
      <c r="F1028" s="168"/>
      <c r="G1028" s="136"/>
      <c r="H1028" s="136"/>
      <c r="I1028" s="93"/>
    </row>
    <row r="1029" spans="1:9" ht="28.5">
      <c r="A1029" s="163">
        <f t="shared" si="1"/>
        <v>104</v>
      </c>
      <c r="B1029" s="39" t="s">
        <v>1820</v>
      </c>
      <c r="C1029" s="165" t="s">
        <v>1821</v>
      </c>
      <c r="D1029" s="166">
        <v>16275000</v>
      </c>
      <c r="E1029" s="94"/>
      <c r="F1029" s="168"/>
      <c r="G1029" s="136"/>
      <c r="H1029" s="136"/>
      <c r="I1029" s="93"/>
    </row>
    <row r="1030" spans="1:9">
      <c r="A1030" s="163">
        <f t="shared" si="1"/>
        <v>105</v>
      </c>
      <c r="B1030" s="39" t="s">
        <v>1822</v>
      </c>
      <c r="C1030" s="165" t="s">
        <v>1823</v>
      </c>
      <c r="D1030" s="166">
        <v>4725000</v>
      </c>
      <c r="E1030" s="94"/>
      <c r="F1030" s="168"/>
      <c r="G1030" s="136"/>
      <c r="H1030" s="136"/>
      <c r="I1030" s="93"/>
    </row>
    <row r="1031" spans="1:9">
      <c r="A1031" s="163">
        <f t="shared" si="1"/>
        <v>106</v>
      </c>
      <c r="B1031" s="39" t="s">
        <v>1824</v>
      </c>
      <c r="C1031" s="165" t="s">
        <v>1825</v>
      </c>
      <c r="D1031" s="166">
        <v>2475000</v>
      </c>
      <c r="E1031" s="94"/>
      <c r="F1031" s="168"/>
      <c r="G1031" s="136"/>
      <c r="H1031" s="136"/>
      <c r="I1031" s="93"/>
    </row>
    <row r="1032" spans="1:9">
      <c r="A1032" s="163">
        <f t="shared" si="1"/>
        <v>107</v>
      </c>
      <c r="B1032" s="39" t="s">
        <v>1826</v>
      </c>
      <c r="C1032" s="165" t="s">
        <v>1827</v>
      </c>
      <c r="D1032" s="166">
        <v>39450000</v>
      </c>
      <c r="E1032" s="94"/>
      <c r="F1032" s="168"/>
      <c r="G1032" s="136"/>
      <c r="H1032" s="136"/>
      <c r="I1032" s="93"/>
    </row>
    <row r="1033" spans="1:9">
      <c r="A1033" s="163">
        <f t="shared" si="1"/>
        <v>108</v>
      </c>
      <c r="B1033" s="39" t="s">
        <v>1828</v>
      </c>
      <c r="C1033" s="165" t="s">
        <v>1829</v>
      </c>
      <c r="D1033" s="166">
        <v>13125000</v>
      </c>
      <c r="E1033" s="94"/>
      <c r="F1033" s="168"/>
      <c r="G1033" s="136"/>
      <c r="H1033" s="136"/>
      <c r="I1033" s="93"/>
    </row>
    <row r="1034" spans="1:9">
      <c r="A1034" s="163">
        <f t="shared" si="1"/>
        <v>109</v>
      </c>
      <c r="B1034" s="39" t="s">
        <v>1830</v>
      </c>
      <c r="C1034" s="165" t="s">
        <v>1831</v>
      </c>
      <c r="D1034" s="166">
        <v>36975000</v>
      </c>
      <c r="E1034" s="94"/>
      <c r="F1034" s="168"/>
      <c r="G1034" s="136"/>
      <c r="H1034" s="136"/>
      <c r="I1034" s="93"/>
    </row>
    <row r="1035" spans="1:9">
      <c r="A1035" s="163">
        <f t="shared" si="1"/>
        <v>110</v>
      </c>
      <c r="B1035" s="39" t="s">
        <v>1832</v>
      </c>
      <c r="C1035" s="165" t="s">
        <v>1833</v>
      </c>
      <c r="D1035" s="166">
        <v>5250000</v>
      </c>
      <c r="E1035" s="94"/>
      <c r="F1035" s="168"/>
      <c r="G1035" s="136"/>
      <c r="H1035" s="136"/>
      <c r="I1035" s="93"/>
    </row>
    <row r="1036" spans="1:9">
      <c r="A1036" s="163">
        <f t="shared" si="1"/>
        <v>111</v>
      </c>
      <c r="B1036" s="39" t="s">
        <v>1834</v>
      </c>
      <c r="C1036" s="165" t="s">
        <v>1835</v>
      </c>
      <c r="D1036" s="166">
        <v>12900000</v>
      </c>
    </row>
    <row r="1037" spans="1:9">
      <c r="A1037" s="163">
        <f t="shared" si="1"/>
        <v>112</v>
      </c>
      <c r="B1037" s="39" t="s">
        <v>1836</v>
      </c>
      <c r="C1037" s="165" t="s">
        <v>1837</v>
      </c>
      <c r="D1037" s="166">
        <v>60375000</v>
      </c>
    </row>
    <row r="1038" spans="1:9" ht="28.5">
      <c r="A1038" s="163">
        <f t="shared" si="1"/>
        <v>113</v>
      </c>
      <c r="B1038" s="39" t="s">
        <v>1838</v>
      </c>
      <c r="C1038" s="165" t="s">
        <v>1839</v>
      </c>
      <c r="D1038" s="166">
        <v>12675000</v>
      </c>
    </row>
    <row r="1039" spans="1:9">
      <c r="A1039" s="163">
        <f t="shared" si="1"/>
        <v>114</v>
      </c>
      <c r="B1039" s="39" t="s">
        <v>1840</v>
      </c>
      <c r="C1039" s="169"/>
      <c r="D1039" s="166">
        <v>9450000</v>
      </c>
    </row>
    <row r="1040" spans="1:9">
      <c r="A1040" s="163">
        <f t="shared" si="1"/>
        <v>115</v>
      </c>
      <c r="B1040" s="170" t="s">
        <v>1841</v>
      </c>
      <c r="C1040" s="171" t="s">
        <v>1323</v>
      </c>
      <c r="D1040" s="166">
        <v>2700000</v>
      </c>
    </row>
    <row r="1041" spans="1:9">
      <c r="A1041" s="163">
        <f t="shared" si="1"/>
        <v>116</v>
      </c>
      <c r="B1041" s="170" t="s">
        <v>1804</v>
      </c>
      <c r="C1041" s="171" t="s">
        <v>1842</v>
      </c>
      <c r="D1041" s="166">
        <v>4125000</v>
      </c>
      <c r="E1041" s="94"/>
      <c r="F1041" s="168"/>
      <c r="G1041" s="136"/>
      <c r="H1041" s="136"/>
      <c r="I1041" s="93"/>
    </row>
    <row r="1042" spans="1:9">
      <c r="A1042" s="172"/>
      <c r="B1042" s="173"/>
      <c r="C1042" s="174"/>
      <c r="D1042" s="175"/>
      <c r="E1042" s="94"/>
      <c r="F1042" s="168"/>
      <c r="G1042" s="136"/>
      <c r="H1042" s="136"/>
      <c r="I1042" s="93"/>
    </row>
    <row r="1043" spans="1:9">
      <c r="E1043" s="94"/>
      <c r="F1043" s="168"/>
      <c r="G1043" s="136"/>
      <c r="H1043" s="136"/>
      <c r="I1043" s="93"/>
    </row>
    <row r="1044" spans="1:9">
      <c r="A1044" s="185" t="s">
        <v>7</v>
      </c>
      <c r="B1044" s="185"/>
      <c r="C1044" s="55" t="s">
        <v>1843</v>
      </c>
      <c r="E1044" s="94"/>
      <c r="I1044" s="93"/>
    </row>
    <row r="1045" spans="1:9">
      <c r="A1045" s="185" t="s">
        <v>9</v>
      </c>
      <c r="B1045" s="185"/>
      <c r="C1045" s="186" t="s">
        <v>1844</v>
      </c>
      <c r="D1045" s="186"/>
      <c r="E1045" s="94"/>
      <c r="I1045" s="93"/>
    </row>
    <row r="1046" spans="1:9">
      <c r="A1046" s="187" t="s">
        <v>11</v>
      </c>
      <c r="B1046" s="187"/>
      <c r="C1046" s="57">
        <f>SUM(D1048:D1102)</f>
        <v>1211378000</v>
      </c>
      <c r="E1046" s="94"/>
      <c r="I1046" s="93"/>
    </row>
    <row r="1047" spans="1:9" ht="15">
      <c r="A1047" s="58" t="s">
        <v>12</v>
      </c>
      <c r="B1047" s="58" t="s">
        <v>13</v>
      </c>
      <c r="C1047" s="59" t="s">
        <v>14</v>
      </c>
      <c r="D1047" s="60" t="s">
        <v>15</v>
      </c>
      <c r="E1047" s="94"/>
      <c r="F1047" s="93">
        <f>C1046+C924+C896+D26</f>
        <v>3806573000</v>
      </c>
      <c r="I1047" s="93"/>
    </row>
    <row r="1048" spans="1:9">
      <c r="A1048" s="163">
        <v>1</v>
      </c>
      <c r="B1048" s="39" t="s">
        <v>1845</v>
      </c>
      <c r="C1048" s="40" t="s">
        <v>1846</v>
      </c>
      <c r="D1048" s="41">
        <v>13630000</v>
      </c>
      <c r="E1048" s="94"/>
      <c r="I1048" s="93"/>
    </row>
    <row r="1049" spans="1:9">
      <c r="A1049" s="163">
        <f>A1048+1</f>
        <v>2</v>
      </c>
      <c r="B1049" s="39" t="s">
        <v>1847</v>
      </c>
      <c r="C1049" s="40" t="s">
        <v>1848</v>
      </c>
      <c r="D1049" s="41">
        <v>14570000</v>
      </c>
      <c r="E1049" s="94"/>
      <c r="I1049" s="93"/>
    </row>
    <row r="1050" spans="1:9">
      <c r="A1050" s="163">
        <f t="shared" ref="A1050:A1102" si="2">A1049+1</f>
        <v>3</v>
      </c>
      <c r="B1050" s="39" t="s">
        <v>1849</v>
      </c>
      <c r="C1050" s="40" t="s">
        <v>1850</v>
      </c>
      <c r="D1050" s="41">
        <v>18048000</v>
      </c>
      <c r="E1050" s="94"/>
      <c r="I1050" s="93"/>
    </row>
    <row r="1051" spans="1:9">
      <c r="A1051" s="163">
        <f t="shared" si="2"/>
        <v>4</v>
      </c>
      <c r="B1051" s="39" t="s">
        <v>1851</v>
      </c>
      <c r="C1051" s="40" t="s">
        <v>1852</v>
      </c>
      <c r="D1051" s="41">
        <v>6674000</v>
      </c>
      <c r="E1051" s="94"/>
      <c r="I1051" s="93"/>
    </row>
    <row r="1052" spans="1:9">
      <c r="A1052" s="163">
        <f t="shared" si="2"/>
        <v>5</v>
      </c>
      <c r="B1052" s="39" t="s">
        <v>1853</v>
      </c>
      <c r="C1052" s="40" t="s">
        <v>1842</v>
      </c>
      <c r="D1052" s="41">
        <v>25192000</v>
      </c>
      <c r="E1052" s="94"/>
      <c r="I1052" s="93"/>
    </row>
    <row r="1053" spans="1:9">
      <c r="A1053" s="163">
        <f t="shared" si="2"/>
        <v>6</v>
      </c>
      <c r="B1053" s="39" t="s">
        <v>1854</v>
      </c>
      <c r="C1053" s="40" t="s">
        <v>1855</v>
      </c>
      <c r="D1053" s="41">
        <v>31866000</v>
      </c>
      <c r="E1053" s="94"/>
      <c r="I1053" s="93"/>
    </row>
    <row r="1054" spans="1:9">
      <c r="A1054" s="163">
        <f t="shared" si="2"/>
        <v>7</v>
      </c>
      <c r="B1054" s="39" t="s">
        <v>1856</v>
      </c>
      <c r="C1054" s="40" t="s">
        <v>1857</v>
      </c>
      <c r="D1054" s="41">
        <v>14382000</v>
      </c>
      <c r="E1054" s="94"/>
      <c r="I1054" s="93"/>
    </row>
    <row r="1055" spans="1:9">
      <c r="A1055" s="163">
        <f t="shared" si="2"/>
        <v>8</v>
      </c>
      <c r="B1055" s="39" t="s">
        <v>1858</v>
      </c>
      <c r="C1055" s="40" t="s">
        <v>1859</v>
      </c>
      <c r="D1055" s="41">
        <v>9494000</v>
      </c>
      <c r="E1055" s="94"/>
      <c r="I1055" s="93"/>
    </row>
    <row r="1056" spans="1:9">
      <c r="A1056" s="163">
        <f t="shared" si="2"/>
        <v>9</v>
      </c>
      <c r="B1056" s="39" t="s">
        <v>1860</v>
      </c>
      <c r="C1056" s="40" t="s">
        <v>1861</v>
      </c>
      <c r="D1056" s="41">
        <v>30926000</v>
      </c>
      <c r="E1056" s="94"/>
      <c r="I1056" s="93"/>
    </row>
    <row r="1057" spans="1:9">
      <c r="A1057" s="163">
        <f t="shared" si="2"/>
        <v>10</v>
      </c>
      <c r="B1057" s="39" t="s">
        <v>1862</v>
      </c>
      <c r="C1057" s="40" t="s">
        <v>1863</v>
      </c>
      <c r="D1057" s="41">
        <v>28764000</v>
      </c>
      <c r="E1057" s="94"/>
      <c r="I1057" s="93"/>
    </row>
    <row r="1058" spans="1:9">
      <c r="A1058" s="163">
        <f t="shared" si="2"/>
        <v>11</v>
      </c>
      <c r="B1058" s="39" t="s">
        <v>1864</v>
      </c>
      <c r="C1058" s="40" t="s">
        <v>1865</v>
      </c>
      <c r="D1058" s="41">
        <v>12314000</v>
      </c>
      <c r="E1058" s="94"/>
      <c r="I1058" s="93"/>
    </row>
    <row r="1059" spans="1:9">
      <c r="A1059" s="163">
        <f t="shared" si="2"/>
        <v>12</v>
      </c>
      <c r="B1059" s="39" t="s">
        <v>1866</v>
      </c>
      <c r="C1059" s="40" t="s">
        <v>1867</v>
      </c>
      <c r="D1059" s="41">
        <v>15980000</v>
      </c>
      <c r="E1059" s="94"/>
      <c r="I1059" s="93"/>
    </row>
    <row r="1060" spans="1:9">
      <c r="A1060" s="163">
        <f t="shared" si="2"/>
        <v>13</v>
      </c>
      <c r="B1060" s="39" t="s">
        <v>1868</v>
      </c>
      <c r="C1060" s="40" t="s">
        <v>1869</v>
      </c>
      <c r="D1060" s="41">
        <v>25756000</v>
      </c>
      <c r="E1060" s="94"/>
      <c r="I1060" s="93"/>
    </row>
    <row r="1061" spans="1:9">
      <c r="A1061" s="163">
        <f t="shared" si="2"/>
        <v>14</v>
      </c>
      <c r="B1061" s="39" t="s">
        <v>1870</v>
      </c>
      <c r="C1061" s="40" t="s">
        <v>1869</v>
      </c>
      <c r="D1061" s="41">
        <v>9588000</v>
      </c>
      <c r="E1061" s="94"/>
      <c r="I1061" s="93"/>
    </row>
    <row r="1062" spans="1:9">
      <c r="A1062" s="163">
        <f t="shared" si="2"/>
        <v>15</v>
      </c>
      <c r="B1062" s="39" t="s">
        <v>1871</v>
      </c>
      <c r="C1062" s="40" t="s">
        <v>1872</v>
      </c>
      <c r="D1062" s="41">
        <v>35532000</v>
      </c>
      <c r="E1062" s="94"/>
      <c r="I1062" s="93"/>
    </row>
    <row r="1063" spans="1:9">
      <c r="A1063" s="163">
        <f t="shared" si="2"/>
        <v>16</v>
      </c>
      <c r="B1063" s="39" t="s">
        <v>1873</v>
      </c>
      <c r="C1063" s="40" t="s">
        <v>1874</v>
      </c>
      <c r="D1063" s="41">
        <v>16732000</v>
      </c>
      <c r="E1063" s="94"/>
      <c r="I1063" s="93"/>
    </row>
    <row r="1064" spans="1:9">
      <c r="A1064" s="163">
        <f t="shared" si="2"/>
        <v>17</v>
      </c>
      <c r="B1064" s="39" t="s">
        <v>1875</v>
      </c>
      <c r="C1064" s="40" t="s">
        <v>1876</v>
      </c>
      <c r="D1064" s="41">
        <v>35344000</v>
      </c>
      <c r="E1064" s="94"/>
      <c r="I1064" s="93"/>
    </row>
    <row r="1065" spans="1:9">
      <c r="A1065" s="163">
        <f t="shared" si="2"/>
        <v>18</v>
      </c>
      <c r="B1065" s="39" t="s">
        <v>1877</v>
      </c>
      <c r="C1065" s="40" t="s">
        <v>1878</v>
      </c>
      <c r="D1065" s="41">
        <v>5076000</v>
      </c>
      <c r="E1065" s="94"/>
      <c r="I1065" s="93"/>
    </row>
    <row r="1066" spans="1:9">
      <c r="A1066" s="163">
        <f t="shared" si="2"/>
        <v>19</v>
      </c>
      <c r="B1066" s="39" t="s">
        <v>1879</v>
      </c>
      <c r="C1066" s="40" t="s">
        <v>1880</v>
      </c>
      <c r="D1066" s="41">
        <v>34592000</v>
      </c>
      <c r="E1066" s="94"/>
      <c r="I1066" s="93"/>
    </row>
    <row r="1067" spans="1:9">
      <c r="A1067" s="163">
        <f t="shared" si="2"/>
        <v>20</v>
      </c>
      <c r="B1067" s="39" t="s">
        <v>1881</v>
      </c>
      <c r="C1067" s="40" t="s">
        <v>1882</v>
      </c>
      <c r="D1067" s="41">
        <v>7802000</v>
      </c>
      <c r="E1067" s="94"/>
      <c r="I1067" s="93"/>
    </row>
    <row r="1068" spans="1:9">
      <c r="A1068" s="163">
        <f t="shared" si="2"/>
        <v>21</v>
      </c>
      <c r="B1068" s="39" t="s">
        <v>1868</v>
      </c>
      <c r="C1068" s="40" t="s">
        <v>1883</v>
      </c>
      <c r="D1068" s="41">
        <v>14194000</v>
      </c>
      <c r="E1068" s="94"/>
      <c r="I1068" s="93"/>
    </row>
    <row r="1069" spans="1:9">
      <c r="A1069" s="163">
        <f t="shared" si="2"/>
        <v>22</v>
      </c>
      <c r="B1069" s="39" t="s">
        <v>1884</v>
      </c>
      <c r="C1069" s="40" t="s">
        <v>1885</v>
      </c>
      <c r="D1069" s="41">
        <v>30456000</v>
      </c>
      <c r="E1069" s="94"/>
      <c r="I1069" s="93"/>
    </row>
    <row r="1070" spans="1:9">
      <c r="A1070" s="163">
        <f t="shared" si="2"/>
        <v>23</v>
      </c>
      <c r="B1070" s="39" t="s">
        <v>1886</v>
      </c>
      <c r="C1070" s="40" t="s">
        <v>1887</v>
      </c>
      <c r="D1070" s="41">
        <v>29986000</v>
      </c>
      <c r="E1070" s="94"/>
      <c r="I1070" s="93"/>
    </row>
    <row r="1071" spans="1:9">
      <c r="A1071" s="163">
        <f t="shared" si="2"/>
        <v>24</v>
      </c>
      <c r="B1071" s="39" t="s">
        <v>1888</v>
      </c>
      <c r="C1071" s="40" t="s">
        <v>195</v>
      </c>
      <c r="D1071" s="41">
        <v>26696000</v>
      </c>
      <c r="E1071" s="94"/>
      <c r="I1071" s="93"/>
    </row>
    <row r="1072" spans="1:9">
      <c r="A1072" s="163">
        <f t="shared" si="2"/>
        <v>25</v>
      </c>
      <c r="B1072" s="39" t="s">
        <v>1889</v>
      </c>
      <c r="C1072" s="40" t="s">
        <v>1890</v>
      </c>
      <c r="D1072" s="41">
        <v>11374000</v>
      </c>
      <c r="E1072" s="94"/>
      <c r="I1072" s="93"/>
    </row>
    <row r="1073" spans="1:9">
      <c r="A1073" s="163">
        <f t="shared" si="2"/>
        <v>26</v>
      </c>
      <c r="B1073" s="39" t="s">
        <v>1891</v>
      </c>
      <c r="C1073" s="40" t="s">
        <v>1892</v>
      </c>
      <c r="D1073" s="41">
        <v>17578000</v>
      </c>
      <c r="E1073" s="94"/>
      <c r="I1073" s="93"/>
    </row>
    <row r="1074" spans="1:9">
      <c r="A1074" s="163">
        <f t="shared" si="2"/>
        <v>27</v>
      </c>
      <c r="B1074" s="39" t="s">
        <v>1893</v>
      </c>
      <c r="C1074" s="40" t="s">
        <v>1894</v>
      </c>
      <c r="D1074" s="41">
        <v>20492000</v>
      </c>
      <c r="E1074" s="94"/>
      <c r="I1074" s="93"/>
    </row>
    <row r="1075" spans="1:9">
      <c r="A1075" s="163">
        <f t="shared" si="2"/>
        <v>28</v>
      </c>
      <c r="B1075" s="39" t="s">
        <v>1895</v>
      </c>
      <c r="C1075" s="40" t="s">
        <v>1896</v>
      </c>
      <c r="D1075" s="41">
        <v>9870000</v>
      </c>
      <c r="E1075" s="94"/>
      <c r="I1075" s="93"/>
    </row>
    <row r="1076" spans="1:9">
      <c r="A1076" s="163">
        <f t="shared" si="2"/>
        <v>29</v>
      </c>
      <c r="B1076" s="39" t="s">
        <v>1897</v>
      </c>
      <c r="C1076" s="40" t="s">
        <v>1898</v>
      </c>
      <c r="D1076" s="41">
        <v>28012000</v>
      </c>
      <c r="E1076" s="94"/>
      <c r="I1076" s="93"/>
    </row>
    <row r="1077" spans="1:9">
      <c r="A1077" s="163">
        <f t="shared" si="2"/>
        <v>30</v>
      </c>
      <c r="B1077" s="39" t="s">
        <v>1899</v>
      </c>
      <c r="C1077" s="40" t="s">
        <v>1900</v>
      </c>
      <c r="D1077" s="41">
        <v>12878000</v>
      </c>
      <c r="E1077" s="94"/>
      <c r="I1077" s="93"/>
    </row>
    <row r="1078" spans="1:9">
      <c r="A1078" s="163">
        <f t="shared" si="2"/>
        <v>31</v>
      </c>
      <c r="B1078" s="39" t="s">
        <v>1901</v>
      </c>
      <c r="C1078" s="40" t="s">
        <v>1902</v>
      </c>
      <c r="D1078" s="41">
        <v>29892000</v>
      </c>
      <c r="E1078" s="94"/>
      <c r="I1078" s="93"/>
    </row>
    <row r="1079" spans="1:9">
      <c r="A1079" s="163">
        <f t="shared" si="2"/>
        <v>32</v>
      </c>
      <c r="B1079" s="39" t="s">
        <v>1903</v>
      </c>
      <c r="C1079" s="40" t="s">
        <v>1904</v>
      </c>
      <c r="D1079" s="41">
        <v>20210000</v>
      </c>
      <c r="E1079" s="94"/>
      <c r="I1079" s="93"/>
    </row>
    <row r="1080" spans="1:9">
      <c r="A1080" s="163">
        <f t="shared" si="2"/>
        <v>33</v>
      </c>
      <c r="B1080" s="39" t="s">
        <v>1905</v>
      </c>
      <c r="C1080" s="40" t="s">
        <v>1906</v>
      </c>
      <c r="D1080" s="41">
        <v>18800000</v>
      </c>
      <c r="E1080" s="94"/>
      <c r="I1080" s="93"/>
    </row>
    <row r="1081" spans="1:9">
      <c r="A1081" s="163">
        <f t="shared" si="2"/>
        <v>34</v>
      </c>
      <c r="B1081" s="39" t="s">
        <v>1907</v>
      </c>
      <c r="C1081" s="40" t="s">
        <v>1908</v>
      </c>
      <c r="D1081" s="41">
        <v>42112000</v>
      </c>
      <c r="E1081" s="94"/>
      <c r="I1081" s="93"/>
    </row>
    <row r="1082" spans="1:9">
      <c r="A1082" s="163">
        <f t="shared" si="2"/>
        <v>35</v>
      </c>
      <c r="B1082" s="39" t="s">
        <v>1909</v>
      </c>
      <c r="C1082" s="40" t="s">
        <v>1910</v>
      </c>
      <c r="D1082" s="41">
        <v>37882000</v>
      </c>
      <c r="E1082" s="94"/>
      <c r="I1082" s="93"/>
    </row>
    <row r="1083" spans="1:9">
      <c r="A1083" s="163">
        <f t="shared" si="2"/>
        <v>36</v>
      </c>
      <c r="B1083" s="39" t="s">
        <v>1911</v>
      </c>
      <c r="C1083" s="40" t="s">
        <v>1912</v>
      </c>
      <c r="D1083" s="41">
        <v>17860000</v>
      </c>
      <c r="E1083" s="94"/>
      <c r="I1083" s="93"/>
    </row>
    <row r="1084" spans="1:9">
      <c r="A1084" s="163">
        <f t="shared" si="2"/>
        <v>37</v>
      </c>
      <c r="B1084" s="39" t="s">
        <v>1913</v>
      </c>
      <c r="C1084" s="40" t="s">
        <v>1914</v>
      </c>
      <c r="D1084" s="41">
        <v>16920000</v>
      </c>
      <c r="E1084" s="94"/>
      <c r="I1084" s="93"/>
    </row>
    <row r="1085" spans="1:9">
      <c r="A1085" s="163">
        <f t="shared" si="2"/>
        <v>38</v>
      </c>
      <c r="B1085" s="39" t="s">
        <v>1915</v>
      </c>
      <c r="C1085" s="40" t="s">
        <v>1916</v>
      </c>
      <c r="D1085" s="41">
        <v>18048000</v>
      </c>
      <c r="E1085" s="94"/>
      <c r="F1085" s="168"/>
      <c r="G1085" s="136"/>
      <c r="H1085" s="136"/>
      <c r="I1085" s="93"/>
    </row>
    <row r="1086" spans="1:9">
      <c r="A1086" s="163">
        <f t="shared" si="2"/>
        <v>39</v>
      </c>
      <c r="B1086" s="39" t="s">
        <v>1917</v>
      </c>
      <c r="C1086" s="40" t="s">
        <v>1918</v>
      </c>
      <c r="D1086" s="41">
        <v>26884000</v>
      </c>
      <c r="E1086" s="94"/>
      <c r="F1086" s="168"/>
      <c r="G1086" s="136"/>
      <c r="H1086" s="136"/>
      <c r="I1086" s="93"/>
    </row>
    <row r="1087" spans="1:9">
      <c r="A1087" s="163">
        <f t="shared" si="2"/>
        <v>40</v>
      </c>
      <c r="B1087" s="39" t="s">
        <v>1919</v>
      </c>
      <c r="C1087" s="40" t="s">
        <v>1920</v>
      </c>
      <c r="D1087" s="41">
        <v>21808000</v>
      </c>
      <c r="E1087" s="94"/>
      <c r="F1087" s="168"/>
      <c r="G1087" s="136"/>
      <c r="H1087" s="136"/>
      <c r="I1087" s="93"/>
    </row>
    <row r="1088" spans="1:9">
      <c r="A1088" s="163">
        <f t="shared" si="2"/>
        <v>41</v>
      </c>
      <c r="B1088" s="39" t="s">
        <v>1921</v>
      </c>
      <c r="C1088" s="40" t="s">
        <v>1922</v>
      </c>
      <c r="D1088" s="41">
        <v>23594000</v>
      </c>
      <c r="E1088" s="94"/>
      <c r="F1088" s="168"/>
      <c r="G1088" s="136"/>
      <c r="H1088" s="136"/>
      <c r="I1088" s="93"/>
    </row>
    <row r="1089" spans="1:9">
      <c r="A1089" s="163">
        <f t="shared" si="2"/>
        <v>42</v>
      </c>
      <c r="B1089" s="39" t="s">
        <v>1923</v>
      </c>
      <c r="C1089" s="40" t="s">
        <v>1924</v>
      </c>
      <c r="D1089" s="41">
        <v>25850000</v>
      </c>
      <c r="E1089" s="94"/>
      <c r="F1089" s="168"/>
      <c r="G1089" s="136"/>
      <c r="H1089" s="136"/>
      <c r="I1089" s="93"/>
    </row>
    <row r="1090" spans="1:9">
      <c r="A1090" s="163">
        <f t="shared" si="2"/>
        <v>43</v>
      </c>
      <c r="B1090" s="39" t="s">
        <v>1886</v>
      </c>
      <c r="C1090" s="40" t="s">
        <v>1925</v>
      </c>
      <c r="D1090" s="41">
        <v>35814000</v>
      </c>
      <c r="E1090" s="94"/>
      <c r="F1090" s="168"/>
      <c r="G1090" s="136"/>
      <c r="H1090" s="136"/>
      <c r="I1090" s="93"/>
    </row>
    <row r="1091" spans="1:9">
      <c r="A1091" s="163">
        <f t="shared" si="2"/>
        <v>44</v>
      </c>
      <c r="B1091" s="39" t="s">
        <v>1926</v>
      </c>
      <c r="C1091" s="40" t="s">
        <v>1927</v>
      </c>
      <c r="D1091" s="41">
        <v>18518000</v>
      </c>
      <c r="E1091" s="94"/>
      <c r="F1091" s="168"/>
      <c r="G1091" s="136"/>
      <c r="H1091" s="136"/>
      <c r="I1091" s="93"/>
    </row>
    <row r="1092" spans="1:9">
      <c r="A1092" s="163">
        <f t="shared" si="2"/>
        <v>45</v>
      </c>
      <c r="B1092" s="39" t="s">
        <v>1928</v>
      </c>
      <c r="C1092" s="40" t="s">
        <v>1929</v>
      </c>
      <c r="D1092" s="41">
        <v>21056000</v>
      </c>
      <c r="E1092" s="94"/>
      <c r="F1092" s="168"/>
      <c r="G1092" s="136"/>
      <c r="H1092" s="136"/>
      <c r="I1092" s="93"/>
    </row>
    <row r="1093" spans="1:9">
      <c r="A1093" s="163">
        <f t="shared" si="2"/>
        <v>46</v>
      </c>
      <c r="B1093" s="39" t="s">
        <v>1930</v>
      </c>
      <c r="C1093" s="40" t="s">
        <v>1931</v>
      </c>
      <c r="D1093" s="41">
        <v>29328000</v>
      </c>
      <c r="E1093" s="94"/>
      <c r="F1093" s="168"/>
      <c r="G1093" s="136"/>
      <c r="H1093" s="136"/>
      <c r="I1093" s="93"/>
    </row>
    <row r="1094" spans="1:9">
      <c r="A1094" s="163">
        <f t="shared" si="2"/>
        <v>47</v>
      </c>
      <c r="B1094" s="39" t="s">
        <v>1932</v>
      </c>
      <c r="C1094" s="40" t="s">
        <v>1933</v>
      </c>
      <c r="D1094" s="41">
        <v>31584000</v>
      </c>
      <c r="E1094" s="94"/>
      <c r="F1094" s="168"/>
      <c r="G1094" s="136"/>
      <c r="H1094" s="136"/>
      <c r="I1094" s="93"/>
    </row>
    <row r="1095" spans="1:9">
      <c r="A1095" s="163">
        <f t="shared" si="2"/>
        <v>48</v>
      </c>
      <c r="B1095" s="39" t="s">
        <v>1934</v>
      </c>
      <c r="C1095" s="40" t="s">
        <v>1935</v>
      </c>
      <c r="D1095" s="41">
        <v>61946000</v>
      </c>
      <c r="E1095" s="94"/>
      <c r="F1095" s="168"/>
      <c r="G1095" s="136"/>
      <c r="H1095" s="136"/>
      <c r="I1095" s="93"/>
    </row>
    <row r="1096" spans="1:9">
      <c r="A1096" s="163">
        <f t="shared" si="2"/>
        <v>49</v>
      </c>
      <c r="B1096" s="39" t="s">
        <v>1936</v>
      </c>
      <c r="C1096" s="40" t="s">
        <v>1937</v>
      </c>
      <c r="D1096" s="41">
        <v>35626000</v>
      </c>
      <c r="E1096" s="94"/>
      <c r="F1096" s="168"/>
      <c r="G1096" s="136"/>
      <c r="H1096" s="136"/>
      <c r="I1096" s="93"/>
    </row>
    <row r="1097" spans="1:9">
      <c r="A1097" s="163">
        <f t="shared" si="2"/>
        <v>50</v>
      </c>
      <c r="B1097" s="39" t="s">
        <v>1938</v>
      </c>
      <c r="C1097" s="40" t="s">
        <v>1939</v>
      </c>
      <c r="D1097" s="41">
        <v>19928000</v>
      </c>
      <c r="E1097" s="94"/>
      <c r="F1097" s="168"/>
      <c r="G1097" s="136"/>
      <c r="H1097" s="136"/>
      <c r="I1097" s="93"/>
    </row>
    <row r="1098" spans="1:9">
      <c r="A1098" s="163">
        <f t="shared" si="2"/>
        <v>51</v>
      </c>
      <c r="B1098" s="39" t="s">
        <v>1849</v>
      </c>
      <c r="C1098" s="40" t="s">
        <v>1940</v>
      </c>
      <c r="D1098" s="41">
        <v>11938000</v>
      </c>
    </row>
    <row r="1099" spans="1:9">
      <c r="A1099" s="163">
        <f t="shared" si="2"/>
        <v>52</v>
      </c>
      <c r="B1099" s="39" t="s">
        <v>1941</v>
      </c>
      <c r="C1099" s="40" t="s">
        <v>1933</v>
      </c>
      <c r="D1099" s="41">
        <v>18330000</v>
      </c>
    </row>
    <row r="1100" spans="1:9">
      <c r="A1100" s="163">
        <f t="shared" si="2"/>
        <v>53</v>
      </c>
      <c r="B1100" s="39" t="s">
        <v>1942</v>
      </c>
      <c r="C1100" s="40" t="s">
        <v>1943</v>
      </c>
      <c r="D1100" s="41">
        <v>17578000</v>
      </c>
    </row>
    <row r="1101" spans="1:9">
      <c r="A1101" s="163">
        <f t="shared" si="2"/>
        <v>54</v>
      </c>
      <c r="B1101" s="177" t="s">
        <v>1944</v>
      </c>
      <c r="C1101" s="177" t="s">
        <v>1945</v>
      </c>
      <c r="D1101" s="41">
        <v>11844000</v>
      </c>
    </row>
    <row r="1102" spans="1:9">
      <c r="A1102" s="163">
        <f t="shared" si="2"/>
        <v>55</v>
      </c>
      <c r="B1102" s="177" t="s">
        <v>1946</v>
      </c>
      <c r="C1102" s="177" t="s">
        <v>1947</v>
      </c>
      <c r="D1102" s="41">
        <v>4230000</v>
      </c>
    </row>
    <row r="1104" spans="1:9">
      <c r="A1104" s="185" t="s">
        <v>7</v>
      </c>
      <c r="B1104" s="185"/>
      <c r="C1104" s="55" t="s">
        <v>1948</v>
      </c>
    </row>
    <row r="1105" spans="1:6">
      <c r="A1105" s="185" t="s">
        <v>9</v>
      </c>
      <c r="B1105" s="185"/>
      <c r="C1105" s="186" t="s">
        <v>1949</v>
      </c>
      <c r="D1105" s="186"/>
    </row>
    <row r="1106" spans="1:6">
      <c r="A1106" s="187" t="s">
        <v>11</v>
      </c>
      <c r="B1106" s="187"/>
      <c r="C1106" s="57">
        <f>SUM(D1108:D1111)</f>
        <v>28763855000</v>
      </c>
    </row>
    <row r="1107" spans="1:6" ht="15">
      <c r="A1107" s="58" t="s">
        <v>12</v>
      </c>
      <c r="B1107" s="58" t="s">
        <v>13</v>
      </c>
      <c r="C1107" s="59" t="s">
        <v>14</v>
      </c>
      <c r="D1107" s="60" t="s">
        <v>15</v>
      </c>
    </row>
    <row r="1108" spans="1:6" ht="29.25" customHeight="1">
      <c r="A1108" s="61">
        <v>1</v>
      </c>
      <c r="B1108" s="62" t="s">
        <v>1950</v>
      </c>
      <c r="C1108" s="75" t="s">
        <v>28</v>
      </c>
      <c r="D1108" s="64">
        <v>25000000000</v>
      </c>
    </row>
    <row r="1109" spans="1:6" ht="29.25" customHeight="1">
      <c r="A1109" s="61"/>
      <c r="B1109" s="62"/>
      <c r="C1109" s="75"/>
      <c r="D1109" s="64"/>
    </row>
    <row r="1110" spans="1:6" ht="28.5">
      <c r="A1110" s="61">
        <v>2</v>
      </c>
      <c r="B1110" s="62" t="s">
        <v>1951</v>
      </c>
      <c r="C1110" s="178" t="s">
        <v>1952</v>
      </c>
      <c r="D1110" s="64">
        <v>1200000000</v>
      </c>
    </row>
    <row r="1111" spans="1:6" s="183" customFormat="1" ht="28.5">
      <c r="A1111" s="179">
        <v>3</v>
      </c>
      <c r="B1111" s="180" t="s">
        <v>1951</v>
      </c>
      <c r="C1111" s="180" t="s">
        <v>1952</v>
      </c>
      <c r="D1111" s="181">
        <v>2563855000</v>
      </c>
      <c r="E1111" s="182"/>
      <c r="F1111" s="182"/>
    </row>
    <row r="1112" spans="1:6">
      <c r="A1112" s="49"/>
      <c r="B1112" s="15"/>
      <c r="C1112" s="89"/>
      <c r="D1112" s="90"/>
    </row>
    <row r="1113" spans="1:6">
      <c r="A1113" s="49"/>
      <c r="B1113" s="15"/>
      <c r="C1113" s="89"/>
      <c r="D1113" s="90"/>
    </row>
    <row r="1114" spans="1:6">
      <c r="A1114" s="49"/>
      <c r="B1114" s="15"/>
      <c r="C1114" s="89"/>
      <c r="D1114" s="90"/>
    </row>
    <row r="1115" spans="1:6">
      <c r="A1115" s="49"/>
      <c r="B1115" s="15"/>
      <c r="C1115" s="89"/>
      <c r="D1115" s="90"/>
    </row>
    <row r="1116" spans="1:6">
      <c r="A1116" s="185" t="s">
        <v>7</v>
      </c>
      <c r="B1116" s="185"/>
      <c r="C1116" s="55" t="s">
        <v>1953</v>
      </c>
    </row>
    <row r="1117" spans="1:6">
      <c r="A1117" s="185" t="s">
        <v>9</v>
      </c>
      <c r="B1117" s="185"/>
      <c r="C1117" s="186" t="s">
        <v>1954</v>
      </c>
      <c r="D1117" s="186"/>
    </row>
    <row r="1118" spans="1:6">
      <c r="A1118" s="187" t="s">
        <v>11</v>
      </c>
      <c r="B1118" s="187"/>
      <c r="C1118" s="57">
        <f>SUM(D1120:D1125)</f>
        <v>2600000000</v>
      </c>
    </row>
    <row r="1119" spans="1:6" ht="15">
      <c r="A1119" s="58" t="s">
        <v>12</v>
      </c>
      <c r="B1119" s="58" t="s">
        <v>13</v>
      </c>
      <c r="C1119" s="59" t="s">
        <v>14</v>
      </c>
      <c r="D1119" s="60" t="s">
        <v>15</v>
      </c>
    </row>
    <row r="1120" spans="1:6">
      <c r="A1120" s="31">
        <v>1</v>
      </c>
      <c r="B1120" s="32" t="s">
        <v>1955</v>
      </c>
      <c r="C1120" s="33" t="s">
        <v>17</v>
      </c>
      <c r="D1120" s="34">
        <v>1500000000</v>
      </c>
    </row>
    <row r="1121" spans="1:6" ht="28.5">
      <c r="A1121" s="31">
        <v>2</v>
      </c>
      <c r="B1121" s="32" t="s">
        <v>1956</v>
      </c>
      <c r="C1121" s="33" t="s">
        <v>21</v>
      </c>
      <c r="D1121" s="34">
        <v>400000000</v>
      </c>
    </row>
    <row r="1122" spans="1:6">
      <c r="A1122" s="31">
        <v>3</v>
      </c>
      <c r="B1122" s="32" t="s">
        <v>1957</v>
      </c>
      <c r="C1122" s="33" t="s">
        <v>21</v>
      </c>
      <c r="D1122" s="34">
        <v>150000000</v>
      </c>
    </row>
    <row r="1123" spans="1:6">
      <c r="A1123" s="31">
        <v>4</v>
      </c>
      <c r="B1123" s="32" t="s">
        <v>1958</v>
      </c>
      <c r="C1123" s="33" t="s">
        <v>23</v>
      </c>
      <c r="D1123" s="34">
        <v>100000000</v>
      </c>
    </row>
    <row r="1124" spans="1:6">
      <c r="A1124" s="31">
        <v>5</v>
      </c>
      <c r="B1124" s="32" t="s">
        <v>1959</v>
      </c>
      <c r="C1124" s="33" t="s">
        <v>25</v>
      </c>
      <c r="D1124" s="34">
        <v>200000000</v>
      </c>
    </row>
    <row r="1125" spans="1:6">
      <c r="A1125" s="31">
        <v>6</v>
      </c>
      <c r="B1125" s="32" t="s">
        <v>1960</v>
      </c>
      <c r="C1125" s="33" t="s">
        <v>1961</v>
      </c>
      <c r="D1125" s="34">
        <v>250000000</v>
      </c>
    </row>
    <row r="1126" spans="1:6">
      <c r="A1126" s="88"/>
      <c r="B1126" s="88"/>
      <c r="C1126" s="88"/>
      <c r="D1126" s="90"/>
    </row>
    <row r="1127" spans="1:6">
      <c r="A1127" s="49"/>
      <c r="B1127" s="54"/>
      <c r="C1127" s="54"/>
      <c r="D1127" s="162"/>
    </row>
    <row r="1128" spans="1:6" ht="15">
      <c r="A1128" s="49"/>
      <c r="B1128" s="15"/>
      <c r="C1128" s="89"/>
      <c r="D1128" s="184"/>
      <c r="F1128" s="93">
        <f>C15+C37+C108+C119+C145+C170+C191+C233+C241+C336+C386+C411+C471+C883+C896+C924+C1046+C1106+C1118</f>
        <v>75197694310</v>
      </c>
    </row>
    <row r="1129" spans="1:6">
      <c r="F1129" s="93">
        <v>75197694310</v>
      </c>
    </row>
    <row r="1130" spans="1:6">
      <c r="B1130" s="136"/>
      <c r="C1130" s="56"/>
      <c r="D1130" s="93"/>
      <c r="E1130" s="94"/>
      <c r="F1130" s="93">
        <f>F1129-F1128</f>
        <v>0</v>
      </c>
    </row>
  </sheetData>
  <autoFilter ref="A884:I919"/>
  <mergeCells count="83">
    <mergeCell ref="A13:B13"/>
    <mergeCell ref="A1:A3"/>
    <mergeCell ref="B1:B2"/>
    <mergeCell ref="B8:C8"/>
    <mergeCell ref="A10:D10"/>
    <mergeCell ref="A11:D11"/>
    <mergeCell ref="A117:B117"/>
    <mergeCell ref="A14:B14"/>
    <mergeCell ref="C14:D14"/>
    <mergeCell ref="A15:B15"/>
    <mergeCell ref="A24:A26"/>
    <mergeCell ref="A35:B35"/>
    <mergeCell ref="A36:B36"/>
    <mergeCell ref="C36:D36"/>
    <mergeCell ref="A37:B37"/>
    <mergeCell ref="A106:B106"/>
    <mergeCell ref="A107:B107"/>
    <mergeCell ref="C107:D107"/>
    <mergeCell ref="A108:B108"/>
    <mergeCell ref="A189:B189"/>
    <mergeCell ref="A118:B118"/>
    <mergeCell ref="C118:D118"/>
    <mergeCell ref="A119:B119"/>
    <mergeCell ref="A143:B143"/>
    <mergeCell ref="A144:B144"/>
    <mergeCell ref="C144:D144"/>
    <mergeCell ref="A145:B145"/>
    <mergeCell ref="A168:B168"/>
    <mergeCell ref="A169:B169"/>
    <mergeCell ref="C169:D169"/>
    <mergeCell ref="A170:B170"/>
    <mergeCell ref="A334:B334"/>
    <mergeCell ref="A190:B190"/>
    <mergeCell ref="C190:D190"/>
    <mergeCell ref="A191:B191"/>
    <mergeCell ref="A231:B231"/>
    <mergeCell ref="A232:B232"/>
    <mergeCell ref="C232:D232"/>
    <mergeCell ref="A233:B233"/>
    <mergeCell ref="A239:B239"/>
    <mergeCell ref="A240:B240"/>
    <mergeCell ref="C240:D240"/>
    <mergeCell ref="A241:B241"/>
    <mergeCell ref="A469:B469"/>
    <mergeCell ref="A335:B335"/>
    <mergeCell ref="C335:D335"/>
    <mergeCell ref="A336:B336"/>
    <mergeCell ref="A384:B384"/>
    <mergeCell ref="A385:B385"/>
    <mergeCell ref="C385:D385"/>
    <mergeCell ref="A386:B386"/>
    <mergeCell ref="A409:B409"/>
    <mergeCell ref="A410:B410"/>
    <mergeCell ref="C410:D410"/>
    <mergeCell ref="A411:B411"/>
    <mergeCell ref="A922:B922"/>
    <mergeCell ref="A470:B470"/>
    <mergeCell ref="C470:D470"/>
    <mergeCell ref="A471:B471"/>
    <mergeCell ref="B602:D602"/>
    <mergeCell ref="A881:B881"/>
    <mergeCell ref="A882:B882"/>
    <mergeCell ref="C882:D882"/>
    <mergeCell ref="A883:B883"/>
    <mergeCell ref="A894:B894"/>
    <mergeCell ref="A895:B895"/>
    <mergeCell ref="C895:D895"/>
    <mergeCell ref="A896:B896"/>
    <mergeCell ref="A923:B923"/>
    <mergeCell ref="C923:D923"/>
    <mergeCell ref="A924:B924"/>
    <mergeCell ref="A1044:B1044"/>
    <mergeCell ref="A1045:B1045"/>
    <mergeCell ref="C1045:D1045"/>
    <mergeCell ref="A1117:B1117"/>
    <mergeCell ref="C1117:D1117"/>
    <mergeCell ref="A1118:B1118"/>
    <mergeCell ref="A1046:B1046"/>
    <mergeCell ref="A1104:B1104"/>
    <mergeCell ref="A1105:B1105"/>
    <mergeCell ref="C1105:D1105"/>
    <mergeCell ref="A1106:B1106"/>
    <mergeCell ref="A1116:B1116"/>
  </mergeCells>
  <pageMargins left="0.43" right="0" top="0.59055118110236227" bottom="0.82677165354330717" header="0.43307086614173229" footer="0.31496062992125984"/>
  <pageSetup paperSize="258" scale="95" orientation="portrait" horizontalDpi="4294967293" r:id="rId1"/>
  <headerFooter>
    <oddFooter>&amp;L
&amp;10DAFTAR NAMA PENERIMA, ALAMAT DAN BESARAN ALOKASI HIBAH YANG DITERIMA
Halaman  ke-&amp;P  dari  &amp;N Halaman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39"/>
  <sheetViews>
    <sheetView showGridLines="0" topLeftCell="A232" zoomScaleNormal="100" workbookViewId="0">
      <selection activeCell="A236" sqref="A236"/>
    </sheetView>
  </sheetViews>
  <sheetFormatPr defaultRowHeight="15"/>
  <cols>
    <col min="1" max="1" width="5.85546875" style="292" customWidth="1"/>
    <col min="2" max="2" width="37.7109375" style="338" customWidth="1"/>
    <col min="3" max="3" width="38.7109375" style="312" customWidth="1"/>
    <col min="4" max="4" width="19.28515625" style="261" bestFit="1" customWidth="1"/>
    <col min="5" max="5" width="22.28515625" style="291" customWidth="1"/>
    <col min="6" max="6" width="26.140625" style="291" customWidth="1"/>
    <col min="7" max="7" width="25.28515625" style="292" customWidth="1"/>
    <col min="8" max="8" width="11.85546875" style="292" customWidth="1"/>
    <col min="9" max="9" width="15.85546875" style="292" customWidth="1"/>
    <col min="10" max="256" width="9.140625" style="292"/>
    <col min="257" max="257" width="5.85546875" style="292" customWidth="1"/>
    <col min="258" max="258" width="37.7109375" style="292" customWidth="1"/>
    <col min="259" max="259" width="38.7109375" style="292" customWidth="1"/>
    <col min="260" max="260" width="17" style="292" customWidth="1"/>
    <col min="261" max="261" width="22.28515625" style="292" customWidth="1"/>
    <col min="262" max="262" width="26.140625" style="292" customWidth="1"/>
    <col min="263" max="263" width="25.28515625" style="292" customWidth="1"/>
    <col min="264" max="264" width="11.85546875" style="292" customWidth="1"/>
    <col min="265" max="265" width="15.85546875" style="292" customWidth="1"/>
    <col min="266" max="512" width="9.140625" style="292"/>
    <col min="513" max="513" width="5.85546875" style="292" customWidth="1"/>
    <col min="514" max="514" width="37.7109375" style="292" customWidth="1"/>
    <col min="515" max="515" width="38.7109375" style="292" customWidth="1"/>
    <col min="516" max="516" width="17" style="292" customWidth="1"/>
    <col min="517" max="517" width="22.28515625" style="292" customWidth="1"/>
    <col min="518" max="518" width="26.140625" style="292" customWidth="1"/>
    <col min="519" max="519" width="25.28515625" style="292" customWidth="1"/>
    <col min="520" max="520" width="11.85546875" style="292" customWidth="1"/>
    <col min="521" max="521" width="15.85546875" style="292" customWidth="1"/>
    <col min="522" max="768" width="9.140625" style="292"/>
    <col min="769" max="769" width="5.85546875" style="292" customWidth="1"/>
    <col min="770" max="770" width="37.7109375" style="292" customWidth="1"/>
    <col min="771" max="771" width="38.7109375" style="292" customWidth="1"/>
    <col min="772" max="772" width="17" style="292" customWidth="1"/>
    <col min="773" max="773" width="22.28515625" style="292" customWidth="1"/>
    <col min="774" max="774" width="26.140625" style="292" customWidth="1"/>
    <col min="775" max="775" width="25.28515625" style="292" customWidth="1"/>
    <col min="776" max="776" width="11.85546875" style="292" customWidth="1"/>
    <col min="777" max="777" width="15.85546875" style="292" customWidth="1"/>
    <col min="778" max="1024" width="9.140625" style="292"/>
    <col min="1025" max="1025" width="5.85546875" style="292" customWidth="1"/>
    <col min="1026" max="1026" width="37.7109375" style="292" customWidth="1"/>
    <col min="1027" max="1027" width="38.7109375" style="292" customWidth="1"/>
    <col min="1028" max="1028" width="17" style="292" customWidth="1"/>
    <col min="1029" max="1029" width="22.28515625" style="292" customWidth="1"/>
    <col min="1030" max="1030" width="26.140625" style="292" customWidth="1"/>
    <col min="1031" max="1031" width="25.28515625" style="292" customWidth="1"/>
    <col min="1032" max="1032" width="11.85546875" style="292" customWidth="1"/>
    <col min="1033" max="1033" width="15.85546875" style="292" customWidth="1"/>
    <col min="1034" max="1280" width="9.140625" style="292"/>
    <col min="1281" max="1281" width="5.85546875" style="292" customWidth="1"/>
    <col min="1282" max="1282" width="37.7109375" style="292" customWidth="1"/>
    <col min="1283" max="1283" width="38.7109375" style="292" customWidth="1"/>
    <col min="1284" max="1284" width="17" style="292" customWidth="1"/>
    <col min="1285" max="1285" width="22.28515625" style="292" customWidth="1"/>
    <col min="1286" max="1286" width="26.140625" style="292" customWidth="1"/>
    <col min="1287" max="1287" width="25.28515625" style="292" customWidth="1"/>
    <col min="1288" max="1288" width="11.85546875" style="292" customWidth="1"/>
    <col min="1289" max="1289" width="15.85546875" style="292" customWidth="1"/>
    <col min="1290" max="1536" width="9.140625" style="292"/>
    <col min="1537" max="1537" width="5.85546875" style="292" customWidth="1"/>
    <col min="1538" max="1538" width="37.7109375" style="292" customWidth="1"/>
    <col min="1539" max="1539" width="38.7109375" style="292" customWidth="1"/>
    <col min="1540" max="1540" width="17" style="292" customWidth="1"/>
    <col min="1541" max="1541" width="22.28515625" style="292" customWidth="1"/>
    <col min="1542" max="1542" width="26.140625" style="292" customWidth="1"/>
    <col min="1543" max="1543" width="25.28515625" style="292" customWidth="1"/>
    <col min="1544" max="1544" width="11.85546875" style="292" customWidth="1"/>
    <col min="1545" max="1545" width="15.85546875" style="292" customWidth="1"/>
    <col min="1546" max="1792" width="9.140625" style="292"/>
    <col min="1793" max="1793" width="5.85546875" style="292" customWidth="1"/>
    <col min="1794" max="1794" width="37.7109375" style="292" customWidth="1"/>
    <col min="1795" max="1795" width="38.7109375" style="292" customWidth="1"/>
    <col min="1796" max="1796" width="17" style="292" customWidth="1"/>
    <col min="1797" max="1797" width="22.28515625" style="292" customWidth="1"/>
    <col min="1798" max="1798" width="26.140625" style="292" customWidth="1"/>
    <col min="1799" max="1799" width="25.28515625" style="292" customWidth="1"/>
    <col min="1800" max="1800" width="11.85546875" style="292" customWidth="1"/>
    <col min="1801" max="1801" width="15.85546875" style="292" customWidth="1"/>
    <col min="1802" max="2048" width="9.140625" style="292"/>
    <col min="2049" max="2049" width="5.85546875" style="292" customWidth="1"/>
    <col min="2050" max="2050" width="37.7109375" style="292" customWidth="1"/>
    <col min="2051" max="2051" width="38.7109375" style="292" customWidth="1"/>
    <col min="2052" max="2052" width="17" style="292" customWidth="1"/>
    <col min="2053" max="2053" width="22.28515625" style="292" customWidth="1"/>
    <col min="2054" max="2054" width="26.140625" style="292" customWidth="1"/>
    <col min="2055" max="2055" width="25.28515625" style="292" customWidth="1"/>
    <col min="2056" max="2056" width="11.85546875" style="292" customWidth="1"/>
    <col min="2057" max="2057" width="15.85546875" style="292" customWidth="1"/>
    <col min="2058" max="2304" width="9.140625" style="292"/>
    <col min="2305" max="2305" width="5.85546875" style="292" customWidth="1"/>
    <col min="2306" max="2306" width="37.7109375" style="292" customWidth="1"/>
    <col min="2307" max="2307" width="38.7109375" style="292" customWidth="1"/>
    <col min="2308" max="2308" width="17" style="292" customWidth="1"/>
    <col min="2309" max="2309" width="22.28515625" style="292" customWidth="1"/>
    <col min="2310" max="2310" width="26.140625" style="292" customWidth="1"/>
    <col min="2311" max="2311" width="25.28515625" style="292" customWidth="1"/>
    <col min="2312" max="2312" width="11.85546875" style="292" customWidth="1"/>
    <col min="2313" max="2313" width="15.85546875" style="292" customWidth="1"/>
    <col min="2314" max="2560" width="9.140625" style="292"/>
    <col min="2561" max="2561" width="5.85546875" style="292" customWidth="1"/>
    <col min="2562" max="2562" width="37.7109375" style="292" customWidth="1"/>
    <col min="2563" max="2563" width="38.7109375" style="292" customWidth="1"/>
    <col min="2564" max="2564" width="17" style="292" customWidth="1"/>
    <col min="2565" max="2565" width="22.28515625" style="292" customWidth="1"/>
    <col min="2566" max="2566" width="26.140625" style="292" customWidth="1"/>
    <col min="2567" max="2567" width="25.28515625" style="292" customWidth="1"/>
    <col min="2568" max="2568" width="11.85546875" style="292" customWidth="1"/>
    <col min="2569" max="2569" width="15.85546875" style="292" customWidth="1"/>
    <col min="2570" max="2816" width="9.140625" style="292"/>
    <col min="2817" max="2817" width="5.85546875" style="292" customWidth="1"/>
    <col min="2818" max="2818" width="37.7109375" style="292" customWidth="1"/>
    <col min="2819" max="2819" width="38.7109375" style="292" customWidth="1"/>
    <col min="2820" max="2820" width="17" style="292" customWidth="1"/>
    <col min="2821" max="2821" width="22.28515625" style="292" customWidth="1"/>
    <col min="2822" max="2822" width="26.140625" style="292" customWidth="1"/>
    <col min="2823" max="2823" width="25.28515625" style="292" customWidth="1"/>
    <col min="2824" max="2824" width="11.85546875" style="292" customWidth="1"/>
    <col min="2825" max="2825" width="15.85546875" style="292" customWidth="1"/>
    <col min="2826" max="3072" width="9.140625" style="292"/>
    <col min="3073" max="3073" width="5.85546875" style="292" customWidth="1"/>
    <col min="3074" max="3074" width="37.7109375" style="292" customWidth="1"/>
    <col min="3075" max="3075" width="38.7109375" style="292" customWidth="1"/>
    <col min="3076" max="3076" width="17" style="292" customWidth="1"/>
    <col min="3077" max="3077" width="22.28515625" style="292" customWidth="1"/>
    <col min="3078" max="3078" width="26.140625" style="292" customWidth="1"/>
    <col min="3079" max="3079" width="25.28515625" style="292" customWidth="1"/>
    <col min="3080" max="3080" width="11.85546875" style="292" customWidth="1"/>
    <col min="3081" max="3081" width="15.85546875" style="292" customWidth="1"/>
    <col min="3082" max="3328" width="9.140625" style="292"/>
    <col min="3329" max="3329" width="5.85546875" style="292" customWidth="1"/>
    <col min="3330" max="3330" width="37.7109375" style="292" customWidth="1"/>
    <col min="3331" max="3331" width="38.7109375" style="292" customWidth="1"/>
    <col min="3332" max="3332" width="17" style="292" customWidth="1"/>
    <col min="3333" max="3333" width="22.28515625" style="292" customWidth="1"/>
    <col min="3334" max="3334" width="26.140625" style="292" customWidth="1"/>
    <col min="3335" max="3335" width="25.28515625" style="292" customWidth="1"/>
    <col min="3336" max="3336" width="11.85546875" style="292" customWidth="1"/>
    <col min="3337" max="3337" width="15.85546875" style="292" customWidth="1"/>
    <col min="3338" max="3584" width="9.140625" style="292"/>
    <col min="3585" max="3585" width="5.85546875" style="292" customWidth="1"/>
    <col min="3586" max="3586" width="37.7109375" style="292" customWidth="1"/>
    <col min="3587" max="3587" width="38.7109375" style="292" customWidth="1"/>
    <col min="3588" max="3588" width="17" style="292" customWidth="1"/>
    <col min="3589" max="3589" width="22.28515625" style="292" customWidth="1"/>
    <col min="3590" max="3590" width="26.140625" style="292" customWidth="1"/>
    <col min="3591" max="3591" width="25.28515625" style="292" customWidth="1"/>
    <col min="3592" max="3592" width="11.85546875" style="292" customWidth="1"/>
    <col min="3593" max="3593" width="15.85546875" style="292" customWidth="1"/>
    <col min="3594" max="3840" width="9.140625" style="292"/>
    <col min="3841" max="3841" width="5.85546875" style="292" customWidth="1"/>
    <col min="3842" max="3842" width="37.7109375" style="292" customWidth="1"/>
    <col min="3843" max="3843" width="38.7109375" style="292" customWidth="1"/>
    <col min="3844" max="3844" width="17" style="292" customWidth="1"/>
    <col min="3845" max="3845" width="22.28515625" style="292" customWidth="1"/>
    <col min="3846" max="3846" width="26.140625" style="292" customWidth="1"/>
    <col min="3847" max="3847" width="25.28515625" style="292" customWidth="1"/>
    <col min="3848" max="3848" width="11.85546875" style="292" customWidth="1"/>
    <col min="3849" max="3849" width="15.85546875" style="292" customWidth="1"/>
    <col min="3850" max="4096" width="9.140625" style="292"/>
    <col min="4097" max="4097" width="5.85546875" style="292" customWidth="1"/>
    <col min="4098" max="4098" width="37.7109375" style="292" customWidth="1"/>
    <col min="4099" max="4099" width="38.7109375" style="292" customWidth="1"/>
    <col min="4100" max="4100" width="17" style="292" customWidth="1"/>
    <col min="4101" max="4101" width="22.28515625" style="292" customWidth="1"/>
    <col min="4102" max="4102" width="26.140625" style="292" customWidth="1"/>
    <col min="4103" max="4103" width="25.28515625" style="292" customWidth="1"/>
    <col min="4104" max="4104" width="11.85546875" style="292" customWidth="1"/>
    <col min="4105" max="4105" width="15.85546875" style="292" customWidth="1"/>
    <col min="4106" max="4352" width="9.140625" style="292"/>
    <col min="4353" max="4353" width="5.85546875" style="292" customWidth="1"/>
    <col min="4354" max="4354" width="37.7109375" style="292" customWidth="1"/>
    <col min="4355" max="4355" width="38.7109375" style="292" customWidth="1"/>
    <col min="4356" max="4356" width="17" style="292" customWidth="1"/>
    <col min="4357" max="4357" width="22.28515625" style="292" customWidth="1"/>
    <col min="4358" max="4358" width="26.140625" style="292" customWidth="1"/>
    <col min="4359" max="4359" width="25.28515625" style="292" customWidth="1"/>
    <col min="4360" max="4360" width="11.85546875" style="292" customWidth="1"/>
    <col min="4361" max="4361" width="15.85546875" style="292" customWidth="1"/>
    <col min="4362" max="4608" width="9.140625" style="292"/>
    <col min="4609" max="4609" width="5.85546875" style="292" customWidth="1"/>
    <col min="4610" max="4610" width="37.7109375" style="292" customWidth="1"/>
    <col min="4611" max="4611" width="38.7109375" style="292" customWidth="1"/>
    <col min="4612" max="4612" width="17" style="292" customWidth="1"/>
    <col min="4613" max="4613" width="22.28515625" style="292" customWidth="1"/>
    <col min="4614" max="4614" width="26.140625" style="292" customWidth="1"/>
    <col min="4615" max="4615" width="25.28515625" style="292" customWidth="1"/>
    <col min="4616" max="4616" width="11.85546875" style="292" customWidth="1"/>
    <col min="4617" max="4617" width="15.85546875" style="292" customWidth="1"/>
    <col min="4618" max="4864" width="9.140625" style="292"/>
    <col min="4865" max="4865" width="5.85546875" style="292" customWidth="1"/>
    <col min="4866" max="4866" width="37.7109375" style="292" customWidth="1"/>
    <col min="4867" max="4867" width="38.7109375" style="292" customWidth="1"/>
    <col min="4868" max="4868" width="17" style="292" customWidth="1"/>
    <col min="4869" max="4869" width="22.28515625" style="292" customWidth="1"/>
    <col min="4870" max="4870" width="26.140625" style="292" customWidth="1"/>
    <col min="4871" max="4871" width="25.28515625" style="292" customWidth="1"/>
    <col min="4872" max="4872" width="11.85546875" style="292" customWidth="1"/>
    <col min="4873" max="4873" width="15.85546875" style="292" customWidth="1"/>
    <col min="4874" max="5120" width="9.140625" style="292"/>
    <col min="5121" max="5121" width="5.85546875" style="292" customWidth="1"/>
    <col min="5122" max="5122" width="37.7109375" style="292" customWidth="1"/>
    <col min="5123" max="5123" width="38.7109375" style="292" customWidth="1"/>
    <col min="5124" max="5124" width="17" style="292" customWidth="1"/>
    <col min="5125" max="5125" width="22.28515625" style="292" customWidth="1"/>
    <col min="5126" max="5126" width="26.140625" style="292" customWidth="1"/>
    <col min="5127" max="5127" width="25.28515625" style="292" customWidth="1"/>
    <col min="5128" max="5128" width="11.85546875" style="292" customWidth="1"/>
    <col min="5129" max="5129" width="15.85546875" style="292" customWidth="1"/>
    <col min="5130" max="5376" width="9.140625" style="292"/>
    <col min="5377" max="5377" width="5.85546875" style="292" customWidth="1"/>
    <col min="5378" max="5378" width="37.7109375" style="292" customWidth="1"/>
    <col min="5379" max="5379" width="38.7109375" style="292" customWidth="1"/>
    <col min="5380" max="5380" width="17" style="292" customWidth="1"/>
    <col min="5381" max="5381" width="22.28515625" style="292" customWidth="1"/>
    <col min="5382" max="5382" width="26.140625" style="292" customWidth="1"/>
    <col min="5383" max="5383" width="25.28515625" style="292" customWidth="1"/>
    <col min="5384" max="5384" width="11.85546875" style="292" customWidth="1"/>
    <col min="5385" max="5385" width="15.85546875" style="292" customWidth="1"/>
    <col min="5386" max="5632" width="9.140625" style="292"/>
    <col min="5633" max="5633" width="5.85546875" style="292" customWidth="1"/>
    <col min="5634" max="5634" width="37.7109375" style="292" customWidth="1"/>
    <col min="5635" max="5635" width="38.7109375" style="292" customWidth="1"/>
    <col min="5636" max="5636" width="17" style="292" customWidth="1"/>
    <col min="5637" max="5637" width="22.28515625" style="292" customWidth="1"/>
    <col min="5638" max="5638" width="26.140625" style="292" customWidth="1"/>
    <col min="5639" max="5639" width="25.28515625" style="292" customWidth="1"/>
    <col min="5640" max="5640" width="11.85546875" style="292" customWidth="1"/>
    <col min="5641" max="5641" width="15.85546875" style="292" customWidth="1"/>
    <col min="5642" max="5888" width="9.140625" style="292"/>
    <col min="5889" max="5889" width="5.85546875" style="292" customWidth="1"/>
    <col min="5890" max="5890" width="37.7109375" style="292" customWidth="1"/>
    <col min="5891" max="5891" width="38.7109375" style="292" customWidth="1"/>
    <col min="5892" max="5892" width="17" style="292" customWidth="1"/>
    <col min="5893" max="5893" width="22.28515625" style="292" customWidth="1"/>
    <col min="5894" max="5894" width="26.140625" style="292" customWidth="1"/>
    <col min="5895" max="5895" width="25.28515625" style="292" customWidth="1"/>
    <col min="5896" max="5896" width="11.85546875" style="292" customWidth="1"/>
    <col min="5897" max="5897" width="15.85546875" style="292" customWidth="1"/>
    <col min="5898" max="6144" width="9.140625" style="292"/>
    <col min="6145" max="6145" width="5.85546875" style="292" customWidth="1"/>
    <col min="6146" max="6146" width="37.7109375" style="292" customWidth="1"/>
    <col min="6147" max="6147" width="38.7109375" style="292" customWidth="1"/>
    <col min="6148" max="6148" width="17" style="292" customWidth="1"/>
    <col min="6149" max="6149" width="22.28515625" style="292" customWidth="1"/>
    <col min="6150" max="6150" width="26.140625" style="292" customWidth="1"/>
    <col min="6151" max="6151" width="25.28515625" style="292" customWidth="1"/>
    <col min="6152" max="6152" width="11.85546875" style="292" customWidth="1"/>
    <col min="6153" max="6153" width="15.85546875" style="292" customWidth="1"/>
    <col min="6154" max="6400" width="9.140625" style="292"/>
    <col min="6401" max="6401" width="5.85546875" style="292" customWidth="1"/>
    <col min="6402" max="6402" width="37.7109375" style="292" customWidth="1"/>
    <col min="6403" max="6403" width="38.7109375" style="292" customWidth="1"/>
    <col min="6404" max="6404" width="17" style="292" customWidth="1"/>
    <col min="6405" max="6405" width="22.28515625" style="292" customWidth="1"/>
    <col min="6406" max="6406" width="26.140625" style="292" customWidth="1"/>
    <col min="6407" max="6407" width="25.28515625" style="292" customWidth="1"/>
    <col min="6408" max="6408" width="11.85546875" style="292" customWidth="1"/>
    <col min="6409" max="6409" width="15.85546875" style="292" customWidth="1"/>
    <col min="6410" max="6656" width="9.140625" style="292"/>
    <col min="6657" max="6657" width="5.85546875" style="292" customWidth="1"/>
    <col min="6658" max="6658" width="37.7109375" style="292" customWidth="1"/>
    <col min="6659" max="6659" width="38.7109375" style="292" customWidth="1"/>
    <col min="6660" max="6660" width="17" style="292" customWidth="1"/>
    <col min="6661" max="6661" width="22.28515625" style="292" customWidth="1"/>
    <col min="6662" max="6662" width="26.140625" style="292" customWidth="1"/>
    <col min="6663" max="6663" width="25.28515625" style="292" customWidth="1"/>
    <col min="6664" max="6664" width="11.85546875" style="292" customWidth="1"/>
    <col min="6665" max="6665" width="15.85546875" style="292" customWidth="1"/>
    <col min="6666" max="6912" width="9.140625" style="292"/>
    <col min="6913" max="6913" width="5.85546875" style="292" customWidth="1"/>
    <col min="6914" max="6914" width="37.7109375" style="292" customWidth="1"/>
    <col min="6915" max="6915" width="38.7109375" style="292" customWidth="1"/>
    <col min="6916" max="6916" width="17" style="292" customWidth="1"/>
    <col min="6917" max="6917" width="22.28515625" style="292" customWidth="1"/>
    <col min="6918" max="6918" width="26.140625" style="292" customWidth="1"/>
    <col min="6919" max="6919" width="25.28515625" style="292" customWidth="1"/>
    <col min="6920" max="6920" width="11.85546875" style="292" customWidth="1"/>
    <col min="6921" max="6921" width="15.85546875" style="292" customWidth="1"/>
    <col min="6922" max="7168" width="9.140625" style="292"/>
    <col min="7169" max="7169" width="5.85546875" style="292" customWidth="1"/>
    <col min="7170" max="7170" width="37.7109375" style="292" customWidth="1"/>
    <col min="7171" max="7171" width="38.7109375" style="292" customWidth="1"/>
    <col min="7172" max="7172" width="17" style="292" customWidth="1"/>
    <col min="7173" max="7173" width="22.28515625" style="292" customWidth="1"/>
    <col min="7174" max="7174" width="26.140625" style="292" customWidth="1"/>
    <col min="7175" max="7175" width="25.28515625" style="292" customWidth="1"/>
    <col min="7176" max="7176" width="11.85546875" style="292" customWidth="1"/>
    <col min="7177" max="7177" width="15.85546875" style="292" customWidth="1"/>
    <col min="7178" max="7424" width="9.140625" style="292"/>
    <col min="7425" max="7425" width="5.85546875" style="292" customWidth="1"/>
    <col min="7426" max="7426" width="37.7109375" style="292" customWidth="1"/>
    <col min="7427" max="7427" width="38.7109375" style="292" customWidth="1"/>
    <col min="7428" max="7428" width="17" style="292" customWidth="1"/>
    <col min="7429" max="7429" width="22.28515625" style="292" customWidth="1"/>
    <col min="7430" max="7430" width="26.140625" style="292" customWidth="1"/>
    <col min="7431" max="7431" width="25.28515625" style="292" customWidth="1"/>
    <col min="7432" max="7432" width="11.85546875" style="292" customWidth="1"/>
    <col min="7433" max="7433" width="15.85546875" style="292" customWidth="1"/>
    <col min="7434" max="7680" width="9.140625" style="292"/>
    <col min="7681" max="7681" width="5.85546875" style="292" customWidth="1"/>
    <col min="7682" max="7682" width="37.7109375" style="292" customWidth="1"/>
    <col min="7683" max="7683" width="38.7109375" style="292" customWidth="1"/>
    <col min="7684" max="7684" width="17" style="292" customWidth="1"/>
    <col min="7685" max="7685" width="22.28515625" style="292" customWidth="1"/>
    <col min="7686" max="7686" width="26.140625" style="292" customWidth="1"/>
    <col min="7687" max="7687" width="25.28515625" style="292" customWidth="1"/>
    <col min="7688" max="7688" width="11.85546875" style="292" customWidth="1"/>
    <col min="7689" max="7689" width="15.85546875" style="292" customWidth="1"/>
    <col min="7690" max="7936" width="9.140625" style="292"/>
    <col min="7937" max="7937" width="5.85546875" style="292" customWidth="1"/>
    <col min="7938" max="7938" width="37.7109375" style="292" customWidth="1"/>
    <col min="7939" max="7939" width="38.7109375" style="292" customWidth="1"/>
    <col min="7940" max="7940" width="17" style="292" customWidth="1"/>
    <col min="7941" max="7941" width="22.28515625" style="292" customWidth="1"/>
    <col min="7942" max="7942" width="26.140625" style="292" customWidth="1"/>
    <col min="7943" max="7943" width="25.28515625" style="292" customWidth="1"/>
    <col min="7944" max="7944" width="11.85546875" style="292" customWidth="1"/>
    <col min="7945" max="7945" width="15.85546875" style="292" customWidth="1"/>
    <col min="7946" max="8192" width="9.140625" style="292"/>
    <col min="8193" max="8193" width="5.85546875" style="292" customWidth="1"/>
    <col min="8194" max="8194" width="37.7109375" style="292" customWidth="1"/>
    <col min="8195" max="8195" width="38.7109375" style="292" customWidth="1"/>
    <col min="8196" max="8196" width="17" style="292" customWidth="1"/>
    <col min="8197" max="8197" width="22.28515625" style="292" customWidth="1"/>
    <col min="8198" max="8198" width="26.140625" style="292" customWidth="1"/>
    <col min="8199" max="8199" width="25.28515625" style="292" customWidth="1"/>
    <col min="8200" max="8200" width="11.85546875" style="292" customWidth="1"/>
    <col min="8201" max="8201" width="15.85546875" style="292" customWidth="1"/>
    <col min="8202" max="8448" width="9.140625" style="292"/>
    <col min="8449" max="8449" width="5.85546875" style="292" customWidth="1"/>
    <col min="8450" max="8450" width="37.7109375" style="292" customWidth="1"/>
    <col min="8451" max="8451" width="38.7109375" style="292" customWidth="1"/>
    <col min="8452" max="8452" width="17" style="292" customWidth="1"/>
    <col min="8453" max="8453" width="22.28515625" style="292" customWidth="1"/>
    <col min="8454" max="8454" width="26.140625" style="292" customWidth="1"/>
    <col min="8455" max="8455" width="25.28515625" style="292" customWidth="1"/>
    <col min="8456" max="8456" width="11.85546875" style="292" customWidth="1"/>
    <col min="8457" max="8457" width="15.85546875" style="292" customWidth="1"/>
    <col min="8458" max="8704" width="9.140625" style="292"/>
    <col min="8705" max="8705" width="5.85546875" style="292" customWidth="1"/>
    <col min="8706" max="8706" width="37.7109375" style="292" customWidth="1"/>
    <col min="8707" max="8707" width="38.7109375" style="292" customWidth="1"/>
    <col min="8708" max="8708" width="17" style="292" customWidth="1"/>
    <col min="8709" max="8709" width="22.28515625" style="292" customWidth="1"/>
    <col min="8710" max="8710" width="26.140625" style="292" customWidth="1"/>
    <col min="8711" max="8711" width="25.28515625" style="292" customWidth="1"/>
    <col min="8712" max="8712" width="11.85546875" style="292" customWidth="1"/>
    <col min="8713" max="8713" width="15.85546875" style="292" customWidth="1"/>
    <col min="8714" max="8960" width="9.140625" style="292"/>
    <col min="8961" max="8961" width="5.85546875" style="292" customWidth="1"/>
    <col min="8962" max="8962" width="37.7109375" style="292" customWidth="1"/>
    <col min="8963" max="8963" width="38.7109375" style="292" customWidth="1"/>
    <col min="8964" max="8964" width="17" style="292" customWidth="1"/>
    <col min="8965" max="8965" width="22.28515625" style="292" customWidth="1"/>
    <col min="8966" max="8966" width="26.140625" style="292" customWidth="1"/>
    <col min="8967" max="8967" width="25.28515625" style="292" customWidth="1"/>
    <col min="8968" max="8968" width="11.85546875" style="292" customWidth="1"/>
    <col min="8969" max="8969" width="15.85546875" style="292" customWidth="1"/>
    <col min="8970" max="9216" width="9.140625" style="292"/>
    <col min="9217" max="9217" width="5.85546875" style="292" customWidth="1"/>
    <col min="9218" max="9218" width="37.7109375" style="292" customWidth="1"/>
    <col min="9219" max="9219" width="38.7109375" style="292" customWidth="1"/>
    <col min="9220" max="9220" width="17" style="292" customWidth="1"/>
    <col min="9221" max="9221" width="22.28515625" style="292" customWidth="1"/>
    <col min="9222" max="9222" width="26.140625" style="292" customWidth="1"/>
    <col min="9223" max="9223" width="25.28515625" style="292" customWidth="1"/>
    <col min="9224" max="9224" width="11.85546875" style="292" customWidth="1"/>
    <col min="9225" max="9225" width="15.85546875" style="292" customWidth="1"/>
    <col min="9226" max="9472" width="9.140625" style="292"/>
    <col min="9473" max="9473" width="5.85546875" style="292" customWidth="1"/>
    <col min="9474" max="9474" width="37.7109375" style="292" customWidth="1"/>
    <col min="9475" max="9475" width="38.7109375" style="292" customWidth="1"/>
    <col min="9476" max="9476" width="17" style="292" customWidth="1"/>
    <col min="9477" max="9477" width="22.28515625" style="292" customWidth="1"/>
    <col min="9478" max="9478" width="26.140625" style="292" customWidth="1"/>
    <col min="9479" max="9479" width="25.28515625" style="292" customWidth="1"/>
    <col min="9480" max="9480" width="11.85546875" style="292" customWidth="1"/>
    <col min="9481" max="9481" width="15.85546875" style="292" customWidth="1"/>
    <col min="9482" max="9728" width="9.140625" style="292"/>
    <col min="9729" max="9729" width="5.85546875" style="292" customWidth="1"/>
    <col min="9730" max="9730" width="37.7109375" style="292" customWidth="1"/>
    <col min="9731" max="9731" width="38.7109375" style="292" customWidth="1"/>
    <col min="9732" max="9732" width="17" style="292" customWidth="1"/>
    <col min="9733" max="9733" width="22.28515625" style="292" customWidth="1"/>
    <col min="9734" max="9734" width="26.140625" style="292" customWidth="1"/>
    <col min="9735" max="9735" width="25.28515625" style="292" customWidth="1"/>
    <col min="9736" max="9736" width="11.85546875" style="292" customWidth="1"/>
    <col min="9737" max="9737" width="15.85546875" style="292" customWidth="1"/>
    <col min="9738" max="9984" width="9.140625" style="292"/>
    <col min="9985" max="9985" width="5.85546875" style="292" customWidth="1"/>
    <col min="9986" max="9986" width="37.7109375" style="292" customWidth="1"/>
    <col min="9987" max="9987" width="38.7109375" style="292" customWidth="1"/>
    <col min="9988" max="9988" width="17" style="292" customWidth="1"/>
    <col min="9989" max="9989" width="22.28515625" style="292" customWidth="1"/>
    <col min="9990" max="9990" width="26.140625" style="292" customWidth="1"/>
    <col min="9991" max="9991" width="25.28515625" style="292" customWidth="1"/>
    <col min="9992" max="9992" width="11.85546875" style="292" customWidth="1"/>
    <col min="9993" max="9993" width="15.85546875" style="292" customWidth="1"/>
    <col min="9994" max="10240" width="9.140625" style="292"/>
    <col min="10241" max="10241" width="5.85546875" style="292" customWidth="1"/>
    <col min="10242" max="10242" width="37.7109375" style="292" customWidth="1"/>
    <col min="10243" max="10243" width="38.7109375" style="292" customWidth="1"/>
    <col min="10244" max="10244" width="17" style="292" customWidth="1"/>
    <col min="10245" max="10245" width="22.28515625" style="292" customWidth="1"/>
    <col min="10246" max="10246" width="26.140625" style="292" customWidth="1"/>
    <col min="10247" max="10247" width="25.28515625" style="292" customWidth="1"/>
    <col min="10248" max="10248" width="11.85546875" style="292" customWidth="1"/>
    <col min="10249" max="10249" width="15.85546875" style="292" customWidth="1"/>
    <col min="10250" max="10496" width="9.140625" style="292"/>
    <col min="10497" max="10497" width="5.85546875" style="292" customWidth="1"/>
    <col min="10498" max="10498" width="37.7109375" style="292" customWidth="1"/>
    <col min="10499" max="10499" width="38.7109375" style="292" customWidth="1"/>
    <col min="10500" max="10500" width="17" style="292" customWidth="1"/>
    <col min="10501" max="10501" width="22.28515625" style="292" customWidth="1"/>
    <col min="10502" max="10502" width="26.140625" style="292" customWidth="1"/>
    <col min="10503" max="10503" width="25.28515625" style="292" customWidth="1"/>
    <col min="10504" max="10504" width="11.85546875" style="292" customWidth="1"/>
    <col min="10505" max="10505" width="15.85546875" style="292" customWidth="1"/>
    <col min="10506" max="10752" width="9.140625" style="292"/>
    <col min="10753" max="10753" width="5.85546875" style="292" customWidth="1"/>
    <col min="10754" max="10754" width="37.7109375" style="292" customWidth="1"/>
    <col min="10755" max="10755" width="38.7109375" style="292" customWidth="1"/>
    <col min="10756" max="10756" width="17" style="292" customWidth="1"/>
    <col min="10757" max="10757" width="22.28515625" style="292" customWidth="1"/>
    <col min="10758" max="10758" width="26.140625" style="292" customWidth="1"/>
    <col min="10759" max="10759" width="25.28515625" style="292" customWidth="1"/>
    <col min="10760" max="10760" width="11.85546875" style="292" customWidth="1"/>
    <col min="10761" max="10761" width="15.85546875" style="292" customWidth="1"/>
    <col min="10762" max="11008" width="9.140625" style="292"/>
    <col min="11009" max="11009" width="5.85546875" style="292" customWidth="1"/>
    <col min="11010" max="11010" width="37.7109375" style="292" customWidth="1"/>
    <col min="11011" max="11011" width="38.7109375" style="292" customWidth="1"/>
    <col min="11012" max="11012" width="17" style="292" customWidth="1"/>
    <col min="11013" max="11013" width="22.28515625" style="292" customWidth="1"/>
    <col min="11014" max="11014" width="26.140625" style="292" customWidth="1"/>
    <col min="11015" max="11015" width="25.28515625" style="292" customWidth="1"/>
    <col min="11016" max="11016" width="11.85546875" style="292" customWidth="1"/>
    <col min="11017" max="11017" width="15.85546875" style="292" customWidth="1"/>
    <col min="11018" max="11264" width="9.140625" style="292"/>
    <col min="11265" max="11265" width="5.85546875" style="292" customWidth="1"/>
    <col min="11266" max="11266" width="37.7109375" style="292" customWidth="1"/>
    <col min="11267" max="11267" width="38.7109375" style="292" customWidth="1"/>
    <col min="11268" max="11268" width="17" style="292" customWidth="1"/>
    <col min="11269" max="11269" width="22.28515625" style="292" customWidth="1"/>
    <col min="11270" max="11270" width="26.140625" style="292" customWidth="1"/>
    <col min="11271" max="11271" width="25.28515625" style="292" customWidth="1"/>
    <col min="11272" max="11272" width="11.85546875" style="292" customWidth="1"/>
    <col min="11273" max="11273" width="15.85546875" style="292" customWidth="1"/>
    <col min="11274" max="11520" width="9.140625" style="292"/>
    <col min="11521" max="11521" width="5.85546875" style="292" customWidth="1"/>
    <col min="11522" max="11522" width="37.7109375" style="292" customWidth="1"/>
    <col min="11523" max="11523" width="38.7109375" style="292" customWidth="1"/>
    <col min="11524" max="11524" width="17" style="292" customWidth="1"/>
    <col min="11525" max="11525" width="22.28515625" style="292" customWidth="1"/>
    <col min="11526" max="11526" width="26.140625" style="292" customWidth="1"/>
    <col min="11527" max="11527" width="25.28515625" style="292" customWidth="1"/>
    <col min="11528" max="11528" width="11.85546875" style="292" customWidth="1"/>
    <col min="11529" max="11529" width="15.85546875" style="292" customWidth="1"/>
    <col min="11530" max="11776" width="9.140625" style="292"/>
    <col min="11777" max="11777" width="5.85546875" style="292" customWidth="1"/>
    <col min="11778" max="11778" width="37.7109375" style="292" customWidth="1"/>
    <col min="11779" max="11779" width="38.7109375" style="292" customWidth="1"/>
    <col min="11780" max="11780" width="17" style="292" customWidth="1"/>
    <col min="11781" max="11781" width="22.28515625" style="292" customWidth="1"/>
    <col min="11782" max="11782" width="26.140625" style="292" customWidth="1"/>
    <col min="11783" max="11783" width="25.28515625" style="292" customWidth="1"/>
    <col min="11784" max="11784" width="11.85546875" style="292" customWidth="1"/>
    <col min="11785" max="11785" width="15.85546875" style="292" customWidth="1"/>
    <col min="11786" max="12032" width="9.140625" style="292"/>
    <col min="12033" max="12033" width="5.85546875" style="292" customWidth="1"/>
    <col min="12034" max="12034" width="37.7109375" style="292" customWidth="1"/>
    <col min="12035" max="12035" width="38.7109375" style="292" customWidth="1"/>
    <col min="12036" max="12036" width="17" style="292" customWidth="1"/>
    <col min="12037" max="12037" width="22.28515625" style="292" customWidth="1"/>
    <col min="12038" max="12038" width="26.140625" style="292" customWidth="1"/>
    <col min="12039" max="12039" width="25.28515625" style="292" customWidth="1"/>
    <col min="12040" max="12040" width="11.85546875" style="292" customWidth="1"/>
    <col min="12041" max="12041" width="15.85546875" style="292" customWidth="1"/>
    <col min="12042" max="12288" width="9.140625" style="292"/>
    <col min="12289" max="12289" width="5.85546875" style="292" customWidth="1"/>
    <col min="12290" max="12290" width="37.7109375" style="292" customWidth="1"/>
    <col min="12291" max="12291" width="38.7109375" style="292" customWidth="1"/>
    <col min="12292" max="12292" width="17" style="292" customWidth="1"/>
    <col min="12293" max="12293" width="22.28515625" style="292" customWidth="1"/>
    <col min="12294" max="12294" width="26.140625" style="292" customWidth="1"/>
    <col min="12295" max="12295" width="25.28515625" style="292" customWidth="1"/>
    <col min="12296" max="12296" width="11.85546875" style="292" customWidth="1"/>
    <col min="12297" max="12297" width="15.85546875" style="292" customWidth="1"/>
    <col min="12298" max="12544" width="9.140625" style="292"/>
    <col min="12545" max="12545" width="5.85546875" style="292" customWidth="1"/>
    <col min="12546" max="12546" width="37.7109375" style="292" customWidth="1"/>
    <col min="12547" max="12547" width="38.7109375" style="292" customWidth="1"/>
    <col min="12548" max="12548" width="17" style="292" customWidth="1"/>
    <col min="12549" max="12549" width="22.28515625" style="292" customWidth="1"/>
    <col min="12550" max="12550" width="26.140625" style="292" customWidth="1"/>
    <col min="12551" max="12551" width="25.28515625" style="292" customWidth="1"/>
    <col min="12552" max="12552" width="11.85546875" style="292" customWidth="1"/>
    <col min="12553" max="12553" width="15.85546875" style="292" customWidth="1"/>
    <col min="12554" max="12800" width="9.140625" style="292"/>
    <col min="12801" max="12801" width="5.85546875" style="292" customWidth="1"/>
    <col min="12802" max="12802" width="37.7109375" style="292" customWidth="1"/>
    <col min="12803" max="12803" width="38.7109375" style="292" customWidth="1"/>
    <col min="12804" max="12804" width="17" style="292" customWidth="1"/>
    <col min="12805" max="12805" width="22.28515625" style="292" customWidth="1"/>
    <col min="12806" max="12806" width="26.140625" style="292" customWidth="1"/>
    <col min="12807" max="12807" width="25.28515625" style="292" customWidth="1"/>
    <col min="12808" max="12808" width="11.85546875" style="292" customWidth="1"/>
    <col min="12809" max="12809" width="15.85546875" style="292" customWidth="1"/>
    <col min="12810" max="13056" width="9.140625" style="292"/>
    <col min="13057" max="13057" width="5.85546875" style="292" customWidth="1"/>
    <col min="13058" max="13058" width="37.7109375" style="292" customWidth="1"/>
    <col min="13059" max="13059" width="38.7109375" style="292" customWidth="1"/>
    <col min="13060" max="13060" width="17" style="292" customWidth="1"/>
    <col min="13061" max="13061" width="22.28515625" style="292" customWidth="1"/>
    <col min="13062" max="13062" width="26.140625" style="292" customWidth="1"/>
    <col min="13063" max="13063" width="25.28515625" style="292" customWidth="1"/>
    <col min="13064" max="13064" width="11.85546875" style="292" customWidth="1"/>
    <col min="13065" max="13065" width="15.85546875" style="292" customWidth="1"/>
    <col min="13066" max="13312" width="9.140625" style="292"/>
    <col min="13313" max="13313" width="5.85546875" style="292" customWidth="1"/>
    <col min="13314" max="13314" width="37.7109375" style="292" customWidth="1"/>
    <col min="13315" max="13315" width="38.7109375" style="292" customWidth="1"/>
    <col min="13316" max="13316" width="17" style="292" customWidth="1"/>
    <col min="13317" max="13317" width="22.28515625" style="292" customWidth="1"/>
    <col min="13318" max="13318" width="26.140625" style="292" customWidth="1"/>
    <col min="13319" max="13319" width="25.28515625" style="292" customWidth="1"/>
    <col min="13320" max="13320" width="11.85546875" style="292" customWidth="1"/>
    <col min="13321" max="13321" width="15.85546875" style="292" customWidth="1"/>
    <col min="13322" max="13568" width="9.140625" style="292"/>
    <col min="13569" max="13569" width="5.85546875" style="292" customWidth="1"/>
    <col min="13570" max="13570" width="37.7109375" style="292" customWidth="1"/>
    <col min="13571" max="13571" width="38.7109375" style="292" customWidth="1"/>
    <col min="13572" max="13572" width="17" style="292" customWidth="1"/>
    <col min="13573" max="13573" width="22.28515625" style="292" customWidth="1"/>
    <col min="13574" max="13574" width="26.140625" style="292" customWidth="1"/>
    <col min="13575" max="13575" width="25.28515625" style="292" customWidth="1"/>
    <col min="13576" max="13576" width="11.85546875" style="292" customWidth="1"/>
    <col min="13577" max="13577" width="15.85546875" style="292" customWidth="1"/>
    <col min="13578" max="13824" width="9.140625" style="292"/>
    <col min="13825" max="13825" width="5.85546875" style="292" customWidth="1"/>
    <col min="13826" max="13826" width="37.7109375" style="292" customWidth="1"/>
    <col min="13827" max="13827" width="38.7109375" style="292" customWidth="1"/>
    <col min="13828" max="13828" width="17" style="292" customWidth="1"/>
    <col min="13829" max="13829" width="22.28515625" style="292" customWidth="1"/>
    <col min="13830" max="13830" width="26.140625" style="292" customWidth="1"/>
    <col min="13831" max="13831" width="25.28515625" style="292" customWidth="1"/>
    <col min="13832" max="13832" width="11.85546875" style="292" customWidth="1"/>
    <col min="13833" max="13833" width="15.85546875" style="292" customWidth="1"/>
    <col min="13834" max="14080" width="9.140625" style="292"/>
    <col min="14081" max="14081" width="5.85546875" style="292" customWidth="1"/>
    <col min="14082" max="14082" width="37.7109375" style="292" customWidth="1"/>
    <col min="14083" max="14083" width="38.7109375" style="292" customWidth="1"/>
    <col min="14084" max="14084" width="17" style="292" customWidth="1"/>
    <col min="14085" max="14085" width="22.28515625" style="292" customWidth="1"/>
    <col min="14086" max="14086" width="26.140625" style="292" customWidth="1"/>
    <col min="14087" max="14087" width="25.28515625" style="292" customWidth="1"/>
    <col min="14088" max="14088" width="11.85546875" style="292" customWidth="1"/>
    <col min="14089" max="14089" width="15.85546875" style="292" customWidth="1"/>
    <col min="14090" max="14336" width="9.140625" style="292"/>
    <col min="14337" max="14337" width="5.85546875" style="292" customWidth="1"/>
    <col min="14338" max="14338" width="37.7109375" style="292" customWidth="1"/>
    <col min="14339" max="14339" width="38.7109375" style="292" customWidth="1"/>
    <col min="14340" max="14340" width="17" style="292" customWidth="1"/>
    <col min="14341" max="14341" width="22.28515625" style="292" customWidth="1"/>
    <col min="14342" max="14342" width="26.140625" style="292" customWidth="1"/>
    <col min="14343" max="14343" width="25.28515625" style="292" customWidth="1"/>
    <col min="14344" max="14344" width="11.85546875" style="292" customWidth="1"/>
    <col min="14345" max="14345" width="15.85546875" style="292" customWidth="1"/>
    <col min="14346" max="14592" width="9.140625" style="292"/>
    <col min="14593" max="14593" width="5.85546875" style="292" customWidth="1"/>
    <col min="14594" max="14594" width="37.7109375" style="292" customWidth="1"/>
    <col min="14595" max="14595" width="38.7109375" style="292" customWidth="1"/>
    <col min="14596" max="14596" width="17" style="292" customWidth="1"/>
    <col min="14597" max="14597" width="22.28515625" style="292" customWidth="1"/>
    <col min="14598" max="14598" width="26.140625" style="292" customWidth="1"/>
    <col min="14599" max="14599" width="25.28515625" style="292" customWidth="1"/>
    <col min="14600" max="14600" width="11.85546875" style="292" customWidth="1"/>
    <col min="14601" max="14601" width="15.85546875" style="292" customWidth="1"/>
    <col min="14602" max="14848" width="9.140625" style="292"/>
    <col min="14849" max="14849" width="5.85546875" style="292" customWidth="1"/>
    <col min="14850" max="14850" width="37.7109375" style="292" customWidth="1"/>
    <col min="14851" max="14851" width="38.7109375" style="292" customWidth="1"/>
    <col min="14852" max="14852" width="17" style="292" customWidth="1"/>
    <col min="14853" max="14853" width="22.28515625" style="292" customWidth="1"/>
    <col min="14854" max="14854" width="26.140625" style="292" customWidth="1"/>
    <col min="14855" max="14855" width="25.28515625" style="292" customWidth="1"/>
    <col min="14856" max="14856" width="11.85546875" style="292" customWidth="1"/>
    <col min="14857" max="14857" width="15.85546875" style="292" customWidth="1"/>
    <col min="14858" max="15104" width="9.140625" style="292"/>
    <col min="15105" max="15105" width="5.85546875" style="292" customWidth="1"/>
    <col min="15106" max="15106" width="37.7109375" style="292" customWidth="1"/>
    <col min="15107" max="15107" width="38.7109375" style="292" customWidth="1"/>
    <col min="15108" max="15108" width="17" style="292" customWidth="1"/>
    <col min="15109" max="15109" width="22.28515625" style="292" customWidth="1"/>
    <col min="15110" max="15110" width="26.140625" style="292" customWidth="1"/>
    <col min="15111" max="15111" width="25.28515625" style="292" customWidth="1"/>
    <col min="15112" max="15112" width="11.85546875" style="292" customWidth="1"/>
    <col min="15113" max="15113" width="15.85546875" style="292" customWidth="1"/>
    <col min="15114" max="15360" width="9.140625" style="292"/>
    <col min="15361" max="15361" width="5.85546875" style="292" customWidth="1"/>
    <col min="15362" max="15362" width="37.7109375" style="292" customWidth="1"/>
    <col min="15363" max="15363" width="38.7109375" style="292" customWidth="1"/>
    <col min="15364" max="15364" width="17" style="292" customWidth="1"/>
    <col min="15365" max="15365" width="22.28515625" style="292" customWidth="1"/>
    <col min="15366" max="15366" width="26.140625" style="292" customWidth="1"/>
    <col min="15367" max="15367" width="25.28515625" style="292" customWidth="1"/>
    <col min="15368" max="15368" width="11.85546875" style="292" customWidth="1"/>
    <col min="15369" max="15369" width="15.85546875" style="292" customWidth="1"/>
    <col min="15370" max="15616" width="9.140625" style="292"/>
    <col min="15617" max="15617" width="5.85546875" style="292" customWidth="1"/>
    <col min="15618" max="15618" width="37.7109375" style="292" customWidth="1"/>
    <col min="15619" max="15619" width="38.7109375" style="292" customWidth="1"/>
    <col min="15620" max="15620" width="17" style="292" customWidth="1"/>
    <col min="15621" max="15621" width="22.28515625" style="292" customWidth="1"/>
    <col min="15622" max="15622" width="26.140625" style="292" customWidth="1"/>
    <col min="15623" max="15623" width="25.28515625" style="292" customWidth="1"/>
    <col min="15624" max="15624" width="11.85546875" style="292" customWidth="1"/>
    <col min="15625" max="15625" width="15.85546875" style="292" customWidth="1"/>
    <col min="15626" max="15872" width="9.140625" style="292"/>
    <col min="15873" max="15873" width="5.85546875" style="292" customWidth="1"/>
    <col min="15874" max="15874" width="37.7109375" style="292" customWidth="1"/>
    <col min="15875" max="15875" width="38.7109375" style="292" customWidth="1"/>
    <col min="15876" max="15876" width="17" style="292" customWidth="1"/>
    <col min="15877" max="15877" width="22.28515625" style="292" customWidth="1"/>
    <col min="15878" max="15878" width="26.140625" style="292" customWidth="1"/>
    <col min="15879" max="15879" width="25.28515625" style="292" customWidth="1"/>
    <col min="15880" max="15880" width="11.85546875" style="292" customWidth="1"/>
    <col min="15881" max="15881" width="15.85546875" style="292" customWidth="1"/>
    <col min="15882" max="16128" width="9.140625" style="292"/>
    <col min="16129" max="16129" width="5.85546875" style="292" customWidth="1"/>
    <col min="16130" max="16130" width="37.7109375" style="292" customWidth="1"/>
    <col min="16131" max="16131" width="38.7109375" style="292" customWidth="1"/>
    <col min="16132" max="16132" width="17" style="292" customWidth="1"/>
    <col min="16133" max="16133" width="22.28515625" style="292" customWidth="1"/>
    <col min="16134" max="16134" width="26.140625" style="292" customWidth="1"/>
    <col min="16135" max="16135" width="25.28515625" style="292" customWidth="1"/>
    <col min="16136" max="16136" width="11.85546875" style="292" customWidth="1"/>
    <col min="16137" max="16137" width="15.85546875" style="292" customWidth="1"/>
    <col min="16138" max="16384" width="9.140625" style="292"/>
  </cols>
  <sheetData>
    <row r="1" spans="1:6" s="207" customFormat="1" ht="15" hidden="1" customHeight="1">
      <c r="A1" s="202" t="s">
        <v>0</v>
      </c>
      <c r="B1" s="203" t="s">
        <v>1</v>
      </c>
      <c r="C1" s="204"/>
      <c r="D1" s="205"/>
      <c r="E1" s="206"/>
      <c r="F1" s="206"/>
    </row>
    <row r="2" spans="1:6" s="207" customFormat="1" ht="15.75" hidden="1" customHeight="1" thickBot="1">
      <c r="A2" s="208"/>
      <c r="B2" s="209"/>
      <c r="C2" s="210"/>
      <c r="D2" s="211"/>
      <c r="E2" s="206"/>
      <c r="F2" s="206"/>
    </row>
    <row r="3" spans="1:6" s="207" customFormat="1" ht="15.75" hidden="1" thickBot="1">
      <c r="A3" s="212"/>
      <c r="B3" s="213" t="s">
        <v>2</v>
      </c>
      <c r="C3" s="214" t="s">
        <v>3</v>
      </c>
      <c r="D3" s="215" t="s">
        <v>4</v>
      </c>
      <c r="E3" s="206"/>
      <c r="F3" s="206"/>
    </row>
    <row r="4" spans="1:6" s="207" customFormat="1" ht="15.75" hidden="1" thickBot="1">
      <c r="A4" s="216">
        <v>1</v>
      </c>
      <c r="B4" s="217">
        <v>3</v>
      </c>
      <c r="C4" s="218">
        <v>4</v>
      </c>
      <c r="D4" s="219">
        <v>5</v>
      </c>
      <c r="E4" s="206"/>
      <c r="F4" s="206"/>
    </row>
    <row r="5" spans="1:6" s="207" customFormat="1">
      <c r="A5" s="220"/>
      <c r="B5" s="221"/>
      <c r="C5" s="222"/>
      <c r="D5" s="223"/>
      <c r="E5" s="206"/>
      <c r="F5" s="206"/>
    </row>
    <row r="6" spans="1:6" s="207" customFormat="1">
      <c r="A6" s="224"/>
      <c r="B6" s="225"/>
      <c r="C6" s="225"/>
      <c r="D6" s="223"/>
      <c r="E6" s="206"/>
      <c r="F6" s="206"/>
    </row>
    <row r="7" spans="1:6" s="207" customFormat="1">
      <c r="A7" s="226"/>
      <c r="B7" s="227"/>
      <c r="C7" s="227"/>
      <c r="D7" s="223"/>
      <c r="E7" s="206"/>
      <c r="F7" s="206"/>
    </row>
    <row r="8" spans="1:6" s="207" customFormat="1" ht="15.75" customHeight="1">
      <c r="A8" s="226"/>
      <c r="B8" s="228"/>
      <c r="C8" s="228"/>
      <c r="D8" s="223"/>
      <c r="E8" s="206"/>
      <c r="F8" s="206"/>
    </row>
    <row r="9" spans="1:6" s="207" customFormat="1">
      <c r="A9" s="226"/>
      <c r="B9" s="229"/>
      <c r="C9" s="229"/>
      <c r="D9" s="223"/>
      <c r="E9" s="206"/>
      <c r="F9" s="206"/>
    </row>
    <row r="10" spans="1:6" s="207" customFormat="1">
      <c r="A10" s="226"/>
      <c r="B10" s="229"/>
      <c r="C10" s="229"/>
      <c r="D10" s="223"/>
      <c r="E10" s="206"/>
      <c r="F10" s="206"/>
    </row>
    <row r="11" spans="1:6" s="207" customFormat="1" ht="15.75" customHeight="1">
      <c r="A11" s="230"/>
      <c r="B11" s="230"/>
      <c r="C11" s="230"/>
      <c r="D11" s="231"/>
      <c r="E11" s="206"/>
      <c r="F11" s="206"/>
    </row>
    <row r="12" spans="1:6" s="207" customFormat="1">
      <c r="A12" s="232" t="s">
        <v>7</v>
      </c>
      <c r="B12" s="232"/>
      <c r="C12" s="224" t="s">
        <v>8</v>
      </c>
      <c r="D12" s="233"/>
      <c r="E12" s="206"/>
      <c r="F12" s="206"/>
    </row>
    <row r="13" spans="1:6" s="207" customFormat="1" ht="21" customHeight="1">
      <c r="A13" s="232" t="s">
        <v>9</v>
      </c>
      <c r="B13" s="232"/>
      <c r="C13" s="232" t="s">
        <v>10</v>
      </c>
      <c r="D13" s="232"/>
      <c r="E13" s="206"/>
      <c r="F13" s="206"/>
    </row>
    <row r="14" spans="1:6" s="207" customFormat="1" ht="15.75" customHeight="1">
      <c r="A14" s="234" t="s">
        <v>11</v>
      </c>
      <c r="B14" s="234"/>
      <c r="C14" s="235">
        <f>SUM(D16:D25)</f>
        <v>1669220000</v>
      </c>
      <c r="D14" s="236"/>
      <c r="E14" s="206"/>
      <c r="F14" s="206"/>
    </row>
    <row r="15" spans="1:6" s="207" customFormat="1" ht="30">
      <c r="A15" s="237" t="s">
        <v>12</v>
      </c>
      <c r="B15" s="237" t="s">
        <v>13</v>
      </c>
      <c r="C15" s="238" t="s">
        <v>14</v>
      </c>
      <c r="D15" s="239" t="s">
        <v>15</v>
      </c>
      <c r="E15" s="206"/>
      <c r="F15" s="206"/>
    </row>
    <row r="16" spans="1:6" s="207" customFormat="1">
      <c r="A16" s="240">
        <v>1</v>
      </c>
      <c r="B16" s="241" t="s">
        <v>16</v>
      </c>
      <c r="C16" s="242" t="s">
        <v>17</v>
      </c>
      <c r="D16" s="243">
        <v>750000000</v>
      </c>
      <c r="E16" s="206"/>
      <c r="F16" s="206"/>
    </row>
    <row r="17" spans="1:6" s="207" customFormat="1">
      <c r="A17" s="240">
        <v>2</v>
      </c>
      <c r="B17" s="241" t="s">
        <v>18</v>
      </c>
      <c r="C17" s="242" t="s">
        <v>19</v>
      </c>
      <c r="D17" s="243">
        <v>250000000</v>
      </c>
      <c r="E17" s="206"/>
      <c r="F17" s="206"/>
    </row>
    <row r="18" spans="1:6" s="207" customFormat="1">
      <c r="A18" s="240">
        <v>3</v>
      </c>
      <c r="B18" s="241" t="s">
        <v>20</v>
      </c>
      <c r="C18" s="242" t="s">
        <v>21</v>
      </c>
      <c r="D18" s="243">
        <v>75000000</v>
      </c>
      <c r="E18" s="206"/>
      <c r="F18" s="206"/>
    </row>
    <row r="19" spans="1:6" s="207" customFormat="1">
      <c r="A19" s="240">
        <v>4</v>
      </c>
      <c r="B19" s="241" t="s">
        <v>22</v>
      </c>
      <c r="C19" s="242" t="s">
        <v>23</v>
      </c>
      <c r="D19" s="243">
        <v>50000000</v>
      </c>
      <c r="E19" s="206"/>
      <c r="F19" s="206"/>
    </row>
    <row r="20" spans="1:6" s="207" customFormat="1">
      <c r="A20" s="240">
        <v>5</v>
      </c>
      <c r="B20" s="241" t="s">
        <v>24</v>
      </c>
      <c r="C20" s="242" t="s">
        <v>25</v>
      </c>
      <c r="D20" s="243">
        <v>100000000</v>
      </c>
      <c r="E20" s="206"/>
      <c r="F20" s="206"/>
    </row>
    <row r="21" spans="1:6" s="207" customFormat="1">
      <c r="A21" s="240">
        <v>6</v>
      </c>
      <c r="B21" s="241" t="s">
        <v>26</v>
      </c>
      <c r="C21" s="242" t="s">
        <v>21</v>
      </c>
      <c r="D21" s="243">
        <v>150000000</v>
      </c>
      <c r="E21" s="206"/>
      <c r="F21" s="206"/>
    </row>
    <row r="22" spans="1:6" s="207" customFormat="1">
      <c r="A22" s="240">
        <v>7</v>
      </c>
      <c r="B22" s="241" t="s">
        <v>27</v>
      </c>
      <c r="C22" s="242" t="s">
        <v>28</v>
      </c>
      <c r="D22" s="243">
        <v>250000000</v>
      </c>
      <c r="E22" s="206"/>
      <c r="F22" s="206"/>
    </row>
    <row r="23" spans="1:6" s="207" customFormat="1" ht="45">
      <c r="A23" s="244">
        <v>8</v>
      </c>
      <c r="B23" s="245" t="s">
        <v>29</v>
      </c>
      <c r="C23" s="245" t="s">
        <v>30</v>
      </c>
      <c r="D23" s="246">
        <v>17000000</v>
      </c>
      <c r="E23" s="206" t="s">
        <v>31</v>
      </c>
      <c r="F23" s="206"/>
    </row>
    <row r="24" spans="1:6" s="207" customFormat="1" ht="15" customHeight="1">
      <c r="A24" s="247"/>
      <c r="B24" s="248" t="s">
        <v>32</v>
      </c>
      <c r="C24" s="248" t="s">
        <v>33</v>
      </c>
      <c r="D24" s="249">
        <v>15000000</v>
      </c>
      <c r="E24" s="206"/>
      <c r="F24" s="206"/>
    </row>
    <row r="25" spans="1:6" s="207" customFormat="1" ht="20.25" customHeight="1">
      <c r="A25" s="250"/>
      <c r="B25" s="251" t="s">
        <v>34</v>
      </c>
      <c r="C25" s="252" t="s">
        <v>35</v>
      </c>
      <c r="D25" s="253">
        <v>12220000</v>
      </c>
      <c r="E25" s="206"/>
      <c r="F25" s="206"/>
    </row>
    <row r="26" spans="1:6" s="207" customFormat="1" ht="20.25" customHeight="1">
      <c r="A26" s="254"/>
      <c r="B26" s="255"/>
      <c r="C26" s="256"/>
      <c r="D26" s="257"/>
      <c r="E26" s="206"/>
      <c r="F26" s="206"/>
    </row>
    <row r="27" spans="1:6" s="207" customFormat="1">
      <c r="A27" s="254"/>
      <c r="B27" s="258"/>
      <c r="C27" s="259"/>
      <c r="D27" s="233"/>
      <c r="E27" s="206"/>
      <c r="F27" s="206"/>
    </row>
    <row r="28" spans="1:6" s="207" customFormat="1">
      <c r="A28" s="232" t="s">
        <v>7</v>
      </c>
      <c r="B28" s="232"/>
      <c r="C28" s="260" t="s">
        <v>43</v>
      </c>
      <c r="D28" s="261"/>
      <c r="E28" s="206"/>
      <c r="F28" s="206"/>
    </row>
    <row r="29" spans="1:6" s="207" customFormat="1" ht="30.75" customHeight="1">
      <c r="A29" s="232" t="s">
        <v>9</v>
      </c>
      <c r="B29" s="232"/>
      <c r="C29" s="262" t="s">
        <v>44</v>
      </c>
      <c r="D29" s="262"/>
      <c r="E29" s="206"/>
      <c r="F29" s="206"/>
    </row>
    <row r="30" spans="1:6" s="207" customFormat="1">
      <c r="A30" s="234" t="s">
        <v>11</v>
      </c>
      <c r="B30" s="234"/>
      <c r="C30" s="263">
        <f>SUM(D32:D64)</f>
        <v>2640000000</v>
      </c>
      <c r="D30" s="261"/>
      <c r="E30" s="206"/>
      <c r="F30" s="206"/>
    </row>
    <row r="31" spans="1:6" s="207" customFormat="1" ht="30">
      <c r="A31" s="264" t="s">
        <v>12</v>
      </c>
      <c r="B31" s="264" t="s">
        <v>13</v>
      </c>
      <c r="C31" s="265" t="s">
        <v>14</v>
      </c>
      <c r="D31" s="266" t="s">
        <v>15</v>
      </c>
      <c r="E31" s="206"/>
      <c r="F31" s="206"/>
    </row>
    <row r="32" spans="1:6" s="207" customFormat="1">
      <c r="A32" s="267">
        <v>1</v>
      </c>
      <c r="B32" s="268" t="s">
        <v>45</v>
      </c>
      <c r="C32" s="269" t="s">
        <v>28</v>
      </c>
      <c r="D32" s="270">
        <f>100000000+80000000</f>
        <v>180000000</v>
      </c>
      <c r="E32" s="206"/>
      <c r="F32" s="206"/>
    </row>
    <row r="33" spans="1:6" s="207" customFormat="1" ht="60">
      <c r="A33" s="271">
        <v>2</v>
      </c>
      <c r="B33" s="272" t="s">
        <v>46</v>
      </c>
      <c r="C33" s="273" t="s">
        <v>47</v>
      </c>
      <c r="D33" s="274">
        <v>540000000</v>
      </c>
      <c r="E33" s="206"/>
      <c r="F33" s="206"/>
    </row>
    <row r="34" spans="1:6" s="207" customFormat="1" ht="30">
      <c r="A34" s="267">
        <v>3</v>
      </c>
      <c r="B34" s="272" t="s">
        <v>48</v>
      </c>
      <c r="C34" s="275" t="s">
        <v>49</v>
      </c>
      <c r="D34" s="276">
        <v>30000000</v>
      </c>
      <c r="E34" s="206"/>
      <c r="F34" s="206"/>
    </row>
    <row r="35" spans="1:6" s="207" customFormat="1" ht="30">
      <c r="A35" s="271">
        <v>4</v>
      </c>
      <c r="B35" s="272" t="s">
        <v>50</v>
      </c>
      <c r="C35" s="275" t="s">
        <v>51</v>
      </c>
      <c r="D35" s="276">
        <v>30000000</v>
      </c>
      <c r="E35" s="206"/>
      <c r="F35" s="206"/>
    </row>
    <row r="36" spans="1:6" s="207" customFormat="1" ht="30">
      <c r="A36" s="267">
        <v>5</v>
      </c>
      <c r="B36" s="272" t="s">
        <v>52</v>
      </c>
      <c r="C36" s="275" t="s">
        <v>53</v>
      </c>
      <c r="D36" s="276">
        <v>30000000</v>
      </c>
      <c r="E36" s="206"/>
      <c r="F36" s="206"/>
    </row>
    <row r="37" spans="1:6" s="207" customFormat="1" ht="30">
      <c r="A37" s="271">
        <v>6</v>
      </c>
      <c r="B37" s="272" t="s">
        <v>54</v>
      </c>
      <c r="C37" s="275" t="s">
        <v>55</v>
      </c>
      <c r="D37" s="276">
        <v>10000000</v>
      </c>
      <c r="E37" s="206" t="s">
        <v>56</v>
      </c>
      <c r="F37" s="206"/>
    </row>
    <row r="38" spans="1:6" s="207" customFormat="1" ht="30">
      <c r="A38" s="267">
        <v>7</v>
      </c>
      <c r="B38" s="272" t="s">
        <v>57</v>
      </c>
      <c r="C38" s="275" t="s">
        <v>58</v>
      </c>
      <c r="D38" s="276">
        <v>10000000</v>
      </c>
      <c r="E38" s="206"/>
      <c r="F38" s="206"/>
    </row>
    <row r="39" spans="1:6" s="207" customFormat="1" ht="45">
      <c r="A39" s="271">
        <v>8</v>
      </c>
      <c r="B39" s="277" t="s">
        <v>59</v>
      </c>
      <c r="C39" s="277" t="s">
        <v>60</v>
      </c>
      <c r="D39" s="249">
        <v>350000000</v>
      </c>
      <c r="E39" s="206"/>
      <c r="F39" s="206"/>
    </row>
    <row r="40" spans="1:6" s="207" customFormat="1" ht="45">
      <c r="A40" s="267">
        <v>9</v>
      </c>
      <c r="B40" s="248" t="s">
        <v>61</v>
      </c>
      <c r="C40" s="248" t="s">
        <v>62</v>
      </c>
      <c r="D40" s="249">
        <v>25000000</v>
      </c>
      <c r="E40" s="206"/>
      <c r="F40" s="206"/>
    </row>
    <row r="41" spans="1:6" s="207" customFormat="1" ht="45">
      <c r="A41" s="271">
        <v>10</v>
      </c>
      <c r="B41" s="248" t="s">
        <v>63</v>
      </c>
      <c r="C41" s="248" t="s">
        <v>64</v>
      </c>
      <c r="D41" s="249">
        <v>50000000</v>
      </c>
      <c r="E41" s="206"/>
      <c r="F41" s="206"/>
    </row>
    <row r="42" spans="1:6" s="207" customFormat="1" ht="45">
      <c r="A42" s="267">
        <v>11</v>
      </c>
      <c r="B42" s="248" t="s">
        <v>65</v>
      </c>
      <c r="C42" s="248" t="s">
        <v>66</v>
      </c>
      <c r="D42" s="249">
        <v>50000000</v>
      </c>
      <c r="E42" s="206"/>
      <c r="F42" s="206"/>
    </row>
    <row r="43" spans="1:6" s="207" customFormat="1" ht="30">
      <c r="A43" s="271">
        <v>12</v>
      </c>
      <c r="B43" s="248" t="s">
        <v>67</v>
      </c>
      <c r="C43" s="248" t="s">
        <v>68</v>
      </c>
      <c r="D43" s="249">
        <v>40000000</v>
      </c>
      <c r="E43" s="206" t="s">
        <v>69</v>
      </c>
      <c r="F43" s="206" t="s">
        <v>70</v>
      </c>
    </row>
    <row r="44" spans="1:6" s="207" customFormat="1" ht="36" customHeight="1">
      <c r="A44" s="267">
        <v>13</v>
      </c>
      <c r="B44" s="248" t="s">
        <v>71</v>
      </c>
      <c r="C44" s="248" t="s">
        <v>72</v>
      </c>
      <c r="D44" s="249">
        <v>30000000</v>
      </c>
      <c r="E44" s="206" t="s">
        <v>73</v>
      </c>
      <c r="F44" s="206" t="s">
        <v>74</v>
      </c>
    </row>
    <row r="45" spans="1:6" s="207" customFormat="1" ht="36.75" customHeight="1">
      <c r="A45" s="271">
        <v>14</v>
      </c>
      <c r="B45" s="248" t="s">
        <v>75</v>
      </c>
      <c r="C45" s="248" t="s">
        <v>76</v>
      </c>
      <c r="D45" s="249">
        <f>250000000-100000000</f>
        <v>150000000</v>
      </c>
      <c r="E45" s="206"/>
      <c r="F45" s="206"/>
    </row>
    <row r="46" spans="1:6" s="207" customFormat="1" ht="30">
      <c r="A46" s="267">
        <v>15</v>
      </c>
      <c r="B46" s="248" t="s">
        <v>77</v>
      </c>
      <c r="C46" s="248" t="s">
        <v>78</v>
      </c>
      <c r="D46" s="249">
        <v>10000000</v>
      </c>
      <c r="E46" s="206"/>
      <c r="F46" s="206"/>
    </row>
    <row r="47" spans="1:6" s="207" customFormat="1" ht="30">
      <c r="A47" s="278">
        <v>16</v>
      </c>
      <c r="B47" s="279" t="s">
        <v>79</v>
      </c>
      <c r="C47" s="279" t="s">
        <v>80</v>
      </c>
      <c r="D47" s="280">
        <v>50000000</v>
      </c>
      <c r="E47" s="206"/>
      <c r="F47" s="206"/>
    </row>
    <row r="48" spans="1:6" s="207" customFormat="1" ht="30">
      <c r="A48" s="267">
        <v>17</v>
      </c>
      <c r="B48" s="268" t="s">
        <v>82</v>
      </c>
      <c r="C48" s="281" t="s">
        <v>83</v>
      </c>
      <c r="D48" s="249">
        <v>60000000</v>
      </c>
      <c r="E48" s="206"/>
      <c r="F48" s="206"/>
    </row>
    <row r="49" spans="1:6" s="207" customFormat="1" ht="30">
      <c r="A49" s="271">
        <v>18</v>
      </c>
      <c r="B49" s="275" t="s">
        <v>86</v>
      </c>
      <c r="C49" s="275" t="s">
        <v>87</v>
      </c>
      <c r="D49" s="282">
        <v>200000000</v>
      </c>
      <c r="E49" s="206"/>
      <c r="F49" s="206"/>
    </row>
    <row r="50" spans="1:6" s="207" customFormat="1" ht="30">
      <c r="A50" s="267">
        <v>19</v>
      </c>
      <c r="B50" s="275" t="s">
        <v>88</v>
      </c>
      <c r="C50" s="275" t="s">
        <v>89</v>
      </c>
      <c r="D50" s="282">
        <v>10000000</v>
      </c>
      <c r="E50" s="206"/>
      <c r="F50" s="206"/>
    </row>
    <row r="51" spans="1:6" s="207" customFormat="1">
      <c r="A51" s="271">
        <v>20</v>
      </c>
      <c r="B51" s="272" t="s">
        <v>90</v>
      </c>
      <c r="C51" s="275" t="s">
        <v>91</v>
      </c>
      <c r="D51" s="276">
        <v>5000000</v>
      </c>
      <c r="E51" s="206"/>
      <c r="F51" s="206"/>
    </row>
    <row r="52" spans="1:6" s="207" customFormat="1" ht="30">
      <c r="A52" s="267">
        <v>21</v>
      </c>
      <c r="B52" s="248" t="s">
        <v>92</v>
      </c>
      <c r="C52" s="248" t="s">
        <v>93</v>
      </c>
      <c r="D52" s="249">
        <v>50000000</v>
      </c>
      <c r="E52" s="206"/>
      <c r="F52" s="206"/>
    </row>
    <row r="53" spans="1:6" s="207" customFormat="1" ht="28.5" customHeight="1">
      <c r="A53" s="271">
        <v>22</v>
      </c>
      <c r="B53" s="248" t="s">
        <v>94</v>
      </c>
      <c r="C53" s="248" t="s">
        <v>95</v>
      </c>
      <c r="D53" s="249">
        <v>40000000</v>
      </c>
      <c r="E53" s="206"/>
      <c r="F53" s="206"/>
    </row>
    <row r="54" spans="1:6" s="207" customFormat="1" ht="30">
      <c r="A54" s="267">
        <v>23</v>
      </c>
      <c r="B54" s="248" t="s">
        <v>96</v>
      </c>
      <c r="C54" s="248" t="s">
        <v>97</v>
      </c>
      <c r="D54" s="249">
        <v>60000000</v>
      </c>
      <c r="E54" s="206"/>
      <c r="F54" s="206"/>
    </row>
    <row r="55" spans="1:6" s="207" customFormat="1" ht="35.25" customHeight="1">
      <c r="A55" s="271">
        <v>24</v>
      </c>
      <c r="B55" s="248" t="s">
        <v>98</v>
      </c>
      <c r="C55" s="248" t="s">
        <v>99</v>
      </c>
      <c r="D55" s="249">
        <v>50000000</v>
      </c>
      <c r="E55" s="206"/>
      <c r="F55" s="206"/>
    </row>
    <row r="56" spans="1:6" s="207" customFormat="1" ht="32.25" customHeight="1">
      <c r="A56" s="267">
        <v>25</v>
      </c>
      <c r="B56" s="283" t="s">
        <v>100</v>
      </c>
      <c r="C56" s="283" t="s">
        <v>101</v>
      </c>
      <c r="D56" s="270">
        <v>75000000</v>
      </c>
      <c r="E56" s="206"/>
      <c r="F56" s="206" t="s">
        <v>102</v>
      </c>
    </row>
    <row r="57" spans="1:6" s="207" customFormat="1" ht="22.5" customHeight="1">
      <c r="A57" s="271">
        <v>26</v>
      </c>
      <c r="B57" s="272" t="s">
        <v>103</v>
      </c>
      <c r="C57" s="281" t="s">
        <v>104</v>
      </c>
      <c r="D57" s="270">
        <v>75000000</v>
      </c>
      <c r="E57" s="206"/>
      <c r="F57" s="206" t="s">
        <v>105</v>
      </c>
    </row>
    <row r="58" spans="1:6" s="207" customFormat="1" ht="19.5" customHeight="1">
      <c r="A58" s="267">
        <v>27</v>
      </c>
      <c r="B58" s="272" t="s">
        <v>106</v>
      </c>
      <c r="C58" s="281" t="s">
        <v>107</v>
      </c>
      <c r="D58" s="270">
        <v>150000000</v>
      </c>
      <c r="E58" s="206" t="s">
        <v>108</v>
      </c>
      <c r="F58" s="206"/>
    </row>
    <row r="59" spans="1:6" s="207" customFormat="1" ht="45">
      <c r="A59" s="271">
        <v>28</v>
      </c>
      <c r="B59" s="248" t="s">
        <v>109</v>
      </c>
      <c r="C59" s="248" t="s">
        <v>110</v>
      </c>
      <c r="D59" s="249">
        <v>100000000</v>
      </c>
      <c r="E59" s="206"/>
      <c r="F59" s="206"/>
    </row>
    <row r="60" spans="1:6" s="207" customFormat="1">
      <c r="A60" s="267">
        <v>29</v>
      </c>
      <c r="B60" s="272" t="s">
        <v>111</v>
      </c>
      <c r="C60" s="275" t="s">
        <v>112</v>
      </c>
      <c r="D60" s="276">
        <v>50000000</v>
      </c>
      <c r="E60" s="206"/>
      <c r="F60" s="206"/>
    </row>
    <row r="61" spans="1:6" s="207" customFormat="1" ht="28.5" customHeight="1">
      <c r="A61" s="271">
        <v>30</v>
      </c>
      <c r="B61" s="272" t="s">
        <v>113</v>
      </c>
      <c r="C61" s="275" t="s">
        <v>114</v>
      </c>
      <c r="D61" s="276">
        <v>20000000</v>
      </c>
      <c r="E61" s="206"/>
      <c r="F61" s="206"/>
    </row>
    <row r="62" spans="1:6" s="207" customFormat="1" ht="30">
      <c r="A62" s="267">
        <v>31</v>
      </c>
      <c r="B62" s="272" t="s">
        <v>115</v>
      </c>
      <c r="C62" s="275" t="s">
        <v>116</v>
      </c>
      <c r="D62" s="276">
        <v>10000000</v>
      </c>
      <c r="E62" s="206"/>
      <c r="F62" s="206"/>
    </row>
    <row r="63" spans="1:6" s="207" customFormat="1" ht="30">
      <c r="A63" s="284">
        <v>32</v>
      </c>
      <c r="B63" s="285" t="s">
        <v>117</v>
      </c>
      <c r="C63" s="342" t="s">
        <v>118</v>
      </c>
      <c r="D63" s="286">
        <v>25000000</v>
      </c>
      <c r="E63" s="206"/>
      <c r="F63" s="206"/>
    </row>
    <row r="64" spans="1:6" s="207" customFormat="1" ht="30">
      <c r="A64" s="240">
        <v>33</v>
      </c>
      <c r="B64" s="287" t="s">
        <v>119</v>
      </c>
      <c r="C64" s="242" t="s">
        <v>120</v>
      </c>
      <c r="D64" s="243">
        <v>75000000</v>
      </c>
      <c r="E64" s="206"/>
      <c r="F64" s="206"/>
    </row>
    <row r="65" spans="1:6" s="207" customFormat="1">
      <c r="A65" s="254"/>
      <c r="B65" s="221"/>
      <c r="C65" s="289"/>
      <c r="D65" s="290"/>
      <c r="E65" s="206"/>
      <c r="F65" s="206"/>
    </row>
    <row r="66" spans="1:6" s="207" customFormat="1">
      <c r="A66" s="254"/>
      <c r="B66" s="221"/>
      <c r="C66" s="289"/>
      <c r="D66" s="290"/>
      <c r="E66" s="206"/>
      <c r="F66" s="206"/>
    </row>
    <row r="67" spans="1:6" s="207" customFormat="1">
      <c r="A67" s="232" t="s">
        <v>7</v>
      </c>
      <c r="B67" s="232"/>
      <c r="C67" s="260" t="s">
        <v>176</v>
      </c>
      <c r="D67" s="261"/>
      <c r="E67" s="206"/>
      <c r="F67" s="206"/>
    </row>
    <row r="68" spans="1:6" s="207" customFormat="1" ht="31.5" customHeight="1">
      <c r="A68" s="232" t="s">
        <v>9</v>
      </c>
      <c r="B68" s="232"/>
      <c r="C68" s="262" t="s">
        <v>177</v>
      </c>
      <c r="D68" s="262"/>
      <c r="E68" s="206"/>
      <c r="F68" s="206"/>
    </row>
    <row r="69" spans="1:6" s="207" customFormat="1">
      <c r="A69" s="234" t="s">
        <v>11</v>
      </c>
      <c r="B69" s="234"/>
      <c r="C69" s="263">
        <f>SUM(D71:D73)</f>
        <v>446000000</v>
      </c>
      <c r="D69" s="261"/>
      <c r="E69" s="206"/>
      <c r="F69" s="206"/>
    </row>
    <row r="70" spans="1:6" s="207" customFormat="1" ht="30">
      <c r="A70" s="264" t="s">
        <v>12</v>
      </c>
      <c r="B70" s="264" t="s">
        <v>13</v>
      </c>
      <c r="C70" s="265" t="s">
        <v>14</v>
      </c>
      <c r="D70" s="266" t="s">
        <v>15</v>
      </c>
      <c r="E70" s="206"/>
      <c r="F70" s="206"/>
    </row>
    <row r="71" spans="1:6" s="207" customFormat="1" ht="30">
      <c r="A71" s="240">
        <v>1</v>
      </c>
      <c r="B71" s="241" t="s">
        <v>178</v>
      </c>
      <c r="C71" s="242" t="s">
        <v>19</v>
      </c>
      <c r="D71" s="243">
        <v>250000000</v>
      </c>
      <c r="E71" s="206"/>
      <c r="F71" s="206"/>
    </row>
    <row r="72" spans="1:6" s="207" customFormat="1">
      <c r="A72" s="240">
        <v>2</v>
      </c>
      <c r="B72" s="241" t="s">
        <v>179</v>
      </c>
      <c r="C72" s="242" t="s">
        <v>180</v>
      </c>
      <c r="D72" s="243">
        <v>96000000</v>
      </c>
      <c r="E72" s="206"/>
      <c r="F72" s="206"/>
    </row>
    <row r="73" spans="1:6" s="207" customFormat="1">
      <c r="A73" s="240">
        <v>3</v>
      </c>
      <c r="B73" s="241" t="s">
        <v>181</v>
      </c>
      <c r="C73" s="242" t="s">
        <v>28</v>
      </c>
      <c r="D73" s="243">
        <v>100000000</v>
      </c>
      <c r="E73" s="206"/>
      <c r="F73" s="206"/>
    </row>
    <row r="74" spans="1:6" s="207" customFormat="1">
      <c r="A74" s="254"/>
      <c r="B74" s="221"/>
      <c r="C74" s="289"/>
      <c r="D74" s="290"/>
      <c r="E74" s="206"/>
      <c r="F74" s="206"/>
    </row>
    <row r="75" spans="1:6" s="207" customFormat="1">
      <c r="A75" s="254"/>
      <c r="B75" s="221"/>
      <c r="C75" s="289"/>
      <c r="D75" s="290"/>
      <c r="E75" s="206"/>
      <c r="F75" s="206"/>
    </row>
    <row r="76" spans="1:6" s="207" customFormat="1">
      <c r="A76" s="232" t="s">
        <v>7</v>
      </c>
      <c r="B76" s="232"/>
      <c r="C76" s="260" t="s">
        <v>186</v>
      </c>
      <c r="D76" s="261"/>
      <c r="E76" s="206"/>
      <c r="F76" s="206"/>
    </row>
    <row r="77" spans="1:6" s="207" customFormat="1" ht="30.75" customHeight="1">
      <c r="A77" s="232" t="s">
        <v>9</v>
      </c>
      <c r="B77" s="232"/>
      <c r="C77" s="262" t="s">
        <v>187</v>
      </c>
      <c r="D77" s="262"/>
      <c r="E77" s="206"/>
      <c r="F77" s="206"/>
    </row>
    <row r="78" spans="1:6" s="207" customFormat="1">
      <c r="A78" s="234" t="s">
        <v>11</v>
      </c>
      <c r="B78" s="234"/>
      <c r="C78" s="263">
        <f>SUM(D80:D89)</f>
        <v>1870000000</v>
      </c>
      <c r="D78" s="261"/>
      <c r="E78" s="206"/>
      <c r="F78" s="206"/>
    </row>
    <row r="79" spans="1:6" s="207" customFormat="1" ht="30">
      <c r="A79" s="264" t="s">
        <v>12</v>
      </c>
      <c r="B79" s="264" t="s">
        <v>13</v>
      </c>
      <c r="C79" s="265" t="s">
        <v>14</v>
      </c>
      <c r="D79" s="266" t="s">
        <v>15</v>
      </c>
      <c r="E79" s="206"/>
      <c r="F79" s="206"/>
    </row>
    <row r="80" spans="1:6" s="207" customFormat="1">
      <c r="A80" s="240">
        <v>1</v>
      </c>
      <c r="B80" s="241" t="s">
        <v>188</v>
      </c>
      <c r="C80" s="242" t="s">
        <v>189</v>
      </c>
      <c r="D80" s="243">
        <f>300000000+200000000</f>
        <v>500000000</v>
      </c>
      <c r="E80" s="206"/>
      <c r="F80" s="206">
        <f>SUM(D80:D86)</f>
        <v>1640000000</v>
      </c>
    </row>
    <row r="81" spans="1:6" s="207" customFormat="1" ht="30">
      <c r="A81" s="240">
        <v>2</v>
      </c>
      <c r="B81" s="241" t="s">
        <v>190</v>
      </c>
      <c r="C81" s="242" t="s">
        <v>191</v>
      </c>
      <c r="D81" s="243">
        <f>20000000+(11*15000000)</f>
        <v>185000000</v>
      </c>
      <c r="E81" s="206"/>
      <c r="F81" s="206"/>
    </row>
    <row r="82" spans="1:6" s="207" customFormat="1">
      <c r="A82" s="240">
        <v>3</v>
      </c>
      <c r="B82" s="241" t="s">
        <v>192</v>
      </c>
      <c r="C82" s="242" t="s">
        <v>193</v>
      </c>
      <c r="D82" s="243">
        <f>20000000+(6*15000000)</f>
        <v>110000000</v>
      </c>
      <c r="E82" s="206"/>
      <c r="F82" s="206"/>
    </row>
    <row r="83" spans="1:6" s="207" customFormat="1">
      <c r="A83" s="240">
        <v>4</v>
      </c>
      <c r="B83" s="241" t="s">
        <v>194</v>
      </c>
      <c r="C83" s="242" t="s">
        <v>195</v>
      </c>
      <c r="D83" s="243">
        <f>20000000+(16*15000000)</f>
        <v>260000000</v>
      </c>
      <c r="E83" s="206"/>
      <c r="F83" s="206"/>
    </row>
    <row r="84" spans="1:6">
      <c r="A84" s="240">
        <v>5</v>
      </c>
      <c r="B84" s="241" t="s">
        <v>196</v>
      </c>
      <c r="C84" s="242" t="s">
        <v>197</v>
      </c>
      <c r="D84" s="243">
        <f>20000000+(8*15000000)</f>
        <v>140000000</v>
      </c>
    </row>
    <row r="85" spans="1:6" ht="30">
      <c r="A85" s="240">
        <v>6</v>
      </c>
      <c r="B85" s="241" t="s">
        <v>198</v>
      </c>
      <c r="C85" s="242" t="s">
        <v>199</v>
      </c>
      <c r="D85" s="243">
        <f>20000000+(16*15000000)</f>
        <v>260000000</v>
      </c>
    </row>
    <row r="86" spans="1:6" ht="30">
      <c r="A86" s="240">
        <v>7</v>
      </c>
      <c r="B86" s="241" t="s">
        <v>200</v>
      </c>
      <c r="C86" s="242" t="s">
        <v>201</v>
      </c>
      <c r="D86" s="243">
        <f>20000000+(11*15000000)</f>
        <v>185000000</v>
      </c>
    </row>
    <row r="87" spans="1:6" ht="45">
      <c r="A87" s="240">
        <v>8</v>
      </c>
      <c r="B87" s="241" t="s">
        <v>202</v>
      </c>
      <c r="C87" s="242" t="s">
        <v>203</v>
      </c>
      <c r="D87" s="243">
        <v>210000000</v>
      </c>
    </row>
    <row r="88" spans="1:6">
      <c r="A88" s="240">
        <v>9</v>
      </c>
      <c r="B88" s="293" t="s">
        <v>204</v>
      </c>
      <c r="C88" s="293" t="s">
        <v>205</v>
      </c>
      <c r="D88" s="294">
        <v>10000000</v>
      </c>
    </row>
    <row r="89" spans="1:6">
      <c r="A89" s="240">
        <v>10</v>
      </c>
      <c r="B89" s="295" t="s">
        <v>206</v>
      </c>
      <c r="C89" s="293" t="s">
        <v>28</v>
      </c>
      <c r="D89" s="294">
        <v>10000000</v>
      </c>
    </row>
    <row r="90" spans="1:6">
      <c r="A90" s="254"/>
      <c r="B90" s="258"/>
      <c r="C90" s="259"/>
      <c r="D90" s="233"/>
    </row>
    <row r="91" spans="1:6">
      <c r="A91" s="254"/>
      <c r="B91" s="258"/>
      <c r="C91" s="259"/>
      <c r="D91" s="233"/>
    </row>
    <row r="92" spans="1:6">
      <c r="A92" s="232" t="s">
        <v>7</v>
      </c>
      <c r="B92" s="232"/>
      <c r="C92" s="260" t="s">
        <v>222</v>
      </c>
    </row>
    <row r="93" spans="1:6" ht="32.25" customHeight="1">
      <c r="A93" s="232" t="s">
        <v>9</v>
      </c>
      <c r="B93" s="232"/>
      <c r="C93" s="262" t="s">
        <v>223</v>
      </c>
      <c r="D93" s="262"/>
    </row>
    <row r="94" spans="1:6">
      <c r="A94" s="234" t="s">
        <v>11</v>
      </c>
      <c r="B94" s="234"/>
      <c r="C94" s="263">
        <f>SUM(D95:D108)</f>
        <v>795000000</v>
      </c>
    </row>
    <row r="95" spans="1:6" ht="30">
      <c r="A95" s="240">
        <v>1</v>
      </c>
      <c r="B95" s="241" t="s">
        <v>224</v>
      </c>
      <c r="C95" s="242" t="s">
        <v>225</v>
      </c>
      <c r="D95" s="243">
        <v>150000000</v>
      </c>
    </row>
    <row r="96" spans="1:6" ht="30">
      <c r="A96" s="240">
        <v>2</v>
      </c>
      <c r="B96" s="241" t="s">
        <v>226</v>
      </c>
      <c r="C96" s="242" t="s">
        <v>28</v>
      </c>
      <c r="D96" s="243">
        <v>200000000</v>
      </c>
    </row>
    <row r="97" spans="1:7">
      <c r="A97" s="240">
        <v>3</v>
      </c>
      <c r="B97" s="295" t="s">
        <v>227</v>
      </c>
      <c r="C97" s="293" t="s">
        <v>28</v>
      </c>
      <c r="D97" s="294">
        <v>15000000</v>
      </c>
    </row>
    <row r="98" spans="1:7" ht="30">
      <c r="A98" s="240">
        <v>4</v>
      </c>
      <c r="B98" s="295" t="s">
        <v>228</v>
      </c>
      <c r="C98" s="293" t="s">
        <v>1962</v>
      </c>
      <c r="D98" s="294">
        <v>3000000</v>
      </c>
      <c r="E98" s="291" t="s">
        <v>230</v>
      </c>
    </row>
    <row r="99" spans="1:7" ht="20.25" customHeight="1">
      <c r="A99" s="240">
        <v>5</v>
      </c>
      <c r="B99" s="295" t="s">
        <v>231</v>
      </c>
      <c r="C99" s="293" t="s">
        <v>232</v>
      </c>
      <c r="D99" s="294">
        <v>3000000</v>
      </c>
    </row>
    <row r="100" spans="1:7" ht="30">
      <c r="A100" s="240">
        <v>6</v>
      </c>
      <c r="B100" s="245" t="s">
        <v>233</v>
      </c>
      <c r="C100" s="245" t="s">
        <v>234</v>
      </c>
      <c r="D100" s="246">
        <v>4000000</v>
      </c>
    </row>
    <row r="101" spans="1:7" ht="30">
      <c r="A101" s="240">
        <v>7</v>
      </c>
      <c r="B101" s="245" t="s">
        <v>235</v>
      </c>
      <c r="C101" s="245" t="s">
        <v>236</v>
      </c>
      <c r="D101" s="246">
        <v>35000000</v>
      </c>
    </row>
    <row r="102" spans="1:7" ht="30">
      <c r="A102" s="240">
        <v>8</v>
      </c>
      <c r="B102" s="245" t="s">
        <v>237</v>
      </c>
      <c r="C102" s="245" t="s">
        <v>238</v>
      </c>
      <c r="D102" s="246">
        <v>10000000</v>
      </c>
    </row>
    <row r="103" spans="1:7" ht="30">
      <c r="A103" s="240">
        <v>9</v>
      </c>
      <c r="B103" s="245" t="s">
        <v>239</v>
      </c>
      <c r="C103" s="245" t="s">
        <v>240</v>
      </c>
      <c r="D103" s="246">
        <v>10000000</v>
      </c>
      <c r="G103" s="292" t="s">
        <v>241</v>
      </c>
    </row>
    <row r="104" spans="1:7" ht="30">
      <c r="A104" s="240">
        <v>10</v>
      </c>
      <c r="B104" s="245" t="s">
        <v>242</v>
      </c>
      <c r="C104" s="245" t="s">
        <v>243</v>
      </c>
      <c r="D104" s="246">
        <v>50000000</v>
      </c>
    </row>
    <row r="105" spans="1:7">
      <c r="A105" s="240">
        <v>11</v>
      </c>
      <c r="B105" s="245" t="s">
        <v>244</v>
      </c>
      <c r="C105" s="245" t="s">
        <v>245</v>
      </c>
      <c r="D105" s="246">
        <v>100000000</v>
      </c>
    </row>
    <row r="106" spans="1:7">
      <c r="A106" s="240">
        <v>12</v>
      </c>
      <c r="B106" s="245" t="s">
        <v>246</v>
      </c>
      <c r="C106" s="245" t="s">
        <v>247</v>
      </c>
      <c r="D106" s="246">
        <v>5000000</v>
      </c>
    </row>
    <row r="107" spans="1:7" ht="30">
      <c r="A107" s="240">
        <v>13</v>
      </c>
      <c r="B107" s="241" t="s">
        <v>248</v>
      </c>
      <c r="C107" s="242" t="s">
        <v>249</v>
      </c>
      <c r="D107" s="243">
        <v>10000000</v>
      </c>
    </row>
    <row r="108" spans="1:7" ht="30">
      <c r="A108" s="240">
        <v>14</v>
      </c>
      <c r="B108" s="295" t="s">
        <v>250</v>
      </c>
      <c r="C108" s="242" t="s">
        <v>251</v>
      </c>
      <c r="D108" s="243">
        <v>200000000</v>
      </c>
    </row>
    <row r="109" spans="1:7">
      <c r="A109" s="254"/>
      <c r="B109" s="258"/>
      <c r="C109" s="289"/>
      <c r="D109" s="290"/>
    </row>
    <row r="110" spans="1:7">
      <c r="A110" s="296"/>
      <c r="B110" s="297"/>
      <c r="C110" s="297"/>
      <c r="D110" s="298"/>
    </row>
    <row r="111" spans="1:7">
      <c r="A111" s="232" t="s">
        <v>7</v>
      </c>
      <c r="B111" s="232"/>
      <c r="C111" s="260" t="s">
        <v>262</v>
      </c>
    </row>
    <row r="112" spans="1:7" ht="36" customHeight="1">
      <c r="A112" s="232" t="s">
        <v>9</v>
      </c>
      <c r="B112" s="232"/>
      <c r="C112" s="262" t="s">
        <v>1963</v>
      </c>
      <c r="D112" s="262"/>
    </row>
    <row r="113" spans="1:6">
      <c r="A113" s="234" t="s">
        <v>11</v>
      </c>
      <c r="B113" s="234"/>
      <c r="C113" s="263">
        <f>SUM(D115:D120)</f>
        <v>6830000000</v>
      </c>
      <c r="F113" s="291" t="s">
        <v>264</v>
      </c>
    </row>
    <row r="114" spans="1:6" ht="30">
      <c r="A114" s="264" t="s">
        <v>12</v>
      </c>
      <c r="B114" s="264" t="s">
        <v>13</v>
      </c>
      <c r="C114" s="265" t="s">
        <v>14</v>
      </c>
      <c r="D114" s="266" t="s">
        <v>15</v>
      </c>
      <c r="F114" s="291" t="s">
        <v>265</v>
      </c>
    </row>
    <row r="115" spans="1:6" ht="30">
      <c r="A115" s="240">
        <v>1</v>
      </c>
      <c r="B115" s="241" t="s">
        <v>266</v>
      </c>
      <c r="C115" s="242" t="s">
        <v>267</v>
      </c>
      <c r="D115" s="243">
        <f>6000000000+100000000</f>
        <v>6100000000</v>
      </c>
      <c r="F115" s="291" t="s">
        <v>268</v>
      </c>
    </row>
    <row r="116" spans="1:6">
      <c r="A116" s="240">
        <v>2</v>
      </c>
      <c r="B116" s="241" t="s">
        <v>269</v>
      </c>
      <c r="C116" s="242" t="s">
        <v>270</v>
      </c>
      <c r="D116" s="243">
        <v>350000000</v>
      </c>
    </row>
    <row r="117" spans="1:6" ht="30">
      <c r="A117" s="240">
        <v>3</v>
      </c>
      <c r="B117" s="241" t="s">
        <v>271</v>
      </c>
      <c r="C117" s="242" t="s">
        <v>267</v>
      </c>
      <c r="D117" s="243">
        <v>200000000</v>
      </c>
    </row>
    <row r="118" spans="1:6">
      <c r="A118" s="240">
        <v>4</v>
      </c>
      <c r="B118" s="241" t="s">
        <v>272</v>
      </c>
      <c r="C118" s="242" t="s">
        <v>267</v>
      </c>
      <c r="D118" s="243">
        <v>100000000</v>
      </c>
    </row>
    <row r="119" spans="1:6" ht="30">
      <c r="A119" s="240">
        <v>5</v>
      </c>
      <c r="B119" s="241" t="s">
        <v>273</v>
      </c>
      <c r="C119" s="242" t="s">
        <v>274</v>
      </c>
      <c r="D119" s="243">
        <v>20000000</v>
      </c>
    </row>
    <row r="120" spans="1:6" ht="30">
      <c r="A120" s="240">
        <v>6</v>
      </c>
      <c r="B120" s="241" t="s">
        <v>275</v>
      </c>
      <c r="C120" s="242" t="s">
        <v>276</v>
      </c>
      <c r="D120" s="243">
        <v>60000000</v>
      </c>
    </row>
    <row r="121" spans="1:6">
      <c r="B121" s="292"/>
      <c r="C121" s="292"/>
      <c r="D121" s="300"/>
    </row>
    <row r="122" spans="1:6">
      <c r="B122" s="292"/>
      <c r="C122" s="292"/>
      <c r="D122" s="300"/>
    </row>
    <row r="123" spans="1:6">
      <c r="A123" s="232" t="s">
        <v>7</v>
      </c>
      <c r="B123" s="232"/>
      <c r="C123" s="260" t="s">
        <v>293</v>
      </c>
    </row>
    <row r="124" spans="1:6" ht="32.25" customHeight="1">
      <c r="A124" s="232" t="s">
        <v>9</v>
      </c>
      <c r="B124" s="232"/>
      <c r="C124" s="262" t="s">
        <v>294</v>
      </c>
      <c r="D124" s="262"/>
    </row>
    <row r="125" spans="1:6">
      <c r="A125" s="234" t="s">
        <v>11</v>
      </c>
      <c r="B125" s="234"/>
      <c r="C125" s="263">
        <f>SUM(D127:D148)</f>
        <v>1126950000</v>
      </c>
    </row>
    <row r="126" spans="1:6" ht="30">
      <c r="A126" s="264" t="s">
        <v>12</v>
      </c>
      <c r="B126" s="264" t="s">
        <v>13</v>
      </c>
      <c r="C126" s="265" t="s">
        <v>14</v>
      </c>
      <c r="D126" s="266" t="s">
        <v>15</v>
      </c>
    </row>
    <row r="127" spans="1:6" ht="30">
      <c r="A127" s="267">
        <v>1</v>
      </c>
      <c r="B127" s="268" t="s">
        <v>295</v>
      </c>
      <c r="C127" s="281" t="s">
        <v>296</v>
      </c>
      <c r="D127" s="270">
        <v>150000000</v>
      </c>
    </row>
    <row r="128" spans="1:6" ht="30">
      <c r="A128" s="267">
        <v>2</v>
      </c>
      <c r="B128" s="268" t="s">
        <v>297</v>
      </c>
      <c r="C128" s="281" t="s">
        <v>28</v>
      </c>
      <c r="D128" s="270">
        <v>100000000</v>
      </c>
    </row>
    <row r="129" spans="1:6" ht="45">
      <c r="A129" s="267">
        <v>3</v>
      </c>
      <c r="B129" s="272" t="s">
        <v>298</v>
      </c>
      <c r="C129" s="275" t="s">
        <v>299</v>
      </c>
      <c r="D129" s="276">
        <v>67000000</v>
      </c>
    </row>
    <row r="130" spans="1:6" ht="30">
      <c r="A130" s="267">
        <v>4</v>
      </c>
      <c r="B130" s="272" t="s">
        <v>300</v>
      </c>
      <c r="C130" s="281" t="s">
        <v>301</v>
      </c>
      <c r="D130" s="270">
        <v>100000000</v>
      </c>
    </row>
    <row r="131" spans="1:6">
      <c r="A131" s="267">
        <v>5</v>
      </c>
      <c r="B131" s="268" t="s">
        <v>302</v>
      </c>
      <c r="C131" s="281" t="s">
        <v>303</v>
      </c>
      <c r="D131" s="270">
        <v>200000000</v>
      </c>
      <c r="F131" s="291" t="s">
        <v>304</v>
      </c>
    </row>
    <row r="132" spans="1:6" ht="30">
      <c r="A132" s="267">
        <v>6</v>
      </c>
      <c r="B132" s="248" t="s">
        <v>305</v>
      </c>
      <c r="C132" s="248" t="s">
        <v>306</v>
      </c>
      <c r="D132" s="249">
        <v>17250000</v>
      </c>
      <c r="F132" s="291" t="s">
        <v>304</v>
      </c>
    </row>
    <row r="133" spans="1:6" ht="30">
      <c r="A133" s="267">
        <v>7</v>
      </c>
      <c r="B133" s="248" t="s">
        <v>307</v>
      </c>
      <c r="C133" s="248" t="s">
        <v>28</v>
      </c>
      <c r="D133" s="249">
        <v>10000000</v>
      </c>
      <c r="F133" s="291" t="s">
        <v>304</v>
      </c>
    </row>
    <row r="134" spans="1:6">
      <c r="A134" s="267">
        <v>8</v>
      </c>
      <c r="B134" s="268" t="s">
        <v>308</v>
      </c>
      <c r="C134" s="281" t="s">
        <v>309</v>
      </c>
      <c r="D134" s="249">
        <v>33000000</v>
      </c>
      <c r="F134" s="291" t="s">
        <v>304</v>
      </c>
    </row>
    <row r="135" spans="1:6" ht="30">
      <c r="A135" s="267">
        <v>9</v>
      </c>
      <c r="B135" s="268" t="s">
        <v>310</v>
      </c>
      <c r="C135" s="281" t="s">
        <v>311</v>
      </c>
      <c r="D135" s="249">
        <v>33000000</v>
      </c>
    </row>
    <row r="136" spans="1:6" ht="30">
      <c r="A136" s="267">
        <v>10</v>
      </c>
      <c r="B136" s="268" t="s">
        <v>312</v>
      </c>
      <c r="C136" s="281" t="s">
        <v>313</v>
      </c>
      <c r="D136" s="249">
        <v>36000000</v>
      </c>
    </row>
    <row r="137" spans="1:6" ht="30">
      <c r="A137" s="267">
        <v>11</v>
      </c>
      <c r="B137" s="268" t="s">
        <v>314</v>
      </c>
      <c r="C137" s="281" t="s">
        <v>315</v>
      </c>
      <c r="D137" s="249">
        <v>32500000</v>
      </c>
    </row>
    <row r="138" spans="1:6" ht="30">
      <c r="A138" s="267">
        <v>12</v>
      </c>
      <c r="B138" s="268" t="s">
        <v>316</v>
      </c>
      <c r="C138" s="281" t="s">
        <v>317</v>
      </c>
      <c r="D138" s="249">
        <v>36300000</v>
      </c>
    </row>
    <row r="139" spans="1:6" ht="30">
      <c r="A139" s="267">
        <v>13</v>
      </c>
      <c r="B139" s="268" t="s">
        <v>318</v>
      </c>
      <c r="C139" s="281" t="s">
        <v>319</v>
      </c>
      <c r="D139" s="249">
        <v>41500000</v>
      </c>
    </row>
    <row r="140" spans="1:6" ht="30">
      <c r="A140" s="267">
        <v>14</v>
      </c>
      <c r="B140" s="248" t="s">
        <v>320</v>
      </c>
      <c r="C140" s="248" t="s">
        <v>321</v>
      </c>
      <c r="D140" s="249">
        <v>60000000</v>
      </c>
    </row>
    <row r="141" spans="1:6" ht="30">
      <c r="A141" s="267">
        <v>15</v>
      </c>
      <c r="B141" s="248" t="s">
        <v>322</v>
      </c>
      <c r="C141" s="248" t="s">
        <v>323</v>
      </c>
      <c r="D141" s="249">
        <v>32000000</v>
      </c>
    </row>
    <row r="142" spans="1:6" ht="30">
      <c r="A142" s="267">
        <v>16</v>
      </c>
      <c r="B142" s="248" t="s">
        <v>324</v>
      </c>
      <c r="C142" s="248" t="s">
        <v>325</v>
      </c>
      <c r="D142" s="249">
        <v>32000000</v>
      </c>
    </row>
    <row r="143" spans="1:6" ht="30">
      <c r="A143" s="267">
        <v>17</v>
      </c>
      <c r="B143" s="248" t="s">
        <v>326</v>
      </c>
      <c r="C143" s="248" t="s">
        <v>327</v>
      </c>
      <c r="D143" s="249">
        <v>32000000</v>
      </c>
    </row>
    <row r="144" spans="1:6" ht="30">
      <c r="A144" s="267">
        <v>18</v>
      </c>
      <c r="B144" s="268" t="s">
        <v>328</v>
      </c>
      <c r="C144" s="281" t="s">
        <v>329</v>
      </c>
      <c r="D144" s="270">
        <v>32000000</v>
      </c>
    </row>
    <row r="145" spans="1:4">
      <c r="A145" s="267">
        <v>19</v>
      </c>
      <c r="B145" s="268" t="s">
        <v>330</v>
      </c>
      <c r="C145" s="281" t="s">
        <v>331</v>
      </c>
      <c r="D145" s="270">
        <v>25000000</v>
      </c>
    </row>
    <row r="146" spans="1:4" ht="30">
      <c r="A146" s="267">
        <v>20</v>
      </c>
      <c r="B146" s="268" t="s">
        <v>332</v>
      </c>
      <c r="C146" s="281" t="s">
        <v>333</v>
      </c>
      <c r="D146" s="270">
        <v>22400000</v>
      </c>
    </row>
    <row r="147" spans="1:4">
      <c r="A147" s="267">
        <v>21</v>
      </c>
      <c r="B147" s="248" t="s">
        <v>334</v>
      </c>
      <c r="C147" s="248" t="s">
        <v>28</v>
      </c>
      <c r="D147" s="249">
        <v>30000000</v>
      </c>
    </row>
    <row r="148" spans="1:4">
      <c r="A148" s="267">
        <v>22</v>
      </c>
      <c r="B148" s="301" t="s">
        <v>335</v>
      </c>
      <c r="C148" s="301" t="s">
        <v>28</v>
      </c>
      <c r="D148" s="302">
        <v>5000000</v>
      </c>
    </row>
    <row r="149" spans="1:4">
      <c r="A149" s="254"/>
      <c r="B149" s="259"/>
      <c r="C149" s="259"/>
      <c r="D149" s="233"/>
    </row>
    <row r="150" spans="1:4">
      <c r="A150" s="220"/>
      <c r="B150" s="221"/>
      <c r="C150" s="222"/>
      <c r="D150" s="223"/>
    </row>
    <row r="151" spans="1:4">
      <c r="A151" s="232" t="s">
        <v>7</v>
      </c>
      <c r="B151" s="232"/>
      <c r="C151" s="260" t="s">
        <v>360</v>
      </c>
    </row>
    <row r="152" spans="1:4" ht="30.75" customHeight="1">
      <c r="A152" s="232" t="s">
        <v>9</v>
      </c>
      <c r="B152" s="232"/>
      <c r="C152" s="262" t="s">
        <v>361</v>
      </c>
      <c r="D152" s="262"/>
    </row>
    <row r="153" spans="1:4">
      <c r="A153" s="234" t="s">
        <v>11</v>
      </c>
      <c r="B153" s="234"/>
      <c r="C153" s="263">
        <f>SUM(D155)</f>
        <v>16800000</v>
      </c>
    </row>
    <row r="154" spans="1:4" ht="30">
      <c r="A154" s="264" t="s">
        <v>12</v>
      </c>
      <c r="B154" s="264" t="s">
        <v>13</v>
      </c>
      <c r="C154" s="265" t="s">
        <v>14</v>
      </c>
      <c r="D154" s="266" t="s">
        <v>15</v>
      </c>
    </row>
    <row r="155" spans="1:4" ht="30">
      <c r="A155" s="240">
        <v>1</v>
      </c>
      <c r="B155" s="245" t="s">
        <v>362</v>
      </c>
      <c r="C155" s="245" t="s">
        <v>363</v>
      </c>
      <c r="D155" s="246">
        <v>16800000</v>
      </c>
    </row>
    <row r="156" spans="1:4">
      <c r="B156" s="292"/>
      <c r="C156" s="292"/>
      <c r="D156" s="300"/>
    </row>
    <row r="157" spans="1:4">
      <c r="B157" s="292"/>
      <c r="C157" s="292"/>
      <c r="D157" s="300"/>
    </row>
    <row r="158" spans="1:4">
      <c r="A158" s="232" t="s">
        <v>7</v>
      </c>
      <c r="B158" s="232"/>
      <c r="C158" s="260" t="s">
        <v>364</v>
      </c>
    </row>
    <row r="159" spans="1:4" ht="34.5" customHeight="1">
      <c r="A159" s="232" t="s">
        <v>9</v>
      </c>
      <c r="B159" s="232"/>
      <c r="C159" s="262" t="s">
        <v>365</v>
      </c>
      <c r="D159" s="262"/>
    </row>
    <row r="160" spans="1:4" s="291" customFormat="1">
      <c r="A160" s="234" t="s">
        <v>11</v>
      </c>
      <c r="B160" s="234"/>
      <c r="C160" s="263">
        <f>SUM(D162:D187)</f>
        <v>870000000</v>
      </c>
      <c r="D160" s="261"/>
    </row>
    <row r="161" spans="1:5" s="291" customFormat="1" ht="30">
      <c r="A161" s="237" t="s">
        <v>12</v>
      </c>
      <c r="B161" s="237" t="s">
        <v>13</v>
      </c>
      <c r="C161" s="238" t="s">
        <v>14</v>
      </c>
      <c r="D161" s="239" t="s">
        <v>15</v>
      </c>
    </row>
    <row r="162" spans="1:5" s="291" customFormat="1">
      <c r="A162" s="240">
        <v>1</v>
      </c>
      <c r="B162" s="241" t="s">
        <v>366</v>
      </c>
      <c r="C162" s="242" t="s">
        <v>367</v>
      </c>
      <c r="D162" s="243">
        <v>100000000</v>
      </c>
    </row>
    <row r="163" spans="1:5" s="291" customFormat="1" ht="30">
      <c r="A163" s="240">
        <v>2</v>
      </c>
      <c r="B163" s="241" t="s">
        <v>368</v>
      </c>
      <c r="C163" s="242" t="s">
        <v>369</v>
      </c>
      <c r="D163" s="243">
        <v>60000000</v>
      </c>
      <c r="E163" s="291" t="s">
        <v>370</v>
      </c>
    </row>
    <row r="164" spans="1:5" s="291" customFormat="1" ht="30">
      <c r="A164" s="240">
        <v>3</v>
      </c>
      <c r="B164" s="293" t="s">
        <v>371</v>
      </c>
      <c r="C164" s="293" t="s">
        <v>372</v>
      </c>
      <c r="D164" s="294">
        <v>20000000</v>
      </c>
    </row>
    <row r="165" spans="1:5" s="291" customFormat="1" ht="30">
      <c r="A165" s="240">
        <v>4</v>
      </c>
      <c r="B165" s="293" t="s">
        <v>373</v>
      </c>
      <c r="C165" s="293" t="s">
        <v>374</v>
      </c>
      <c r="D165" s="294">
        <v>10000000</v>
      </c>
    </row>
    <row r="166" spans="1:5" s="291" customFormat="1" ht="45">
      <c r="A166" s="240">
        <v>5</v>
      </c>
      <c r="B166" s="295" t="s">
        <v>375</v>
      </c>
      <c r="C166" s="275" t="s">
        <v>376</v>
      </c>
      <c r="D166" s="294">
        <v>20000000</v>
      </c>
    </row>
    <row r="167" spans="1:5" s="291" customFormat="1" ht="30">
      <c r="A167" s="240">
        <v>6</v>
      </c>
      <c r="B167" s="293" t="s">
        <v>377</v>
      </c>
      <c r="C167" s="293" t="s">
        <v>378</v>
      </c>
      <c r="D167" s="294">
        <v>10000000</v>
      </c>
    </row>
    <row r="168" spans="1:5" s="291" customFormat="1" ht="30">
      <c r="A168" s="240">
        <v>7</v>
      </c>
      <c r="B168" s="293" t="s">
        <v>379</v>
      </c>
      <c r="C168" s="293" t="s">
        <v>380</v>
      </c>
      <c r="D168" s="294">
        <v>10000000</v>
      </c>
    </row>
    <row r="169" spans="1:5" s="291" customFormat="1" ht="30">
      <c r="A169" s="240">
        <v>8</v>
      </c>
      <c r="B169" s="295" t="s">
        <v>381</v>
      </c>
      <c r="C169" s="293" t="s">
        <v>382</v>
      </c>
      <c r="D169" s="294">
        <v>10000000</v>
      </c>
    </row>
    <row r="170" spans="1:5" s="291" customFormat="1" ht="30">
      <c r="A170" s="240">
        <v>9</v>
      </c>
      <c r="B170" s="295" t="s">
        <v>383</v>
      </c>
      <c r="C170" s="293" t="s">
        <v>384</v>
      </c>
      <c r="D170" s="294">
        <v>50000000</v>
      </c>
    </row>
    <row r="171" spans="1:5" s="291" customFormat="1" ht="30">
      <c r="A171" s="240">
        <v>10</v>
      </c>
      <c r="B171" s="295" t="s">
        <v>385</v>
      </c>
      <c r="C171" s="293" t="s">
        <v>386</v>
      </c>
      <c r="D171" s="294">
        <v>50000000</v>
      </c>
    </row>
    <row r="172" spans="1:5" s="291" customFormat="1" ht="30">
      <c r="A172" s="240">
        <v>11</v>
      </c>
      <c r="B172" s="295" t="s">
        <v>387</v>
      </c>
      <c r="C172" s="293" t="s">
        <v>388</v>
      </c>
      <c r="D172" s="294">
        <v>20000000</v>
      </c>
    </row>
    <row r="173" spans="1:5" s="291" customFormat="1" ht="45">
      <c r="A173" s="240">
        <v>12</v>
      </c>
      <c r="B173" s="295" t="s">
        <v>389</v>
      </c>
      <c r="C173" s="293" t="s">
        <v>390</v>
      </c>
      <c r="D173" s="294">
        <v>20000000</v>
      </c>
    </row>
    <row r="174" spans="1:5" s="291" customFormat="1" ht="30">
      <c r="A174" s="240">
        <v>13</v>
      </c>
      <c r="B174" s="295" t="s">
        <v>391</v>
      </c>
      <c r="C174" s="293" t="s">
        <v>392</v>
      </c>
      <c r="D174" s="294">
        <v>10000000</v>
      </c>
    </row>
    <row r="175" spans="1:5" s="291" customFormat="1" ht="45">
      <c r="A175" s="240">
        <v>14</v>
      </c>
      <c r="B175" s="295" t="s">
        <v>393</v>
      </c>
      <c r="C175" s="293" t="s">
        <v>394</v>
      </c>
      <c r="D175" s="294">
        <v>20000000</v>
      </c>
    </row>
    <row r="176" spans="1:5" s="291" customFormat="1" ht="30">
      <c r="A176" s="240">
        <v>15</v>
      </c>
      <c r="B176" s="295" t="s">
        <v>395</v>
      </c>
      <c r="C176" s="293" t="s">
        <v>396</v>
      </c>
      <c r="D176" s="294">
        <v>10000000</v>
      </c>
    </row>
    <row r="177" spans="1:4" s="291" customFormat="1" ht="30">
      <c r="A177" s="240">
        <v>16</v>
      </c>
      <c r="B177" s="295" t="s">
        <v>397</v>
      </c>
      <c r="C177" s="293" t="s">
        <v>398</v>
      </c>
      <c r="D177" s="294">
        <v>20000000</v>
      </c>
    </row>
    <row r="178" spans="1:4" s="291" customFormat="1" ht="20.25" customHeight="1">
      <c r="A178" s="240">
        <v>17</v>
      </c>
      <c r="B178" s="295" t="s">
        <v>399</v>
      </c>
      <c r="C178" s="293" t="s">
        <v>400</v>
      </c>
      <c r="D178" s="294">
        <v>20000000</v>
      </c>
    </row>
    <row r="179" spans="1:4" s="291" customFormat="1" ht="30">
      <c r="A179" s="240">
        <v>18</v>
      </c>
      <c r="B179" s="295" t="s">
        <v>401</v>
      </c>
      <c r="C179" s="293" t="s">
        <v>402</v>
      </c>
      <c r="D179" s="294">
        <v>20000000</v>
      </c>
    </row>
    <row r="180" spans="1:4" s="291" customFormat="1" ht="30">
      <c r="A180" s="240">
        <v>19</v>
      </c>
      <c r="B180" s="245" t="s">
        <v>403</v>
      </c>
      <c r="C180" s="245" t="s">
        <v>404</v>
      </c>
      <c r="D180" s="246">
        <v>20000000</v>
      </c>
    </row>
    <row r="181" spans="1:4" s="291" customFormat="1" ht="30">
      <c r="A181" s="240">
        <v>20</v>
      </c>
      <c r="B181" s="245" t="s">
        <v>405</v>
      </c>
      <c r="C181" s="245" t="s">
        <v>406</v>
      </c>
      <c r="D181" s="246">
        <v>65000000</v>
      </c>
    </row>
    <row r="182" spans="1:4" s="291" customFormat="1" ht="30">
      <c r="A182" s="240">
        <v>21</v>
      </c>
      <c r="B182" s="245" t="s">
        <v>407</v>
      </c>
      <c r="C182" s="245" t="s">
        <v>408</v>
      </c>
      <c r="D182" s="246">
        <v>20000000</v>
      </c>
    </row>
    <row r="183" spans="1:4" s="291" customFormat="1" ht="30">
      <c r="A183" s="240">
        <v>22</v>
      </c>
      <c r="B183" s="245" t="s">
        <v>393</v>
      </c>
      <c r="C183" s="245" t="s">
        <v>409</v>
      </c>
      <c r="D183" s="246">
        <v>10000000</v>
      </c>
    </row>
    <row r="184" spans="1:4" s="291" customFormat="1" ht="35.25" customHeight="1">
      <c r="A184" s="240">
        <v>23</v>
      </c>
      <c r="B184" s="245" t="s">
        <v>410</v>
      </c>
      <c r="C184" s="245" t="s">
        <v>411</v>
      </c>
      <c r="D184" s="246">
        <v>15000000</v>
      </c>
    </row>
    <row r="185" spans="1:4" s="291" customFormat="1" ht="28.5" customHeight="1">
      <c r="A185" s="240">
        <v>24</v>
      </c>
      <c r="B185" s="245" t="s">
        <v>412</v>
      </c>
      <c r="C185" s="245" t="s">
        <v>413</v>
      </c>
      <c r="D185" s="246">
        <v>100000000</v>
      </c>
    </row>
    <row r="186" spans="1:4" s="291" customFormat="1" ht="30">
      <c r="A186" s="240">
        <v>25</v>
      </c>
      <c r="B186" s="245" t="s">
        <v>414</v>
      </c>
      <c r="C186" s="245" t="s">
        <v>415</v>
      </c>
      <c r="D186" s="246">
        <v>10000000</v>
      </c>
    </row>
    <row r="187" spans="1:4" s="291" customFormat="1">
      <c r="A187" s="240">
        <v>26</v>
      </c>
      <c r="B187" s="295" t="s">
        <v>416</v>
      </c>
      <c r="C187" s="293" t="s">
        <v>417</v>
      </c>
      <c r="D187" s="294">
        <v>150000000</v>
      </c>
    </row>
    <row r="188" spans="1:4" s="291" customFormat="1">
      <c r="A188" s="254"/>
      <c r="B188" s="258"/>
      <c r="C188" s="259"/>
      <c r="D188" s="233"/>
    </row>
    <row r="189" spans="1:4" s="291" customFormat="1">
      <c r="A189" s="292"/>
      <c r="B189" s="292"/>
      <c r="C189" s="292"/>
      <c r="D189" s="300"/>
    </row>
    <row r="190" spans="1:4" s="291" customFormat="1">
      <c r="A190" s="232" t="s">
        <v>7</v>
      </c>
      <c r="B190" s="232"/>
      <c r="C190" s="260" t="s">
        <v>540</v>
      </c>
      <c r="D190" s="261"/>
    </row>
    <row r="191" spans="1:4" s="291" customFormat="1" ht="30" customHeight="1">
      <c r="A191" s="232" t="s">
        <v>9</v>
      </c>
      <c r="B191" s="232"/>
      <c r="C191" s="262" t="s">
        <v>541</v>
      </c>
      <c r="D191" s="262"/>
    </row>
    <row r="192" spans="1:4" s="291" customFormat="1">
      <c r="A192" s="234" t="s">
        <v>11</v>
      </c>
      <c r="B192" s="234"/>
      <c r="C192" s="263">
        <f>SUM(D194:D208)</f>
        <v>526450740</v>
      </c>
      <c r="D192" s="261"/>
    </row>
    <row r="193" spans="1:5" s="291" customFormat="1" ht="30">
      <c r="A193" s="264" t="s">
        <v>12</v>
      </c>
      <c r="B193" s="264" t="s">
        <v>13</v>
      </c>
      <c r="C193" s="265" t="s">
        <v>14</v>
      </c>
      <c r="D193" s="266" t="s">
        <v>15</v>
      </c>
    </row>
    <row r="194" spans="1:5" s="291" customFormat="1" ht="30">
      <c r="A194" s="240">
        <v>1</v>
      </c>
      <c r="B194" s="241" t="s">
        <v>542</v>
      </c>
      <c r="C194" s="242" t="s">
        <v>543</v>
      </c>
      <c r="D194" s="243">
        <v>35000000</v>
      </c>
      <c r="E194" s="291" t="s">
        <v>544</v>
      </c>
    </row>
    <row r="195" spans="1:5" s="291" customFormat="1" ht="30">
      <c r="A195" s="240">
        <v>2</v>
      </c>
      <c r="B195" s="295" t="s">
        <v>545</v>
      </c>
      <c r="C195" s="293" t="s">
        <v>546</v>
      </c>
      <c r="D195" s="294">
        <v>45000000</v>
      </c>
    </row>
    <row r="196" spans="1:5" s="291" customFormat="1" ht="30">
      <c r="A196" s="240">
        <v>3</v>
      </c>
      <c r="B196" s="295" t="s">
        <v>547</v>
      </c>
      <c r="C196" s="293" t="s">
        <v>548</v>
      </c>
      <c r="D196" s="294">
        <v>30000000</v>
      </c>
      <c r="E196" s="291" t="s">
        <v>549</v>
      </c>
    </row>
    <row r="197" spans="1:5" s="291" customFormat="1" ht="30">
      <c r="A197" s="240">
        <v>4</v>
      </c>
      <c r="B197" s="295" t="s">
        <v>550</v>
      </c>
      <c r="C197" s="293" t="s">
        <v>551</v>
      </c>
      <c r="D197" s="294">
        <v>5000000</v>
      </c>
    </row>
    <row r="198" spans="1:5" s="291" customFormat="1">
      <c r="A198" s="240">
        <v>5</v>
      </c>
      <c r="B198" s="295" t="s">
        <v>552</v>
      </c>
      <c r="C198" s="293" t="s">
        <v>553</v>
      </c>
      <c r="D198" s="294">
        <v>67507000</v>
      </c>
    </row>
    <row r="199" spans="1:5" s="291" customFormat="1" ht="30">
      <c r="A199" s="240">
        <v>6</v>
      </c>
      <c r="B199" s="245" t="s">
        <v>554</v>
      </c>
      <c r="C199" s="245" t="s">
        <v>555</v>
      </c>
      <c r="D199" s="246">
        <v>46376000</v>
      </c>
    </row>
    <row r="200" spans="1:5" s="291" customFormat="1" ht="30">
      <c r="A200" s="240">
        <v>7</v>
      </c>
      <c r="B200" s="245" t="s">
        <v>556</v>
      </c>
      <c r="C200" s="245" t="s">
        <v>557</v>
      </c>
      <c r="D200" s="246">
        <v>37400000</v>
      </c>
    </row>
    <row r="201" spans="1:5" s="291" customFormat="1" ht="30">
      <c r="A201" s="240">
        <v>8</v>
      </c>
      <c r="B201" s="245" t="s">
        <v>558</v>
      </c>
      <c r="C201" s="245" t="s">
        <v>559</v>
      </c>
      <c r="D201" s="246">
        <v>20000000</v>
      </c>
    </row>
    <row r="202" spans="1:5" s="291" customFormat="1" ht="30">
      <c r="A202" s="240">
        <v>9</v>
      </c>
      <c r="B202" s="245" t="s">
        <v>560</v>
      </c>
      <c r="C202" s="245" t="s">
        <v>561</v>
      </c>
      <c r="D202" s="246">
        <v>10987000</v>
      </c>
    </row>
    <row r="203" spans="1:5" s="291" customFormat="1" ht="30">
      <c r="A203" s="240">
        <v>10</v>
      </c>
      <c r="B203" s="245" t="s">
        <v>562</v>
      </c>
      <c r="C203" s="245" t="s">
        <v>563</v>
      </c>
      <c r="D203" s="246">
        <v>25712000</v>
      </c>
    </row>
    <row r="204" spans="1:5" s="291" customFormat="1" ht="30">
      <c r="A204" s="240">
        <v>11</v>
      </c>
      <c r="B204" s="245" t="s">
        <v>564</v>
      </c>
      <c r="C204" s="245" t="s">
        <v>565</v>
      </c>
      <c r="D204" s="246">
        <v>63338740</v>
      </c>
    </row>
    <row r="205" spans="1:5" s="291" customFormat="1" ht="30">
      <c r="A205" s="240">
        <v>12</v>
      </c>
      <c r="B205" s="245" t="s">
        <v>566</v>
      </c>
      <c r="C205" s="245" t="s">
        <v>567</v>
      </c>
      <c r="D205" s="246">
        <v>40920000</v>
      </c>
    </row>
    <row r="206" spans="1:5" s="291" customFormat="1" ht="30">
      <c r="A206" s="240">
        <v>13</v>
      </c>
      <c r="B206" s="245" t="s">
        <v>568</v>
      </c>
      <c r="C206" s="245" t="s">
        <v>569</v>
      </c>
      <c r="D206" s="246">
        <v>12968000</v>
      </c>
    </row>
    <row r="207" spans="1:5" s="291" customFormat="1" ht="30">
      <c r="A207" s="240">
        <v>14</v>
      </c>
      <c r="B207" s="245" t="s">
        <v>570</v>
      </c>
      <c r="C207" s="245" t="s">
        <v>571</v>
      </c>
      <c r="D207" s="246">
        <v>67507000</v>
      </c>
    </row>
    <row r="208" spans="1:5" s="291" customFormat="1" ht="45">
      <c r="A208" s="240">
        <v>15</v>
      </c>
      <c r="B208" s="303" t="s">
        <v>572</v>
      </c>
      <c r="C208" s="303" t="s">
        <v>573</v>
      </c>
      <c r="D208" s="294">
        <v>18735000</v>
      </c>
    </row>
    <row r="209" spans="1:9" s="291" customFormat="1">
      <c r="A209" s="254"/>
      <c r="B209" s="343"/>
      <c r="C209" s="343"/>
      <c r="D209" s="233"/>
    </row>
    <row r="210" spans="1:9">
      <c r="B210" s="292"/>
      <c r="C210" s="292"/>
      <c r="D210" s="300"/>
    </row>
    <row r="211" spans="1:9">
      <c r="A211" s="232" t="s">
        <v>7</v>
      </c>
      <c r="B211" s="232"/>
      <c r="C211" s="260" t="s">
        <v>616</v>
      </c>
    </row>
    <row r="212" spans="1:9" ht="33" customHeight="1">
      <c r="A212" s="232" t="s">
        <v>9</v>
      </c>
      <c r="B212" s="232"/>
      <c r="C212" s="262" t="s">
        <v>617</v>
      </c>
      <c r="D212" s="262"/>
    </row>
    <row r="213" spans="1:9">
      <c r="A213" s="234" t="s">
        <v>11</v>
      </c>
      <c r="B213" s="234"/>
      <c r="C213" s="263">
        <f>SUM(D216:D224)</f>
        <v>251801000</v>
      </c>
    </row>
    <row r="214" spans="1:9">
      <c r="A214" s="345" t="s">
        <v>12</v>
      </c>
      <c r="B214" s="344" t="s">
        <v>13</v>
      </c>
      <c r="C214" s="348" t="s">
        <v>14</v>
      </c>
      <c r="D214" s="350" t="s">
        <v>15</v>
      </c>
      <c r="G214" s="291">
        <v>9750000</v>
      </c>
      <c r="H214" s="291">
        <v>25</v>
      </c>
      <c r="I214" s="291">
        <f>G214/H214</f>
        <v>390000</v>
      </c>
    </row>
    <row r="215" spans="1:9">
      <c r="A215" s="346"/>
      <c r="B215" s="347"/>
      <c r="C215" s="349"/>
      <c r="D215" s="351"/>
      <c r="I215" s="291">
        <v>370000</v>
      </c>
    </row>
    <row r="216" spans="1:9">
      <c r="A216" s="240">
        <v>1</v>
      </c>
      <c r="B216" s="304" t="s">
        <v>622</v>
      </c>
      <c r="C216" s="245" t="s">
        <v>620</v>
      </c>
      <c r="D216" s="246">
        <v>50000000</v>
      </c>
    </row>
    <row r="217" spans="1:9">
      <c r="A217" s="240"/>
      <c r="B217" s="304"/>
      <c r="C217" s="245"/>
      <c r="D217" s="246"/>
    </row>
    <row r="218" spans="1:9" ht="30">
      <c r="A218" s="240">
        <v>2</v>
      </c>
      <c r="B218" s="245" t="s">
        <v>623</v>
      </c>
      <c r="C218" s="245" t="s">
        <v>624</v>
      </c>
      <c r="D218" s="246">
        <v>18933000</v>
      </c>
      <c r="G218" s="292">
        <v>9875000</v>
      </c>
    </row>
    <row r="219" spans="1:9" ht="30">
      <c r="A219" s="240">
        <v>3</v>
      </c>
      <c r="B219" s="245" t="s">
        <v>625</v>
      </c>
      <c r="C219" s="245" t="s">
        <v>626</v>
      </c>
      <c r="D219" s="246">
        <v>40000000</v>
      </c>
      <c r="G219" s="305">
        <f>G218/H214</f>
        <v>395000</v>
      </c>
    </row>
    <row r="220" spans="1:9" ht="30">
      <c r="A220" s="240">
        <v>4</v>
      </c>
      <c r="B220" s="295" t="s">
        <v>627</v>
      </c>
      <c r="C220" s="293" t="s">
        <v>628</v>
      </c>
      <c r="D220" s="294">
        <v>37868000</v>
      </c>
    </row>
    <row r="221" spans="1:9" ht="30">
      <c r="A221" s="240">
        <v>5</v>
      </c>
      <c r="B221" s="295" t="s">
        <v>629</v>
      </c>
      <c r="C221" s="293" t="s">
        <v>630</v>
      </c>
      <c r="D221" s="294">
        <v>10000000</v>
      </c>
    </row>
    <row r="222" spans="1:9" ht="30">
      <c r="A222" s="240">
        <v>6</v>
      </c>
      <c r="B222" s="295" t="s">
        <v>631</v>
      </c>
      <c r="C222" s="293" t="s">
        <v>632</v>
      </c>
      <c r="D222" s="294">
        <v>75000000</v>
      </c>
    </row>
    <row r="223" spans="1:9" ht="30">
      <c r="A223" s="240">
        <v>7</v>
      </c>
      <c r="B223" s="303" t="s">
        <v>633</v>
      </c>
      <c r="C223" s="303" t="s">
        <v>634</v>
      </c>
      <c r="D223" s="246">
        <v>10000000</v>
      </c>
    </row>
    <row r="224" spans="1:9" ht="45">
      <c r="A224" s="240">
        <v>8</v>
      </c>
      <c r="B224" s="303" t="s">
        <v>635</v>
      </c>
      <c r="C224" s="303" t="s">
        <v>636</v>
      </c>
      <c r="D224" s="246">
        <v>10000000</v>
      </c>
    </row>
    <row r="225" spans="1:7">
      <c r="B225" s="292"/>
      <c r="C225" s="292"/>
      <c r="D225" s="292"/>
      <c r="E225" s="299"/>
      <c r="G225" s="296"/>
    </row>
    <row r="226" spans="1:7">
      <c r="B226" s="292"/>
      <c r="C226" s="292"/>
      <c r="D226" s="300"/>
    </row>
    <row r="227" spans="1:7">
      <c r="A227" s="232" t="s">
        <v>7</v>
      </c>
      <c r="B227" s="232"/>
      <c r="C227" s="260" t="s">
        <v>650</v>
      </c>
    </row>
    <row r="228" spans="1:7" ht="33" customHeight="1">
      <c r="A228" s="232" t="s">
        <v>9</v>
      </c>
      <c r="B228" s="232"/>
      <c r="C228" s="262" t="s">
        <v>651</v>
      </c>
      <c r="D228" s="262"/>
    </row>
    <row r="229" spans="1:7">
      <c r="A229" s="234" t="s">
        <v>11</v>
      </c>
      <c r="B229" s="234"/>
      <c r="C229" s="263">
        <f>SUM(D231:D260)</f>
        <v>367980000</v>
      </c>
    </row>
    <row r="230" spans="1:7" ht="30">
      <c r="A230" s="264" t="s">
        <v>12</v>
      </c>
      <c r="B230" s="264" t="s">
        <v>13</v>
      </c>
      <c r="C230" s="265" t="s">
        <v>14</v>
      </c>
      <c r="D230" s="266" t="s">
        <v>15</v>
      </c>
    </row>
    <row r="231" spans="1:7" ht="30">
      <c r="A231" s="240">
        <v>1</v>
      </c>
      <c r="B231" s="306" t="s">
        <v>652</v>
      </c>
      <c r="C231" s="306" t="s">
        <v>653</v>
      </c>
      <c r="D231" s="294">
        <v>15000000</v>
      </c>
    </row>
    <row r="232" spans="1:7" ht="30">
      <c r="A232" s="240">
        <v>2</v>
      </c>
      <c r="B232" s="306" t="s">
        <v>654</v>
      </c>
      <c r="C232" s="306" t="s">
        <v>655</v>
      </c>
      <c r="D232" s="294">
        <v>10000000</v>
      </c>
    </row>
    <row r="233" spans="1:7">
      <c r="A233" s="240">
        <v>3</v>
      </c>
      <c r="B233" s="295" t="s">
        <v>656</v>
      </c>
      <c r="C233" s="293" t="s">
        <v>657</v>
      </c>
      <c r="D233" s="294">
        <v>10000000</v>
      </c>
    </row>
    <row r="234" spans="1:7">
      <c r="A234" s="240">
        <v>4</v>
      </c>
      <c r="B234" s="306" t="s">
        <v>658</v>
      </c>
      <c r="C234" s="306" t="s">
        <v>659</v>
      </c>
      <c r="D234" s="294">
        <v>15000000</v>
      </c>
    </row>
    <row r="235" spans="1:7" ht="30">
      <c r="A235" s="240">
        <v>5</v>
      </c>
      <c r="B235" s="306" t="s">
        <v>660</v>
      </c>
      <c r="C235" s="306" t="s">
        <v>661</v>
      </c>
      <c r="D235" s="294">
        <v>10000000</v>
      </c>
    </row>
    <row r="236" spans="1:7">
      <c r="A236" s="240">
        <v>6</v>
      </c>
      <c r="B236" s="307" t="s">
        <v>662</v>
      </c>
      <c r="C236" s="308" t="s">
        <v>663</v>
      </c>
      <c r="D236" s="294">
        <v>15000000</v>
      </c>
    </row>
    <row r="237" spans="1:7" ht="30">
      <c r="A237" s="240">
        <v>7</v>
      </c>
      <c r="B237" s="293" t="s">
        <v>664</v>
      </c>
      <c r="C237" s="293" t="s">
        <v>665</v>
      </c>
      <c r="D237" s="294">
        <v>7500000</v>
      </c>
    </row>
    <row r="238" spans="1:7">
      <c r="A238" s="240">
        <v>8</v>
      </c>
      <c r="B238" s="306" t="s">
        <v>666</v>
      </c>
      <c r="C238" s="306" t="s">
        <v>667</v>
      </c>
      <c r="D238" s="294">
        <v>10000000</v>
      </c>
    </row>
    <row r="239" spans="1:7" ht="45">
      <c r="A239" s="240">
        <v>9</v>
      </c>
      <c r="B239" s="295" t="s">
        <v>668</v>
      </c>
      <c r="C239" s="293" t="s">
        <v>669</v>
      </c>
      <c r="D239" s="294">
        <v>15000000</v>
      </c>
    </row>
    <row r="240" spans="1:7" ht="29.25" customHeight="1">
      <c r="A240" s="240">
        <v>10</v>
      </c>
      <c r="B240" s="295" t="s">
        <v>670</v>
      </c>
      <c r="C240" s="293" t="s">
        <v>671</v>
      </c>
      <c r="D240" s="294">
        <v>10000000</v>
      </c>
    </row>
    <row r="241" spans="1:6" ht="30">
      <c r="A241" s="240">
        <v>11</v>
      </c>
      <c r="B241" s="295" t="s">
        <v>672</v>
      </c>
      <c r="C241" s="293" t="s">
        <v>673</v>
      </c>
      <c r="D241" s="294">
        <v>10000000</v>
      </c>
    </row>
    <row r="242" spans="1:6" ht="30">
      <c r="A242" s="240">
        <v>12</v>
      </c>
      <c r="B242" s="306" t="s">
        <v>674</v>
      </c>
      <c r="C242" s="293" t="s">
        <v>675</v>
      </c>
      <c r="D242" s="294">
        <v>10000000</v>
      </c>
    </row>
    <row r="243" spans="1:6" ht="30">
      <c r="A243" s="240">
        <v>13</v>
      </c>
      <c r="B243" s="295" t="s">
        <v>676</v>
      </c>
      <c r="C243" s="241" t="s">
        <v>677</v>
      </c>
      <c r="D243" s="246">
        <v>10000000</v>
      </c>
    </row>
    <row r="244" spans="1:6" ht="30">
      <c r="A244" s="240">
        <v>14</v>
      </c>
      <c r="B244" s="306" t="s">
        <v>678</v>
      </c>
      <c r="C244" s="309" t="s">
        <v>679</v>
      </c>
      <c r="D244" s="246">
        <v>10000000</v>
      </c>
    </row>
    <row r="245" spans="1:6" ht="30">
      <c r="A245" s="240">
        <v>15</v>
      </c>
      <c r="B245" s="303" t="s">
        <v>680</v>
      </c>
      <c r="C245" s="303" t="s">
        <v>681</v>
      </c>
      <c r="D245" s="246">
        <v>10000000</v>
      </c>
    </row>
    <row r="246" spans="1:6" ht="30">
      <c r="A246" s="240">
        <v>16</v>
      </c>
      <c r="B246" s="303" t="s">
        <v>682</v>
      </c>
      <c r="C246" s="303" t="s">
        <v>683</v>
      </c>
      <c r="D246" s="246">
        <v>10000000</v>
      </c>
    </row>
    <row r="247" spans="1:6" ht="35.25" customHeight="1">
      <c r="A247" s="240">
        <v>17</v>
      </c>
      <c r="B247" s="245" t="s">
        <v>674</v>
      </c>
      <c r="C247" s="245" t="s">
        <v>684</v>
      </c>
      <c r="D247" s="246">
        <v>11000000</v>
      </c>
    </row>
    <row r="248" spans="1:6" ht="30">
      <c r="A248" s="240">
        <v>18</v>
      </c>
      <c r="B248" s="245" t="s">
        <v>685</v>
      </c>
      <c r="C248" s="245" t="s">
        <v>686</v>
      </c>
      <c r="D248" s="246">
        <v>5000000</v>
      </c>
    </row>
    <row r="249" spans="1:6" ht="30">
      <c r="A249" s="240">
        <v>19</v>
      </c>
      <c r="B249" s="245" t="s">
        <v>687</v>
      </c>
      <c r="C249" s="245" t="s">
        <v>688</v>
      </c>
      <c r="D249" s="246">
        <v>5000000</v>
      </c>
      <c r="F249" s="291" t="s">
        <v>689</v>
      </c>
    </row>
    <row r="250" spans="1:6" ht="30">
      <c r="A250" s="240">
        <v>20</v>
      </c>
      <c r="B250" s="245" t="s">
        <v>690</v>
      </c>
      <c r="C250" s="245" t="s">
        <v>691</v>
      </c>
      <c r="D250" s="246">
        <v>25000000</v>
      </c>
      <c r="F250" s="291" t="s">
        <v>692</v>
      </c>
    </row>
    <row r="251" spans="1:6" ht="30">
      <c r="A251" s="240">
        <v>21</v>
      </c>
      <c r="B251" s="245" t="s">
        <v>693</v>
      </c>
      <c r="C251" s="245" t="s">
        <v>694</v>
      </c>
      <c r="D251" s="246">
        <v>53480000</v>
      </c>
    </row>
    <row r="252" spans="1:6" ht="30">
      <c r="A252" s="240">
        <v>22</v>
      </c>
      <c r="B252" s="287" t="s">
        <v>695</v>
      </c>
      <c r="C252" s="242" t="s">
        <v>696</v>
      </c>
      <c r="D252" s="243">
        <v>10000000</v>
      </c>
      <c r="F252" s="291" t="s">
        <v>697</v>
      </c>
    </row>
    <row r="253" spans="1:6" ht="30">
      <c r="A253" s="240">
        <v>23</v>
      </c>
      <c r="B253" s="287" t="s">
        <v>698</v>
      </c>
      <c r="C253" s="242" t="s">
        <v>699</v>
      </c>
      <c r="D253" s="243">
        <v>10000000</v>
      </c>
      <c r="F253" s="291" t="s">
        <v>700</v>
      </c>
    </row>
    <row r="254" spans="1:6" ht="30">
      <c r="A254" s="240">
        <v>24</v>
      </c>
      <c r="B254" s="287" t="s">
        <v>701</v>
      </c>
      <c r="C254" s="242" t="s">
        <v>702</v>
      </c>
      <c r="D254" s="243">
        <v>5000000</v>
      </c>
      <c r="F254" s="291" t="s">
        <v>703</v>
      </c>
    </row>
    <row r="255" spans="1:6">
      <c r="A255" s="240">
        <v>25</v>
      </c>
      <c r="B255" s="287" t="s">
        <v>704</v>
      </c>
      <c r="C255" s="287" t="s">
        <v>705</v>
      </c>
      <c r="D255" s="243">
        <v>10000000</v>
      </c>
    </row>
    <row r="256" spans="1:6">
      <c r="A256" s="240">
        <v>26</v>
      </c>
      <c r="B256" s="287" t="s">
        <v>706</v>
      </c>
      <c r="C256" s="287" t="s">
        <v>707</v>
      </c>
      <c r="D256" s="243">
        <v>10000000</v>
      </c>
    </row>
    <row r="257" spans="1:6" ht="30">
      <c r="A257" s="240">
        <v>27</v>
      </c>
      <c r="B257" s="293" t="s">
        <v>708</v>
      </c>
      <c r="C257" s="293" t="s">
        <v>709</v>
      </c>
      <c r="D257" s="294">
        <v>10000000</v>
      </c>
    </row>
    <row r="258" spans="1:6" ht="30.75" customHeight="1">
      <c r="A258" s="240">
        <v>28</v>
      </c>
      <c r="B258" s="295" t="s">
        <v>710</v>
      </c>
      <c r="C258" s="293" t="s">
        <v>711</v>
      </c>
      <c r="D258" s="294">
        <v>5000000</v>
      </c>
    </row>
    <row r="259" spans="1:6" ht="14.25" customHeight="1">
      <c r="A259" s="240">
        <v>29</v>
      </c>
      <c r="B259" s="241" t="s">
        <v>712</v>
      </c>
      <c r="C259" s="242" t="s">
        <v>713</v>
      </c>
      <c r="D259" s="243">
        <v>15000000</v>
      </c>
    </row>
    <row r="260" spans="1:6" ht="27" customHeight="1">
      <c r="A260" s="240">
        <v>30</v>
      </c>
      <c r="B260" s="241" t="s">
        <v>714</v>
      </c>
      <c r="C260" s="242" t="s">
        <v>715</v>
      </c>
      <c r="D260" s="243">
        <v>16000000</v>
      </c>
    </row>
    <row r="261" spans="1:6" ht="27" customHeight="1">
      <c r="A261" s="254"/>
      <c r="B261" s="221"/>
      <c r="C261" s="289"/>
      <c r="D261" s="290"/>
    </row>
    <row r="262" spans="1:6" ht="14.25" customHeight="1">
      <c r="A262" s="254"/>
      <c r="B262" s="221"/>
      <c r="C262" s="289"/>
      <c r="D262" s="290"/>
    </row>
    <row r="263" spans="1:6" ht="14.25" customHeight="1">
      <c r="A263" s="254"/>
      <c r="B263" s="221"/>
      <c r="C263" s="289"/>
      <c r="D263" s="290"/>
    </row>
    <row r="264" spans="1:6">
      <c r="A264" s="310" t="s">
        <v>762</v>
      </c>
      <c r="B264" s="310"/>
      <c r="C264" s="289" t="s">
        <v>763</v>
      </c>
      <c r="D264" s="290"/>
    </row>
    <row r="265" spans="1:6" ht="28.5" customHeight="1">
      <c r="A265" s="232" t="s">
        <v>9</v>
      </c>
      <c r="B265" s="232"/>
      <c r="C265" s="262" t="s">
        <v>764</v>
      </c>
      <c r="D265" s="262"/>
      <c r="F265" s="291" t="e">
        <f>F266+F400+#REF!</f>
        <v>#REF!</v>
      </c>
    </row>
    <row r="266" spans="1:6">
      <c r="A266" s="234" t="s">
        <v>11</v>
      </c>
      <c r="B266" s="234"/>
      <c r="C266" s="263">
        <f>SUM(D268:D489)</f>
        <v>5407000000</v>
      </c>
      <c r="F266" s="291">
        <f>SUM(D268:D395)</f>
        <v>4727000000</v>
      </c>
    </row>
    <row r="267" spans="1:6" ht="30">
      <c r="A267" s="237" t="s">
        <v>12</v>
      </c>
      <c r="B267" s="237" t="s">
        <v>13</v>
      </c>
      <c r="C267" s="238" t="s">
        <v>14</v>
      </c>
      <c r="D267" s="239" t="s">
        <v>15</v>
      </c>
    </row>
    <row r="268" spans="1:6" ht="30">
      <c r="A268" s="240">
        <v>1</v>
      </c>
      <c r="B268" s="241" t="s">
        <v>765</v>
      </c>
      <c r="C268" s="242" t="s">
        <v>766</v>
      </c>
      <c r="D268" s="243">
        <v>30000000</v>
      </c>
    </row>
    <row r="269" spans="1:6" ht="45">
      <c r="A269" s="240">
        <v>2</v>
      </c>
      <c r="B269" s="241" t="s">
        <v>767</v>
      </c>
      <c r="C269" s="242" t="s">
        <v>768</v>
      </c>
      <c r="D269" s="243">
        <v>15000000</v>
      </c>
    </row>
    <row r="270" spans="1:6" ht="30">
      <c r="A270" s="240">
        <v>3</v>
      </c>
      <c r="B270" s="241" t="s">
        <v>769</v>
      </c>
      <c r="C270" s="242" t="s">
        <v>770</v>
      </c>
      <c r="D270" s="243">
        <v>10000000</v>
      </c>
      <c r="E270" s="291" t="s">
        <v>771</v>
      </c>
    </row>
    <row r="271" spans="1:6" ht="45">
      <c r="A271" s="240">
        <v>4</v>
      </c>
      <c r="B271" s="306" t="s">
        <v>772</v>
      </c>
      <c r="C271" s="306" t="s">
        <v>773</v>
      </c>
      <c r="D271" s="294">
        <v>20000000</v>
      </c>
      <c r="E271" s="291" t="s">
        <v>774</v>
      </c>
    </row>
    <row r="272" spans="1:6" ht="27.75" customHeight="1">
      <c r="A272" s="240">
        <v>5</v>
      </c>
      <c r="B272" s="306" t="s">
        <v>775</v>
      </c>
      <c r="C272" s="306" t="s">
        <v>776</v>
      </c>
      <c r="D272" s="294">
        <v>35000000</v>
      </c>
    </row>
    <row r="273" spans="1:5" ht="30">
      <c r="A273" s="240">
        <v>6</v>
      </c>
      <c r="B273" s="306" t="s">
        <v>777</v>
      </c>
      <c r="C273" s="306" t="s">
        <v>778</v>
      </c>
      <c r="D273" s="294">
        <v>40000000</v>
      </c>
      <c r="E273" s="291" t="s">
        <v>779</v>
      </c>
    </row>
    <row r="274" spans="1:5" ht="30">
      <c r="A274" s="240">
        <v>7</v>
      </c>
      <c r="B274" s="306" t="s">
        <v>780</v>
      </c>
      <c r="C274" s="306" t="s">
        <v>781</v>
      </c>
      <c r="D274" s="294">
        <v>50000000</v>
      </c>
    </row>
    <row r="275" spans="1:5" ht="30" customHeight="1">
      <c r="A275" s="240">
        <v>8</v>
      </c>
      <c r="B275" s="306" t="s">
        <v>782</v>
      </c>
      <c r="C275" s="306" t="s">
        <v>783</v>
      </c>
      <c r="D275" s="294">
        <v>20000000</v>
      </c>
    </row>
    <row r="276" spans="1:5" s="291" customFormat="1" ht="30">
      <c r="A276" s="240">
        <v>9</v>
      </c>
      <c r="B276" s="306" t="s">
        <v>784</v>
      </c>
      <c r="C276" s="306" t="s">
        <v>785</v>
      </c>
      <c r="D276" s="294">
        <v>20000000</v>
      </c>
    </row>
    <row r="277" spans="1:5" s="291" customFormat="1" ht="31.5" customHeight="1">
      <c r="A277" s="240">
        <v>10</v>
      </c>
      <c r="B277" s="306" t="s">
        <v>786</v>
      </c>
      <c r="C277" s="306" t="s">
        <v>787</v>
      </c>
      <c r="D277" s="294">
        <v>15000000</v>
      </c>
    </row>
    <row r="278" spans="1:5" s="291" customFormat="1" ht="30">
      <c r="A278" s="240">
        <v>11</v>
      </c>
      <c r="B278" s="306" t="s">
        <v>788</v>
      </c>
      <c r="C278" s="306" t="s">
        <v>789</v>
      </c>
      <c r="D278" s="294">
        <v>10000000</v>
      </c>
    </row>
    <row r="279" spans="1:5" s="291" customFormat="1" ht="30">
      <c r="A279" s="240">
        <v>12</v>
      </c>
      <c r="B279" s="306" t="s">
        <v>790</v>
      </c>
      <c r="C279" s="306" t="s">
        <v>791</v>
      </c>
      <c r="D279" s="294">
        <v>10000000</v>
      </c>
    </row>
    <row r="280" spans="1:5" s="291" customFormat="1" ht="30">
      <c r="A280" s="240">
        <v>13</v>
      </c>
      <c r="B280" s="306" t="s">
        <v>792</v>
      </c>
      <c r="C280" s="306" t="s">
        <v>793</v>
      </c>
      <c r="D280" s="294">
        <v>10000000</v>
      </c>
    </row>
    <row r="281" spans="1:5" s="291" customFormat="1" ht="30" customHeight="1">
      <c r="A281" s="240">
        <v>14</v>
      </c>
      <c r="B281" s="306" t="s">
        <v>794</v>
      </c>
      <c r="C281" s="306" t="s">
        <v>795</v>
      </c>
      <c r="D281" s="294">
        <v>100000000</v>
      </c>
    </row>
    <row r="282" spans="1:5" s="291" customFormat="1" ht="30">
      <c r="A282" s="240">
        <v>15</v>
      </c>
      <c r="B282" s="306" t="s">
        <v>796</v>
      </c>
      <c r="C282" s="306" t="s">
        <v>797</v>
      </c>
      <c r="D282" s="294">
        <v>10000000</v>
      </c>
    </row>
    <row r="283" spans="1:5" s="291" customFormat="1" ht="30">
      <c r="A283" s="240">
        <v>16</v>
      </c>
      <c r="B283" s="306" t="s">
        <v>798</v>
      </c>
      <c r="C283" s="306" t="s">
        <v>799</v>
      </c>
      <c r="D283" s="246">
        <v>20000000</v>
      </c>
    </row>
    <row r="284" spans="1:5" s="291" customFormat="1" ht="30">
      <c r="A284" s="240">
        <v>17</v>
      </c>
      <c r="B284" s="306" t="s">
        <v>800</v>
      </c>
      <c r="C284" s="306" t="s">
        <v>801</v>
      </c>
      <c r="D284" s="246">
        <v>50000000</v>
      </c>
    </row>
    <row r="285" spans="1:5" s="291" customFormat="1" ht="30">
      <c r="A285" s="240">
        <v>18</v>
      </c>
      <c r="B285" s="306" t="s">
        <v>802</v>
      </c>
      <c r="C285" s="306" t="s">
        <v>803</v>
      </c>
      <c r="D285" s="246">
        <v>10000000</v>
      </c>
    </row>
    <row r="286" spans="1:5" s="291" customFormat="1" ht="30">
      <c r="A286" s="240">
        <v>19</v>
      </c>
      <c r="B286" s="306" t="s">
        <v>804</v>
      </c>
      <c r="C286" s="306" t="s">
        <v>805</v>
      </c>
      <c r="D286" s="246">
        <v>15000000</v>
      </c>
    </row>
    <row r="287" spans="1:5" s="291" customFormat="1" ht="30">
      <c r="A287" s="240">
        <v>20</v>
      </c>
      <c r="B287" s="306" t="s">
        <v>806</v>
      </c>
      <c r="C287" s="306" t="s">
        <v>807</v>
      </c>
      <c r="D287" s="246">
        <v>15000000</v>
      </c>
    </row>
    <row r="288" spans="1:5" s="291" customFormat="1" ht="45">
      <c r="A288" s="240">
        <v>21</v>
      </c>
      <c r="B288" s="306" t="s">
        <v>808</v>
      </c>
      <c r="C288" s="306" t="s">
        <v>809</v>
      </c>
      <c r="D288" s="246">
        <v>20000000</v>
      </c>
    </row>
    <row r="289" spans="1:6" s="291" customFormat="1" ht="30">
      <c r="A289" s="240">
        <v>22</v>
      </c>
      <c r="B289" s="306" t="s">
        <v>810</v>
      </c>
      <c r="C289" s="306" t="s">
        <v>811</v>
      </c>
      <c r="D289" s="294">
        <v>70000000</v>
      </c>
    </row>
    <row r="290" spans="1:6" s="291" customFormat="1" ht="30">
      <c r="A290" s="240">
        <v>23</v>
      </c>
      <c r="B290" s="306" t="s">
        <v>812</v>
      </c>
      <c r="C290" s="306" t="s">
        <v>813</v>
      </c>
      <c r="D290" s="294">
        <v>15000000</v>
      </c>
    </row>
    <row r="291" spans="1:6" s="291" customFormat="1" ht="30">
      <c r="A291" s="240">
        <v>24</v>
      </c>
      <c r="B291" s="306" t="s">
        <v>814</v>
      </c>
      <c r="C291" s="306" t="s">
        <v>815</v>
      </c>
      <c r="D291" s="294">
        <v>50000000</v>
      </c>
    </row>
    <row r="292" spans="1:6" ht="30">
      <c r="A292" s="240">
        <v>25</v>
      </c>
      <c r="B292" s="306" t="s">
        <v>816</v>
      </c>
      <c r="C292" s="306" t="s">
        <v>817</v>
      </c>
      <c r="D292" s="294">
        <v>10000000</v>
      </c>
    </row>
    <row r="293" spans="1:6" ht="30">
      <c r="A293" s="240">
        <v>26</v>
      </c>
      <c r="B293" s="306" t="s">
        <v>818</v>
      </c>
      <c r="C293" s="306" t="s">
        <v>819</v>
      </c>
      <c r="D293" s="294">
        <v>10000000</v>
      </c>
    </row>
    <row r="294" spans="1:6" ht="30">
      <c r="A294" s="240">
        <v>27</v>
      </c>
      <c r="B294" s="306" t="s">
        <v>820</v>
      </c>
      <c r="C294" s="306" t="s">
        <v>821</v>
      </c>
      <c r="D294" s="294">
        <v>10000000</v>
      </c>
    </row>
    <row r="295" spans="1:6" ht="30">
      <c r="A295" s="240">
        <v>28</v>
      </c>
      <c r="B295" s="306" t="s">
        <v>822</v>
      </c>
      <c r="C295" s="306" t="s">
        <v>823</v>
      </c>
      <c r="D295" s="294">
        <v>10000000</v>
      </c>
    </row>
    <row r="296" spans="1:6" ht="45">
      <c r="A296" s="240">
        <v>29</v>
      </c>
      <c r="B296" s="293" t="s">
        <v>824</v>
      </c>
      <c r="C296" s="293" t="s">
        <v>825</v>
      </c>
      <c r="D296" s="294">
        <v>100000000</v>
      </c>
    </row>
    <row r="297" spans="1:6" ht="30">
      <c r="A297" s="240">
        <v>30</v>
      </c>
      <c r="B297" s="293" t="s">
        <v>826</v>
      </c>
      <c r="C297" s="293" t="s">
        <v>827</v>
      </c>
      <c r="D297" s="294">
        <v>10000000</v>
      </c>
    </row>
    <row r="298" spans="1:6" s="312" customFormat="1" ht="30">
      <c r="A298" s="240">
        <v>31</v>
      </c>
      <c r="B298" s="293" t="s">
        <v>828</v>
      </c>
      <c r="C298" s="293" t="s">
        <v>829</v>
      </c>
      <c r="D298" s="294">
        <v>10000000</v>
      </c>
      <c r="E298" s="311"/>
      <c r="F298" s="311"/>
    </row>
    <row r="299" spans="1:6" ht="30">
      <c r="A299" s="240">
        <v>32</v>
      </c>
      <c r="B299" s="293" t="s">
        <v>830</v>
      </c>
      <c r="C299" s="293" t="s">
        <v>831</v>
      </c>
      <c r="D299" s="294">
        <v>100000000</v>
      </c>
    </row>
    <row r="300" spans="1:6" ht="35.25" customHeight="1">
      <c r="A300" s="240">
        <v>33</v>
      </c>
      <c r="B300" s="293" t="s">
        <v>832</v>
      </c>
      <c r="C300" s="293" t="s">
        <v>833</v>
      </c>
      <c r="D300" s="294">
        <v>20000000</v>
      </c>
    </row>
    <row r="301" spans="1:6" ht="45">
      <c r="A301" s="240">
        <v>34</v>
      </c>
      <c r="B301" s="295" t="s">
        <v>834</v>
      </c>
      <c r="C301" s="293" t="s">
        <v>835</v>
      </c>
      <c r="D301" s="294">
        <v>10000000</v>
      </c>
    </row>
    <row r="302" spans="1:6" ht="45">
      <c r="A302" s="240">
        <v>35</v>
      </c>
      <c r="B302" s="295" t="s">
        <v>836</v>
      </c>
      <c r="C302" s="293" t="s">
        <v>837</v>
      </c>
      <c r="D302" s="294">
        <v>100000000</v>
      </c>
    </row>
    <row r="303" spans="1:6" ht="30">
      <c r="A303" s="240">
        <v>36</v>
      </c>
      <c r="B303" s="295" t="s">
        <v>838</v>
      </c>
      <c r="C303" s="293" t="s">
        <v>839</v>
      </c>
      <c r="D303" s="294">
        <v>15000000</v>
      </c>
    </row>
    <row r="304" spans="1:6" ht="30">
      <c r="A304" s="240">
        <v>37</v>
      </c>
      <c r="B304" s="293" t="s">
        <v>840</v>
      </c>
      <c r="C304" s="293" t="s">
        <v>841</v>
      </c>
      <c r="D304" s="294">
        <v>30000000</v>
      </c>
    </row>
    <row r="305" spans="1:6" ht="45">
      <c r="A305" s="240">
        <v>38</v>
      </c>
      <c r="B305" s="293" t="s">
        <v>842</v>
      </c>
      <c r="C305" s="293" t="s">
        <v>843</v>
      </c>
      <c r="D305" s="294">
        <v>50000000</v>
      </c>
    </row>
    <row r="306" spans="1:6" ht="45">
      <c r="A306" s="240">
        <v>39</v>
      </c>
      <c r="B306" s="295" t="s">
        <v>844</v>
      </c>
      <c r="C306" s="293" t="s">
        <v>845</v>
      </c>
      <c r="D306" s="294">
        <v>10000000</v>
      </c>
    </row>
    <row r="307" spans="1:6" ht="45">
      <c r="A307" s="240">
        <v>40</v>
      </c>
      <c r="B307" s="295" t="s">
        <v>846</v>
      </c>
      <c r="C307" s="293" t="s">
        <v>847</v>
      </c>
      <c r="D307" s="294">
        <v>10000000</v>
      </c>
    </row>
    <row r="308" spans="1:6" ht="30">
      <c r="A308" s="240">
        <v>41</v>
      </c>
      <c r="B308" s="295" t="s">
        <v>848</v>
      </c>
      <c r="C308" s="293" t="s">
        <v>849</v>
      </c>
      <c r="D308" s="294">
        <v>25000000</v>
      </c>
    </row>
    <row r="309" spans="1:6" ht="33.75" customHeight="1">
      <c r="A309" s="240">
        <v>42</v>
      </c>
      <c r="B309" s="295" t="s">
        <v>850</v>
      </c>
      <c r="C309" s="293" t="s">
        <v>851</v>
      </c>
      <c r="D309" s="294">
        <v>25000000</v>
      </c>
      <c r="E309" s="291" t="s">
        <v>852</v>
      </c>
    </row>
    <row r="310" spans="1:6" ht="33" customHeight="1">
      <c r="A310" s="240">
        <v>43</v>
      </c>
      <c r="B310" s="295" t="s">
        <v>853</v>
      </c>
      <c r="C310" s="293" t="s">
        <v>854</v>
      </c>
      <c r="D310" s="294">
        <v>45000000</v>
      </c>
      <c r="E310" s="291" t="s">
        <v>852</v>
      </c>
    </row>
    <row r="311" spans="1:6" ht="30">
      <c r="A311" s="240">
        <v>44</v>
      </c>
      <c r="B311" s="295" t="s">
        <v>855</v>
      </c>
      <c r="C311" s="293" t="s">
        <v>856</v>
      </c>
      <c r="D311" s="294">
        <v>45000000</v>
      </c>
      <c r="E311" s="291" t="s">
        <v>852</v>
      </c>
    </row>
    <row r="312" spans="1:6" ht="31.5" customHeight="1">
      <c r="A312" s="240">
        <v>45</v>
      </c>
      <c r="B312" s="295" t="s">
        <v>857</v>
      </c>
      <c r="C312" s="293" t="s">
        <v>858</v>
      </c>
      <c r="D312" s="294">
        <v>45000000</v>
      </c>
      <c r="E312" s="291" t="s">
        <v>859</v>
      </c>
    </row>
    <row r="313" spans="1:6" ht="30">
      <c r="A313" s="240">
        <v>46</v>
      </c>
      <c r="B313" s="295" t="s">
        <v>860</v>
      </c>
      <c r="C313" s="293" t="s">
        <v>861</v>
      </c>
      <c r="D313" s="294">
        <v>45000000</v>
      </c>
      <c r="E313" s="291" t="s">
        <v>852</v>
      </c>
    </row>
    <row r="314" spans="1:6" ht="30">
      <c r="A314" s="240">
        <v>47</v>
      </c>
      <c r="B314" s="295" t="s">
        <v>862</v>
      </c>
      <c r="C314" s="293" t="s">
        <v>863</v>
      </c>
      <c r="D314" s="294">
        <v>80000000</v>
      </c>
    </row>
    <row r="315" spans="1:6" ht="30">
      <c r="A315" s="240">
        <v>48</v>
      </c>
      <c r="B315" s="295" t="s">
        <v>864</v>
      </c>
      <c r="C315" s="293" t="s">
        <v>865</v>
      </c>
      <c r="D315" s="294">
        <v>40000000</v>
      </c>
      <c r="F315" s="291" t="s">
        <v>304</v>
      </c>
    </row>
    <row r="316" spans="1:6" ht="30">
      <c r="A316" s="240">
        <v>49</v>
      </c>
      <c r="B316" s="295" t="s">
        <v>866</v>
      </c>
      <c r="C316" s="293" t="s">
        <v>867</v>
      </c>
      <c r="D316" s="294">
        <v>15000000</v>
      </c>
      <c r="F316" s="291" t="s">
        <v>304</v>
      </c>
    </row>
    <row r="317" spans="1:6" ht="30">
      <c r="A317" s="240">
        <v>50</v>
      </c>
      <c r="B317" s="295" t="s">
        <v>868</v>
      </c>
      <c r="C317" s="293" t="s">
        <v>869</v>
      </c>
      <c r="D317" s="294">
        <v>20000000</v>
      </c>
      <c r="E317" s="291" t="s">
        <v>870</v>
      </c>
    </row>
    <row r="318" spans="1:6" ht="30">
      <c r="A318" s="240">
        <v>51</v>
      </c>
      <c r="B318" s="295" t="s">
        <v>871</v>
      </c>
      <c r="C318" s="293" t="s">
        <v>872</v>
      </c>
      <c r="D318" s="294">
        <v>10000000</v>
      </c>
    </row>
    <row r="319" spans="1:6" ht="31.5" customHeight="1">
      <c r="A319" s="240">
        <v>52</v>
      </c>
      <c r="B319" s="295" t="s">
        <v>866</v>
      </c>
      <c r="C319" s="293" t="s">
        <v>873</v>
      </c>
      <c r="D319" s="294">
        <v>30000000</v>
      </c>
    </row>
    <row r="320" spans="1:6" ht="30">
      <c r="A320" s="240">
        <v>53</v>
      </c>
      <c r="B320" s="295" t="s">
        <v>874</v>
      </c>
      <c r="C320" s="293" t="s">
        <v>875</v>
      </c>
      <c r="D320" s="294">
        <v>30000000</v>
      </c>
    </row>
    <row r="321" spans="1:4" ht="30">
      <c r="A321" s="240">
        <v>54</v>
      </c>
      <c r="B321" s="295" t="s">
        <v>876</v>
      </c>
      <c r="C321" s="293" t="s">
        <v>877</v>
      </c>
      <c r="D321" s="294">
        <v>100000000</v>
      </c>
    </row>
    <row r="322" spans="1:4" ht="30">
      <c r="A322" s="240">
        <v>55</v>
      </c>
      <c r="B322" s="295" t="s">
        <v>878</v>
      </c>
      <c r="C322" s="293" t="s">
        <v>879</v>
      </c>
      <c r="D322" s="294">
        <v>30000000</v>
      </c>
    </row>
    <row r="323" spans="1:4" ht="33" customHeight="1">
      <c r="A323" s="240">
        <v>56</v>
      </c>
      <c r="B323" s="295" t="s">
        <v>880</v>
      </c>
      <c r="C323" s="293" t="s">
        <v>881</v>
      </c>
      <c r="D323" s="294">
        <v>10000000</v>
      </c>
    </row>
    <row r="324" spans="1:4" s="291" customFormat="1">
      <c r="A324" s="240">
        <v>57</v>
      </c>
      <c r="B324" s="295" t="s">
        <v>882</v>
      </c>
      <c r="C324" s="293" t="s">
        <v>883</v>
      </c>
      <c r="D324" s="294">
        <v>25000000</v>
      </c>
    </row>
    <row r="325" spans="1:4" s="291" customFormat="1" ht="30">
      <c r="A325" s="240">
        <v>58</v>
      </c>
      <c r="B325" s="295" t="s">
        <v>884</v>
      </c>
      <c r="C325" s="293" t="s">
        <v>885</v>
      </c>
      <c r="D325" s="294">
        <v>50000000</v>
      </c>
    </row>
    <row r="326" spans="1:4" s="291" customFormat="1" ht="31.5" customHeight="1">
      <c r="A326" s="240">
        <v>59</v>
      </c>
      <c r="B326" s="295" t="s">
        <v>886</v>
      </c>
      <c r="C326" s="293" t="s">
        <v>887</v>
      </c>
      <c r="D326" s="294">
        <v>10000000</v>
      </c>
    </row>
    <row r="327" spans="1:4" s="291" customFormat="1" ht="29.25" customHeight="1">
      <c r="A327" s="240">
        <v>60</v>
      </c>
      <c r="B327" s="295" t="s">
        <v>888</v>
      </c>
      <c r="C327" s="293" t="s">
        <v>889</v>
      </c>
      <c r="D327" s="294">
        <v>100000000</v>
      </c>
    </row>
    <row r="328" spans="1:4" s="291" customFormat="1" ht="30">
      <c r="A328" s="240">
        <v>61</v>
      </c>
      <c r="B328" s="295" t="s">
        <v>890</v>
      </c>
      <c r="C328" s="293" t="s">
        <v>891</v>
      </c>
      <c r="D328" s="294">
        <v>15000000</v>
      </c>
    </row>
    <row r="329" spans="1:4" s="291" customFormat="1" ht="30">
      <c r="A329" s="240">
        <v>62</v>
      </c>
      <c r="B329" s="295" t="s">
        <v>892</v>
      </c>
      <c r="C329" s="293" t="s">
        <v>893</v>
      </c>
      <c r="D329" s="294">
        <v>10000000</v>
      </c>
    </row>
    <row r="330" spans="1:4" s="291" customFormat="1" ht="30">
      <c r="A330" s="240">
        <v>63</v>
      </c>
      <c r="B330" s="295" t="s">
        <v>894</v>
      </c>
      <c r="C330" s="293" t="s">
        <v>895</v>
      </c>
      <c r="D330" s="294">
        <v>50000000</v>
      </c>
    </row>
    <row r="331" spans="1:4" s="291" customFormat="1" ht="30">
      <c r="A331" s="240">
        <v>64</v>
      </c>
      <c r="B331" s="295" t="s">
        <v>896</v>
      </c>
      <c r="C331" s="293" t="s">
        <v>897</v>
      </c>
      <c r="D331" s="294">
        <v>50000000</v>
      </c>
    </row>
    <row r="332" spans="1:4" s="291" customFormat="1" ht="45">
      <c r="A332" s="240">
        <v>65</v>
      </c>
      <c r="B332" s="303" t="s">
        <v>898</v>
      </c>
      <c r="C332" s="313" t="s">
        <v>899</v>
      </c>
      <c r="D332" s="246">
        <v>10000000</v>
      </c>
    </row>
    <row r="333" spans="1:4" s="291" customFormat="1">
      <c r="A333" s="240">
        <v>66</v>
      </c>
      <c r="B333" s="303" t="s">
        <v>900</v>
      </c>
      <c r="C333" s="303" t="s">
        <v>901</v>
      </c>
      <c r="D333" s="246">
        <v>20000000</v>
      </c>
    </row>
    <row r="334" spans="1:4" s="291" customFormat="1" ht="30">
      <c r="A334" s="240">
        <v>67</v>
      </c>
      <c r="B334" s="303" t="s">
        <v>902</v>
      </c>
      <c r="C334" s="303" t="s">
        <v>903</v>
      </c>
      <c r="D334" s="246">
        <v>25000000</v>
      </c>
    </row>
    <row r="335" spans="1:4" s="291" customFormat="1" ht="30">
      <c r="A335" s="240">
        <v>68</v>
      </c>
      <c r="B335" s="303" t="s">
        <v>904</v>
      </c>
      <c r="C335" s="303" t="s">
        <v>905</v>
      </c>
      <c r="D335" s="246">
        <v>10000000</v>
      </c>
    </row>
    <row r="336" spans="1:4" s="291" customFormat="1" ht="30">
      <c r="A336" s="240">
        <v>69</v>
      </c>
      <c r="B336" s="303" t="s">
        <v>906</v>
      </c>
      <c r="C336" s="303" t="s">
        <v>907</v>
      </c>
      <c r="D336" s="246">
        <v>30000000</v>
      </c>
    </row>
    <row r="337" spans="1:6" s="291" customFormat="1" ht="30">
      <c r="A337" s="240">
        <v>70</v>
      </c>
      <c r="B337" s="245" t="s">
        <v>908</v>
      </c>
      <c r="C337" s="245" t="s">
        <v>909</v>
      </c>
      <c r="D337" s="246">
        <v>60000000</v>
      </c>
    </row>
    <row r="338" spans="1:6" s="291" customFormat="1" ht="30">
      <c r="A338" s="240">
        <v>71</v>
      </c>
      <c r="B338" s="245" t="s">
        <v>910</v>
      </c>
      <c r="C338" s="245" t="s">
        <v>911</v>
      </c>
      <c r="D338" s="246">
        <v>10000000</v>
      </c>
    </row>
    <row r="339" spans="1:6" s="291" customFormat="1" ht="30">
      <c r="A339" s="240">
        <v>72</v>
      </c>
      <c r="B339" s="245" t="s">
        <v>912</v>
      </c>
      <c r="C339" s="245" t="s">
        <v>913</v>
      </c>
      <c r="D339" s="246">
        <v>2000000</v>
      </c>
    </row>
    <row r="340" spans="1:6" ht="30">
      <c r="A340" s="240">
        <v>73</v>
      </c>
      <c r="B340" s="245" t="s">
        <v>914</v>
      </c>
      <c r="C340" s="245" t="s">
        <v>915</v>
      </c>
      <c r="D340" s="246">
        <v>2000000</v>
      </c>
    </row>
    <row r="341" spans="1:6" ht="30">
      <c r="A341" s="240">
        <v>74</v>
      </c>
      <c r="B341" s="245" t="s">
        <v>916</v>
      </c>
      <c r="C341" s="245" t="s">
        <v>917</v>
      </c>
      <c r="D341" s="246">
        <v>30000000</v>
      </c>
    </row>
    <row r="342" spans="1:6" ht="30">
      <c r="A342" s="240">
        <v>75</v>
      </c>
      <c r="B342" s="245" t="s">
        <v>918</v>
      </c>
      <c r="C342" s="245" t="s">
        <v>919</v>
      </c>
      <c r="D342" s="246">
        <v>10000000</v>
      </c>
    </row>
    <row r="343" spans="1:6" ht="30">
      <c r="A343" s="240">
        <v>76</v>
      </c>
      <c r="B343" s="245" t="s">
        <v>920</v>
      </c>
      <c r="C343" s="245" t="s">
        <v>921</v>
      </c>
      <c r="D343" s="246">
        <v>100000000</v>
      </c>
    </row>
    <row r="344" spans="1:6" ht="30">
      <c r="A344" s="240">
        <v>77</v>
      </c>
      <c r="B344" s="245" t="s">
        <v>922</v>
      </c>
      <c r="C344" s="245" t="s">
        <v>923</v>
      </c>
      <c r="D344" s="246">
        <v>35000000</v>
      </c>
    </row>
    <row r="345" spans="1:6" ht="30">
      <c r="A345" s="240">
        <v>78</v>
      </c>
      <c r="B345" s="306" t="s">
        <v>924</v>
      </c>
      <c r="C345" s="314" t="s">
        <v>925</v>
      </c>
      <c r="D345" s="243">
        <v>15000000</v>
      </c>
    </row>
    <row r="346" spans="1:6" ht="30">
      <c r="A346" s="240">
        <v>79</v>
      </c>
      <c r="B346" s="306" t="s">
        <v>926</v>
      </c>
      <c r="C346" s="306" t="s">
        <v>927</v>
      </c>
      <c r="D346" s="243">
        <v>15000000</v>
      </c>
    </row>
    <row r="347" spans="1:6" ht="30">
      <c r="A347" s="240">
        <v>80</v>
      </c>
      <c r="B347" s="306" t="s">
        <v>928</v>
      </c>
      <c r="C347" s="306" t="s">
        <v>929</v>
      </c>
      <c r="D347" s="243">
        <v>60000000</v>
      </c>
      <c r="F347" s="291" t="s">
        <v>930</v>
      </c>
    </row>
    <row r="348" spans="1:6" ht="29.25" customHeight="1">
      <c r="A348" s="240">
        <v>81</v>
      </c>
      <c r="B348" s="306" t="s">
        <v>931</v>
      </c>
      <c r="C348" s="306" t="s">
        <v>932</v>
      </c>
      <c r="D348" s="243">
        <v>60000000</v>
      </c>
      <c r="F348" s="291" t="s">
        <v>930</v>
      </c>
    </row>
    <row r="349" spans="1:6" ht="30">
      <c r="A349" s="240">
        <v>82</v>
      </c>
      <c r="B349" s="306" t="s">
        <v>933</v>
      </c>
      <c r="C349" s="306" t="s">
        <v>934</v>
      </c>
      <c r="D349" s="243">
        <v>70000000</v>
      </c>
    </row>
    <row r="350" spans="1:6" ht="30">
      <c r="A350" s="240">
        <v>83</v>
      </c>
      <c r="B350" s="306" t="s">
        <v>935</v>
      </c>
      <c r="C350" s="306" t="s">
        <v>936</v>
      </c>
      <c r="D350" s="243">
        <v>60000000</v>
      </c>
      <c r="E350" s="291" t="s">
        <v>937</v>
      </c>
    </row>
    <row r="351" spans="1:6" ht="30">
      <c r="A351" s="240">
        <v>84</v>
      </c>
      <c r="B351" s="295" t="s">
        <v>938</v>
      </c>
      <c r="C351" s="242" t="s">
        <v>939</v>
      </c>
      <c r="D351" s="243">
        <v>60000000</v>
      </c>
    </row>
    <row r="352" spans="1:6" ht="30">
      <c r="A352" s="240">
        <v>85</v>
      </c>
      <c r="B352" s="295" t="s">
        <v>940</v>
      </c>
      <c r="C352" s="242" t="s">
        <v>941</v>
      </c>
      <c r="D352" s="243">
        <v>65000000</v>
      </c>
      <c r="F352" s="291" t="s">
        <v>930</v>
      </c>
    </row>
    <row r="353" spans="1:8" ht="20.25" customHeight="1">
      <c r="A353" s="240">
        <v>86</v>
      </c>
      <c r="B353" s="295" t="s">
        <v>942</v>
      </c>
      <c r="C353" s="242" t="s">
        <v>943</v>
      </c>
      <c r="D353" s="243">
        <v>65000000</v>
      </c>
    </row>
    <row r="354" spans="1:8" ht="30">
      <c r="A354" s="240">
        <v>87</v>
      </c>
      <c r="B354" s="295" t="s">
        <v>944</v>
      </c>
      <c r="C354" s="242" t="s">
        <v>945</v>
      </c>
      <c r="D354" s="243">
        <v>65000000</v>
      </c>
    </row>
    <row r="355" spans="1:8" ht="30">
      <c r="A355" s="240">
        <v>88</v>
      </c>
      <c r="B355" s="295" t="s">
        <v>946</v>
      </c>
      <c r="C355" s="242" t="s">
        <v>947</v>
      </c>
      <c r="D355" s="243">
        <v>200000000</v>
      </c>
    </row>
    <row r="356" spans="1:8" ht="30">
      <c r="A356" s="240">
        <v>89</v>
      </c>
      <c r="B356" s="295" t="s">
        <v>948</v>
      </c>
      <c r="C356" s="242" t="s">
        <v>949</v>
      </c>
      <c r="D356" s="243">
        <v>75000000</v>
      </c>
    </row>
    <row r="357" spans="1:8" ht="30">
      <c r="A357" s="240">
        <v>90</v>
      </c>
      <c r="B357" s="295" t="s">
        <v>950</v>
      </c>
      <c r="C357" s="242" t="s">
        <v>951</v>
      </c>
      <c r="D357" s="243">
        <v>80000000</v>
      </c>
    </row>
    <row r="358" spans="1:8" ht="60">
      <c r="A358" s="240">
        <v>91</v>
      </c>
      <c r="B358" s="295" t="s">
        <v>952</v>
      </c>
      <c r="C358" s="242" t="s">
        <v>953</v>
      </c>
      <c r="D358" s="243">
        <v>70000000</v>
      </c>
      <c r="F358" s="315" t="s">
        <v>954</v>
      </c>
      <c r="G358" s="316" t="s">
        <v>955</v>
      </c>
      <c r="H358" s="317">
        <v>5000000</v>
      </c>
    </row>
    <row r="359" spans="1:8">
      <c r="A359" s="240">
        <v>92</v>
      </c>
      <c r="B359" s="241" t="s">
        <v>956</v>
      </c>
      <c r="C359" s="242" t="s">
        <v>957</v>
      </c>
      <c r="D359" s="243">
        <v>10000000</v>
      </c>
    </row>
    <row r="360" spans="1:8" ht="30">
      <c r="A360" s="240">
        <v>93</v>
      </c>
      <c r="B360" s="241" t="s">
        <v>958</v>
      </c>
      <c r="C360" s="242" t="s">
        <v>959</v>
      </c>
      <c r="D360" s="243">
        <v>50000000</v>
      </c>
    </row>
    <row r="361" spans="1:8">
      <c r="A361" s="240">
        <v>94</v>
      </c>
      <c r="B361" s="241" t="s">
        <v>960</v>
      </c>
      <c r="C361" s="242" t="s">
        <v>961</v>
      </c>
      <c r="D361" s="243">
        <v>30000000</v>
      </c>
    </row>
    <row r="362" spans="1:8" ht="30">
      <c r="A362" s="240">
        <v>95</v>
      </c>
      <c r="B362" s="241" t="s">
        <v>962</v>
      </c>
      <c r="C362" s="242" t="s">
        <v>963</v>
      </c>
      <c r="D362" s="243">
        <v>75000000</v>
      </c>
    </row>
    <row r="363" spans="1:8">
      <c r="A363" s="240">
        <v>96</v>
      </c>
      <c r="B363" s="306" t="s">
        <v>964</v>
      </c>
      <c r="C363" s="306" t="s">
        <v>965</v>
      </c>
      <c r="D363" s="294">
        <v>90000000</v>
      </c>
    </row>
    <row r="364" spans="1:8" ht="30">
      <c r="A364" s="240">
        <v>97</v>
      </c>
      <c r="B364" s="295" t="s">
        <v>966</v>
      </c>
      <c r="C364" s="293" t="s">
        <v>967</v>
      </c>
      <c r="D364" s="294">
        <v>10000000</v>
      </c>
    </row>
    <row r="365" spans="1:8">
      <c r="A365" s="240">
        <v>98</v>
      </c>
      <c r="B365" s="295" t="s">
        <v>968</v>
      </c>
      <c r="C365" s="293" t="s">
        <v>969</v>
      </c>
      <c r="D365" s="294">
        <v>10000000</v>
      </c>
    </row>
    <row r="366" spans="1:8">
      <c r="A366" s="240">
        <v>99</v>
      </c>
      <c r="B366" s="295" t="s">
        <v>970</v>
      </c>
      <c r="C366" s="293" t="s">
        <v>971</v>
      </c>
      <c r="D366" s="294">
        <v>45000000</v>
      </c>
    </row>
    <row r="367" spans="1:8" ht="36.75" customHeight="1">
      <c r="A367" s="240">
        <v>100</v>
      </c>
      <c r="B367" s="295" t="s">
        <v>972</v>
      </c>
      <c r="C367" s="313" t="s">
        <v>973</v>
      </c>
      <c r="D367" s="294">
        <v>50000000</v>
      </c>
    </row>
    <row r="368" spans="1:8">
      <c r="A368" s="240">
        <v>101</v>
      </c>
      <c r="B368" s="295" t="s">
        <v>974</v>
      </c>
      <c r="C368" s="293" t="s">
        <v>975</v>
      </c>
      <c r="D368" s="294">
        <v>65000000</v>
      </c>
    </row>
    <row r="369" spans="1:4" ht="30">
      <c r="A369" s="240">
        <v>102</v>
      </c>
      <c r="B369" s="295" t="s">
        <v>976</v>
      </c>
      <c r="C369" s="293" t="s">
        <v>977</v>
      </c>
      <c r="D369" s="294">
        <v>5000000</v>
      </c>
    </row>
    <row r="370" spans="1:4">
      <c r="A370" s="240">
        <v>103</v>
      </c>
      <c r="B370" s="295" t="s">
        <v>978</v>
      </c>
      <c r="C370" s="293" t="s">
        <v>979</v>
      </c>
      <c r="D370" s="294">
        <v>3000000</v>
      </c>
    </row>
    <row r="371" spans="1:4" ht="30">
      <c r="A371" s="240">
        <v>104</v>
      </c>
      <c r="B371" s="295" t="s">
        <v>980</v>
      </c>
      <c r="C371" s="293" t="s">
        <v>981</v>
      </c>
      <c r="D371" s="294">
        <v>30000000</v>
      </c>
    </row>
    <row r="372" spans="1:4" ht="30">
      <c r="A372" s="240">
        <v>105</v>
      </c>
      <c r="B372" s="295" t="s">
        <v>982</v>
      </c>
      <c r="C372" s="293" t="s">
        <v>983</v>
      </c>
      <c r="D372" s="294">
        <v>15000000</v>
      </c>
    </row>
    <row r="373" spans="1:4" ht="30">
      <c r="A373" s="240">
        <v>106</v>
      </c>
      <c r="B373" s="295" t="s">
        <v>984</v>
      </c>
      <c r="C373" s="293" t="s">
        <v>985</v>
      </c>
      <c r="D373" s="294">
        <v>20000000</v>
      </c>
    </row>
    <row r="374" spans="1:4" ht="30">
      <c r="A374" s="240">
        <v>107</v>
      </c>
      <c r="B374" s="295" t="s">
        <v>986</v>
      </c>
      <c r="C374" s="293" t="s">
        <v>987</v>
      </c>
      <c r="D374" s="294">
        <v>10000000</v>
      </c>
    </row>
    <row r="375" spans="1:4" ht="30">
      <c r="A375" s="240">
        <v>108</v>
      </c>
      <c r="B375" s="295" t="s">
        <v>988</v>
      </c>
      <c r="C375" s="293" t="s">
        <v>989</v>
      </c>
      <c r="D375" s="294">
        <v>30000000</v>
      </c>
    </row>
    <row r="376" spans="1:4" ht="28.5" customHeight="1">
      <c r="A376" s="240">
        <v>109</v>
      </c>
      <c r="B376" s="295" t="s">
        <v>990</v>
      </c>
      <c r="C376" s="293" t="s">
        <v>991</v>
      </c>
      <c r="D376" s="294">
        <v>30000000</v>
      </c>
    </row>
    <row r="377" spans="1:4" ht="30">
      <c r="A377" s="240">
        <v>110</v>
      </c>
      <c r="B377" s="295" t="s">
        <v>992</v>
      </c>
      <c r="C377" s="293" t="s">
        <v>993</v>
      </c>
      <c r="D377" s="294">
        <v>100000000</v>
      </c>
    </row>
    <row r="378" spans="1:4" ht="45">
      <c r="A378" s="240">
        <v>111</v>
      </c>
      <c r="B378" s="295" t="s">
        <v>994</v>
      </c>
      <c r="C378" s="293" t="s">
        <v>995</v>
      </c>
      <c r="D378" s="294">
        <v>50000000</v>
      </c>
    </row>
    <row r="379" spans="1:4" ht="33.75" customHeight="1">
      <c r="A379" s="240">
        <v>112</v>
      </c>
      <c r="B379" s="295" t="s">
        <v>996</v>
      </c>
      <c r="C379" s="293" t="s">
        <v>997</v>
      </c>
      <c r="D379" s="294">
        <v>30000000</v>
      </c>
    </row>
    <row r="380" spans="1:4">
      <c r="A380" s="240">
        <v>113</v>
      </c>
      <c r="B380" s="295" t="s">
        <v>996</v>
      </c>
      <c r="C380" s="293" t="s">
        <v>998</v>
      </c>
      <c r="D380" s="294">
        <v>25000000</v>
      </c>
    </row>
    <row r="381" spans="1:4" ht="30">
      <c r="A381" s="240">
        <v>114</v>
      </c>
      <c r="B381" s="295" t="s">
        <v>999</v>
      </c>
      <c r="C381" s="293" t="s">
        <v>1000</v>
      </c>
      <c r="D381" s="294">
        <v>20000000</v>
      </c>
    </row>
    <row r="382" spans="1:4">
      <c r="A382" s="240">
        <v>115</v>
      </c>
      <c r="B382" s="295" t="s">
        <v>1001</v>
      </c>
      <c r="C382" s="293" t="s">
        <v>1002</v>
      </c>
      <c r="D382" s="294">
        <v>20000000</v>
      </c>
    </row>
    <row r="383" spans="1:4">
      <c r="A383" s="240">
        <v>116</v>
      </c>
      <c r="B383" s="295" t="s">
        <v>1003</v>
      </c>
      <c r="C383" s="293" t="s">
        <v>1004</v>
      </c>
      <c r="D383" s="294">
        <v>20000000</v>
      </c>
    </row>
    <row r="384" spans="1:4" ht="30">
      <c r="A384" s="240">
        <v>117</v>
      </c>
      <c r="B384" s="295" t="s">
        <v>1005</v>
      </c>
      <c r="C384" s="241" t="s">
        <v>1006</v>
      </c>
      <c r="D384" s="246">
        <v>30000000</v>
      </c>
    </row>
    <row r="385" spans="1:8">
      <c r="A385" s="240">
        <v>118</v>
      </c>
      <c r="B385" s="303" t="s">
        <v>1007</v>
      </c>
      <c r="C385" s="303" t="s">
        <v>1008</v>
      </c>
      <c r="D385" s="246">
        <v>10000000</v>
      </c>
      <c r="F385" s="318" t="s">
        <v>1009</v>
      </c>
      <c r="G385" s="292" t="s">
        <v>1010</v>
      </c>
      <c r="H385" s="292">
        <v>75000000</v>
      </c>
    </row>
    <row r="386" spans="1:8" ht="30">
      <c r="A386" s="240">
        <v>119</v>
      </c>
      <c r="B386" s="303" t="s">
        <v>1011</v>
      </c>
      <c r="C386" s="303" t="s">
        <v>1012</v>
      </c>
      <c r="D386" s="246">
        <v>20000000</v>
      </c>
    </row>
    <row r="387" spans="1:8" ht="30">
      <c r="A387" s="240">
        <v>120</v>
      </c>
      <c r="B387" s="245" t="s">
        <v>1013</v>
      </c>
      <c r="C387" s="245" t="s">
        <v>1014</v>
      </c>
      <c r="D387" s="246">
        <v>70000000</v>
      </c>
    </row>
    <row r="388" spans="1:8" ht="30">
      <c r="A388" s="240">
        <v>121</v>
      </c>
      <c r="B388" s="245" t="s">
        <v>1015</v>
      </c>
      <c r="C388" s="245" t="s">
        <v>1016</v>
      </c>
      <c r="D388" s="246">
        <f>400000000-200000000</f>
        <v>200000000</v>
      </c>
      <c r="E388" s="291" t="s">
        <v>1017</v>
      </c>
    </row>
    <row r="389" spans="1:8" ht="30">
      <c r="A389" s="240">
        <v>122</v>
      </c>
      <c r="B389" s="245" t="s">
        <v>1018</v>
      </c>
      <c r="C389" s="245" t="s">
        <v>1019</v>
      </c>
      <c r="D389" s="246">
        <v>5000000</v>
      </c>
      <c r="E389" s="291" t="s">
        <v>1020</v>
      </c>
    </row>
    <row r="390" spans="1:8" ht="30">
      <c r="A390" s="240">
        <v>123</v>
      </c>
      <c r="B390" s="245" t="s">
        <v>1021</v>
      </c>
      <c r="C390" s="245" t="s">
        <v>1022</v>
      </c>
      <c r="D390" s="246">
        <v>50000000</v>
      </c>
    </row>
    <row r="391" spans="1:8" ht="30">
      <c r="A391" s="240">
        <v>124</v>
      </c>
      <c r="B391" s="245" t="s">
        <v>1023</v>
      </c>
      <c r="C391" s="245" t="s">
        <v>1024</v>
      </c>
      <c r="D391" s="246">
        <v>20000000</v>
      </c>
      <c r="E391" s="291" t="s">
        <v>859</v>
      </c>
    </row>
    <row r="392" spans="1:8">
      <c r="A392" s="240">
        <v>125</v>
      </c>
      <c r="B392" s="245" t="s">
        <v>1025</v>
      </c>
      <c r="C392" s="245" t="s">
        <v>1026</v>
      </c>
      <c r="D392" s="246">
        <v>10000000</v>
      </c>
    </row>
    <row r="393" spans="1:8">
      <c r="A393" s="240">
        <v>126</v>
      </c>
      <c r="B393" s="245" t="s">
        <v>1027</v>
      </c>
      <c r="C393" s="245" t="s">
        <v>1028</v>
      </c>
      <c r="D393" s="246">
        <v>10000000</v>
      </c>
    </row>
    <row r="394" spans="1:8" ht="30">
      <c r="A394" s="240">
        <v>127</v>
      </c>
      <c r="B394" s="245" t="s">
        <v>1029</v>
      </c>
      <c r="C394" s="245" t="s">
        <v>1030</v>
      </c>
      <c r="D394" s="246">
        <v>10000000</v>
      </c>
    </row>
    <row r="395" spans="1:8" ht="30">
      <c r="A395" s="240">
        <v>128</v>
      </c>
      <c r="B395" s="295" t="s">
        <v>1031</v>
      </c>
      <c r="C395" s="293" t="s">
        <v>1032</v>
      </c>
      <c r="D395" s="294">
        <v>75000000</v>
      </c>
    </row>
    <row r="396" spans="1:8">
      <c r="A396" s="240"/>
      <c r="B396" s="295"/>
      <c r="C396" s="293"/>
      <c r="D396" s="294"/>
    </row>
    <row r="397" spans="1:8">
      <c r="A397" s="240"/>
      <c r="B397" s="319" t="s">
        <v>1033</v>
      </c>
      <c r="C397" s="320"/>
      <c r="D397" s="321"/>
    </row>
    <row r="398" spans="1:8">
      <c r="A398" s="240"/>
      <c r="B398" s="322"/>
      <c r="C398" s="293"/>
      <c r="D398" s="294"/>
    </row>
    <row r="399" spans="1:8">
      <c r="A399" s="240"/>
      <c r="B399" s="322" t="s">
        <v>1034</v>
      </c>
      <c r="C399" s="293"/>
      <c r="D399" s="294"/>
    </row>
    <row r="400" spans="1:8">
      <c r="A400" s="240">
        <v>130</v>
      </c>
      <c r="B400" s="295" t="s">
        <v>1035</v>
      </c>
      <c r="C400" s="293" t="s">
        <v>1036</v>
      </c>
      <c r="D400" s="294">
        <v>10000000</v>
      </c>
      <c r="F400" s="291">
        <f>SUM(D400:D489)</f>
        <v>680000000</v>
      </c>
    </row>
    <row r="401" spans="1:4" ht="30">
      <c r="A401" s="240">
        <v>131</v>
      </c>
      <c r="B401" s="295" t="s">
        <v>1037</v>
      </c>
      <c r="C401" s="293" t="s">
        <v>1038</v>
      </c>
      <c r="D401" s="294">
        <v>10000000</v>
      </c>
    </row>
    <row r="402" spans="1:4">
      <c r="A402" s="240"/>
      <c r="B402" s="295" t="s">
        <v>618</v>
      </c>
      <c r="C402" s="293"/>
      <c r="D402" s="294"/>
    </row>
    <row r="403" spans="1:4" ht="30">
      <c r="A403" s="240">
        <v>132</v>
      </c>
      <c r="B403" s="295" t="s">
        <v>1037</v>
      </c>
      <c r="C403" s="293" t="s">
        <v>1039</v>
      </c>
      <c r="D403" s="294">
        <v>10000000</v>
      </c>
    </row>
    <row r="404" spans="1:4" s="291" customFormat="1">
      <c r="A404" s="240"/>
      <c r="B404" s="295" t="s">
        <v>621</v>
      </c>
      <c r="C404" s="293"/>
      <c r="D404" s="294"/>
    </row>
    <row r="405" spans="1:4" s="291" customFormat="1" ht="30">
      <c r="A405" s="240"/>
      <c r="B405" s="295" t="s">
        <v>1040</v>
      </c>
      <c r="C405" s="293" t="s">
        <v>1039</v>
      </c>
      <c r="D405" s="294"/>
    </row>
    <row r="406" spans="1:4" s="291" customFormat="1" ht="30">
      <c r="A406" s="240">
        <v>133</v>
      </c>
      <c r="B406" s="295" t="s">
        <v>1041</v>
      </c>
      <c r="C406" s="293" t="s">
        <v>1042</v>
      </c>
      <c r="D406" s="294">
        <v>10000000</v>
      </c>
    </row>
    <row r="407" spans="1:4" s="291" customFormat="1" ht="30">
      <c r="A407" s="240">
        <v>134</v>
      </c>
      <c r="B407" s="295" t="s">
        <v>1043</v>
      </c>
      <c r="C407" s="293" t="s">
        <v>1044</v>
      </c>
      <c r="D407" s="294">
        <v>10000000</v>
      </c>
    </row>
    <row r="408" spans="1:4" s="291" customFormat="1" ht="30">
      <c r="A408" s="240">
        <v>135</v>
      </c>
      <c r="B408" s="295" t="s">
        <v>1045</v>
      </c>
      <c r="C408" s="293" t="s">
        <v>1046</v>
      </c>
      <c r="D408" s="294">
        <v>10000000</v>
      </c>
    </row>
    <row r="409" spans="1:4" s="291" customFormat="1" ht="30">
      <c r="A409" s="240">
        <v>136</v>
      </c>
      <c r="B409" s="295" t="s">
        <v>1047</v>
      </c>
      <c r="C409" s="293" t="s">
        <v>1048</v>
      </c>
      <c r="D409" s="294">
        <v>10000000</v>
      </c>
    </row>
    <row r="410" spans="1:4" s="291" customFormat="1" ht="30">
      <c r="A410" s="240">
        <v>137</v>
      </c>
      <c r="B410" s="295" t="s">
        <v>1040</v>
      </c>
      <c r="C410" s="293" t="s">
        <v>1049</v>
      </c>
      <c r="D410" s="294">
        <v>10000000</v>
      </c>
    </row>
    <row r="411" spans="1:4" s="291" customFormat="1" ht="30">
      <c r="A411" s="240">
        <v>138</v>
      </c>
      <c r="B411" s="295" t="s">
        <v>1050</v>
      </c>
      <c r="C411" s="293" t="s">
        <v>1051</v>
      </c>
      <c r="D411" s="294">
        <v>10000000</v>
      </c>
    </row>
    <row r="412" spans="1:4" s="291" customFormat="1" ht="30">
      <c r="A412" s="240">
        <v>139</v>
      </c>
      <c r="B412" s="295" t="s">
        <v>1052</v>
      </c>
      <c r="C412" s="293" t="s">
        <v>1053</v>
      </c>
      <c r="D412" s="294">
        <v>10000000</v>
      </c>
    </row>
    <row r="413" spans="1:4" s="291" customFormat="1" ht="30">
      <c r="A413" s="240">
        <v>140</v>
      </c>
      <c r="B413" s="295" t="s">
        <v>1054</v>
      </c>
      <c r="C413" s="293" t="s">
        <v>1055</v>
      </c>
      <c r="D413" s="294">
        <v>10000000</v>
      </c>
    </row>
    <row r="414" spans="1:4" s="291" customFormat="1" ht="30">
      <c r="A414" s="240">
        <v>141</v>
      </c>
      <c r="B414" s="295" t="s">
        <v>1056</v>
      </c>
      <c r="C414" s="293" t="s">
        <v>1057</v>
      </c>
      <c r="D414" s="294">
        <v>10000000</v>
      </c>
    </row>
    <row r="415" spans="1:4" s="291" customFormat="1">
      <c r="A415" s="240">
        <v>142</v>
      </c>
      <c r="B415" s="295" t="s">
        <v>1058</v>
      </c>
      <c r="C415" s="293" t="s">
        <v>1059</v>
      </c>
      <c r="D415" s="294">
        <v>10000000</v>
      </c>
    </row>
    <row r="416" spans="1:4" s="291" customFormat="1" ht="30">
      <c r="A416" s="240">
        <v>143</v>
      </c>
      <c r="B416" s="295" t="s">
        <v>1060</v>
      </c>
      <c r="C416" s="293" t="s">
        <v>1061</v>
      </c>
      <c r="D416" s="294">
        <v>10000000</v>
      </c>
    </row>
    <row r="417" spans="1:4" s="291" customFormat="1" ht="30">
      <c r="A417" s="240">
        <v>144</v>
      </c>
      <c r="B417" s="295" t="s">
        <v>1062</v>
      </c>
      <c r="C417" s="293" t="s">
        <v>1063</v>
      </c>
      <c r="D417" s="294">
        <v>10000000</v>
      </c>
    </row>
    <row r="418" spans="1:4" s="291" customFormat="1" ht="30">
      <c r="A418" s="240">
        <v>145</v>
      </c>
      <c r="B418" s="295" t="s">
        <v>1064</v>
      </c>
      <c r="C418" s="293" t="s">
        <v>1065</v>
      </c>
      <c r="D418" s="294">
        <v>10000000</v>
      </c>
    </row>
    <row r="419" spans="1:4" s="291" customFormat="1">
      <c r="A419" s="240"/>
      <c r="B419" s="295"/>
      <c r="C419" s="293"/>
      <c r="D419" s="294"/>
    </row>
    <row r="420" spans="1:4" s="291" customFormat="1">
      <c r="A420" s="240"/>
      <c r="B420" s="322" t="s">
        <v>1066</v>
      </c>
      <c r="C420" s="293"/>
      <c r="D420" s="294"/>
    </row>
    <row r="421" spans="1:4" s="291" customFormat="1" ht="30">
      <c r="A421" s="240">
        <v>146</v>
      </c>
      <c r="B421" s="295" t="s">
        <v>1067</v>
      </c>
      <c r="C421" s="293" t="s">
        <v>1068</v>
      </c>
      <c r="D421" s="294">
        <v>10000000</v>
      </c>
    </row>
    <row r="422" spans="1:4" s="291" customFormat="1">
      <c r="A422" s="240">
        <v>147</v>
      </c>
      <c r="B422" s="295" t="s">
        <v>1069</v>
      </c>
      <c r="C422" s="293" t="s">
        <v>1070</v>
      </c>
      <c r="D422" s="294">
        <v>10000000</v>
      </c>
    </row>
    <row r="423" spans="1:4" s="291" customFormat="1">
      <c r="A423" s="240"/>
      <c r="B423" s="295" t="s">
        <v>81</v>
      </c>
      <c r="C423" s="293"/>
      <c r="D423" s="294"/>
    </row>
    <row r="424" spans="1:4" s="291" customFormat="1" ht="30">
      <c r="A424" s="240">
        <v>148</v>
      </c>
      <c r="B424" s="295" t="s">
        <v>1071</v>
      </c>
      <c r="C424" s="293" t="s">
        <v>1072</v>
      </c>
      <c r="D424" s="294">
        <v>10000000</v>
      </c>
    </row>
    <row r="425" spans="1:4" s="291" customFormat="1">
      <c r="A425" s="240"/>
      <c r="B425" s="295" t="s">
        <v>84</v>
      </c>
      <c r="C425" s="293"/>
      <c r="D425" s="294"/>
    </row>
    <row r="426" spans="1:4" s="291" customFormat="1" ht="30">
      <c r="A426" s="240"/>
      <c r="B426" s="295" t="s">
        <v>1073</v>
      </c>
      <c r="C426" s="293" t="s">
        <v>1072</v>
      </c>
      <c r="D426" s="294"/>
    </row>
    <row r="427" spans="1:4" s="291" customFormat="1" ht="30">
      <c r="A427" s="240">
        <v>149</v>
      </c>
      <c r="B427" s="295" t="s">
        <v>1056</v>
      </c>
      <c r="C427" s="293" t="s">
        <v>1074</v>
      </c>
      <c r="D427" s="294">
        <v>10000000</v>
      </c>
    </row>
    <row r="428" spans="1:4" s="291" customFormat="1">
      <c r="A428" s="240">
        <v>150</v>
      </c>
      <c r="B428" s="295" t="s">
        <v>1075</v>
      </c>
      <c r="C428" s="293" t="s">
        <v>1076</v>
      </c>
      <c r="D428" s="294">
        <v>10000000</v>
      </c>
    </row>
    <row r="429" spans="1:4" s="291" customFormat="1">
      <c r="A429" s="240">
        <v>151</v>
      </c>
      <c r="B429" s="295" t="s">
        <v>1077</v>
      </c>
      <c r="C429" s="293" t="s">
        <v>1078</v>
      </c>
      <c r="D429" s="294">
        <v>10000000</v>
      </c>
    </row>
    <row r="430" spans="1:4" s="291" customFormat="1">
      <c r="A430" s="240">
        <v>152</v>
      </c>
      <c r="B430" s="295" t="s">
        <v>974</v>
      </c>
      <c r="C430" s="293" t="s">
        <v>1079</v>
      </c>
      <c r="D430" s="294">
        <v>10000000</v>
      </c>
    </row>
    <row r="431" spans="1:4" s="291" customFormat="1">
      <c r="A431" s="240">
        <v>153</v>
      </c>
      <c r="B431" s="295" t="s">
        <v>1080</v>
      </c>
      <c r="C431" s="293" t="s">
        <v>1081</v>
      </c>
      <c r="D431" s="294">
        <v>10000000</v>
      </c>
    </row>
    <row r="432" spans="1:4" s="291" customFormat="1">
      <c r="A432" s="240">
        <v>154</v>
      </c>
      <c r="B432" s="295" t="s">
        <v>1013</v>
      </c>
      <c r="C432" s="293" t="s">
        <v>1082</v>
      </c>
      <c r="D432" s="294">
        <v>10000000</v>
      </c>
    </row>
    <row r="433" spans="1:4" s="291" customFormat="1">
      <c r="A433" s="240">
        <v>155</v>
      </c>
      <c r="B433" s="295" t="s">
        <v>1083</v>
      </c>
      <c r="C433" s="293" t="s">
        <v>1084</v>
      </c>
      <c r="D433" s="294">
        <v>10000000</v>
      </c>
    </row>
    <row r="434" spans="1:4" s="291" customFormat="1">
      <c r="A434" s="240">
        <v>156</v>
      </c>
      <c r="B434" s="295" t="s">
        <v>1047</v>
      </c>
      <c r="C434" s="293" t="s">
        <v>1085</v>
      </c>
      <c r="D434" s="294">
        <v>10000000</v>
      </c>
    </row>
    <row r="435" spans="1:4" s="291" customFormat="1">
      <c r="A435" s="240">
        <v>157</v>
      </c>
      <c r="B435" s="295" t="s">
        <v>1086</v>
      </c>
      <c r="C435" s="293" t="s">
        <v>1087</v>
      </c>
      <c r="D435" s="294">
        <v>10000000</v>
      </c>
    </row>
    <row r="436" spans="1:4" s="291" customFormat="1">
      <c r="A436" s="240">
        <v>158</v>
      </c>
      <c r="B436" s="295" t="s">
        <v>1088</v>
      </c>
      <c r="C436" s="293" t="s">
        <v>1089</v>
      </c>
      <c r="D436" s="294">
        <v>10000000</v>
      </c>
    </row>
    <row r="437" spans="1:4" s="291" customFormat="1">
      <c r="A437" s="240">
        <v>159</v>
      </c>
      <c r="B437" s="295" t="s">
        <v>1037</v>
      </c>
      <c r="C437" s="293" t="s">
        <v>1090</v>
      </c>
      <c r="D437" s="294">
        <v>10000000</v>
      </c>
    </row>
    <row r="438" spans="1:4" s="291" customFormat="1">
      <c r="A438" s="240">
        <v>160</v>
      </c>
      <c r="B438" s="295" t="s">
        <v>1091</v>
      </c>
      <c r="C438" s="293" t="s">
        <v>1092</v>
      </c>
      <c r="D438" s="294">
        <v>10000000</v>
      </c>
    </row>
    <row r="439" spans="1:4" s="291" customFormat="1">
      <c r="A439" s="240">
        <v>161</v>
      </c>
      <c r="B439" s="295" t="s">
        <v>974</v>
      </c>
      <c r="C439" s="293" t="s">
        <v>1093</v>
      </c>
      <c r="D439" s="294">
        <v>10000000</v>
      </c>
    </row>
    <row r="440" spans="1:4" s="291" customFormat="1">
      <c r="A440" s="240"/>
      <c r="B440" s="295"/>
      <c r="C440" s="293"/>
      <c r="D440" s="294"/>
    </row>
    <row r="441" spans="1:4" s="291" customFormat="1">
      <c r="A441" s="240"/>
      <c r="B441" s="322" t="s">
        <v>1094</v>
      </c>
      <c r="C441" s="293"/>
      <c r="D441" s="294"/>
    </row>
    <row r="442" spans="1:4" s="291" customFormat="1">
      <c r="A442" s="240">
        <v>162</v>
      </c>
      <c r="B442" s="295" t="s">
        <v>1043</v>
      </c>
      <c r="C442" s="293" t="s">
        <v>1095</v>
      </c>
      <c r="D442" s="294">
        <v>10000000</v>
      </c>
    </row>
    <row r="443" spans="1:4" s="291" customFormat="1" ht="30">
      <c r="A443" s="240">
        <v>163</v>
      </c>
      <c r="B443" s="295" t="s">
        <v>1096</v>
      </c>
      <c r="C443" s="293" t="s">
        <v>1097</v>
      </c>
      <c r="D443" s="294">
        <v>10000000</v>
      </c>
    </row>
    <row r="444" spans="1:4" s="291" customFormat="1" ht="30">
      <c r="A444" s="240">
        <v>164</v>
      </c>
      <c r="B444" s="295" t="s">
        <v>1098</v>
      </c>
      <c r="C444" s="293" t="s">
        <v>1099</v>
      </c>
      <c r="D444" s="294">
        <v>10000000</v>
      </c>
    </row>
    <row r="445" spans="1:4" s="291" customFormat="1">
      <c r="A445" s="240">
        <v>165</v>
      </c>
      <c r="B445" s="295" t="s">
        <v>1100</v>
      </c>
      <c r="C445" s="293" t="s">
        <v>1101</v>
      </c>
      <c r="D445" s="294">
        <v>10000000</v>
      </c>
    </row>
    <row r="446" spans="1:4" s="291" customFormat="1" ht="30">
      <c r="A446" s="240">
        <v>166</v>
      </c>
      <c r="B446" s="295" t="s">
        <v>1040</v>
      </c>
      <c r="C446" s="293" t="s">
        <v>1102</v>
      </c>
      <c r="D446" s="294">
        <v>10000000</v>
      </c>
    </row>
    <row r="447" spans="1:4" s="291" customFormat="1" ht="30">
      <c r="A447" s="240">
        <v>167</v>
      </c>
      <c r="B447" s="295" t="s">
        <v>1103</v>
      </c>
      <c r="C447" s="293" t="s">
        <v>1104</v>
      </c>
      <c r="D447" s="294">
        <v>10000000</v>
      </c>
    </row>
    <row r="448" spans="1:4" s="291" customFormat="1">
      <c r="A448" s="240"/>
      <c r="B448" s="295"/>
      <c r="C448" s="293"/>
      <c r="D448" s="294"/>
    </row>
    <row r="449" spans="1:4" s="291" customFormat="1">
      <c r="A449" s="240"/>
      <c r="B449" s="322" t="s">
        <v>1105</v>
      </c>
      <c r="C449" s="293"/>
      <c r="D449" s="294"/>
    </row>
    <row r="450" spans="1:4" s="291" customFormat="1">
      <c r="A450" s="240">
        <v>168</v>
      </c>
      <c r="B450" s="295" t="s">
        <v>1106</v>
      </c>
      <c r="C450" s="293" t="s">
        <v>1107</v>
      </c>
      <c r="D450" s="294">
        <v>10000000</v>
      </c>
    </row>
    <row r="451" spans="1:4" s="291" customFormat="1">
      <c r="A451" s="240">
        <v>169</v>
      </c>
      <c r="B451" s="295" t="s">
        <v>1108</v>
      </c>
      <c r="C451" s="293" t="s">
        <v>1109</v>
      </c>
      <c r="D451" s="294">
        <v>10000000</v>
      </c>
    </row>
    <row r="452" spans="1:4" s="291" customFormat="1">
      <c r="A452" s="240">
        <v>170</v>
      </c>
      <c r="B452" s="295" t="s">
        <v>1110</v>
      </c>
      <c r="C452" s="293" t="s">
        <v>1111</v>
      </c>
      <c r="D452" s="294">
        <v>10000000</v>
      </c>
    </row>
    <row r="453" spans="1:4" s="291" customFormat="1" ht="30">
      <c r="A453" s="240">
        <v>171</v>
      </c>
      <c r="B453" s="295" t="s">
        <v>1112</v>
      </c>
      <c r="C453" s="293" t="s">
        <v>1113</v>
      </c>
      <c r="D453" s="294">
        <v>10000000</v>
      </c>
    </row>
    <row r="454" spans="1:4" s="291" customFormat="1">
      <c r="A454" s="240">
        <v>172</v>
      </c>
      <c r="B454" s="295" t="s">
        <v>974</v>
      </c>
      <c r="C454" s="293" t="s">
        <v>1114</v>
      </c>
      <c r="D454" s="294">
        <v>10000000</v>
      </c>
    </row>
    <row r="455" spans="1:4" s="291" customFormat="1" ht="30">
      <c r="A455" s="240">
        <v>173</v>
      </c>
      <c r="B455" s="295" t="s">
        <v>1043</v>
      </c>
      <c r="C455" s="293" t="s">
        <v>1115</v>
      </c>
      <c r="D455" s="294">
        <v>10000000</v>
      </c>
    </row>
    <row r="456" spans="1:4" s="291" customFormat="1" ht="30">
      <c r="A456" s="240">
        <v>174</v>
      </c>
      <c r="B456" s="295" t="s">
        <v>1116</v>
      </c>
      <c r="C456" s="293" t="s">
        <v>1117</v>
      </c>
      <c r="D456" s="294">
        <v>10000000</v>
      </c>
    </row>
    <row r="457" spans="1:4" s="291" customFormat="1">
      <c r="A457" s="240">
        <v>175</v>
      </c>
      <c r="B457" s="295" t="s">
        <v>1043</v>
      </c>
      <c r="C457" s="293" t="s">
        <v>1118</v>
      </c>
      <c r="D457" s="294">
        <v>10000000</v>
      </c>
    </row>
    <row r="458" spans="1:4" s="291" customFormat="1">
      <c r="A458" s="240"/>
      <c r="B458" s="295"/>
      <c r="C458" s="293"/>
      <c r="D458" s="294"/>
    </row>
    <row r="459" spans="1:4" s="291" customFormat="1">
      <c r="A459" s="240"/>
      <c r="B459" s="322" t="s">
        <v>1119</v>
      </c>
      <c r="C459" s="293"/>
      <c r="D459" s="294"/>
    </row>
    <row r="460" spans="1:4" s="291" customFormat="1" ht="30">
      <c r="A460" s="240">
        <v>176</v>
      </c>
      <c r="B460" s="295" t="s">
        <v>1120</v>
      </c>
      <c r="C460" s="293" t="s">
        <v>1121</v>
      </c>
      <c r="D460" s="294">
        <v>10000000</v>
      </c>
    </row>
    <row r="461" spans="1:4" s="291" customFormat="1" ht="30">
      <c r="A461" s="240">
        <v>177</v>
      </c>
      <c r="B461" s="295" t="s">
        <v>1122</v>
      </c>
      <c r="C461" s="293" t="s">
        <v>1123</v>
      </c>
      <c r="D461" s="294">
        <v>10000000</v>
      </c>
    </row>
    <row r="462" spans="1:4" s="291" customFormat="1">
      <c r="A462" s="240">
        <v>178</v>
      </c>
      <c r="B462" s="295" t="s">
        <v>1124</v>
      </c>
      <c r="C462" s="293" t="s">
        <v>1125</v>
      </c>
      <c r="D462" s="294">
        <v>10000000</v>
      </c>
    </row>
    <row r="463" spans="1:4" s="291" customFormat="1">
      <c r="A463" s="240">
        <v>179</v>
      </c>
      <c r="B463" s="295" t="s">
        <v>1100</v>
      </c>
      <c r="C463" s="293" t="s">
        <v>1126</v>
      </c>
      <c r="D463" s="294">
        <v>10000000</v>
      </c>
    </row>
    <row r="464" spans="1:4" s="291" customFormat="1">
      <c r="A464" s="240">
        <v>180</v>
      </c>
      <c r="B464" s="295" t="s">
        <v>1127</v>
      </c>
      <c r="C464" s="293" t="s">
        <v>1128</v>
      </c>
      <c r="D464" s="294">
        <v>10000000</v>
      </c>
    </row>
    <row r="465" spans="1:4" s="291" customFormat="1" ht="30">
      <c r="A465" s="240">
        <v>181</v>
      </c>
      <c r="B465" s="295" t="s">
        <v>1129</v>
      </c>
      <c r="C465" s="293" t="s">
        <v>1130</v>
      </c>
      <c r="D465" s="294">
        <v>10000000</v>
      </c>
    </row>
    <row r="466" spans="1:4" s="291" customFormat="1">
      <c r="A466" s="240">
        <v>182</v>
      </c>
      <c r="B466" s="295" t="s">
        <v>1131</v>
      </c>
      <c r="C466" s="293" t="s">
        <v>1132</v>
      </c>
      <c r="D466" s="294">
        <v>10000000</v>
      </c>
    </row>
    <row r="467" spans="1:4" s="291" customFormat="1" ht="30">
      <c r="A467" s="240">
        <v>183</v>
      </c>
      <c r="B467" s="295" t="s">
        <v>1133</v>
      </c>
      <c r="C467" s="293" t="s">
        <v>1134</v>
      </c>
      <c r="D467" s="294">
        <v>10000000</v>
      </c>
    </row>
    <row r="468" spans="1:4" s="291" customFormat="1" ht="30">
      <c r="A468" s="240">
        <v>184</v>
      </c>
      <c r="B468" s="295" t="s">
        <v>1135</v>
      </c>
      <c r="C468" s="293" t="s">
        <v>1136</v>
      </c>
      <c r="D468" s="294">
        <v>10000000</v>
      </c>
    </row>
    <row r="469" spans="1:4" s="291" customFormat="1" ht="30">
      <c r="A469" s="240">
        <v>185</v>
      </c>
      <c r="B469" s="295" t="s">
        <v>1129</v>
      </c>
      <c r="C469" s="293" t="s">
        <v>1137</v>
      </c>
      <c r="D469" s="294">
        <v>10000000</v>
      </c>
    </row>
    <row r="470" spans="1:4" s="291" customFormat="1" ht="30">
      <c r="A470" s="240">
        <v>186</v>
      </c>
      <c r="B470" s="295" t="s">
        <v>1037</v>
      </c>
      <c r="C470" s="293" t="s">
        <v>1138</v>
      </c>
      <c r="D470" s="294">
        <v>10000000</v>
      </c>
    </row>
    <row r="471" spans="1:4" s="291" customFormat="1">
      <c r="A471" s="240"/>
      <c r="B471" s="295"/>
      <c r="C471" s="293"/>
      <c r="D471" s="294"/>
    </row>
    <row r="472" spans="1:4" s="291" customFormat="1">
      <c r="A472" s="240"/>
      <c r="B472" s="322" t="s">
        <v>1139</v>
      </c>
      <c r="C472" s="293"/>
      <c r="D472" s="294"/>
    </row>
    <row r="473" spans="1:4" s="291" customFormat="1" ht="30">
      <c r="A473" s="240">
        <v>187</v>
      </c>
      <c r="B473" s="295" t="s">
        <v>1140</v>
      </c>
      <c r="C473" s="293" t="s">
        <v>1141</v>
      </c>
      <c r="D473" s="294">
        <v>10000000</v>
      </c>
    </row>
    <row r="474" spans="1:4" s="291" customFormat="1">
      <c r="A474" s="240">
        <v>188</v>
      </c>
      <c r="B474" s="295" t="s">
        <v>1142</v>
      </c>
      <c r="C474" s="293" t="s">
        <v>1143</v>
      </c>
      <c r="D474" s="294">
        <v>10000000</v>
      </c>
    </row>
    <row r="475" spans="1:4" s="291" customFormat="1">
      <c r="A475" s="240">
        <v>189</v>
      </c>
      <c r="B475" s="295" t="s">
        <v>1144</v>
      </c>
      <c r="C475" s="293" t="s">
        <v>1145</v>
      </c>
      <c r="D475" s="294">
        <v>10000000</v>
      </c>
    </row>
    <row r="476" spans="1:4" s="291" customFormat="1">
      <c r="A476" s="240"/>
      <c r="B476" s="295" t="s">
        <v>618</v>
      </c>
      <c r="C476" s="293"/>
      <c r="D476" s="294"/>
    </row>
    <row r="477" spans="1:4" s="291" customFormat="1">
      <c r="A477" s="240">
        <v>190</v>
      </c>
      <c r="B477" s="295" t="s">
        <v>1146</v>
      </c>
      <c r="C477" s="293" t="s">
        <v>1147</v>
      </c>
      <c r="D477" s="294">
        <v>10000000</v>
      </c>
    </row>
    <row r="478" spans="1:4" s="291" customFormat="1">
      <c r="A478" s="240"/>
      <c r="B478" s="295" t="s">
        <v>621</v>
      </c>
      <c r="C478" s="293"/>
      <c r="D478" s="294"/>
    </row>
    <row r="479" spans="1:4" s="291" customFormat="1">
      <c r="A479" s="240"/>
      <c r="B479" s="295" t="s">
        <v>1148</v>
      </c>
      <c r="C479" s="293"/>
      <c r="D479" s="294"/>
    </row>
    <row r="480" spans="1:4" s="291" customFormat="1" ht="45">
      <c r="A480" s="240">
        <v>191</v>
      </c>
      <c r="B480" s="295" t="s">
        <v>1149</v>
      </c>
      <c r="C480" s="293" t="s">
        <v>1150</v>
      </c>
      <c r="D480" s="294">
        <v>10000000</v>
      </c>
    </row>
    <row r="481" spans="1:6" s="291" customFormat="1">
      <c r="A481" s="240">
        <v>192</v>
      </c>
      <c r="B481" s="295" t="s">
        <v>1151</v>
      </c>
      <c r="C481" s="293" t="s">
        <v>1152</v>
      </c>
      <c r="D481" s="294">
        <v>10000000</v>
      </c>
    </row>
    <row r="482" spans="1:6" s="291" customFormat="1">
      <c r="A482" s="240"/>
      <c r="B482" s="295" t="s">
        <v>618</v>
      </c>
      <c r="C482" s="293"/>
      <c r="D482" s="294"/>
    </row>
    <row r="483" spans="1:6" s="291" customFormat="1">
      <c r="A483" s="240">
        <v>193</v>
      </c>
      <c r="B483" s="295" t="s">
        <v>1153</v>
      </c>
      <c r="C483" s="293" t="s">
        <v>1154</v>
      </c>
      <c r="D483" s="294">
        <v>10000000</v>
      </c>
    </row>
    <row r="484" spans="1:6">
      <c r="A484" s="240"/>
      <c r="B484" s="295" t="s">
        <v>621</v>
      </c>
      <c r="C484" s="293"/>
      <c r="D484" s="294"/>
    </row>
    <row r="485" spans="1:6">
      <c r="A485" s="240"/>
      <c r="B485" s="295" t="s">
        <v>1155</v>
      </c>
      <c r="C485" s="293"/>
      <c r="D485" s="294"/>
    </row>
    <row r="486" spans="1:6">
      <c r="A486" s="240">
        <v>194</v>
      </c>
      <c r="B486" s="295" t="s">
        <v>1156</v>
      </c>
      <c r="C486" s="293" t="s">
        <v>1157</v>
      </c>
      <c r="D486" s="294">
        <v>10000000</v>
      </c>
    </row>
    <row r="487" spans="1:6" ht="30">
      <c r="A487" s="240">
        <v>195</v>
      </c>
      <c r="B487" s="295" t="s">
        <v>1158</v>
      </c>
      <c r="C487" s="293" t="s">
        <v>1159</v>
      </c>
      <c r="D487" s="294">
        <v>10000000</v>
      </c>
    </row>
    <row r="488" spans="1:6">
      <c r="A488" s="240">
        <v>196</v>
      </c>
      <c r="B488" s="295" t="s">
        <v>1108</v>
      </c>
      <c r="C488" s="293" t="s">
        <v>1160</v>
      </c>
      <c r="D488" s="294">
        <v>10000000</v>
      </c>
    </row>
    <row r="489" spans="1:6" ht="30">
      <c r="A489" s="240">
        <v>197</v>
      </c>
      <c r="B489" s="295" t="s">
        <v>1040</v>
      </c>
      <c r="C489" s="293" t="s">
        <v>1161</v>
      </c>
      <c r="D489" s="294">
        <v>10000000</v>
      </c>
    </row>
    <row r="490" spans="1:6">
      <c r="A490" s="254"/>
      <c r="B490" s="258"/>
      <c r="C490" s="259"/>
      <c r="D490" s="233"/>
      <c r="F490" s="291" t="e">
        <f>C266+#REF!</f>
        <v>#REF!</v>
      </c>
    </row>
    <row r="491" spans="1:6">
      <c r="A491" s="254"/>
      <c r="B491" s="258"/>
      <c r="C491" s="259"/>
      <c r="D491" s="233"/>
    </row>
    <row r="492" spans="1:6">
      <c r="A492" s="254"/>
      <c r="B492" s="258"/>
      <c r="C492" s="259"/>
      <c r="D492" s="233"/>
    </row>
    <row r="493" spans="1:6" s="291" customFormat="1">
      <c r="A493" s="232" t="s">
        <v>7</v>
      </c>
      <c r="B493" s="232"/>
      <c r="C493" s="260" t="s">
        <v>1562</v>
      </c>
      <c r="D493" s="261"/>
    </row>
    <row r="494" spans="1:6" s="291" customFormat="1" ht="28.5" customHeight="1">
      <c r="A494" s="232" t="s">
        <v>9</v>
      </c>
      <c r="B494" s="232"/>
      <c r="C494" s="262" t="s">
        <v>1563</v>
      </c>
      <c r="D494" s="262"/>
    </row>
    <row r="495" spans="1:6" s="291" customFormat="1">
      <c r="A495" s="234" t="s">
        <v>11</v>
      </c>
      <c r="B495" s="234"/>
      <c r="C495" s="263">
        <f>SUM(D497:D498)</f>
        <v>31900000</v>
      </c>
      <c r="D495" s="261"/>
    </row>
    <row r="496" spans="1:6" s="291" customFormat="1" ht="30">
      <c r="A496" s="264" t="s">
        <v>12</v>
      </c>
      <c r="B496" s="264" t="s">
        <v>13</v>
      </c>
      <c r="C496" s="265" t="s">
        <v>14</v>
      </c>
      <c r="D496" s="266" t="s">
        <v>15</v>
      </c>
    </row>
    <row r="497" spans="1:5" s="291" customFormat="1" ht="30">
      <c r="A497" s="267">
        <v>1</v>
      </c>
      <c r="B497" s="283" t="s">
        <v>1564</v>
      </c>
      <c r="C497" s="283" t="s">
        <v>1565</v>
      </c>
      <c r="D497" s="276">
        <v>10000000</v>
      </c>
    </row>
    <row r="498" spans="1:5" s="291" customFormat="1" ht="30">
      <c r="A498" s="267">
        <v>2</v>
      </c>
      <c r="B498" s="248" t="s">
        <v>1566</v>
      </c>
      <c r="C498" s="248" t="s">
        <v>1567</v>
      </c>
      <c r="D498" s="249">
        <v>21900000</v>
      </c>
    </row>
    <row r="499" spans="1:5" s="291" customFormat="1">
      <c r="A499" s="254"/>
      <c r="B499" s="323"/>
      <c r="C499" s="323"/>
      <c r="D499" s="324"/>
    </row>
    <row r="500" spans="1:5" s="291" customFormat="1">
      <c r="A500" s="254"/>
      <c r="B500" s="323"/>
      <c r="C500" s="323"/>
      <c r="D500" s="324"/>
    </row>
    <row r="501" spans="1:5" s="291" customFormat="1">
      <c r="A501" s="254"/>
      <c r="B501" s="323"/>
      <c r="C501" s="323"/>
      <c r="D501" s="324"/>
    </row>
    <row r="502" spans="1:5" s="291" customFormat="1">
      <c r="A502" s="254"/>
      <c r="B502" s="323"/>
      <c r="C502" s="323"/>
      <c r="D502" s="324"/>
    </row>
    <row r="503" spans="1:5" s="291" customFormat="1">
      <c r="A503" s="254"/>
      <c r="B503" s="323"/>
      <c r="C503" s="323"/>
      <c r="D503" s="324"/>
    </row>
    <row r="504" spans="1:5" s="291" customFormat="1" ht="20.25" customHeight="1">
      <c r="A504" s="232" t="s">
        <v>7</v>
      </c>
      <c r="B504" s="232"/>
      <c r="C504" s="260" t="s">
        <v>1571</v>
      </c>
      <c r="D504" s="261"/>
      <c r="E504" s="292"/>
    </row>
    <row r="505" spans="1:5" s="291" customFormat="1">
      <c r="A505" s="232" t="s">
        <v>9</v>
      </c>
      <c r="B505" s="232"/>
      <c r="C505" s="262" t="s">
        <v>1572</v>
      </c>
      <c r="D505" s="262"/>
      <c r="E505" s="292"/>
    </row>
    <row r="506" spans="1:5" s="291" customFormat="1">
      <c r="A506" s="234" t="s">
        <v>11</v>
      </c>
      <c r="B506" s="234"/>
      <c r="C506" s="263">
        <f>SUM(D508:D529)</f>
        <v>317700000</v>
      </c>
      <c r="D506" s="261"/>
      <c r="E506" s="292"/>
    </row>
    <row r="507" spans="1:5" s="291" customFormat="1" ht="30">
      <c r="A507" s="264" t="s">
        <v>12</v>
      </c>
      <c r="B507" s="264" t="s">
        <v>13</v>
      </c>
      <c r="C507" s="265" t="s">
        <v>14</v>
      </c>
      <c r="D507" s="266" t="s">
        <v>15</v>
      </c>
      <c r="E507" s="292"/>
    </row>
    <row r="508" spans="1:5" s="291" customFormat="1">
      <c r="A508" s="325">
        <v>1</v>
      </c>
      <c r="B508" s="251" t="s">
        <v>1573</v>
      </c>
      <c r="C508" s="326" t="s">
        <v>1574</v>
      </c>
      <c r="D508" s="253">
        <v>12375000</v>
      </c>
      <c r="E508" s="292"/>
    </row>
    <row r="509" spans="1:5" s="291" customFormat="1">
      <c r="A509" s="325">
        <v>2</v>
      </c>
      <c r="B509" s="251" t="s">
        <v>1575</v>
      </c>
      <c r="C509" s="326" t="s">
        <v>1576</v>
      </c>
      <c r="D509" s="253">
        <v>10500000</v>
      </c>
      <c r="E509" s="292"/>
    </row>
    <row r="510" spans="1:5" s="291" customFormat="1">
      <c r="A510" s="325">
        <v>3</v>
      </c>
      <c r="B510" s="251" t="s">
        <v>1577</v>
      </c>
      <c r="C510" s="326" t="s">
        <v>1578</v>
      </c>
      <c r="D510" s="253">
        <v>9450000</v>
      </c>
      <c r="E510" s="292"/>
    </row>
    <row r="511" spans="1:5" s="291" customFormat="1">
      <c r="A511" s="325">
        <v>4</v>
      </c>
      <c r="B511" s="251" t="s">
        <v>1579</v>
      </c>
      <c r="C511" s="326" t="s">
        <v>1580</v>
      </c>
      <c r="D511" s="253">
        <v>51825000</v>
      </c>
      <c r="E511" s="292"/>
    </row>
    <row r="512" spans="1:5" s="291" customFormat="1">
      <c r="A512" s="325">
        <v>5</v>
      </c>
      <c r="B512" s="251" t="s">
        <v>1581</v>
      </c>
      <c r="C512" s="326" t="s">
        <v>195</v>
      </c>
      <c r="D512" s="253">
        <v>3825000</v>
      </c>
      <c r="E512" s="292"/>
    </row>
    <row r="513" spans="1:5" s="291" customFormat="1">
      <c r="A513" s="325">
        <v>6</v>
      </c>
      <c r="B513" s="251" t="s">
        <v>1582</v>
      </c>
      <c r="C513" s="326" t="s">
        <v>1583</v>
      </c>
      <c r="D513" s="253">
        <v>31875000</v>
      </c>
      <c r="E513" s="292"/>
    </row>
    <row r="514" spans="1:5" s="291" customFormat="1">
      <c r="A514" s="325">
        <v>7</v>
      </c>
      <c r="B514" s="251" t="s">
        <v>1584</v>
      </c>
      <c r="C514" s="326" t="s">
        <v>1585</v>
      </c>
      <c r="D514" s="253">
        <v>11025000</v>
      </c>
      <c r="E514" s="292"/>
    </row>
    <row r="515" spans="1:5" s="291" customFormat="1">
      <c r="A515" s="325">
        <v>8</v>
      </c>
      <c r="B515" s="251" t="s">
        <v>1586</v>
      </c>
      <c r="C515" s="326" t="s">
        <v>1587</v>
      </c>
      <c r="D515" s="253">
        <v>9450000</v>
      </c>
      <c r="E515" s="292"/>
    </row>
    <row r="516" spans="1:5" s="291" customFormat="1">
      <c r="A516" s="325">
        <v>9</v>
      </c>
      <c r="B516" s="251" t="s">
        <v>1588</v>
      </c>
      <c r="C516" s="326" t="s">
        <v>1589</v>
      </c>
      <c r="D516" s="253">
        <v>15000000</v>
      </c>
      <c r="E516" s="292"/>
    </row>
    <row r="517" spans="1:5" s="291" customFormat="1">
      <c r="A517" s="325">
        <v>10</v>
      </c>
      <c r="B517" s="251" t="s">
        <v>1590</v>
      </c>
      <c r="C517" s="326" t="s">
        <v>1591</v>
      </c>
      <c r="D517" s="253">
        <v>9000000</v>
      </c>
      <c r="E517" s="292"/>
    </row>
    <row r="518" spans="1:5" s="291" customFormat="1">
      <c r="A518" s="325">
        <v>11</v>
      </c>
      <c r="B518" s="251" t="s">
        <v>1592</v>
      </c>
      <c r="C518" s="326" t="s">
        <v>1593</v>
      </c>
      <c r="D518" s="253">
        <v>19500000</v>
      </c>
      <c r="E518" s="292"/>
    </row>
    <row r="519" spans="1:5" s="291" customFormat="1">
      <c r="A519" s="325">
        <v>12</v>
      </c>
      <c r="B519" s="251" t="s">
        <v>1594</v>
      </c>
      <c r="C519" s="326" t="s">
        <v>1595</v>
      </c>
      <c r="D519" s="253">
        <v>16500000</v>
      </c>
      <c r="E519" s="292"/>
    </row>
    <row r="520" spans="1:5" s="291" customFormat="1">
      <c r="A520" s="325">
        <v>13</v>
      </c>
      <c r="B520" s="251" t="s">
        <v>1596</v>
      </c>
      <c r="C520" s="326" t="s">
        <v>1597</v>
      </c>
      <c r="D520" s="253">
        <v>10200000</v>
      </c>
      <c r="E520" s="292"/>
    </row>
    <row r="521" spans="1:5" s="291" customFormat="1">
      <c r="A521" s="325">
        <v>14</v>
      </c>
      <c r="B521" s="251" t="s">
        <v>1598</v>
      </c>
      <c r="C521" s="326" t="s">
        <v>1599</v>
      </c>
      <c r="D521" s="253">
        <v>26550000</v>
      </c>
      <c r="E521" s="292"/>
    </row>
    <row r="522" spans="1:5" s="291" customFormat="1">
      <c r="A522" s="325">
        <v>15</v>
      </c>
      <c r="B522" s="251" t="s">
        <v>1600</v>
      </c>
      <c r="C522" s="326" t="s">
        <v>1601</v>
      </c>
      <c r="D522" s="253">
        <v>9225000</v>
      </c>
      <c r="E522" s="292"/>
    </row>
    <row r="523" spans="1:5">
      <c r="A523" s="325">
        <v>16</v>
      </c>
      <c r="B523" s="251" t="s">
        <v>1602</v>
      </c>
      <c r="C523" s="326" t="s">
        <v>1603</v>
      </c>
      <c r="D523" s="253">
        <v>9150000</v>
      </c>
      <c r="E523" s="292"/>
    </row>
    <row r="524" spans="1:5">
      <c r="A524" s="325">
        <v>17</v>
      </c>
      <c r="B524" s="251" t="s">
        <v>1604</v>
      </c>
      <c r="C524" s="326" t="s">
        <v>1605</v>
      </c>
      <c r="D524" s="253">
        <v>8400000</v>
      </c>
    </row>
    <row r="525" spans="1:5">
      <c r="A525" s="325">
        <v>18</v>
      </c>
      <c r="B525" s="251" t="s">
        <v>1606</v>
      </c>
      <c r="C525" s="326" t="s">
        <v>1607</v>
      </c>
      <c r="D525" s="253">
        <v>8550000</v>
      </c>
    </row>
    <row r="526" spans="1:5">
      <c r="A526" s="325">
        <v>19</v>
      </c>
      <c r="B526" s="251" t="s">
        <v>1608</v>
      </c>
      <c r="C526" s="326" t="s">
        <v>1609</v>
      </c>
      <c r="D526" s="253">
        <v>9300000</v>
      </c>
    </row>
    <row r="527" spans="1:5">
      <c r="A527" s="325">
        <v>20</v>
      </c>
      <c r="B527" s="251" t="s">
        <v>1610</v>
      </c>
      <c r="C527" s="326" t="s">
        <v>1611</v>
      </c>
      <c r="D527" s="253">
        <v>10200000</v>
      </c>
    </row>
    <row r="528" spans="1:5">
      <c r="A528" s="325">
        <v>21</v>
      </c>
      <c r="B528" s="251" t="s">
        <v>1612</v>
      </c>
      <c r="C528" s="326" t="s">
        <v>1613</v>
      </c>
      <c r="D528" s="253">
        <v>11400000</v>
      </c>
    </row>
    <row r="529" spans="1:9">
      <c r="A529" s="325">
        <v>22</v>
      </c>
      <c r="B529" s="251" t="s">
        <v>1614</v>
      </c>
      <c r="C529" s="326" t="s">
        <v>1615</v>
      </c>
      <c r="D529" s="253">
        <v>14400000</v>
      </c>
    </row>
    <row r="530" spans="1:9">
      <c r="B530" s="292"/>
      <c r="C530" s="292"/>
      <c r="D530" s="300"/>
      <c r="E530" s="292"/>
      <c r="I530" s="291"/>
    </row>
    <row r="531" spans="1:9">
      <c r="B531" s="292"/>
      <c r="C531" s="292"/>
      <c r="D531" s="300"/>
      <c r="E531" s="292"/>
      <c r="I531" s="291"/>
    </row>
    <row r="532" spans="1:9">
      <c r="A532" s="232" t="s">
        <v>7</v>
      </c>
      <c r="B532" s="232"/>
      <c r="C532" s="260" t="s">
        <v>1616</v>
      </c>
      <c r="E532" s="292"/>
      <c r="I532" s="291"/>
    </row>
    <row r="533" spans="1:9">
      <c r="A533" s="232" t="s">
        <v>9</v>
      </c>
      <c r="B533" s="232"/>
      <c r="C533" s="262" t="s">
        <v>1617</v>
      </c>
      <c r="D533" s="262"/>
      <c r="E533" s="292"/>
      <c r="I533" s="291"/>
    </row>
    <row r="534" spans="1:9">
      <c r="A534" s="234" t="s">
        <v>11</v>
      </c>
      <c r="B534" s="234"/>
      <c r="C534" s="263">
        <f>SUM(D536:D651)</f>
        <v>2265275000</v>
      </c>
      <c r="E534" s="292"/>
      <c r="I534" s="291"/>
    </row>
    <row r="535" spans="1:9" ht="30">
      <c r="A535" s="264" t="s">
        <v>12</v>
      </c>
      <c r="B535" s="264" t="s">
        <v>13</v>
      </c>
      <c r="C535" s="265" t="s">
        <v>14</v>
      </c>
      <c r="D535" s="266" t="s">
        <v>15</v>
      </c>
      <c r="E535" s="292"/>
      <c r="I535" s="291"/>
    </row>
    <row r="536" spans="1:9">
      <c r="A536" s="325">
        <v>1</v>
      </c>
      <c r="B536" s="251" t="s">
        <v>1618</v>
      </c>
      <c r="C536" s="327" t="s">
        <v>1619</v>
      </c>
      <c r="D536" s="328">
        <v>6225000</v>
      </c>
      <c r="E536" s="292"/>
      <c r="I536" s="291"/>
    </row>
    <row r="537" spans="1:9" ht="30">
      <c r="A537" s="325">
        <f t="shared" ref="A537:A600" si="0">A536+1</f>
        <v>2</v>
      </c>
      <c r="B537" s="251" t="s">
        <v>1620</v>
      </c>
      <c r="C537" s="327" t="s">
        <v>1621</v>
      </c>
      <c r="D537" s="328">
        <v>3975000</v>
      </c>
      <c r="E537" s="292"/>
      <c r="I537" s="291"/>
    </row>
    <row r="538" spans="1:9" ht="30">
      <c r="A538" s="325">
        <f t="shared" si="0"/>
        <v>3</v>
      </c>
      <c r="B538" s="251" t="s">
        <v>1622</v>
      </c>
      <c r="C538" s="327" t="s">
        <v>1623</v>
      </c>
      <c r="D538" s="328">
        <v>2700000</v>
      </c>
      <c r="E538" s="292"/>
      <c r="I538" s="291"/>
    </row>
    <row r="539" spans="1:9" ht="30">
      <c r="A539" s="325">
        <f t="shared" si="0"/>
        <v>4</v>
      </c>
      <c r="B539" s="251" t="s">
        <v>1624</v>
      </c>
      <c r="C539" s="327" t="s">
        <v>1625</v>
      </c>
      <c r="D539" s="328">
        <v>10875000</v>
      </c>
      <c r="I539" s="291"/>
    </row>
    <row r="540" spans="1:9" ht="30">
      <c r="A540" s="325">
        <f t="shared" si="0"/>
        <v>5</v>
      </c>
      <c r="B540" s="251" t="s">
        <v>1626</v>
      </c>
      <c r="C540" s="327" t="s">
        <v>1627</v>
      </c>
      <c r="D540" s="328">
        <v>8250000</v>
      </c>
      <c r="I540" s="291"/>
    </row>
    <row r="541" spans="1:9">
      <c r="A541" s="325">
        <f t="shared" si="0"/>
        <v>6</v>
      </c>
      <c r="B541" s="251" t="s">
        <v>1628</v>
      </c>
      <c r="C541" s="327" t="s">
        <v>1593</v>
      </c>
      <c r="D541" s="328">
        <v>32625000</v>
      </c>
      <c r="I541" s="291"/>
    </row>
    <row r="542" spans="1:9">
      <c r="A542" s="325">
        <f t="shared" si="0"/>
        <v>7</v>
      </c>
      <c r="B542" s="251" t="s">
        <v>1629</v>
      </c>
      <c r="C542" s="327" t="s">
        <v>1630</v>
      </c>
      <c r="D542" s="328">
        <v>19650000</v>
      </c>
      <c r="I542" s="291"/>
    </row>
    <row r="543" spans="1:9" ht="30">
      <c r="A543" s="325">
        <f t="shared" si="0"/>
        <v>8</v>
      </c>
      <c r="B543" s="251" t="s">
        <v>1631</v>
      </c>
      <c r="C543" s="327" t="s">
        <v>1632</v>
      </c>
      <c r="D543" s="328">
        <v>15225000</v>
      </c>
      <c r="I543" s="291"/>
    </row>
    <row r="544" spans="1:9">
      <c r="A544" s="325">
        <f t="shared" si="0"/>
        <v>9</v>
      </c>
      <c r="B544" s="251" t="s">
        <v>1633</v>
      </c>
      <c r="C544" s="327" t="s">
        <v>1574</v>
      </c>
      <c r="D544" s="328">
        <v>14250000</v>
      </c>
      <c r="I544" s="291"/>
    </row>
    <row r="545" spans="1:9">
      <c r="A545" s="325">
        <f t="shared" si="0"/>
        <v>10</v>
      </c>
      <c r="B545" s="251" t="s">
        <v>1634</v>
      </c>
      <c r="C545" s="327" t="s">
        <v>1635</v>
      </c>
      <c r="D545" s="328">
        <v>5100000</v>
      </c>
      <c r="I545" s="291"/>
    </row>
    <row r="546" spans="1:9" ht="45">
      <c r="A546" s="325">
        <f t="shared" si="0"/>
        <v>11</v>
      </c>
      <c r="B546" s="251" t="s">
        <v>1636</v>
      </c>
      <c r="C546" s="327" t="s">
        <v>1637</v>
      </c>
      <c r="D546" s="328">
        <v>4800000</v>
      </c>
      <c r="I546" s="291"/>
    </row>
    <row r="547" spans="1:9">
      <c r="A547" s="325">
        <f t="shared" si="0"/>
        <v>12</v>
      </c>
      <c r="B547" s="251" t="s">
        <v>1638</v>
      </c>
      <c r="C547" s="327" t="s">
        <v>1639</v>
      </c>
      <c r="D547" s="328">
        <v>5625000</v>
      </c>
      <c r="I547" s="291"/>
    </row>
    <row r="548" spans="1:9">
      <c r="A548" s="325">
        <f t="shared" si="0"/>
        <v>13</v>
      </c>
      <c r="B548" s="251" t="s">
        <v>1640</v>
      </c>
      <c r="C548" s="327" t="s">
        <v>1641</v>
      </c>
      <c r="D548" s="328">
        <v>13875000</v>
      </c>
      <c r="I548" s="291"/>
    </row>
    <row r="549" spans="1:9">
      <c r="A549" s="325">
        <f t="shared" si="0"/>
        <v>14</v>
      </c>
      <c r="B549" s="251" t="s">
        <v>1642</v>
      </c>
      <c r="C549" s="327" t="s">
        <v>1643</v>
      </c>
      <c r="D549" s="328">
        <v>38025000</v>
      </c>
      <c r="I549" s="291"/>
    </row>
    <row r="550" spans="1:9">
      <c r="A550" s="325">
        <f t="shared" si="0"/>
        <v>15</v>
      </c>
      <c r="B550" s="251" t="s">
        <v>1644</v>
      </c>
      <c r="C550" s="327" t="s">
        <v>1645</v>
      </c>
      <c r="D550" s="328">
        <v>21750000</v>
      </c>
      <c r="I550" s="291"/>
    </row>
    <row r="551" spans="1:9" ht="30">
      <c r="A551" s="325">
        <f t="shared" si="0"/>
        <v>16</v>
      </c>
      <c r="B551" s="251" t="s">
        <v>1646</v>
      </c>
      <c r="C551" s="327" t="s">
        <v>1647</v>
      </c>
      <c r="D551" s="328">
        <v>18750000</v>
      </c>
      <c r="I551" s="291"/>
    </row>
    <row r="552" spans="1:9" ht="45">
      <c r="A552" s="325">
        <f t="shared" si="0"/>
        <v>17</v>
      </c>
      <c r="B552" s="251" t="s">
        <v>1648</v>
      </c>
      <c r="C552" s="327" t="s">
        <v>1649</v>
      </c>
      <c r="D552" s="328">
        <v>5625000</v>
      </c>
      <c r="I552" s="291"/>
    </row>
    <row r="553" spans="1:9">
      <c r="A553" s="325">
        <f t="shared" si="0"/>
        <v>18</v>
      </c>
      <c r="B553" s="251" t="s">
        <v>1650</v>
      </c>
      <c r="C553" s="327" t="s">
        <v>1651</v>
      </c>
      <c r="D553" s="328">
        <v>16050000</v>
      </c>
      <c r="I553" s="291"/>
    </row>
    <row r="554" spans="1:9">
      <c r="A554" s="325">
        <f t="shared" si="0"/>
        <v>19</v>
      </c>
      <c r="B554" s="251" t="s">
        <v>1652</v>
      </c>
      <c r="C554" s="327" t="s">
        <v>1653</v>
      </c>
      <c r="D554" s="328">
        <v>38325000</v>
      </c>
      <c r="I554" s="291"/>
    </row>
    <row r="555" spans="1:9">
      <c r="A555" s="325">
        <f t="shared" si="0"/>
        <v>20</v>
      </c>
      <c r="B555" s="251" t="s">
        <v>1654</v>
      </c>
      <c r="C555" s="327" t="s">
        <v>1655</v>
      </c>
      <c r="D555" s="328">
        <v>6975000</v>
      </c>
      <c r="I555" s="291"/>
    </row>
    <row r="556" spans="1:9" ht="30">
      <c r="A556" s="325">
        <f t="shared" si="0"/>
        <v>21</v>
      </c>
      <c r="B556" s="251" t="s">
        <v>1656</v>
      </c>
      <c r="C556" s="327" t="s">
        <v>1657</v>
      </c>
      <c r="D556" s="328">
        <v>32775000</v>
      </c>
      <c r="I556" s="291"/>
    </row>
    <row r="557" spans="1:9" ht="30">
      <c r="A557" s="325">
        <f t="shared" si="0"/>
        <v>22</v>
      </c>
      <c r="B557" s="251" t="s">
        <v>1658</v>
      </c>
      <c r="C557" s="327" t="s">
        <v>1659</v>
      </c>
      <c r="D557" s="328">
        <v>5250000</v>
      </c>
      <c r="I557" s="291"/>
    </row>
    <row r="558" spans="1:9" ht="30">
      <c r="A558" s="325">
        <f t="shared" si="0"/>
        <v>23</v>
      </c>
      <c r="B558" s="251" t="s">
        <v>1660</v>
      </c>
      <c r="C558" s="327" t="s">
        <v>1661</v>
      </c>
      <c r="D558" s="328">
        <v>8850000</v>
      </c>
      <c r="I558" s="291"/>
    </row>
    <row r="559" spans="1:9">
      <c r="A559" s="325">
        <f t="shared" si="0"/>
        <v>24</v>
      </c>
      <c r="B559" s="251" t="s">
        <v>1662</v>
      </c>
      <c r="C559" s="327" t="s">
        <v>1663</v>
      </c>
      <c r="D559" s="328">
        <v>34800000</v>
      </c>
      <c r="I559" s="291"/>
    </row>
    <row r="560" spans="1:9" ht="30">
      <c r="A560" s="325">
        <f t="shared" si="0"/>
        <v>25</v>
      </c>
      <c r="B560" s="251" t="s">
        <v>1664</v>
      </c>
      <c r="C560" s="327" t="s">
        <v>1665</v>
      </c>
      <c r="D560" s="328">
        <v>13050000</v>
      </c>
      <c r="I560" s="291"/>
    </row>
    <row r="561" spans="1:9" ht="30">
      <c r="A561" s="325">
        <f t="shared" si="0"/>
        <v>26</v>
      </c>
      <c r="B561" s="251" t="s">
        <v>1666</v>
      </c>
      <c r="C561" s="327" t="s">
        <v>1667</v>
      </c>
      <c r="D561" s="328">
        <v>16050000</v>
      </c>
      <c r="I561" s="291"/>
    </row>
    <row r="562" spans="1:9" ht="30">
      <c r="A562" s="325">
        <f t="shared" si="0"/>
        <v>27</v>
      </c>
      <c r="B562" s="251" t="s">
        <v>1668</v>
      </c>
      <c r="C562" s="327" t="s">
        <v>1669</v>
      </c>
      <c r="D562" s="328">
        <v>39750000</v>
      </c>
      <c r="I562" s="291"/>
    </row>
    <row r="563" spans="1:9" ht="30">
      <c r="A563" s="325">
        <f t="shared" si="0"/>
        <v>28</v>
      </c>
      <c r="B563" s="251" t="s">
        <v>1670</v>
      </c>
      <c r="C563" s="327" t="s">
        <v>1669</v>
      </c>
      <c r="D563" s="328">
        <v>10400000</v>
      </c>
      <c r="I563" s="291"/>
    </row>
    <row r="564" spans="1:9">
      <c r="A564" s="325">
        <f t="shared" si="0"/>
        <v>29</v>
      </c>
      <c r="B564" s="251" t="s">
        <v>1671</v>
      </c>
      <c r="C564" s="327" t="s">
        <v>1672</v>
      </c>
      <c r="D564" s="328">
        <v>18450000</v>
      </c>
      <c r="I564" s="291"/>
    </row>
    <row r="565" spans="1:9">
      <c r="A565" s="325">
        <f t="shared" si="0"/>
        <v>30</v>
      </c>
      <c r="B565" s="329" t="s">
        <v>1673</v>
      </c>
      <c r="C565" s="327" t="s">
        <v>1674</v>
      </c>
      <c r="D565" s="328">
        <v>9675000</v>
      </c>
      <c r="I565" s="291"/>
    </row>
    <row r="566" spans="1:9" ht="30">
      <c r="A566" s="325">
        <f t="shared" si="0"/>
        <v>31</v>
      </c>
      <c r="B566" s="251" t="s">
        <v>1675</v>
      </c>
      <c r="C566" s="327" t="s">
        <v>1676</v>
      </c>
      <c r="D566" s="328">
        <v>32250000</v>
      </c>
      <c r="I566" s="291"/>
    </row>
    <row r="567" spans="1:9">
      <c r="A567" s="325">
        <f t="shared" si="0"/>
        <v>32</v>
      </c>
      <c r="B567" s="251" t="s">
        <v>1677</v>
      </c>
      <c r="C567" s="327" t="s">
        <v>1678</v>
      </c>
      <c r="D567" s="328">
        <v>15000000</v>
      </c>
      <c r="I567" s="291"/>
    </row>
    <row r="568" spans="1:9">
      <c r="A568" s="325">
        <f t="shared" si="0"/>
        <v>33</v>
      </c>
      <c r="B568" s="251" t="s">
        <v>1679</v>
      </c>
      <c r="C568" s="327" t="s">
        <v>1680</v>
      </c>
      <c r="D568" s="328">
        <v>10050000</v>
      </c>
      <c r="I568" s="291"/>
    </row>
    <row r="569" spans="1:9">
      <c r="A569" s="325">
        <f t="shared" si="0"/>
        <v>34</v>
      </c>
      <c r="B569" s="251" t="s">
        <v>1681</v>
      </c>
      <c r="C569" s="327" t="s">
        <v>1682</v>
      </c>
      <c r="D569" s="328">
        <v>38550000</v>
      </c>
      <c r="I569" s="291"/>
    </row>
    <row r="570" spans="1:9" ht="30">
      <c r="A570" s="325">
        <f t="shared" si="0"/>
        <v>35</v>
      </c>
      <c r="B570" s="251" t="s">
        <v>1683</v>
      </c>
      <c r="C570" s="327" t="s">
        <v>1684</v>
      </c>
      <c r="D570" s="328">
        <v>24975000</v>
      </c>
      <c r="I570" s="291"/>
    </row>
    <row r="571" spans="1:9">
      <c r="A571" s="325">
        <f t="shared" si="0"/>
        <v>36</v>
      </c>
      <c r="B571" s="251" t="s">
        <v>1685</v>
      </c>
      <c r="C571" s="327" t="s">
        <v>1686</v>
      </c>
      <c r="D571" s="328">
        <v>59850000</v>
      </c>
      <c r="I571" s="291"/>
    </row>
    <row r="572" spans="1:9">
      <c r="A572" s="325">
        <f t="shared" si="0"/>
        <v>37</v>
      </c>
      <c r="B572" s="251" t="s">
        <v>1687</v>
      </c>
      <c r="C572" s="327" t="s">
        <v>1688</v>
      </c>
      <c r="D572" s="328">
        <v>21300000</v>
      </c>
      <c r="I572" s="291"/>
    </row>
    <row r="573" spans="1:9" ht="30">
      <c r="A573" s="325">
        <f t="shared" si="0"/>
        <v>38</v>
      </c>
      <c r="B573" s="251" t="s">
        <v>1689</v>
      </c>
      <c r="C573" s="327" t="s">
        <v>1690</v>
      </c>
      <c r="D573" s="328">
        <v>55725000</v>
      </c>
      <c r="I573" s="291"/>
    </row>
    <row r="574" spans="1:9">
      <c r="A574" s="325">
        <f t="shared" si="0"/>
        <v>39</v>
      </c>
      <c r="B574" s="251" t="s">
        <v>1691</v>
      </c>
      <c r="C574" s="327" t="s">
        <v>1692</v>
      </c>
      <c r="D574" s="328">
        <v>68625000</v>
      </c>
      <c r="I574" s="291"/>
    </row>
    <row r="575" spans="1:9">
      <c r="A575" s="325">
        <f t="shared" si="0"/>
        <v>40</v>
      </c>
      <c r="B575" s="251" t="s">
        <v>1693</v>
      </c>
      <c r="C575" s="327" t="s">
        <v>1694</v>
      </c>
      <c r="D575" s="328">
        <v>35850000</v>
      </c>
      <c r="I575" s="291"/>
    </row>
    <row r="576" spans="1:9">
      <c r="A576" s="325">
        <f t="shared" si="0"/>
        <v>41</v>
      </c>
      <c r="B576" s="251" t="s">
        <v>1695</v>
      </c>
      <c r="C576" s="327" t="s">
        <v>1696</v>
      </c>
      <c r="D576" s="328">
        <v>7500000</v>
      </c>
      <c r="I576" s="291"/>
    </row>
    <row r="577" spans="1:9" ht="30">
      <c r="A577" s="325">
        <f t="shared" si="0"/>
        <v>42</v>
      </c>
      <c r="B577" s="251" t="s">
        <v>1697</v>
      </c>
      <c r="C577" s="327" t="s">
        <v>1698</v>
      </c>
      <c r="D577" s="328">
        <v>62400000</v>
      </c>
      <c r="E577" s="292"/>
      <c r="F577" s="330"/>
      <c r="G577" s="312"/>
      <c r="H577" s="312"/>
      <c r="I577" s="291"/>
    </row>
    <row r="578" spans="1:9" ht="30">
      <c r="A578" s="325">
        <f t="shared" si="0"/>
        <v>43</v>
      </c>
      <c r="B578" s="251" t="s">
        <v>1699</v>
      </c>
      <c r="C578" s="327" t="s">
        <v>1700</v>
      </c>
      <c r="D578" s="328">
        <v>10275000</v>
      </c>
      <c r="E578" s="292"/>
      <c r="F578" s="330"/>
      <c r="G578" s="312"/>
      <c r="H578" s="312"/>
      <c r="I578" s="291"/>
    </row>
    <row r="579" spans="1:9">
      <c r="A579" s="325">
        <f t="shared" si="0"/>
        <v>44</v>
      </c>
      <c r="B579" s="251" t="s">
        <v>1701</v>
      </c>
      <c r="C579" s="327" t="s">
        <v>1702</v>
      </c>
      <c r="D579" s="328">
        <v>15975000</v>
      </c>
      <c r="E579" s="292"/>
      <c r="F579" s="330"/>
      <c r="G579" s="312"/>
      <c r="H579" s="312"/>
      <c r="I579" s="291"/>
    </row>
    <row r="580" spans="1:9">
      <c r="A580" s="325">
        <f t="shared" si="0"/>
        <v>45</v>
      </c>
      <c r="B580" s="251" t="s">
        <v>1703</v>
      </c>
      <c r="C580" s="327" t="s">
        <v>1704</v>
      </c>
      <c r="D580" s="328">
        <v>14850000</v>
      </c>
      <c r="E580" s="292"/>
      <c r="F580" s="330"/>
      <c r="G580" s="312"/>
      <c r="H580" s="312"/>
      <c r="I580" s="291"/>
    </row>
    <row r="581" spans="1:9" ht="30">
      <c r="A581" s="325">
        <f t="shared" si="0"/>
        <v>46</v>
      </c>
      <c r="B581" s="251" t="s">
        <v>1705</v>
      </c>
      <c r="C581" s="327" t="s">
        <v>1706</v>
      </c>
      <c r="D581" s="328">
        <v>9825000</v>
      </c>
      <c r="E581" s="292"/>
      <c r="F581" s="330"/>
      <c r="G581" s="312"/>
      <c r="H581" s="312"/>
      <c r="I581" s="291"/>
    </row>
    <row r="582" spans="1:9" ht="30">
      <c r="A582" s="325">
        <f t="shared" si="0"/>
        <v>47</v>
      </c>
      <c r="B582" s="251" t="s">
        <v>1707</v>
      </c>
      <c r="C582" s="327" t="s">
        <v>1708</v>
      </c>
      <c r="D582" s="328">
        <v>34275000</v>
      </c>
      <c r="E582" s="292"/>
      <c r="F582" s="330"/>
      <c r="G582" s="312"/>
      <c r="H582" s="312"/>
      <c r="I582" s="291"/>
    </row>
    <row r="583" spans="1:9" ht="30">
      <c r="A583" s="325">
        <f t="shared" si="0"/>
        <v>48</v>
      </c>
      <c r="B583" s="251" t="s">
        <v>1709</v>
      </c>
      <c r="C583" s="327" t="s">
        <v>1710</v>
      </c>
      <c r="D583" s="328">
        <v>28575000</v>
      </c>
      <c r="E583" s="292"/>
      <c r="F583" s="330"/>
      <c r="G583" s="312"/>
      <c r="H583" s="312"/>
      <c r="I583" s="291"/>
    </row>
    <row r="584" spans="1:9">
      <c r="A584" s="325">
        <f t="shared" si="0"/>
        <v>49</v>
      </c>
      <c r="B584" s="251" t="s">
        <v>1711</v>
      </c>
      <c r="C584" s="327" t="s">
        <v>1712</v>
      </c>
      <c r="D584" s="328">
        <v>24450000</v>
      </c>
      <c r="E584" s="292"/>
      <c r="F584" s="330"/>
      <c r="G584" s="312"/>
      <c r="H584" s="312"/>
      <c r="I584" s="291"/>
    </row>
    <row r="585" spans="1:9">
      <c r="A585" s="325">
        <f t="shared" si="0"/>
        <v>50</v>
      </c>
      <c r="B585" s="251" t="s">
        <v>1713</v>
      </c>
      <c r="C585" s="327" t="s">
        <v>1714</v>
      </c>
      <c r="D585" s="328">
        <v>15300000</v>
      </c>
      <c r="E585" s="292"/>
      <c r="F585" s="330"/>
      <c r="G585" s="312"/>
      <c r="H585" s="312"/>
      <c r="I585" s="291"/>
    </row>
    <row r="586" spans="1:9">
      <c r="A586" s="325">
        <f t="shared" si="0"/>
        <v>51</v>
      </c>
      <c r="B586" s="329" t="s">
        <v>1715</v>
      </c>
      <c r="C586" s="327" t="s">
        <v>1716</v>
      </c>
      <c r="D586" s="328">
        <v>14400000</v>
      </c>
      <c r="E586" s="292"/>
      <c r="F586" s="330"/>
      <c r="G586" s="312"/>
      <c r="H586" s="312"/>
      <c r="I586" s="291"/>
    </row>
    <row r="587" spans="1:9">
      <c r="A587" s="325">
        <f t="shared" si="0"/>
        <v>52</v>
      </c>
      <c r="B587" s="251" t="s">
        <v>1717</v>
      </c>
      <c r="C587" s="327" t="s">
        <v>1718</v>
      </c>
      <c r="D587" s="328">
        <v>64350000</v>
      </c>
      <c r="E587" s="292"/>
      <c r="F587" s="330"/>
      <c r="G587" s="312"/>
      <c r="H587" s="312"/>
      <c r="I587" s="291"/>
    </row>
    <row r="588" spans="1:9">
      <c r="A588" s="325">
        <f t="shared" si="0"/>
        <v>53</v>
      </c>
      <c r="B588" s="251" t="s">
        <v>1719</v>
      </c>
      <c r="C588" s="327" t="s">
        <v>1720</v>
      </c>
      <c r="D588" s="328">
        <v>19200000</v>
      </c>
      <c r="E588" s="292"/>
      <c r="F588" s="330"/>
      <c r="G588" s="312"/>
      <c r="H588" s="312"/>
      <c r="I588" s="291"/>
    </row>
    <row r="589" spans="1:9" ht="30">
      <c r="A589" s="325">
        <f t="shared" si="0"/>
        <v>54</v>
      </c>
      <c r="B589" s="251" t="s">
        <v>1721</v>
      </c>
      <c r="C589" s="327" t="s">
        <v>1722</v>
      </c>
      <c r="D589" s="328">
        <v>20775000</v>
      </c>
      <c r="E589" s="292"/>
      <c r="F589" s="330"/>
      <c r="G589" s="312"/>
      <c r="H589" s="312"/>
      <c r="I589" s="291"/>
    </row>
    <row r="590" spans="1:9" ht="30">
      <c r="A590" s="325">
        <f t="shared" si="0"/>
        <v>55</v>
      </c>
      <c r="B590" s="251" t="s">
        <v>1723</v>
      </c>
      <c r="C590" s="327" t="s">
        <v>1724</v>
      </c>
      <c r="D590" s="328">
        <v>27000000</v>
      </c>
      <c r="E590" s="292"/>
      <c r="F590" s="330"/>
      <c r="G590" s="312"/>
      <c r="H590" s="312"/>
      <c r="I590" s="291"/>
    </row>
    <row r="591" spans="1:9">
      <c r="A591" s="325">
        <f t="shared" si="0"/>
        <v>56</v>
      </c>
      <c r="B591" s="251" t="s">
        <v>1725</v>
      </c>
      <c r="C591" s="327" t="s">
        <v>1726</v>
      </c>
      <c r="D591" s="328">
        <v>10725000</v>
      </c>
      <c r="E591" s="292"/>
      <c r="F591" s="330"/>
      <c r="G591" s="312"/>
      <c r="H591" s="312"/>
      <c r="I591" s="291"/>
    </row>
    <row r="592" spans="1:9">
      <c r="A592" s="325">
        <f t="shared" si="0"/>
        <v>57</v>
      </c>
      <c r="B592" s="251" t="s">
        <v>1727</v>
      </c>
      <c r="C592" s="327" t="s">
        <v>1597</v>
      </c>
      <c r="D592" s="328">
        <v>21300000</v>
      </c>
      <c r="E592" s="292"/>
      <c r="F592" s="330"/>
      <c r="G592" s="312"/>
      <c r="H592" s="312"/>
      <c r="I592" s="291"/>
    </row>
    <row r="593" spans="1:9">
      <c r="A593" s="325">
        <f t="shared" si="0"/>
        <v>58</v>
      </c>
      <c r="B593" s="251" t="s">
        <v>1728</v>
      </c>
      <c r="C593" s="327" t="s">
        <v>1729</v>
      </c>
      <c r="D593" s="328">
        <v>21300000</v>
      </c>
      <c r="E593" s="292"/>
      <c r="F593" s="330"/>
      <c r="G593" s="312"/>
      <c r="H593" s="312"/>
      <c r="I593" s="291"/>
    </row>
    <row r="594" spans="1:9">
      <c r="A594" s="325">
        <f t="shared" si="0"/>
        <v>59</v>
      </c>
      <c r="B594" s="251" t="s">
        <v>1730</v>
      </c>
      <c r="C594" s="327" t="s">
        <v>1731</v>
      </c>
      <c r="D594" s="328">
        <v>8175000</v>
      </c>
      <c r="E594" s="292"/>
      <c r="F594" s="330"/>
      <c r="G594" s="312"/>
      <c r="H594" s="312"/>
      <c r="I594" s="291"/>
    </row>
    <row r="595" spans="1:9">
      <c r="A595" s="325">
        <f t="shared" si="0"/>
        <v>60</v>
      </c>
      <c r="B595" s="251" t="s">
        <v>1732</v>
      </c>
      <c r="C595" s="327" t="s">
        <v>1733</v>
      </c>
      <c r="D595" s="328">
        <v>4275000</v>
      </c>
      <c r="E595" s="292"/>
      <c r="F595" s="330"/>
      <c r="G595" s="312"/>
      <c r="H595" s="312"/>
      <c r="I595" s="291"/>
    </row>
    <row r="596" spans="1:9" ht="45">
      <c r="A596" s="325">
        <f t="shared" si="0"/>
        <v>61</v>
      </c>
      <c r="B596" s="251" t="s">
        <v>1734</v>
      </c>
      <c r="C596" s="327" t="s">
        <v>1735</v>
      </c>
      <c r="D596" s="328">
        <v>16500000</v>
      </c>
      <c r="E596" s="292"/>
      <c r="F596" s="330"/>
      <c r="G596" s="312"/>
      <c r="H596" s="312"/>
      <c r="I596" s="291"/>
    </row>
    <row r="597" spans="1:9">
      <c r="A597" s="325">
        <f t="shared" si="0"/>
        <v>62</v>
      </c>
      <c r="B597" s="251" t="s">
        <v>1736</v>
      </c>
      <c r="C597" s="327" t="s">
        <v>1737</v>
      </c>
      <c r="D597" s="328">
        <v>13500000</v>
      </c>
      <c r="E597" s="292"/>
      <c r="F597" s="330"/>
      <c r="G597" s="312"/>
      <c r="H597" s="312"/>
      <c r="I597" s="291"/>
    </row>
    <row r="598" spans="1:9" ht="30">
      <c r="A598" s="325">
        <f t="shared" si="0"/>
        <v>63</v>
      </c>
      <c r="B598" s="251" t="s">
        <v>1738</v>
      </c>
      <c r="C598" s="327" t="s">
        <v>1739</v>
      </c>
      <c r="D598" s="328">
        <v>28575000</v>
      </c>
      <c r="E598" s="292"/>
      <c r="F598" s="330"/>
      <c r="G598" s="312"/>
      <c r="H598" s="312"/>
      <c r="I598" s="291"/>
    </row>
    <row r="599" spans="1:9" ht="30">
      <c r="A599" s="325">
        <f t="shared" si="0"/>
        <v>64</v>
      </c>
      <c r="B599" s="251" t="s">
        <v>1740</v>
      </c>
      <c r="C599" s="327" t="s">
        <v>1741</v>
      </c>
      <c r="D599" s="328">
        <v>13875000</v>
      </c>
      <c r="E599" s="292"/>
      <c r="F599" s="330"/>
      <c r="G599" s="312"/>
      <c r="H599" s="312"/>
      <c r="I599" s="291"/>
    </row>
    <row r="600" spans="1:9">
      <c r="A600" s="325">
        <f t="shared" si="0"/>
        <v>65</v>
      </c>
      <c r="B600" s="251" t="s">
        <v>1742</v>
      </c>
      <c r="C600" s="327" t="s">
        <v>1743</v>
      </c>
      <c r="D600" s="328">
        <v>30150000</v>
      </c>
      <c r="E600" s="292"/>
      <c r="F600" s="330"/>
      <c r="G600" s="312"/>
      <c r="H600" s="312"/>
      <c r="I600" s="291"/>
    </row>
    <row r="601" spans="1:9" ht="30">
      <c r="A601" s="325">
        <f t="shared" ref="A601:A651" si="1">A600+1</f>
        <v>66</v>
      </c>
      <c r="B601" s="251" t="s">
        <v>1744</v>
      </c>
      <c r="C601" s="327" t="s">
        <v>1745</v>
      </c>
      <c r="D601" s="328">
        <v>6825000</v>
      </c>
      <c r="E601" s="292"/>
      <c r="F601" s="330"/>
      <c r="G601" s="312"/>
      <c r="H601" s="312"/>
      <c r="I601" s="291"/>
    </row>
    <row r="602" spans="1:9">
      <c r="A602" s="325">
        <f t="shared" si="1"/>
        <v>67</v>
      </c>
      <c r="B602" s="251" t="s">
        <v>1746</v>
      </c>
      <c r="C602" s="327" t="s">
        <v>1747</v>
      </c>
      <c r="D602" s="328">
        <v>7125000</v>
      </c>
      <c r="E602" s="292"/>
      <c r="F602" s="330"/>
      <c r="G602" s="312"/>
      <c r="H602" s="312"/>
      <c r="I602" s="291"/>
    </row>
    <row r="603" spans="1:9">
      <c r="A603" s="325">
        <f t="shared" si="1"/>
        <v>68</v>
      </c>
      <c r="B603" s="251" t="s">
        <v>1748</v>
      </c>
      <c r="C603" s="327" t="s">
        <v>1749</v>
      </c>
      <c r="D603" s="328">
        <v>13650000</v>
      </c>
      <c r="E603" s="292"/>
      <c r="F603" s="330"/>
      <c r="G603" s="312"/>
      <c r="H603" s="312"/>
      <c r="I603" s="291"/>
    </row>
    <row r="604" spans="1:9">
      <c r="A604" s="325">
        <f t="shared" si="1"/>
        <v>69</v>
      </c>
      <c r="B604" s="251" t="s">
        <v>1750</v>
      </c>
      <c r="C604" s="327" t="s">
        <v>1751</v>
      </c>
      <c r="D604" s="328">
        <v>23100000</v>
      </c>
      <c r="E604" s="292"/>
      <c r="F604" s="330"/>
      <c r="G604" s="312"/>
      <c r="H604" s="312"/>
      <c r="I604" s="291"/>
    </row>
    <row r="605" spans="1:9">
      <c r="A605" s="325">
        <f t="shared" si="1"/>
        <v>70</v>
      </c>
      <c r="B605" s="251" t="s">
        <v>1752</v>
      </c>
      <c r="C605" s="327" t="s">
        <v>1753</v>
      </c>
      <c r="D605" s="328">
        <v>39750000</v>
      </c>
      <c r="E605" s="292"/>
      <c r="F605" s="330"/>
      <c r="G605" s="312"/>
      <c r="H605" s="312"/>
      <c r="I605" s="291"/>
    </row>
    <row r="606" spans="1:9">
      <c r="A606" s="325">
        <f t="shared" si="1"/>
        <v>71</v>
      </c>
      <c r="B606" s="251" t="s">
        <v>1754</v>
      </c>
      <c r="C606" s="327" t="s">
        <v>1755</v>
      </c>
      <c r="D606" s="328">
        <v>22200000</v>
      </c>
      <c r="E606" s="292"/>
      <c r="F606" s="330"/>
      <c r="G606" s="312"/>
      <c r="H606" s="312"/>
      <c r="I606" s="291"/>
    </row>
    <row r="607" spans="1:9" ht="30">
      <c r="A607" s="325">
        <f t="shared" si="1"/>
        <v>72</v>
      </c>
      <c r="B607" s="251" t="s">
        <v>1756</v>
      </c>
      <c r="C607" s="327" t="s">
        <v>1757</v>
      </c>
      <c r="D607" s="328">
        <v>9975000</v>
      </c>
      <c r="E607" s="292"/>
      <c r="F607" s="330"/>
      <c r="G607" s="312"/>
      <c r="H607" s="312"/>
      <c r="I607" s="291"/>
    </row>
    <row r="608" spans="1:9" ht="45">
      <c r="A608" s="325">
        <f t="shared" si="1"/>
        <v>73</v>
      </c>
      <c r="B608" s="251" t="s">
        <v>1758</v>
      </c>
      <c r="C608" s="327" t="s">
        <v>1759</v>
      </c>
      <c r="D608" s="328">
        <v>10050000</v>
      </c>
      <c r="E608" s="292"/>
      <c r="F608" s="330"/>
      <c r="G608" s="312"/>
      <c r="H608" s="312"/>
      <c r="I608" s="291"/>
    </row>
    <row r="609" spans="1:9" ht="30">
      <c r="A609" s="325">
        <f t="shared" si="1"/>
        <v>74</v>
      </c>
      <c r="B609" s="251" t="s">
        <v>1760</v>
      </c>
      <c r="C609" s="327" t="s">
        <v>1761</v>
      </c>
      <c r="D609" s="328">
        <v>4275000</v>
      </c>
      <c r="E609" s="292"/>
      <c r="F609" s="330"/>
      <c r="G609" s="312"/>
      <c r="H609" s="312"/>
      <c r="I609" s="291"/>
    </row>
    <row r="610" spans="1:9">
      <c r="A610" s="325">
        <f t="shared" si="1"/>
        <v>75</v>
      </c>
      <c r="B610" s="251" t="s">
        <v>1762</v>
      </c>
      <c r="C610" s="327" t="s">
        <v>1763</v>
      </c>
      <c r="D610" s="328">
        <v>22500000</v>
      </c>
      <c r="E610" s="292"/>
      <c r="F610" s="330"/>
      <c r="G610" s="312"/>
      <c r="H610" s="312"/>
      <c r="I610" s="291"/>
    </row>
    <row r="611" spans="1:9">
      <c r="A611" s="325">
        <f t="shared" si="1"/>
        <v>76</v>
      </c>
      <c r="B611" s="251" t="s">
        <v>1764</v>
      </c>
      <c r="C611" s="327" t="s">
        <v>1765</v>
      </c>
      <c r="D611" s="328">
        <v>6225000</v>
      </c>
      <c r="E611" s="292"/>
      <c r="F611" s="330"/>
      <c r="G611" s="312"/>
      <c r="H611" s="312"/>
      <c r="I611" s="291"/>
    </row>
    <row r="612" spans="1:9">
      <c r="A612" s="325">
        <f t="shared" si="1"/>
        <v>77</v>
      </c>
      <c r="B612" s="251" t="s">
        <v>1766</v>
      </c>
      <c r="C612" s="327" t="s">
        <v>1767</v>
      </c>
      <c r="D612" s="328">
        <v>12375000</v>
      </c>
      <c r="E612" s="292"/>
      <c r="F612" s="330"/>
      <c r="G612" s="312"/>
      <c r="H612" s="312"/>
      <c r="I612" s="291"/>
    </row>
    <row r="613" spans="1:9">
      <c r="A613" s="325">
        <f t="shared" si="1"/>
        <v>78</v>
      </c>
      <c r="B613" s="251" t="s">
        <v>1768</v>
      </c>
      <c r="C613" s="327" t="s">
        <v>1769</v>
      </c>
      <c r="D613" s="328">
        <v>6450000</v>
      </c>
      <c r="E613" s="292"/>
      <c r="F613" s="330"/>
      <c r="G613" s="312"/>
      <c r="H613" s="312"/>
      <c r="I613" s="291"/>
    </row>
    <row r="614" spans="1:9">
      <c r="A614" s="325">
        <f t="shared" si="1"/>
        <v>79</v>
      </c>
      <c r="B614" s="251" t="s">
        <v>1770</v>
      </c>
      <c r="C614" s="327" t="s">
        <v>1771</v>
      </c>
      <c r="D614" s="328">
        <v>12900000</v>
      </c>
      <c r="E614" s="292"/>
      <c r="F614" s="330"/>
      <c r="G614" s="312"/>
      <c r="H614" s="312"/>
      <c r="I614" s="291"/>
    </row>
    <row r="615" spans="1:9">
      <c r="A615" s="325">
        <f t="shared" si="1"/>
        <v>80</v>
      </c>
      <c r="B615" s="251" t="s">
        <v>1772</v>
      </c>
      <c r="C615" s="327" t="s">
        <v>1773</v>
      </c>
      <c r="D615" s="328">
        <v>8475000</v>
      </c>
      <c r="E615" s="292"/>
      <c r="F615" s="330"/>
      <c r="G615" s="312"/>
      <c r="H615" s="312"/>
      <c r="I615" s="291"/>
    </row>
    <row r="616" spans="1:9" ht="30">
      <c r="A616" s="325">
        <f t="shared" si="1"/>
        <v>81</v>
      </c>
      <c r="B616" s="251" t="s">
        <v>1774</v>
      </c>
      <c r="C616" s="327" t="s">
        <v>1775</v>
      </c>
      <c r="D616" s="328">
        <v>81300000</v>
      </c>
      <c r="E616" s="292"/>
      <c r="F616" s="330"/>
      <c r="G616" s="312"/>
      <c r="H616" s="312"/>
      <c r="I616" s="291"/>
    </row>
    <row r="617" spans="1:9" ht="30">
      <c r="A617" s="325">
        <f t="shared" si="1"/>
        <v>82</v>
      </c>
      <c r="B617" s="251" t="s">
        <v>1776</v>
      </c>
      <c r="C617" s="327" t="s">
        <v>1777</v>
      </c>
      <c r="D617" s="328">
        <v>10350000</v>
      </c>
      <c r="E617" s="292"/>
      <c r="F617" s="330"/>
      <c r="G617" s="312"/>
      <c r="H617" s="312"/>
      <c r="I617" s="291"/>
    </row>
    <row r="618" spans="1:9">
      <c r="A618" s="325">
        <f t="shared" si="1"/>
        <v>83</v>
      </c>
      <c r="B618" s="251" t="s">
        <v>1778</v>
      </c>
      <c r="C618" s="327" t="s">
        <v>1779</v>
      </c>
      <c r="D618" s="328">
        <v>6000000</v>
      </c>
      <c r="E618" s="292"/>
      <c r="F618" s="330"/>
      <c r="G618" s="312"/>
      <c r="H618" s="312"/>
      <c r="I618" s="291"/>
    </row>
    <row r="619" spans="1:9">
      <c r="A619" s="325">
        <f t="shared" si="1"/>
        <v>84</v>
      </c>
      <c r="B619" s="251" t="s">
        <v>1780</v>
      </c>
      <c r="C619" s="327" t="s">
        <v>1781</v>
      </c>
      <c r="D619" s="328">
        <v>24900000</v>
      </c>
      <c r="E619" s="292"/>
      <c r="F619" s="330"/>
      <c r="G619" s="312"/>
      <c r="H619" s="312"/>
      <c r="I619" s="291"/>
    </row>
    <row r="620" spans="1:9">
      <c r="A620" s="325">
        <f t="shared" si="1"/>
        <v>85</v>
      </c>
      <c r="B620" s="251" t="s">
        <v>1782</v>
      </c>
      <c r="C620" s="327" t="s">
        <v>1783</v>
      </c>
      <c r="D620" s="328">
        <v>18375000</v>
      </c>
      <c r="E620" s="292"/>
      <c r="F620" s="330"/>
      <c r="G620" s="312"/>
      <c r="H620" s="312"/>
      <c r="I620" s="291"/>
    </row>
    <row r="621" spans="1:9">
      <c r="A621" s="325">
        <f t="shared" si="1"/>
        <v>86</v>
      </c>
      <c r="B621" s="251" t="s">
        <v>1784</v>
      </c>
      <c r="C621" s="327" t="s">
        <v>1785</v>
      </c>
      <c r="D621" s="328">
        <v>8550000</v>
      </c>
      <c r="E621" s="292"/>
      <c r="F621" s="330"/>
      <c r="G621" s="312"/>
      <c r="H621" s="312"/>
      <c r="I621" s="291"/>
    </row>
    <row r="622" spans="1:9">
      <c r="A622" s="325">
        <f t="shared" si="1"/>
        <v>87</v>
      </c>
      <c r="B622" s="251" t="s">
        <v>1786</v>
      </c>
      <c r="C622" s="327" t="s">
        <v>1787</v>
      </c>
      <c r="D622" s="328">
        <v>13350000</v>
      </c>
      <c r="E622" s="292"/>
      <c r="F622" s="330"/>
      <c r="G622" s="312"/>
      <c r="H622" s="312"/>
      <c r="I622" s="291"/>
    </row>
    <row r="623" spans="1:9">
      <c r="A623" s="325">
        <f t="shared" si="1"/>
        <v>88</v>
      </c>
      <c r="B623" s="251" t="s">
        <v>1788</v>
      </c>
      <c r="C623" s="327" t="s">
        <v>1789</v>
      </c>
      <c r="D623" s="328">
        <v>9000000</v>
      </c>
      <c r="E623" s="292"/>
      <c r="F623" s="330"/>
      <c r="G623" s="312"/>
      <c r="H623" s="312"/>
      <c r="I623" s="291"/>
    </row>
    <row r="624" spans="1:9">
      <c r="A624" s="325">
        <f t="shared" si="1"/>
        <v>89</v>
      </c>
      <c r="B624" s="251" t="s">
        <v>1790</v>
      </c>
      <c r="C624" s="327" t="s">
        <v>1791</v>
      </c>
      <c r="D624" s="328">
        <v>40350000</v>
      </c>
      <c r="E624" s="292"/>
      <c r="F624" s="330"/>
      <c r="G624" s="312"/>
      <c r="H624" s="312"/>
      <c r="I624" s="291"/>
    </row>
    <row r="625" spans="1:9">
      <c r="A625" s="325">
        <f t="shared" si="1"/>
        <v>90</v>
      </c>
      <c r="B625" s="251" t="s">
        <v>1792</v>
      </c>
      <c r="C625" s="327" t="s">
        <v>1793</v>
      </c>
      <c r="D625" s="328">
        <v>10350000</v>
      </c>
      <c r="E625" s="292"/>
      <c r="F625" s="330"/>
      <c r="G625" s="312"/>
      <c r="H625" s="312"/>
      <c r="I625" s="291"/>
    </row>
    <row r="626" spans="1:9">
      <c r="A626" s="325">
        <f t="shared" si="1"/>
        <v>91</v>
      </c>
      <c r="B626" s="251" t="s">
        <v>1794</v>
      </c>
      <c r="C626" s="327" t="s">
        <v>1795</v>
      </c>
      <c r="D626" s="328">
        <v>9150000</v>
      </c>
      <c r="E626" s="292"/>
      <c r="F626" s="330"/>
      <c r="G626" s="312"/>
      <c r="H626" s="312"/>
      <c r="I626" s="291"/>
    </row>
    <row r="627" spans="1:9">
      <c r="A627" s="325">
        <f t="shared" si="1"/>
        <v>92</v>
      </c>
      <c r="B627" s="251" t="s">
        <v>1796</v>
      </c>
      <c r="C627" s="327" t="s">
        <v>1797</v>
      </c>
      <c r="D627" s="328">
        <v>17025000</v>
      </c>
      <c r="E627" s="292"/>
      <c r="F627" s="330"/>
      <c r="G627" s="312"/>
      <c r="H627" s="312"/>
      <c r="I627" s="291"/>
    </row>
    <row r="628" spans="1:9">
      <c r="A628" s="325">
        <f t="shared" si="1"/>
        <v>93</v>
      </c>
      <c r="B628" s="251" t="s">
        <v>1798</v>
      </c>
      <c r="C628" s="327" t="s">
        <v>1799</v>
      </c>
      <c r="D628" s="328">
        <v>23250000</v>
      </c>
      <c r="E628" s="292"/>
      <c r="F628" s="330"/>
      <c r="G628" s="312"/>
      <c r="H628" s="312"/>
      <c r="I628" s="291"/>
    </row>
    <row r="629" spans="1:9" ht="30">
      <c r="A629" s="325">
        <f t="shared" si="1"/>
        <v>94</v>
      </c>
      <c r="B629" s="251" t="s">
        <v>1800</v>
      </c>
      <c r="C629" s="327" t="s">
        <v>1801</v>
      </c>
      <c r="D629" s="328">
        <v>14400000</v>
      </c>
      <c r="E629" s="292"/>
      <c r="F629" s="330"/>
      <c r="G629" s="312"/>
      <c r="H629" s="312"/>
      <c r="I629" s="291"/>
    </row>
    <row r="630" spans="1:9" ht="30">
      <c r="A630" s="325">
        <f t="shared" si="1"/>
        <v>95</v>
      </c>
      <c r="B630" s="251" t="s">
        <v>1802</v>
      </c>
      <c r="C630" s="327" t="s">
        <v>1803</v>
      </c>
      <c r="D630" s="328">
        <v>8625000</v>
      </c>
      <c r="E630" s="292"/>
      <c r="F630" s="330"/>
      <c r="G630" s="312"/>
      <c r="H630" s="312"/>
      <c r="I630" s="291"/>
    </row>
    <row r="631" spans="1:9">
      <c r="A631" s="325">
        <f t="shared" si="1"/>
        <v>96</v>
      </c>
      <c r="B631" s="251" t="s">
        <v>1804</v>
      </c>
      <c r="C631" s="327" t="s">
        <v>1805</v>
      </c>
      <c r="D631" s="328">
        <v>6900000</v>
      </c>
      <c r="E631" s="292"/>
      <c r="F631" s="330"/>
      <c r="G631" s="312"/>
      <c r="H631" s="312"/>
      <c r="I631" s="291"/>
    </row>
    <row r="632" spans="1:9">
      <c r="A632" s="325">
        <f t="shared" si="1"/>
        <v>97</v>
      </c>
      <c r="B632" s="251" t="s">
        <v>1806</v>
      </c>
      <c r="C632" s="327" t="s">
        <v>1807</v>
      </c>
      <c r="D632" s="328">
        <v>49050000</v>
      </c>
      <c r="E632" s="292"/>
      <c r="F632" s="330"/>
      <c r="G632" s="312"/>
      <c r="H632" s="312"/>
      <c r="I632" s="291"/>
    </row>
    <row r="633" spans="1:9" ht="30">
      <c r="A633" s="325">
        <f t="shared" si="1"/>
        <v>98</v>
      </c>
      <c r="B633" s="251" t="s">
        <v>1808</v>
      </c>
      <c r="C633" s="327" t="s">
        <v>1809</v>
      </c>
      <c r="D633" s="328">
        <v>28050000</v>
      </c>
      <c r="E633" s="292"/>
      <c r="F633" s="330"/>
      <c r="G633" s="312"/>
      <c r="H633" s="312"/>
      <c r="I633" s="291"/>
    </row>
    <row r="634" spans="1:9">
      <c r="A634" s="325">
        <f t="shared" si="1"/>
        <v>99</v>
      </c>
      <c r="B634" s="251" t="s">
        <v>1810</v>
      </c>
      <c r="C634" s="327" t="s">
        <v>1811</v>
      </c>
      <c r="D634" s="328">
        <v>6675000</v>
      </c>
      <c r="E634" s="292"/>
      <c r="F634" s="330"/>
      <c r="G634" s="312"/>
      <c r="H634" s="312"/>
      <c r="I634" s="291"/>
    </row>
    <row r="635" spans="1:9">
      <c r="A635" s="325">
        <f t="shared" si="1"/>
        <v>100</v>
      </c>
      <c r="B635" s="251" t="s">
        <v>1812</v>
      </c>
      <c r="C635" s="327" t="s">
        <v>1813</v>
      </c>
      <c r="D635" s="328">
        <v>16200000</v>
      </c>
      <c r="E635" s="292"/>
      <c r="F635" s="330"/>
      <c r="G635" s="312"/>
      <c r="H635" s="312"/>
      <c r="I635" s="291"/>
    </row>
    <row r="636" spans="1:9">
      <c r="A636" s="325">
        <f t="shared" si="1"/>
        <v>101</v>
      </c>
      <c r="B636" s="251" t="s">
        <v>1814</v>
      </c>
      <c r="C636" s="327" t="s">
        <v>1815</v>
      </c>
      <c r="D636" s="328">
        <v>3900000</v>
      </c>
      <c r="E636" s="292"/>
      <c r="F636" s="330"/>
      <c r="G636" s="312"/>
      <c r="H636" s="312"/>
      <c r="I636" s="291"/>
    </row>
    <row r="637" spans="1:9">
      <c r="A637" s="325">
        <f t="shared" si="1"/>
        <v>102</v>
      </c>
      <c r="B637" s="251" t="s">
        <v>1816</v>
      </c>
      <c r="C637" s="327" t="s">
        <v>1817</v>
      </c>
      <c r="D637" s="328">
        <v>28275000</v>
      </c>
      <c r="E637" s="292"/>
      <c r="F637" s="330"/>
      <c r="G637" s="312"/>
      <c r="H637" s="312"/>
      <c r="I637" s="291"/>
    </row>
    <row r="638" spans="1:9">
      <c r="A638" s="325">
        <f t="shared" si="1"/>
        <v>103</v>
      </c>
      <c r="B638" s="251" t="s">
        <v>1818</v>
      </c>
      <c r="C638" s="327" t="s">
        <v>1819</v>
      </c>
      <c r="D638" s="328">
        <v>27450000</v>
      </c>
      <c r="E638" s="292"/>
      <c r="F638" s="330"/>
      <c r="G638" s="312"/>
      <c r="H638" s="312"/>
      <c r="I638" s="291"/>
    </row>
    <row r="639" spans="1:9" ht="30">
      <c r="A639" s="325">
        <f t="shared" si="1"/>
        <v>104</v>
      </c>
      <c r="B639" s="251" t="s">
        <v>1820</v>
      </c>
      <c r="C639" s="327" t="s">
        <v>1821</v>
      </c>
      <c r="D639" s="328">
        <v>16275000</v>
      </c>
      <c r="E639" s="292"/>
      <c r="F639" s="330"/>
      <c r="G639" s="312"/>
      <c r="H639" s="312"/>
      <c r="I639" s="291"/>
    </row>
    <row r="640" spans="1:9">
      <c r="A640" s="325">
        <f t="shared" si="1"/>
        <v>105</v>
      </c>
      <c r="B640" s="251" t="s">
        <v>1822</v>
      </c>
      <c r="C640" s="327" t="s">
        <v>1823</v>
      </c>
      <c r="D640" s="328">
        <v>4725000</v>
      </c>
      <c r="E640" s="292"/>
      <c r="F640" s="330"/>
      <c r="G640" s="312"/>
      <c r="H640" s="312"/>
      <c r="I640" s="291"/>
    </row>
    <row r="641" spans="1:9">
      <c r="A641" s="325">
        <f t="shared" si="1"/>
        <v>106</v>
      </c>
      <c r="B641" s="251" t="s">
        <v>1824</v>
      </c>
      <c r="C641" s="327" t="s">
        <v>1825</v>
      </c>
      <c r="D641" s="328">
        <v>2475000</v>
      </c>
      <c r="E641" s="292"/>
      <c r="F641" s="330"/>
      <c r="G641" s="312"/>
      <c r="H641" s="312"/>
      <c r="I641" s="291"/>
    </row>
    <row r="642" spans="1:9">
      <c r="A642" s="325">
        <f t="shared" si="1"/>
        <v>107</v>
      </c>
      <c r="B642" s="251" t="s">
        <v>1826</v>
      </c>
      <c r="C642" s="327" t="s">
        <v>1827</v>
      </c>
      <c r="D642" s="328">
        <v>39450000</v>
      </c>
      <c r="E642" s="292"/>
      <c r="F642" s="330"/>
      <c r="G642" s="312"/>
      <c r="H642" s="312"/>
      <c r="I642" s="291"/>
    </row>
    <row r="643" spans="1:9" ht="30">
      <c r="A643" s="325">
        <f t="shared" si="1"/>
        <v>108</v>
      </c>
      <c r="B643" s="251" t="s">
        <v>1828</v>
      </c>
      <c r="C643" s="327" t="s">
        <v>1829</v>
      </c>
      <c r="D643" s="328">
        <v>13125000</v>
      </c>
      <c r="E643" s="292"/>
      <c r="F643" s="330"/>
      <c r="G643" s="312"/>
      <c r="H643" s="312"/>
      <c r="I643" s="291"/>
    </row>
    <row r="644" spans="1:9">
      <c r="A644" s="325">
        <f t="shared" si="1"/>
        <v>109</v>
      </c>
      <c r="B644" s="251" t="s">
        <v>1830</v>
      </c>
      <c r="C644" s="327" t="s">
        <v>1831</v>
      </c>
      <c r="D644" s="328">
        <v>36975000</v>
      </c>
      <c r="E644" s="292"/>
      <c r="F644" s="330"/>
      <c r="G644" s="312"/>
      <c r="H644" s="312"/>
      <c r="I644" s="291"/>
    </row>
    <row r="645" spans="1:9">
      <c r="A645" s="325">
        <f t="shared" si="1"/>
        <v>110</v>
      </c>
      <c r="B645" s="251" t="s">
        <v>1832</v>
      </c>
      <c r="C645" s="327" t="s">
        <v>1833</v>
      </c>
      <c r="D645" s="328">
        <v>5250000</v>
      </c>
      <c r="E645" s="292"/>
      <c r="F645" s="330"/>
      <c r="G645" s="312"/>
      <c r="H645" s="312"/>
      <c r="I645" s="291"/>
    </row>
    <row r="646" spans="1:9">
      <c r="A646" s="325">
        <f t="shared" si="1"/>
        <v>111</v>
      </c>
      <c r="B646" s="251" t="s">
        <v>1834</v>
      </c>
      <c r="C646" s="327" t="s">
        <v>1835</v>
      </c>
      <c r="D646" s="328">
        <v>12900000</v>
      </c>
    </row>
    <row r="647" spans="1:9">
      <c r="A647" s="325">
        <f t="shared" si="1"/>
        <v>112</v>
      </c>
      <c r="B647" s="251" t="s">
        <v>1836</v>
      </c>
      <c r="C647" s="327" t="s">
        <v>1837</v>
      </c>
      <c r="D647" s="328">
        <v>60375000</v>
      </c>
    </row>
    <row r="648" spans="1:9" ht="30">
      <c r="A648" s="325">
        <f t="shared" si="1"/>
        <v>113</v>
      </c>
      <c r="B648" s="251" t="s">
        <v>1838</v>
      </c>
      <c r="C648" s="327" t="s">
        <v>1839</v>
      </c>
      <c r="D648" s="328">
        <v>12675000</v>
      </c>
    </row>
    <row r="649" spans="1:9">
      <c r="A649" s="325">
        <f t="shared" si="1"/>
        <v>114</v>
      </c>
      <c r="B649" s="251" t="s">
        <v>1840</v>
      </c>
      <c r="C649" s="331"/>
      <c r="D649" s="328">
        <v>9450000</v>
      </c>
    </row>
    <row r="650" spans="1:9">
      <c r="A650" s="325">
        <f t="shared" si="1"/>
        <v>115</v>
      </c>
      <c r="B650" s="332" t="s">
        <v>1841</v>
      </c>
      <c r="C650" s="333" t="s">
        <v>1323</v>
      </c>
      <c r="D650" s="328">
        <v>2700000</v>
      </c>
    </row>
    <row r="651" spans="1:9">
      <c r="A651" s="325">
        <f t="shared" si="1"/>
        <v>116</v>
      </c>
      <c r="B651" s="332" t="s">
        <v>1804</v>
      </c>
      <c r="C651" s="333" t="s">
        <v>1842</v>
      </c>
      <c r="D651" s="328">
        <v>4125000</v>
      </c>
      <c r="E651" s="292"/>
      <c r="F651" s="330"/>
      <c r="G651" s="312"/>
      <c r="H651" s="312"/>
      <c r="I651" s="291"/>
    </row>
    <row r="652" spans="1:9">
      <c r="A652" s="334"/>
      <c r="B652" s="335"/>
      <c r="C652" s="336"/>
      <c r="D652" s="337"/>
      <c r="E652" s="292"/>
      <c r="F652" s="330"/>
      <c r="G652" s="312"/>
      <c r="H652" s="312"/>
      <c r="I652" s="291"/>
    </row>
    <row r="653" spans="1:9">
      <c r="E653" s="292"/>
      <c r="F653" s="330"/>
      <c r="G653" s="312"/>
      <c r="H653" s="312"/>
      <c r="I653" s="291"/>
    </row>
    <row r="654" spans="1:9">
      <c r="A654" s="232" t="s">
        <v>7</v>
      </c>
      <c r="B654" s="232"/>
      <c r="C654" s="260" t="s">
        <v>1843</v>
      </c>
      <c r="E654" s="292"/>
      <c r="I654" s="291"/>
    </row>
    <row r="655" spans="1:9">
      <c r="A655" s="232" t="s">
        <v>9</v>
      </c>
      <c r="B655" s="232"/>
      <c r="C655" s="262" t="s">
        <v>1844</v>
      </c>
      <c r="D655" s="262"/>
      <c r="E655" s="292"/>
      <c r="I655" s="291"/>
    </row>
    <row r="656" spans="1:9">
      <c r="A656" s="234" t="s">
        <v>11</v>
      </c>
      <c r="B656" s="234"/>
      <c r="C656" s="263">
        <f>SUM(D658:D712)</f>
        <v>1211378000</v>
      </c>
      <c r="E656" s="292"/>
      <c r="I656" s="291"/>
    </row>
    <row r="657" spans="1:9" ht="30">
      <c r="A657" s="264" t="s">
        <v>12</v>
      </c>
      <c r="B657" s="264" t="s">
        <v>13</v>
      </c>
      <c r="C657" s="265" t="s">
        <v>14</v>
      </c>
      <c r="D657" s="266" t="s">
        <v>15</v>
      </c>
      <c r="E657" s="292"/>
      <c r="F657" s="291">
        <f>C656+C534+C506+D25</f>
        <v>3806573000</v>
      </c>
      <c r="I657" s="291"/>
    </row>
    <row r="658" spans="1:9">
      <c r="A658" s="325">
        <v>1</v>
      </c>
      <c r="B658" s="251" t="s">
        <v>1845</v>
      </c>
      <c r="C658" s="252" t="s">
        <v>1846</v>
      </c>
      <c r="D658" s="253">
        <v>13630000</v>
      </c>
      <c r="E658" s="292"/>
      <c r="I658" s="291"/>
    </row>
    <row r="659" spans="1:9">
      <c r="A659" s="325">
        <f>A658+1</f>
        <v>2</v>
      </c>
      <c r="B659" s="251" t="s">
        <v>1847</v>
      </c>
      <c r="C659" s="252" t="s">
        <v>1848</v>
      </c>
      <c r="D659" s="253">
        <v>14570000</v>
      </c>
      <c r="E659" s="292"/>
      <c r="I659" s="291"/>
    </row>
    <row r="660" spans="1:9">
      <c r="A660" s="325">
        <f t="shared" ref="A660:A712" si="2">A659+1</f>
        <v>3</v>
      </c>
      <c r="B660" s="251" t="s">
        <v>1849</v>
      </c>
      <c r="C660" s="252" t="s">
        <v>1850</v>
      </c>
      <c r="D660" s="253">
        <v>18048000</v>
      </c>
      <c r="E660" s="292"/>
      <c r="I660" s="291"/>
    </row>
    <row r="661" spans="1:9">
      <c r="A661" s="325">
        <f t="shared" si="2"/>
        <v>4</v>
      </c>
      <c r="B661" s="251" t="s">
        <v>1851</v>
      </c>
      <c r="C661" s="252" t="s">
        <v>1852</v>
      </c>
      <c r="D661" s="253">
        <v>6674000</v>
      </c>
      <c r="E661" s="292"/>
      <c r="I661" s="291"/>
    </row>
    <row r="662" spans="1:9">
      <c r="A662" s="325">
        <f t="shared" si="2"/>
        <v>5</v>
      </c>
      <c r="B662" s="251" t="s">
        <v>1853</v>
      </c>
      <c r="C662" s="252" t="s">
        <v>1842</v>
      </c>
      <c r="D662" s="253">
        <v>25192000</v>
      </c>
      <c r="E662" s="292"/>
      <c r="I662" s="291"/>
    </row>
    <row r="663" spans="1:9">
      <c r="A663" s="325">
        <f t="shared" si="2"/>
        <v>6</v>
      </c>
      <c r="B663" s="251" t="s">
        <v>1854</v>
      </c>
      <c r="C663" s="252" t="s">
        <v>1855</v>
      </c>
      <c r="D663" s="253">
        <v>31866000</v>
      </c>
      <c r="E663" s="292"/>
      <c r="I663" s="291"/>
    </row>
    <row r="664" spans="1:9">
      <c r="A664" s="325">
        <f t="shared" si="2"/>
        <v>7</v>
      </c>
      <c r="B664" s="251" t="s">
        <v>1856</v>
      </c>
      <c r="C664" s="252" t="s">
        <v>1857</v>
      </c>
      <c r="D664" s="253">
        <v>14382000</v>
      </c>
      <c r="E664" s="292"/>
      <c r="I664" s="291"/>
    </row>
    <row r="665" spans="1:9">
      <c r="A665" s="325">
        <f t="shared" si="2"/>
        <v>8</v>
      </c>
      <c r="B665" s="251" t="s">
        <v>1858</v>
      </c>
      <c r="C665" s="252" t="s">
        <v>1859</v>
      </c>
      <c r="D665" s="253">
        <v>9494000</v>
      </c>
      <c r="E665" s="292"/>
      <c r="I665" s="291"/>
    </row>
    <row r="666" spans="1:9">
      <c r="A666" s="325">
        <f t="shared" si="2"/>
        <v>9</v>
      </c>
      <c r="B666" s="251" t="s">
        <v>1860</v>
      </c>
      <c r="C666" s="252" t="s">
        <v>1861</v>
      </c>
      <c r="D666" s="253">
        <v>30926000</v>
      </c>
      <c r="E666" s="292"/>
      <c r="I666" s="291"/>
    </row>
    <row r="667" spans="1:9">
      <c r="A667" s="325">
        <f t="shared" si="2"/>
        <v>10</v>
      </c>
      <c r="B667" s="251" t="s">
        <v>1862</v>
      </c>
      <c r="C667" s="252" t="s">
        <v>1863</v>
      </c>
      <c r="D667" s="253">
        <v>28764000</v>
      </c>
      <c r="E667" s="292"/>
      <c r="I667" s="291"/>
    </row>
    <row r="668" spans="1:9">
      <c r="A668" s="325">
        <f t="shared" si="2"/>
        <v>11</v>
      </c>
      <c r="B668" s="251" t="s">
        <v>1864</v>
      </c>
      <c r="C668" s="252" t="s">
        <v>1865</v>
      </c>
      <c r="D668" s="253">
        <v>12314000</v>
      </c>
      <c r="E668" s="292"/>
      <c r="I668" s="291"/>
    </row>
    <row r="669" spans="1:9">
      <c r="A669" s="325">
        <f t="shared" si="2"/>
        <v>12</v>
      </c>
      <c r="B669" s="251" t="s">
        <v>1866</v>
      </c>
      <c r="C669" s="252" t="s">
        <v>1867</v>
      </c>
      <c r="D669" s="253">
        <v>15980000</v>
      </c>
      <c r="E669" s="292"/>
      <c r="I669" s="291"/>
    </row>
    <row r="670" spans="1:9">
      <c r="A670" s="325">
        <f t="shared" si="2"/>
        <v>13</v>
      </c>
      <c r="B670" s="251" t="s">
        <v>1868</v>
      </c>
      <c r="C670" s="252" t="s">
        <v>1869</v>
      </c>
      <c r="D670" s="253">
        <v>25756000</v>
      </c>
      <c r="E670" s="292"/>
      <c r="I670" s="291"/>
    </row>
    <row r="671" spans="1:9">
      <c r="A671" s="325">
        <f t="shared" si="2"/>
        <v>14</v>
      </c>
      <c r="B671" s="251" t="s">
        <v>1870</v>
      </c>
      <c r="C671" s="252" t="s">
        <v>1869</v>
      </c>
      <c r="D671" s="253">
        <v>9588000</v>
      </c>
      <c r="E671" s="292"/>
      <c r="I671" s="291"/>
    </row>
    <row r="672" spans="1:9">
      <c r="A672" s="325">
        <f t="shared" si="2"/>
        <v>15</v>
      </c>
      <c r="B672" s="251" t="s">
        <v>1871</v>
      </c>
      <c r="C672" s="252" t="s">
        <v>1872</v>
      </c>
      <c r="D672" s="253">
        <v>35532000</v>
      </c>
      <c r="E672" s="292"/>
      <c r="I672" s="291"/>
    </row>
    <row r="673" spans="1:9">
      <c r="A673" s="325">
        <f t="shared" si="2"/>
        <v>16</v>
      </c>
      <c r="B673" s="251" t="s">
        <v>1873</v>
      </c>
      <c r="C673" s="252" t="s">
        <v>1874</v>
      </c>
      <c r="D673" s="253">
        <v>16732000</v>
      </c>
      <c r="E673" s="292"/>
      <c r="I673" s="291"/>
    </row>
    <row r="674" spans="1:9">
      <c r="A674" s="325">
        <f t="shared" si="2"/>
        <v>17</v>
      </c>
      <c r="B674" s="251" t="s">
        <v>1875</v>
      </c>
      <c r="C674" s="252" t="s">
        <v>1876</v>
      </c>
      <c r="D674" s="253">
        <v>35344000</v>
      </c>
      <c r="E674" s="292"/>
      <c r="I674" s="291"/>
    </row>
    <row r="675" spans="1:9">
      <c r="A675" s="325">
        <f t="shared" si="2"/>
        <v>18</v>
      </c>
      <c r="B675" s="251" t="s">
        <v>1877</v>
      </c>
      <c r="C675" s="252" t="s">
        <v>1878</v>
      </c>
      <c r="D675" s="253">
        <v>5076000</v>
      </c>
      <c r="E675" s="292"/>
      <c r="I675" s="291"/>
    </row>
    <row r="676" spans="1:9">
      <c r="A676" s="325">
        <f t="shared" si="2"/>
        <v>19</v>
      </c>
      <c r="B676" s="251" t="s">
        <v>1879</v>
      </c>
      <c r="C676" s="252" t="s">
        <v>1880</v>
      </c>
      <c r="D676" s="253">
        <v>34592000</v>
      </c>
      <c r="E676" s="292"/>
      <c r="I676" s="291"/>
    </row>
    <row r="677" spans="1:9">
      <c r="A677" s="325">
        <f t="shared" si="2"/>
        <v>20</v>
      </c>
      <c r="B677" s="251" t="s">
        <v>1881</v>
      </c>
      <c r="C677" s="252" t="s">
        <v>1882</v>
      </c>
      <c r="D677" s="253">
        <v>7802000</v>
      </c>
      <c r="E677" s="292"/>
      <c r="I677" s="291"/>
    </row>
    <row r="678" spans="1:9">
      <c r="A678" s="325">
        <f t="shared" si="2"/>
        <v>21</v>
      </c>
      <c r="B678" s="251" t="s">
        <v>1868</v>
      </c>
      <c r="C678" s="252" t="s">
        <v>1883</v>
      </c>
      <c r="D678" s="253">
        <v>14194000</v>
      </c>
      <c r="E678" s="292"/>
      <c r="I678" s="291"/>
    </row>
    <row r="679" spans="1:9">
      <c r="A679" s="325">
        <f t="shared" si="2"/>
        <v>22</v>
      </c>
      <c r="B679" s="251" t="s">
        <v>1884</v>
      </c>
      <c r="C679" s="252" t="s">
        <v>1885</v>
      </c>
      <c r="D679" s="253">
        <v>30456000</v>
      </c>
      <c r="E679" s="292"/>
      <c r="I679" s="291"/>
    </row>
    <row r="680" spans="1:9">
      <c r="A680" s="325">
        <f t="shared" si="2"/>
        <v>23</v>
      </c>
      <c r="B680" s="251" t="s">
        <v>1886</v>
      </c>
      <c r="C680" s="252" t="s">
        <v>1887</v>
      </c>
      <c r="D680" s="253">
        <v>29986000</v>
      </c>
      <c r="E680" s="292"/>
      <c r="I680" s="291"/>
    </row>
    <row r="681" spans="1:9">
      <c r="A681" s="325">
        <f t="shared" si="2"/>
        <v>24</v>
      </c>
      <c r="B681" s="251" t="s">
        <v>1888</v>
      </c>
      <c r="C681" s="252" t="s">
        <v>195</v>
      </c>
      <c r="D681" s="253">
        <v>26696000</v>
      </c>
      <c r="E681" s="292"/>
      <c r="I681" s="291"/>
    </row>
    <row r="682" spans="1:9">
      <c r="A682" s="325">
        <f t="shared" si="2"/>
        <v>25</v>
      </c>
      <c r="B682" s="251" t="s">
        <v>1889</v>
      </c>
      <c r="C682" s="252" t="s">
        <v>1890</v>
      </c>
      <c r="D682" s="253">
        <v>11374000</v>
      </c>
      <c r="E682" s="292"/>
      <c r="I682" s="291"/>
    </row>
    <row r="683" spans="1:9">
      <c r="A683" s="325">
        <f t="shared" si="2"/>
        <v>26</v>
      </c>
      <c r="B683" s="251" t="s">
        <v>1891</v>
      </c>
      <c r="C683" s="252" t="s">
        <v>1892</v>
      </c>
      <c r="D683" s="253">
        <v>17578000</v>
      </c>
      <c r="E683" s="292"/>
      <c r="I683" s="291"/>
    </row>
    <row r="684" spans="1:9">
      <c r="A684" s="325">
        <f t="shared" si="2"/>
        <v>27</v>
      </c>
      <c r="B684" s="251" t="s">
        <v>1893</v>
      </c>
      <c r="C684" s="252" t="s">
        <v>1894</v>
      </c>
      <c r="D684" s="253">
        <v>20492000</v>
      </c>
      <c r="E684" s="292"/>
      <c r="I684" s="291"/>
    </row>
    <row r="685" spans="1:9">
      <c r="A685" s="325">
        <f t="shared" si="2"/>
        <v>28</v>
      </c>
      <c r="B685" s="251" t="s">
        <v>1895</v>
      </c>
      <c r="C685" s="252" t="s">
        <v>1896</v>
      </c>
      <c r="D685" s="253">
        <v>9870000</v>
      </c>
      <c r="E685" s="292"/>
      <c r="I685" s="291"/>
    </row>
    <row r="686" spans="1:9">
      <c r="A686" s="325">
        <f t="shared" si="2"/>
        <v>29</v>
      </c>
      <c r="B686" s="251" t="s">
        <v>1897</v>
      </c>
      <c r="C686" s="252" t="s">
        <v>1898</v>
      </c>
      <c r="D686" s="253">
        <v>28012000</v>
      </c>
      <c r="E686" s="292"/>
      <c r="I686" s="291"/>
    </row>
    <row r="687" spans="1:9">
      <c r="A687" s="325">
        <f t="shared" si="2"/>
        <v>30</v>
      </c>
      <c r="B687" s="251" t="s">
        <v>1899</v>
      </c>
      <c r="C687" s="252" t="s">
        <v>1900</v>
      </c>
      <c r="D687" s="253">
        <v>12878000</v>
      </c>
      <c r="E687" s="292"/>
      <c r="I687" s="291"/>
    </row>
    <row r="688" spans="1:9">
      <c r="A688" s="325">
        <f t="shared" si="2"/>
        <v>31</v>
      </c>
      <c r="B688" s="251" t="s">
        <v>1901</v>
      </c>
      <c r="C688" s="252" t="s">
        <v>1902</v>
      </c>
      <c r="D688" s="253">
        <v>29892000</v>
      </c>
      <c r="E688" s="292"/>
      <c r="I688" s="291"/>
    </row>
    <row r="689" spans="1:9">
      <c r="A689" s="325">
        <f t="shared" si="2"/>
        <v>32</v>
      </c>
      <c r="B689" s="251" t="s">
        <v>1903</v>
      </c>
      <c r="C689" s="252" t="s">
        <v>1904</v>
      </c>
      <c r="D689" s="253">
        <v>20210000</v>
      </c>
      <c r="E689" s="292"/>
      <c r="I689" s="291"/>
    </row>
    <row r="690" spans="1:9">
      <c r="A690" s="325">
        <f t="shared" si="2"/>
        <v>33</v>
      </c>
      <c r="B690" s="251" t="s">
        <v>1905</v>
      </c>
      <c r="C690" s="252" t="s">
        <v>1906</v>
      </c>
      <c r="D690" s="253">
        <v>18800000</v>
      </c>
      <c r="E690" s="292"/>
      <c r="I690" s="291"/>
    </row>
    <row r="691" spans="1:9">
      <c r="A691" s="325">
        <f t="shared" si="2"/>
        <v>34</v>
      </c>
      <c r="B691" s="251" t="s">
        <v>1907</v>
      </c>
      <c r="C691" s="252" t="s">
        <v>1908</v>
      </c>
      <c r="D691" s="253">
        <v>42112000</v>
      </c>
      <c r="E691" s="292"/>
      <c r="I691" s="291"/>
    </row>
    <row r="692" spans="1:9">
      <c r="A692" s="325">
        <f t="shared" si="2"/>
        <v>35</v>
      </c>
      <c r="B692" s="251" t="s">
        <v>1909</v>
      </c>
      <c r="C692" s="252" t="s">
        <v>1910</v>
      </c>
      <c r="D692" s="253">
        <v>37882000</v>
      </c>
      <c r="E692" s="292"/>
      <c r="I692" s="291"/>
    </row>
    <row r="693" spans="1:9">
      <c r="A693" s="325">
        <f t="shared" si="2"/>
        <v>36</v>
      </c>
      <c r="B693" s="251" t="s">
        <v>1911</v>
      </c>
      <c r="C693" s="252" t="s">
        <v>1912</v>
      </c>
      <c r="D693" s="253">
        <v>17860000</v>
      </c>
      <c r="E693" s="292"/>
      <c r="I693" s="291"/>
    </row>
    <row r="694" spans="1:9">
      <c r="A694" s="325">
        <f t="shared" si="2"/>
        <v>37</v>
      </c>
      <c r="B694" s="251" t="s">
        <v>1913</v>
      </c>
      <c r="C694" s="252" t="s">
        <v>1914</v>
      </c>
      <c r="D694" s="253">
        <v>16920000</v>
      </c>
      <c r="E694" s="292"/>
      <c r="I694" s="291"/>
    </row>
    <row r="695" spans="1:9">
      <c r="A695" s="325">
        <f t="shared" si="2"/>
        <v>38</v>
      </c>
      <c r="B695" s="251" t="s">
        <v>1915</v>
      </c>
      <c r="C695" s="252" t="s">
        <v>1916</v>
      </c>
      <c r="D695" s="253">
        <v>18048000</v>
      </c>
      <c r="E695" s="292"/>
      <c r="F695" s="330"/>
      <c r="G695" s="312"/>
      <c r="H695" s="312"/>
      <c r="I695" s="291"/>
    </row>
    <row r="696" spans="1:9">
      <c r="A696" s="325">
        <f t="shared" si="2"/>
        <v>39</v>
      </c>
      <c r="B696" s="251" t="s">
        <v>1917</v>
      </c>
      <c r="C696" s="252" t="s">
        <v>1918</v>
      </c>
      <c r="D696" s="253">
        <v>26884000</v>
      </c>
      <c r="E696" s="292"/>
      <c r="F696" s="330"/>
      <c r="G696" s="312"/>
      <c r="H696" s="312"/>
      <c r="I696" s="291"/>
    </row>
    <row r="697" spans="1:9">
      <c r="A697" s="325">
        <f t="shared" si="2"/>
        <v>40</v>
      </c>
      <c r="B697" s="251" t="s">
        <v>1919</v>
      </c>
      <c r="C697" s="252" t="s">
        <v>1920</v>
      </c>
      <c r="D697" s="253">
        <v>21808000</v>
      </c>
      <c r="E697" s="292"/>
      <c r="F697" s="330"/>
      <c r="G697" s="312"/>
      <c r="H697" s="312"/>
      <c r="I697" s="291"/>
    </row>
    <row r="698" spans="1:9">
      <c r="A698" s="325">
        <f t="shared" si="2"/>
        <v>41</v>
      </c>
      <c r="B698" s="251" t="s">
        <v>1921</v>
      </c>
      <c r="C698" s="252" t="s">
        <v>1922</v>
      </c>
      <c r="D698" s="253">
        <v>23594000</v>
      </c>
      <c r="E698" s="292"/>
      <c r="F698" s="330"/>
      <c r="G698" s="312"/>
      <c r="H698" s="312"/>
      <c r="I698" s="291"/>
    </row>
    <row r="699" spans="1:9">
      <c r="A699" s="325">
        <f t="shared" si="2"/>
        <v>42</v>
      </c>
      <c r="B699" s="251" t="s">
        <v>1923</v>
      </c>
      <c r="C699" s="252" t="s">
        <v>1924</v>
      </c>
      <c r="D699" s="253">
        <v>25850000</v>
      </c>
      <c r="E699" s="292"/>
      <c r="F699" s="330"/>
      <c r="G699" s="312"/>
      <c r="H699" s="312"/>
      <c r="I699" s="291"/>
    </row>
    <row r="700" spans="1:9">
      <c r="A700" s="325">
        <f t="shared" si="2"/>
        <v>43</v>
      </c>
      <c r="B700" s="251" t="s">
        <v>1886</v>
      </c>
      <c r="C700" s="252" t="s">
        <v>1925</v>
      </c>
      <c r="D700" s="253">
        <v>35814000</v>
      </c>
      <c r="E700" s="292"/>
      <c r="F700" s="330"/>
      <c r="G700" s="312"/>
      <c r="H700" s="312"/>
      <c r="I700" s="291"/>
    </row>
    <row r="701" spans="1:9">
      <c r="A701" s="325">
        <f t="shared" si="2"/>
        <v>44</v>
      </c>
      <c r="B701" s="251" t="s">
        <v>1926</v>
      </c>
      <c r="C701" s="252" t="s">
        <v>1927</v>
      </c>
      <c r="D701" s="253">
        <v>18518000</v>
      </c>
      <c r="E701" s="292"/>
      <c r="F701" s="330"/>
      <c r="G701" s="312"/>
      <c r="H701" s="312"/>
      <c r="I701" s="291"/>
    </row>
    <row r="702" spans="1:9">
      <c r="A702" s="325">
        <f t="shared" si="2"/>
        <v>45</v>
      </c>
      <c r="B702" s="251" t="s">
        <v>1928</v>
      </c>
      <c r="C702" s="252" t="s">
        <v>1929</v>
      </c>
      <c r="D702" s="253">
        <v>21056000</v>
      </c>
      <c r="E702" s="292"/>
      <c r="F702" s="330"/>
      <c r="G702" s="312"/>
      <c r="H702" s="312"/>
      <c r="I702" s="291"/>
    </row>
    <row r="703" spans="1:9">
      <c r="A703" s="325">
        <f t="shared" si="2"/>
        <v>46</v>
      </c>
      <c r="B703" s="251" t="s">
        <v>1930</v>
      </c>
      <c r="C703" s="252" t="s">
        <v>1931</v>
      </c>
      <c r="D703" s="253">
        <v>29328000</v>
      </c>
      <c r="E703" s="292"/>
      <c r="F703" s="330"/>
      <c r="G703" s="312"/>
      <c r="H703" s="312"/>
      <c r="I703" s="291"/>
    </row>
    <row r="704" spans="1:9">
      <c r="A704" s="325">
        <f t="shared" si="2"/>
        <v>47</v>
      </c>
      <c r="B704" s="251" t="s">
        <v>1932</v>
      </c>
      <c r="C704" s="252" t="s">
        <v>1933</v>
      </c>
      <c r="D704" s="253">
        <v>31584000</v>
      </c>
      <c r="E704" s="292"/>
      <c r="F704" s="330"/>
      <c r="G704" s="312"/>
      <c r="H704" s="312"/>
      <c r="I704" s="291"/>
    </row>
    <row r="705" spans="1:9">
      <c r="A705" s="325">
        <f t="shared" si="2"/>
        <v>48</v>
      </c>
      <c r="B705" s="251" t="s">
        <v>1934</v>
      </c>
      <c r="C705" s="252" t="s">
        <v>1935</v>
      </c>
      <c r="D705" s="253">
        <v>61946000</v>
      </c>
      <c r="E705" s="292"/>
      <c r="F705" s="330"/>
      <c r="G705" s="312"/>
      <c r="H705" s="312"/>
      <c r="I705" s="291"/>
    </row>
    <row r="706" spans="1:9">
      <c r="A706" s="325">
        <f t="shared" si="2"/>
        <v>49</v>
      </c>
      <c r="B706" s="251" t="s">
        <v>1936</v>
      </c>
      <c r="C706" s="252" t="s">
        <v>1937</v>
      </c>
      <c r="D706" s="253">
        <v>35626000</v>
      </c>
      <c r="E706" s="292"/>
      <c r="F706" s="330"/>
      <c r="G706" s="312"/>
      <c r="H706" s="312"/>
      <c r="I706" s="291"/>
    </row>
    <row r="707" spans="1:9">
      <c r="A707" s="325">
        <f t="shared" si="2"/>
        <v>50</v>
      </c>
      <c r="B707" s="251" t="s">
        <v>1938</v>
      </c>
      <c r="C707" s="252" t="s">
        <v>1939</v>
      </c>
      <c r="D707" s="253">
        <v>19928000</v>
      </c>
      <c r="E707" s="292"/>
      <c r="F707" s="330"/>
      <c r="G707" s="312"/>
      <c r="H707" s="312"/>
      <c r="I707" s="291"/>
    </row>
    <row r="708" spans="1:9">
      <c r="A708" s="325">
        <f t="shared" si="2"/>
        <v>51</v>
      </c>
      <c r="B708" s="251" t="s">
        <v>1849</v>
      </c>
      <c r="C708" s="252" t="s">
        <v>1940</v>
      </c>
      <c r="D708" s="253">
        <v>11938000</v>
      </c>
    </row>
    <row r="709" spans="1:9">
      <c r="A709" s="325">
        <f t="shared" si="2"/>
        <v>52</v>
      </c>
      <c r="B709" s="251" t="s">
        <v>1941</v>
      </c>
      <c r="C709" s="252" t="s">
        <v>1933</v>
      </c>
      <c r="D709" s="253">
        <v>18330000</v>
      </c>
    </row>
    <row r="710" spans="1:9">
      <c r="A710" s="325">
        <f t="shared" si="2"/>
        <v>53</v>
      </c>
      <c r="B710" s="251" t="s">
        <v>1942</v>
      </c>
      <c r="C710" s="252" t="s">
        <v>1943</v>
      </c>
      <c r="D710" s="253">
        <v>17578000</v>
      </c>
    </row>
    <row r="711" spans="1:9">
      <c r="A711" s="325">
        <f t="shared" si="2"/>
        <v>54</v>
      </c>
      <c r="B711" s="339" t="s">
        <v>1944</v>
      </c>
      <c r="C711" s="339" t="s">
        <v>1945</v>
      </c>
      <c r="D711" s="253">
        <v>11844000</v>
      </c>
    </row>
    <row r="712" spans="1:9">
      <c r="A712" s="325">
        <f t="shared" si="2"/>
        <v>55</v>
      </c>
      <c r="B712" s="339" t="s">
        <v>1946</v>
      </c>
      <c r="C712" s="339" t="s">
        <v>1947</v>
      </c>
      <c r="D712" s="253">
        <v>4230000</v>
      </c>
    </row>
    <row r="714" spans="1:9">
      <c r="A714" s="232" t="s">
        <v>7</v>
      </c>
      <c r="B714" s="232"/>
      <c r="C714" s="260" t="s">
        <v>1948</v>
      </c>
    </row>
    <row r="715" spans="1:9">
      <c r="A715" s="232" t="s">
        <v>9</v>
      </c>
      <c r="B715" s="232"/>
      <c r="C715" s="262" t="s">
        <v>1949</v>
      </c>
      <c r="D715" s="262"/>
    </row>
    <row r="716" spans="1:9">
      <c r="A716" s="234" t="s">
        <v>11</v>
      </c>
      <c r="B716" s="234"/>
      <c r="C716" s="263">
        <f>SUM(D718:D720)</f>
        <v>26200000000</v>
      </c>
    </row>
    <row r="717" spans="1:9" ht="30">
      <c r="A717" s="264" t="s">
        <v>12</v>
      </c>
      <c r="B717" s="264" t="s">
        <v>13</v>
      </c>
      <c r="C717" s="265" t="s">
        <v>14</v>
      </c>
      <c r="D717" s="266" t="s">
        <v>15</v>
      </c>
    </row>
    <row r="718" spans="1:9" ht="29.25" customHeight="1">
      <c r="A718" s="267">
        <v>1</v>
      </c>
      <c r="B718" s="268" t="s">
        <v>1950</v>
      </c>
      <c r="C718" s="281" t="s">
        <v>28</v>
      </c>
      <c r="D718" s="270">
        <v>25000000000</v>
      </c>
    </row>
    <row r="719" spans="1:9" ht="29.25" customHeight="1">
      <c r="A719" s="267"/>
      <c r="B719" s="268"/>
      <c r="C719" s="281"/>
      <c r="D719" s="270"/>
    </row>
    <row r="720" spans="1:9" ht="30">
      <c r="A720" s="267">
        <v>2</v>
      </c>
      <c r="B720" s="268" t="s">
        <v>1951</v>
      </c>
      <c r="C720" s="340" t="s">
        <v>1952</v>
      </c>
      <c r="D720" s="270">
        <v>1200000000</v>
      </c>
    </row>
    <row r="721" spans="1:4">
      <c r="A721" s="254"/>
      <c r="B721" s="221"/>
      <c r="C721" s="289"/>
      <c r="D721" s="290"/>
    </row>
    <row r="722" spans="1:4">
      <c r="A722" s="254"/>
      <c r="B722" s="221"/>
      <c r="C722" s="289"/>
      <c r="D722" s="290"/>
    </row>
    <row r="723" spans="1:4">
      <c r="A723" s="254"/>
      <c r="B723" s="221"/>
      <c r="C723" s="289"/>
      <c r="D723" s="290"/>
    </row>
    <row r="724" spans="1:4">
      <c r="A724" s="254"/>
      <c r="B724" s="221"/>
      <c r="C724" s="289"/>
      <c r="D724" s="290"/>
    </row>
    <row r="725" spans="1:4">
      <c r="A725" s="232" t="s">
        <v>7</v>
      </c>
      <c r="B725" s="232"/>
      <c r="C725" s="260" t="s">
        <v>1953</v>
      </c>
    </row>
    <row r="726" spans="1:4">
      <c r="A726" s="232" t="s">
        <v>9</v>
      </c>
      <c r="B726" s="232"/>
      <c r="C726" s="262" t="s">
        <v>1954</v>
      </c>
      <c r="D726" s="262"/>
    </row>
    <row r="727" spans="1:4">
      <c r="A727" s="234" t="s">
        <v>11</v>
      </c>
      <c r="B727" s="234"/>
      <c r="C727" s="263">
        <f>SUM(D729:D734)</f>
        <v>2600000000</v>
      </c>
    </row>
    <row r="728" spans="1:4" ht="30">
      <c r="A728" s="264" t="s">
        <v>12</v>
      </c>
      <c r="B728" s="264" t="s">
        <v>13</v>
      </c>
      <c r="C728" s="265" t="s">
        <v>14</v>
      </c>
      <c r="D728" s="266" t="s">
        <v>15</v>
      </c>
    </row>
    <row r="729" spans="1:4">
      <c r="A729" s="240">
        <v>1</v>
      </c>
      <c r="B729" s="241" t="s">
        <v>1955</v>
      </c>
      <c r="C729" s="242" t="s">
        <v>17</v>
      </c>
      <c r="D729" s="243">
        <v>1500000000</v>
      </c>
    </row>
    <row r="730" spans="1:4" ht="30">
      <c r="A730" s="240">
        <v>2</v>
      </c>
      <c r="B730" s="241" t="s">
        <v>1956</v>
      </c>
      <c r="C730" s="242" t="s">
        <v>21</v>
      </c>
      <c r="D730" s="243">
        <v>400000000</v>
      </c>
    </row>
    <row r="731" spans="1:4">
      <c r="A731" s="240">
        <v>3</v>
      </c>
      <c r="B731" s="241" t="s">
        <v>1957</v>
      </c>
      <c r="C731" s="242" t="s">
        <v>21</v>
      </c>
      <c r="D731" s="243">
        <v>150000000</v>
      </c>
    </row>
    <row r="732" spans="1:4">
      <c r="A732" s="240">
        <v>4</v>
      </c>
      <c r="B732" s="241" t="s">
        <v>1958</v>
      </c>
      <c r="C732" s="242" t="s">
        <v>23</v>
      </c>
      <c r="D732" s="243">
        <v>100000000</v>
      </c>
    </row>
    <row r="733" spans="1:4">
      <c r="A733" s="240">
        <v>5</v>
      </c>
      <c r="B733" s="241" t="s">
        <v>1959</v>
      </c>
      <c r="C733" s="242" t="s">
        <v>25</v>
      </c>
      <c r="D733" s="243">
        <v>200000000</v>
      </c>
    </row>
    <row r="734" spans="1:4">
      <c r="A734" s="240">
        <v>6</v>
      </c>
      <c r="B734" s="241" t="s">
        <v>1960</v>
      </c>
      <c r="C734" s="242" t="s">
        <v>1961</v>
      </c>
      <c r="D734" s="243">
        <v>250000000</v>
      </c>
    </row>
    <row r="735" spans="1:4">
      <c r="A735" s="288"/>
      <c r="B735" s="288"/>
      <c r="C735" s="288"/>
      <c r="D735" s="290"/>
    </row>
    <row r="736" spans="1:4">
      <c r="A736" s="254"/>
      <c r="B736" s="259"/>
      <c r="C736" s="259"/>
      <c r="D736" s="324"/>
    </row>
    <row r="737" spans="1:6">
      <c r="A737" s="254"/>
      <c r="B737" s="221"/>
      <c r="C737" s="289"/>
      <c r="D737" s="341"/>
      <c r="F737" s="291">
        <f>C14+C30+C69+C78+C94+C113+C125+C153+C160+C192+C213+C229+C266+C495+C506+C534+C656+C716+C727</f>
        <v>55443454740</v>
      </c>
    </row>
    <row r="738" spans="1:6">
      <c r="F738" s="291">
        <v>75197694310</v>
      </c>
    </row>
    <row r="739" spans="1:6">
      <c r="B739" s="312"/>
      <c r="C739" s="261"/>
      <c r="D739" s="291"/>
      <c r="E739" s="292"/>
      <c r="F739" s="291">
        <f>F738-F737</f>
        <v>19754239570</v>
      </c>
    </row>
  </sheetData>
  <autoFilter ref="A496:I529"/>
  <mergeCells count="85">
    <mergeCell ref="A726:B726"/>
    <mergeCell ref="C726:D726"/>
    <mergeCell ref="A727:B727"/>
    <mergeCell ref="A214:A215"/>
    <mergeCell ref="B214:B215"/>
    <mergeCell ref="C214:C215"/>
    <mergeCell ref="D214:D215"/>
    <mergeCell ref="A656:B656"/>
    <mergeCell ref="A714:B714"/>
    <mergeCell ref="A715:B715"/>
    <mergeCell ref="C715:D715"/>
    <mergeCell ref="A716:B716"/>
    <mergeCell ref="A725:B725"/>
    <mergeCell ref="A533:B533"/>
    <mergeCell ref="C533:D533"/>
    <mergeCell ref="A534:B534"/>
    <mergeCell ref="A654:B654"/>
    <mergeCell ref="A655:B655"/>
    <mergeCell ref="C655:D655"/>
    <mergeCell ref="A495:B495"/>
    <mergeCell ref="A504:B504"/>
    <mergeCell ref="A505:B505"/>
    <mergeCell ref="C505:D505"/>
    <mergeCell ref="A506:B506"/>
    <mergeCell ref="A532:B532"/>
    <mergeCell ref="A265:B265"/>
    <mergeCell ref="C265:D265"/>
    <mergeCell ref="A266:B266"/>
    <mergeCell ref="B397:D397"/>
    <mergeCell ref="A493:B493"/>
    <mergeCell ref="A494:B494"/>
    <mergeCell ref="C494:D494"/>
    <mergeCell ref="A213:B213"/>
    <mergeCell ref="A227:B227"/>
    <mergeCell ref="A228:B228"/>
    <mergeCell ref="C228:D228"/>
    <mergeCell ref="A229:B229"/>
    <mergeCell ref="A264:B264"/>
    <mergeCell ref="A191:B191"/>
    <mergeCell ref="C191:D191"/>
    <mergeCell ref="A192:B192"/>
    <mergeCell ref="A211:B211"/>
    <mergeCell ref="A212:B212"/>
    <mergeCell ref="C212:D212"/>
    <mergeCell ref="A153:B153"/>
    <mergeCell ref="A158:B158"/>
    <mergeCell ref="A159:B159"/>
    <mergeCell ref="C159:D159"/>
    <mergeCell ref="A160:B160"/>
    <mergeCell ref="A190:B190"/>
    <mergeCell ref="A124:B124"/>
    <mergeCell ref="C124:D124"/>
    <mergeCell ref="A125:B125"/>
    <mergeCell ref="A151:B151"/>
    <mergeCell ref="A152:B152"/>
    <mergeCell ref="C152:D152"/>
    <mergeCell ref="A94:B94"/>
    <mergeCell ref="A111:B111"/>
    <mergeCell ref="A112:B112"/>
    <mergeCell ref="C112:D112"/>
    <mergeCell ref="A113:B113"/>
    <mergeCell ref="A123:B123"/>
    <mergeCell ref="A77:B77"/>
    <mergeCell ref="C77:D77"/>
    <mergeCell ref="A78:B78"/>
    <mergeCell ref="A92:B92"/>
    <mergeCell ref="A93:B93"/>
    <mergeCell ref="C93:D93"/>
    <mergeCell ref="A30:B30"/>
    <mergeCell ref="A67:B67"/>
    <mergeCell ref="A68:B68"/>
    <mergeCell ref="C68:D68"/>
    <mergeCell ref="A69:B69"/>
    <mergeCell ref="A76:B76"/>
    <mergeCell ref="A13:B13"/>
    <mergeCell ref="C13:D13"/>
    <mergeCell ref="A14:B14"/>
    <mergeCell ref="A23:A25"/>
    <mergeCell ref="A28:B28"/>
    <mergeCell ref="A29:B29"/>
    <mergeCell ref="C29:D29"/>
    <mergeCell ref="A1:A3"/>
    <mergeCell ref="B1:B2"/>
    <mergeCell ref="B8:C8"/>
    <mergeCell ref="A12:B12"/>
  </mergeCells>
  <pageMargins left="0.43307086614173229" right="0" top="0.59055118110236227" bottom="0.82677165354330717" header="0.43307086614173229" footer="0.31496062992125984"/>
  <pageSetup paperSize="5" scale="95" orientation="portrait" horizontalDpi="4294967293" r:id="rId1"/>
  <headerFooter>
    <oddFooter>&amp;L
&amp;10DAFTAR NAMA PENERIMA, ALAMAT DAN BESARAN ALOKASI HIBAH YANG DITERIMA
Halaman  ke-&amp;P  dari  &amp;N Halaman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Hibah induk dan Perubahan 2013</vt:lpstr>
      <vt:lpstr>Hibah induk 2013</vt:lpstr>
      <vt:lpstr>Sheet1</vt:lpstr>
      <vt:lpstr>Sheet2</vt:lpstr>
      <vt:lpstr>Sheet3</vt:lpstr>
      <vt:lpstr>'Hibah induk dan Perubahan 2013'!Print_Area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BUDDY MESSI</dc:creator>
  <cp:lastModifiedBy>user</cp:lastModifiedBy>
  <cp:lastPrinted>2014-01-10T04:12:21Z</cp:lastPrinted>
  <dcterms:created xsi:type="dcterms:W3CDTF">2013-11-18T14:25:29Z</dcterms:created>
  <dcterms:modified xsi:type="dcterms:W3CDTF">2014-01-10T06:35:29Z</dcterms:modified>
</cp:coreProperties>
</file>