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Apr 2020(TBKK)(SM)" sheetId="1" r:id="rId4"/>
    <sheet name="Apr 2020(TBKK)(BRAKE IMCT)" sheetId="2" r:id="rId5"/>
    <sheet name="Apr 2020(TBKK)(BRAKE IGCE)" sheetId="3" r:id="rId6"/>
    <sheet name="Apr 2020(TBKK)(PCL)" sheetId="4" r:id="rId7"/>
    <sheet name="Apr 2020(TBKK)(SM)(BH)" sheetId="5" r:id="rId8"/>
  </sheets>
  <definedNames>
    <definedName name="_xlnm._FilterDatabase" localSheetId="0" hidden="1">'Apr 2020(TBKK)(SM)'!$B$12:$AB$12</definedName>
    <definedName name="_xlnm.Print_Titles" localSheetId="0">'Apr 2020(TBKK)(SM)'!$2:$11</definedName>
    <definedName name="_xlnm.Print_Area" localSheetId="0">'Apr 2020(TBKK)(SM)'!$B$2:$Z$119</definedName>
    <definedName name="_xlnm._FilterDatabase" localSheetId="1" hidden="1">'Apr 2020(TBKK)(BRAKE IMCT)'!$B$12:$V$12</definedName>
    <definedName name="_xlnm.Print_Titles" localSheetId="1">'Apr 2020(TBKK)(BRAKE IMCT)'!$2:$11</definedName>
    <definedName name="_xlnm.Print_Area" localSheetId="1">'Apr 2020(TBKK)(BRAKE IMCT)'!$B$2:$T$37</definedName>
    <definedName name="_xlnm._FilterDatabase" localSheetId="2" hidden="1">'Apr 2020(TBKK)(BRAKE IGCE)'!$B$12:$V$12</definedName>
    <definedName name="_xlnm.Print_Titles" localSheetId="2">'Apr 2020(TBKK)(BRAKE IGCE)'!$2:$11</definedName>
    <definedName name="_xlnm.Print_Area" localSheetId="2">'Apr 2020(TBKK)(BRAKE IGCE)'!$B$2:$T$67</definedName>
    <definedName name="_xlnm._FilterDatabase" localSheetId="3" hidden="1">'Apr 2020(TBKK)(PCL)'!$B$12:$T$12</definedName>
    <definedName name="_xlnm.Print_Titles" localSheetId="3">'Apr 2020(TBKK)(PCL)'!$2:$11</definedName>
    <definedName name="_xlnm.Print_Area" localSheetId="3">'Apr 2020(TBKK)(PCL)'!$B$2:$R$30</definedName>
    <definedName name="_xlnm._FilterDatabase" localSheetId="4" hidden="1">'Apr 2020(TBKK)(SM)(BH)'!$B$12:$W$12</definedName>
    <definedName name="_xlnm.Print_Titles" localSheetId="4">'Apr 2020(TBKK)(SM)(BH)'!$2:$11</definedName>
    <definedName name="_xlnm.Print_Area" localSheetId="4">'Apr 2020(TBKK)(SM)(BH)'!$B$2:$U$49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<sst xmlns="http://schemas.openxmlformats.org/spreadsheetml/2006/main" uniqueCount="310">
  <si>
    <t>Sales RoyaltyReport for Mar'20</t>
  </si>
  <si>
    <t>TBKK(Thailand) CO.,LTD.</t>
  </si>
  <si>
    <t>Attn : Mr.Takuya Takahashi  (TBK Co.,Ltd.)</t>
  </si>
  <si>
    <t>Fax No. +81-42-7391478</t>
  </si>
  <si>
    <t>From : Pachara M. TBKK (Thailand) Co.,Ltd.</t>
  </si>
  <si>
    <t>Report Royalty TBK Co.,Ltd. For Mar'20</t>
  </si>
  <si>
    <t>CODE</t>
  </si>
  <si>
    <t>PART NO</t>
  </si>
  <si>
    <t>PART NAME</t>
  </si>
  <si>
    <t>MODEL</t>
  </si>
  <si>
    <t>PRICE</t>
  </si>
  <si>
    <t>QTY</t>
  </si>
  <si>
    <t>AMOUNT</t>
  </si>
  <si>
    <t>Trans Packing</t>
  </si>
  <si>
    <t>Material JPN Cost</t>
  </si>
  <si>
    <t>Value of Royalty</t>
  </si>
  <si>
    <t>Drawing</t>
  </si>
  <si>
    <t>Ratio</t>
  </si>
  <si>
    <t>Unit Royalty</t>
  </si>
  <si>
    <t>Royalty Amount</t>
  </si>
  <si>
    <t>Tpy of BOI</t>
  </si>
  <si>
    <t>BOI CD</t>
  </si>
  <si>
    <t>BOI NAME</t>
  </si>
  <si>
    <t>TBK</t>
  </si>
  <si>
    <t>HIT</t>
  </si>
  <si>
    <t>NON-BOI</t>
  </si>
  <si>
    <t>Gear project 1473(2)/2550</t>
  </si>
  <si>
    <t xml:space="preserve">Suzuki/Kubota 2138(2)/2554 </t>
  </si>
  <si>
    <t>Gear 4M4X 2756(2) 2555</t>
  </si>
  <si>
    <t>Gear Idle D  1833(2)/2556</t>
  </si>
  <si>
    <t>Oil Pump Assy 1458(2)/2558</t>
  </si>
  <si>
    <t>Bracket;cam  1834(2)/2556</t>
  </si>
  <si>
    <t>Gears, etc 2495(2)/2557</t>
  </si>
  <si>
    <t>MEC</t>
  </si>
  <si>
    <t>1050B375</t>
  </si>
  <si>
    <t>SLEEVE</t>
  </si>
  <si>
    <t>4P00</t>
  </si>
  <si>
    <t>N-BOI-01</t>
  </si>
  <si>
    <t>Oil Pump / Water Pump / Others</t>
  </si>
  <si>
    <t>1050B375G</t>
  </si>
  <si>
    <t>SU-4N15</t>
  </si>
  <si>
    <t>1060A196</t>
  </si>
  <si>
    <t>CASE ASSY  TIMING CHAIN</t>
  </si>
  <si>
    <t>1060A196G</t>
  </si>
  <si>
    <t>1060A217</t>
  </si>
  <si>
    <t>1060A217G</t>
  </si>
  <si>
    <t>1064A035X</t>
  </si>
  <si>
    <t>CASE ASSY  OIL PUMP</t>
  </si>
  <si>
    <t>3E00-4D5</t>
  </si>
  <si>
    <t>1125A218</t>
  </si>
  <si>
    <t>GEAR  B /S LH</t>
  </si>
  <si>
    <t>4M4X</t>
  </si>
  <si>
    <t>BOI-04</t>
  </si>
  <si>
    <t>2756(2)/2556 Gears, etc (4M4,SU)</t>
  </si>
  <si>
    <t>1130A228</t>
  </si>
  <si>
    <t>GEAR  CRANKSHAFT</t>
  </si>
  <si>
    <t>1130A228G</t>
  </si>
  <si>
    <t>1130A230</t>
  </si>
  <si>
    <t>GEAR  SUPPLY PUMP</t>
  </si>
  <si>
    <t>1130A230G</t>
  </si>
  <si>
    <t>1132A100</t>
  </si>
  <si>
    <t>GEAR ASSY  IDLER</t>
  </si>
  <si>
    <t>1132A100G</t>
  </si>
  <si>
    <t>1132A117</t>
  </si>
  <si>
    <t>GEAR ASSY  IDLER LH</t>
  </si>
  <si>
    <t>1211A164</t>
  </si>
  <si>
    <t>CASE ASSY OIL PUMP</t>
  </si>
  <si>
    <t>4G64</t>
  </si>
  <si>
    <t>1300A033</t>
  </si>
  <si>
    <t>PUMP ASSY; WATER</t>
  </si>
  <si>
    <t>1300A057</t>
  </si>
  <si>
    <t>PUMP ASSY;WATER</t>
  </si>
  <si>
    <t>3E00-4G6</t>
  </si>
  <si>
    <t>1300A064</t>
  </si>
  <si>
    <t>3E00-4M4</t>
  </si>
  <si>
    <t>1300A075</t>
  </si>
  <si>
    <t>4M4</t>
  </si>
  <si>
    <t>1300A126</t>
  </si>
  <si>
    <t>WATER PUMP ASSY</t>
  </si>
  <si>
    <t>1300A126G</t>
  </si>
  <si>
    <t>1320A047</t>
  </si>
  <si>
    <t>BRKT ASSY COOLING FAN</t>
  </si>
  <si>
    <t>1320A047G</t>
  </si>
  <si>
    <t>1320A064</t>
  </si>
  <si>
    <t>MD372348V</t>
  </si>
  <si>
    <t>PACKING SEMI-CIRCULAR</t>
  </si>
  <si>
    <t>4D5-CDI</t>
  </si>
  <si>
    <t>ME229892</t>
  </si>
  <si>
    <t>TOTAL OF SELLING FOR MEC</t>
  </si>
  <si>
    <t>IMCT</t>
  </si>
  <si>
    <t>4JJ</t>
  </si>
  <si>
    <t>RELIEF VALVE ASSY</t>
  </si>
  <si>
    <t>PUMP ASSY OIL</t>
  </si>
  <si>
    <t>ES02</t>
  </si>
  <si>
    <t>BOI-10</t>
  </si>
  <si>
    <t>1458(2)/2558 Oil Pump Assembly (ES01)</t>
  </si>
  <si>
    <t>BRACKET; COMMON RAIL</t>
  </si>
  <si>
    <t>07'TF - 4JJ / 4JK</t>
  </si>
  <si>
    <t>RT50</t>
  </si>
  <si>
    <t>RT56</t>
  </si>
  <si>
    <t>PIPE; WATER BYPASS</t>
  </si>
  <si>
    <t>GEAR ASM; IDLE D</t>
  </si>
  <si>
    <t>EJ40</t>
  </si>
  <si>
    <t>BOI-05</t>
  </si>
  <si>
    <t>1833(2)/2556 Gears, etc (4N15)</t>
  </si>
  <si>
    <t>OIL PUMP ASSY</t>
  </si>
  <si>
    <t>07'TF</t>
  </si>
  <si>
    <t>BOI-01</t>
  </si>
  <si>
    <t>1473(2)/2550 Oil Pump for engine and Gear, ect.</t>
  </si>
  <si>
    <t>COVER; TIMING CHAIN UPPER</t>
  </si>
  <si>
    <t>BRACKET ASM;CAM NO.1</t>
  </si>
  <si>
    <t>BOI-06</t>
  </si>
  <si>
    <t>1834(2)/2556 Bracket Cam, etc.</t>
  </si>
  <si>
    <t>BRACKET ASM;CAM NO.2</t>
  </si>
  <si>
    <t>BRACKET ASM;CAM NO.3</t>
  </si>
  <si>
    <t>BRACKET ASM;CAM NO.4</t>
  </si>
  <si>
    <t>BRACKET ASM;CAM NO.5</t>
  </si>
  <si>
    <t>GEAR ASM; CAMSHAFT  INLET MAIN</t>
  </si>
  <si>
    <t>ES01</t>
  </si>
  <si>
    <t>BOI-09</t>
  </si>
  <si>
    <t>2495(2)/2557 Gears, etc (ES01)</t>
  </si>
  <si>
    <t>GEAR ASM; CAMSHAFT  INLET SUB</t>
  </si>
  <si>
    <t>GEAR;CRANK</t>
  </si>
  <si>
    <t>ES04</t>
  </si>
  <si>
    <t>GEAR;SUPPLY PUMP</t>
  </si>
  <si>
    <t>ES14</t>
  </si>
  <si>
    <t>ES11</t>
  </si>
  <si>
    <t>TOTAL OF SELLING FOR IMCT</t>
  </si>
  <si>
    <t>KUBOTA</t>
  </si>
  <si>
    <t>6C52618122</t>
  </si>
  <si>
    <t>FORK  SHIFT(1-R)</t>
  </si>
  <si>
    <t>D31-C</t>
  </si>
  <si>
    <t>6C52618142</t>
  </si>
  <si>
    <t>FORK  SHIFT(2-3)</t>
  </si>
  <si>
    <t>6C52619111</t>
  </si>
  <si>
    <t>FORK  DIFF. LOCK SHIFT</t>
  </si>
  <si>
    <t>KL99918224</t>
  </si>
  <si>
    <t>FORK  2 SHIFT</t>
  </si>
  <si>
    <t>PEM1408</t>
  </si>
  <si>
    <t>KL99918324</t>
  </si>
  <si>
    <t>FORK  3 SHIFT</t>
  </si>
  <si>
    <t>TC40214721</t>
  </si>
  <si>
    <t>FORK  CLUTCH RELEASE</t>
  </si>
  <si>
    <t>E40</t>
  </si>
  <si>
    <t>TC40226631</t>
  </si>
  <si>
    <t>FORK  SHIFT DIFF LOCK</t>
  </si>
  <si>
    <t>TC40324402</t>
  </si>
  <si>
    <t>FORK  SHIFT L-H</t>
  </si>
  <si>
    <t>E40C</t>
  </si>
  <si>
    <t>TC41224111</t>
  </si>
  <si>
    <t>FORK  SHIFT(RANGE)</t>
  </si>
  <si>
    <t>TC42221152</t>
  </si>
  <si>
    <t>CASE MID</t>
  </si>
  <si>
    <t>TC42223513</t>
  </si>
  <si>
    <t>FORK  SHIFT 1-2</t>
  </si>
  <si>
    <t>E40-B</t>
  </si>
  <si>
    <t>TC42223521</t>
  </si>
  <si>
    <t>FORK  SHIFT 3-4</t>
  </si>
  <si>
    <t>TC42223713</t>
  </si>
  <si>
    <t>COVER  CLUTCH HOUSING</t>
  </si>
  <si>
    <t>TC42224112</t>
  </si>
  <si>
    <t>TC42224612</t>
  </si>
  <si>
    <t>FORK  SHIFT PTO</t>
  </si>
  <si>
    <t>TC43221201</t>
  </si>
  <si>
    <t>TC43223511</t>
  </si>
  <si>
    <t>TC43223521</t>
  </si>
  <si>
    <t>TC43223671</t>
  </si>
  <si>
    <t>TC62021881</t>
  </si>
  <si>
    <t>FORK  SHIFT (SHUTTLE)</t>
  </si>
  <si>
    <t>E50</t>
  </si>
  <si>
    <t>TC62024611</t>
  </si>
  <si>
    <t>FORK  SHIFT(PTO)</t>
  </si>
  <si>
    <t>TC63021881</t>
  </si>
  <si>
    <t>E51</t>
  </si>
  <si>
    <t>TC68214721</t>
  </si>
  <si>
    <t>FORK  (CLUTCH RELEASE)</t>
  </si>
  <si>
    <t>TC68254501</t>
  </si>
  <si>
    <t>TC82214722</t>
  </si>
  <si>
    <t>E60AB</t>
  </si>
  <si>
    <t>TC82223521</t>
  </si>
  <si>
    <t>FORK  SHIFT (3-4)</t>
  </si>
  <si>
    <t>TC82224611</t>
  </si>
  <si>
    <t>TC83221881</t>
  </si>
  <si>
    <t>E60C</t>
  </si>
  <si>
    <t>TE01221882</t>
  </si>
  <si>
    <t>FORK SHIFT SHUTTLE (FG)</t>
  </si>
  <si>
    <t>E52A</t>
  </si>
  <si>
    <t>TE01223512</t>
  </si>
  <si>
    <t>FORK SHIFT (1-2) (FG)</t>
  </si>
  <si>
    <t>TE02223582</t>
  </si>
  <si>
    <t>E52B</t>
  </si>
  <si>
    <t>TOTAL OF SELLING FOR KUBOTA</t>
  </si>
  <si>
    <t>KET</t>
  </si>
  <si>
    <t>1J86473032</t>
  </si>
  <si>
    <t>3 SERIES</t>
  </si>
  <si>
    <t>BOI-03</t>
  </si>
  <si>
    <t>2138(2)/2554 Water Pump Assy Eco-Car, Tractor</t>
  </si>
  <si>
    <t>1J87373033</t>
  </si>
  <si>
    <t>1J88073032</t>
  </si>
  <si>
    <t>1J88173033</t>
  </si>
  <si>
    <t>TOTAL OF SELLING FOR KET</t>
  </si>
  <si>
    <t>SIM</t>
  </si>
  <si>
    <t>1610061J00000</t>
  </si>
  <si>
    <t>PUMP ASSY  OIL</t>
  </si>
  <si>
    <t>G15</t>
  </si>
  <si>
    <t>TOTAL OF SELLING FOR SIM</t>
  </si>
  <si>
    <t>SMT</t>
  </si>
  <si>
    <t>1740058M00000</t>
  </si>
  <si>
    <t>PUMP ASSY WATER</t>
  </si>
  <si>
    <t>YR9</t>
  </si>
  <si>
    <t>TOTAL OF SELLING FOR SMT</t>
  </si>
  <si>
    <t>TOTAL SALES ROYALTY  TBK</t>
  </si>
  <si>
    <t>GRAND TOTAL SALE ROYALTY Mar'20</t>
  </si>
  <si>
    <t>1)</t>
  </si>
  <si>
    <t>Paid TBKK</t>
  </si>
  <si>
    <t>end June (Report Oct-Mar)</t>
  </si>
  <si>
    <t>Report by sale &amp; Marketing Dept.</t>
  </si>
  <si>
    <t>end Dec (Report Apr-Sep)</t>
  </si>
  <si>
    <t>Report by</t>
  </si>
  <si>
    <t>Checked by</t>
  </si>
  <si>
    <t>Approved by</t>
  </si>
  <si>
    <t>2)</t>
  </si>
  <si>
    <t>Paid HIT</t>
  </si>
  <si>
    <t>end Feb (Report July-Dec)</t>
  </si>
  <si>
    <t>end Aug (Report Jan-June)</t>
  </si>
  <si>
    <t>Date :</t>
  </si>
  <si>
    <t>Acknowledged By</t>
  </si>
  <si>
    <t>Approved By</t>
  </si>
  <si>
    <t>59-1097-1-00-1-0 Brake Set</t>
  </si>
  <si>
    <t>Brake Assy 2453(2)/2556</t>
  </si>
  <si>
    <t>BRAKE ASSY Ft RH</t>
  </si>
  <si>
    <t>700P</t>
  </si>
  <si>
    <t>BOI-07</t>
  </si>
  <si>
    <t>2453(2)/2556 Brake Assy, etc.</t>
  </si>
  <si>
    <t>BRAKE ASSY Ft LH</t>
  </si>
  <si>
    <t>BRAKE ASSY Rr RH</t>
  </si>
  <si>
    <t>BRAKE ASSY Rr LH</t>
  </si>
  <si>
    <t>BRAKE ASSY FRr RH</t>
  </si>
  <si>
    <t>BRAKE ASSY FRr LH</t>
  </si>
  <si>
    <t>Term Payment</t>
  </si>
  <si>
    <t>January - June   Pay end of September</t>
  </si>
  <si>
    <t>July - December Pay end of March</t>
  </si>
  <si>
    <t>IGCE</t>
  </si>
  <si>
    <t>BRAKE ASSY Ft RH (ABS)</t>
  </si>
  <si>
    <t>VD00</t>
  </si>
  <si>
    <t>BOI-11</t>
  </si>
  <si>
    <t>59-1097-1-00-1-0 Brake Set (VD00)</t>
  </si>
  <si>
    <t>BRAKE ASSY Ft LH (ABS)</t>
  </si>
  <si>
    <t>BRAKE ASSY FRr RH (STD)</t>
  </si>
  <si>
    <t>BRAKE ASSY Ft RH (STD)</t>
  </si>
  <si>
    <t>VD00-HR</t>
  </si>
  <si>
    <t>BRAKE ASSY Ft LH (STD)</t>
  </si>
  <si>
    <t>BRAKE ASSY FRr LH (STD)</t>
  </si>
  <si>
    <t>BRAKE ASSY FRr RH (ABS)</t>
  </si>
  <si>
    <t>BRAKE ASSY FRr LH (ABS)</t>
  </si>
  <si>
    <t>BRAKE ASSY RRr RH (STD)</t>
  </si>
  <si>
    <t>BRAKE ASSY RRr R (STD)</t>
  </si>
  <si>
    <t>BRAKE ASSY RRr LH (STD)</t>
  </si>
  <si>
    <t>BRAKE ASSY RRr LH (ABS)</t>
  </si>
  <si>
    <t>TOTAL OF SELLING FOR IGCE</t>
  </si>
  <si>
    <t>DAIHATSU</t>
  </si>
  <si>
    <t>16100-BZ051-A</t>
  </si>
  <si>
    <t>PUMP ASSY  WATER</t>
  </si>
  <si>
    <t>D46T (ALZA)</t>
  </si>
  <si>
    <t>TOTAL OF SELLING FOR DAIHATSU</t>
  </si>
  <si>
    <t>PRO</t>
  </si>
  <si>
    <t>PW811566</t>
  </si>
  <si>
    <t>FRONT CASE ASSY</t>
  </si>
  <si>
    <t>Campro</t>
  </si>
  <si>
    <t>TOTAL OF SELLING FOR PRO</t>
  </si>
  <si>
    <t>PMSB</t>
  </si>
  <si>
    <t>15100-BZ080-00</t>
  </si>
  <si>
    <t>D13B</t>
  </si>
  <si>
    <t>TOTAL OF SELLING FOR PMSB</t>
  </si>
  <si>
    <t>Bearing housing 2198(2)/2557</t>
  </si>
  <si>
    <t>Bearing housing 1260(2)/2552</t>
  </si>
  <si>
    <t>MTA</t>
  </si>
  <si>
    <t>49135-25681</t>
  </si>
  <si>
    <t>HOUSING BEARING SUB ASSY</t>
  </si>
  <si>
    <t>SMTC-Chojo</t>
  </si>
  <si>
    <t>49173-25556</t>
  </si>
  <si>
    <t>49173-26761G</t>
  </si>
  <si>
    <t>GM SGE (TD02/025)</t>
  </si>
  <si>
    <t>49177-20112</t>
  </si>
  <si>
    <t>HOUSING BEARING</t>
  </si>
  <si>
    <t>49180-20200</t>
  </si>
  <si>
    <t>RENAULT-R9N</t>
  </si>
  <si>
    <t>49180-25311</t>
  </si>
  <si>
    <t>B/H SUB ASSY</t>
  </si>
  <si>
    <t>FAW CA4GB15TD</t>
  </si>
  <si>
    <t>49180-25330</t>
  </si>
  <si>
    <t>49180-25590</t>
  </si>
  <si>
    <t>49189-20112</t>
  </si>
  <si>
    <t>TD04L</t>
  </si>
  <si>
    <t>49189-20123</t>
  </si>
  <si>
    <t>49189-20142</t>
  </si>
  <si>
    <t>TD03</t>
  </si>
  <si>
    <t>49335-20100</t>
  </si>
  <si>
    <t>TF035-VG</t>
  </si>
  <si>
    <t>49335-20800</t>
  </si>
  <si>
    <t>49373-25160</t>
  </si>
  <si>
    <t>49373-25590</t>
  </si>
  <si>
    <t>49373-25590E</t>
  </si>
  <si>
    <t>49373-25591</t>
  </si>
  <si>
    <t>HOUSING BEARING ASSY</t>
  </si>
  <si>
    <t>49373-25698</t>
  </si>
  <si>
    <t>VW EA211 1.5L 118kW EVO</t>
  </si>
  <si>
    <t>49377-26886</t>
  </si>
  <si>
    <t>49477-25706</t>
  </si>
  <si>
    <t>TOTAL OF SELLING FOR MTA</t>
  </si>
</sst>
</file>

<file path=xl/styles.xml><?xml version="1.0" encoding="utf-8"?>
<styleSheet xmlns="http://schemas.openxmlformats.org/spreadsheetml/2006/main" xml:space="preserve">
  <numFmts count="2">
    <numFmt numFmtId="164" formatCode="_-* #,##0.00_-;-* #,##0.00_-;_-* &quot;-&quot;_-;_-@_-"/>
    <numFmt numFmtId="165" formatCode="_-&quot;THB&quot; #,##0.00_-;-&quot;THB&quot; #,##0.00_-;_-* &quot;-&quot;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single"/>
      <sz val="24"/>
      <color rgb="FF000000"/>
      <name val="Arial Narrow"/>
    </font>
    <font>
      <b val="1"/>
      <i val="0"/>
      <strike val="0"/>
      <u val="none"/>
      <sz val="20"/>
      <color rgb="FF000000"/>
      <name val="Arial Narrow"/>
    </font>
    <font>
      <b val="0"/>
      <i val="0"/>
      <strike val="0"/>
      <u val="none"/>
      <sz val="20"/>
      <color rgb="FF000000"/>
      <name val="Arial Narrow"/>
    </font>
    <font>
      <b val="0"/>
      <i val="0"/>
      <strike val="0"/>
      <u val="single"/>
      <sz val="20"/>
      <color rgb="FF000000"/>
      <name val="Arial Narrow"/>
    </font>
    <font>
      <b val="1"/>
      <i val="0"/>
      <strike val="0"/>
      <u val="none"/>
      <sz val="18"/>
      <color rgb="FF000000"/>
      <name val="Arial Narrow"/>
    </font>
    <font>
      <b val="0"/>
      <i val="0"/>
      <strike val="0"/>
      <u val="none"/>
      <sz val="18"/>
      <color rgb="FF000000"/>
      <name val="Arial Narrow"/>
    </font>
    <font>
      <b val="1"/>
      <i val="0"/>
      <strike val="0"/>
      <u val="none"/>
      <sz val="22"/>
      <color rgb="FF000000"/>
      <name val="Arial Narrow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b3ffb3"/>
        <bgColor rgb="FF000000"/>
      </patternFill>
    </fill>
    <fill>
      <patternFill patternType="solid">
        <fgColor rgb="FF507c7c"/>
        <bgColor rgb="FF000000"/>
      </patternFill>
    </fill>
    <fill>
      <patternFill patternType="solid">
        <fgColor rgb="FFffcc80"/>
        <bgColor rgb="FF000000"/>
      </patternFill>
    </fill>
    <fill>
      <patternFill patternType="solid">
        <fgColor rgb="FFadc2eb"/>
        <bgColor rgb="FF000000"/>
      </patternFill>
    </fill>
  </fills>
  <borders count="28">
    <border/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bottom style="hair">
        <color rgb="FF000000"/>
      </bottom>
    </border>
    <border>
      <left style="thick">
        <color rgb="FF000000"/>
      </left>
      <right style="hair">
        <color rgb="FF000000"/>
      </right>
      <top style="thick">
        <color rgb="FF000000"/>
      </top>
      <bottom style="hair">
        <color rgb="FF000000"/>
      </bottom>
    </border>
    <border>
      <left style="thick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thick">
        <color rgb="FF000000"/>
      </left>
      <right style="hair">
        <color rgb="FF000000"/>
      </right>
      <bottom style="hair">
        <color rgb="FF000000"/>
      </bottom>
    </border>
    <border>
      <left style="hair">
        <color rgb="FF000000"/>
      </left>
      <right style="hair">
        <color rgb="FF000000"/>
      </right>
      <top style="thick">
        <color rgb="FF000000"/>
      </top>
      <bottom style="hair">
        <color rgb="FF000000"/>
      </bottom>
    </border>
    <border>
      <left style="hair">
        <color rgb="FF000000"/>
      </left>
      <right style="thick">
        <color rgb="FF000000"/>
      </right>
      <top style="thick">
        <color rgb="FF000000"/>
      </top>
      <bottom style="hair">
        <color rgb="FF000000"/>
      </bottom>
    </border>
    <border>
      <left style="hair">
        <color rgb="FF000000"/>
      </left>
      <right style="thick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thick">
        <color rgb="FF000000"/>
      </right>
      <bottom style="hair">
        <color rgb="FF000000"/>
      </bottom>
    </border>
    <border>
      <left style="thick">
        <color rgb="FF000000"/>
      </left>
      <top style="thick">
        <color rgb="FF000000"/>
      </top>
    </border>
    <border>
      <left style="thick">
        <color rgb="FF000000"/>
      </left>
      <bottom style="thick">
        <color rgb="FF000000"/>
      </bottom>
    </border>
    <border>
      <top style="thick">
        <color rgb="FF000000"/>
      </top>
    </border>
    <border>
      <bottom style="thick">
        <color rgb="FF000000"/>
      </bottom>
    </border>
    <border>
      <right style="thick">
        <color rgb="FF000000"/>
      </right>
      <top style="thick">
        <color rgb="FF000000"/>
      </top>
    </border>
    <border>
      <right style="thick">
        <color rgb="FF000000"/>
      </right>
      <bottom style="thick">
        <color rgb="FF000000"/>
      </bottom>
    </border>
    <border>
      <left style="thick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right style="thick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right style="hair">
        <color rgb="FF000000"/>
      </right>
      <top style="thin">
        <color rgb="FF000000"/>
      </top>
      <bottom style="thin">
        <color rgb="FF000000"/>
      </bottom>
    </border>
    <border>
      <left style="hair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hair">
        <color rgb="FF000000"/>
      </right>
      <top style="thin">
        <color rgb="FF000000"/>
      </top>
      <bottom style="thin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thick">
        <color rgb="FF000000"/>
      </bottom>
    </border>
    <border>
      <left style="hair">
        <color rgb="FF000000"/>
      </left>
      <right style="thick">
        <color rgb="FF000000"/>
      </right>
      <top style="hair">
        <color rgb="FF000000"/>
      </top>
      <bottom style="thick">
        <color rgb="FF000000"/>
      </bottom>
    </border>
    <border>
      <left style="thick">
        <color rgb="FF000000"/>
      </left>
      <right style="hair">
        <color rgb="FF000000"/>
      </right>
      <top style="hair">
        <color rgb="FF000000"/>
      </top>
      <bottom style="thick">
        <color rgb="FF000000"/>
      </bottom>
    </border>
  </borders>
  <cellStyleXfs count="1">
    <xf numFmtId="0" fontId="0" fillId="0" borderId="0"/>
  </cellStyleXfs>
  <cellXfs count="72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true" shrinkToFit="false"/>
    </xf>
    <xf xfId="0" fontId="0" numFmtId="0" fillId="0" borderId="0" applyFont="0" applyNumberFormat="0" applyFill="0" applyBorder="0" applyAlignment="1">
      <alignment horizontal="left" vertical="center" textRotation="0" wrapText="false" shrinkToFit="false"/>
    </xf>
    <xf xfId="0" fontId="0" numFmtId="0" fillId="0" borderId="1" applyFont="0" applyNumberFormat="0" applyFill="0" applyBorder="1" applyAlignment="1">
      <alignment horizontal="left" vertical="center" textRotation="0" wrapText="false" shrinkToFit="false"/>
    </xf>
    <xf xfId="0" fontId="0" numFmtId="0" fillId="0" borderId="2" applyFont="0" applyNumberFormat="0" applyFill="0" applyBorder="1" applyAlignment="1">
      <alignment horizontal="left" vertical="center" textRotation="0" wrapText="false" shrinkToFit="false"/>
    </xf>
    <xf xfId="0" fontId="1" numFmtId="0" fillId="0" borderId="3" applyFont="1" applyNumberFormat="0" applyFill="0" applyBorder="1" applyAlignment="1">
      <alignment horizontal="left" vertical="center" textRotation="0" wrapText="false" shrinkToFit="false"/>
    </xf>
    <xf xfId="0" fontId="2" numFmtId="0" fillId="0" borderId="0" applyFont="1" applyNumberFormat="0" applyFill="0" applyBorder="0" applyAlignment="1">
      <alignment horizontal="left" vertical="center" textRotation="0" wrapText="false" shrinkToFit="false"/>
    </xf>
    <xf xfId="0" fontId="3" numFmtId="0" fillId="0" borderId="0" applyFont="1" applyNumberFormat="0" applyFill="0" applyBorder="0" applyAlignment="1">
      <alignment horizontal="left" vertical="center" textRotation="0" wrapText="false" shrinkToFit="false"/>
    </xf>
    <xf xfId="0" fontId="4" numFmtId="0" fillId="0" borderId="0" applyFont="1" applyNumberFormat="0" applyFill="0" applyBorder="0" applyAlignment="1">
      <alignment horizontal="left" vertical="center" textRotation="0" wrapText="false" shrinkToFit="false"/>
    </xf>
    <xf xfId="0" fontId="5" numFmtId="0" fillId="0" borderId="4" applyFont="1" applyNumberFormat="0" applyFill="0" applyBorder="1" applyAlignment="1">
      <alignment horizontal="center" vertical="center" textRotation="0" wrapText="true" shrinkToFit="false"/>
    </xf>
    <xf xfId="0" fontId="6" numFmtId="0" fillId="0" borderId="5" applyFont="1" applyNumberFormat="0" applyFill="0" applyBorder="1" applyAlignment="1">
      <alignment horizontal="left" vertical="bottom" textRotation="0" wrapText="false" shrinkToFit="false"/>
    </xf>
    <xf xfId="0" fontId="5" numFmtId="164" fillId="0" borderId="5" applyFont="1" applyNumberFormat="1" applyFill="0" applyBorder="1" applyAlignment="1">
      <alignment horizontal="right" vertical="bottom" textRotation="0" wrapText="false" shrinkToFit="false"/>
    </xf>
    <xf xfId="0" fontId="5" numFmtId="0" fillId="0" borderId="5" applyFont="1" applyNumberFormat="0" applyFill="0" applyBorder="1" applyAlignment="1">
      <alignment horizontal="left" vertical="bottom" textRotation="0" wrapText="false" shrinkToFit="false"/>
    </xf>
    <xf xfId="0" fontId="6" numFmtId="0" fillId="0" borderId="4" applyFont="1" applyNumberFormat="0" applyFill="0" applyBorder="1" applyAlignment="1">
      <alignment horizontal="left" vertical="bottom" textRotation="0" wrapText="false" shrinkToFit="false"/>
    </xf>
    <xf xfId="0" fontId="6" numFmtId="0" fillId="0" borderId="4" applyFont="1" applyNumberFormat="0" applyFill="0" applyBorder="1" applyAlignment="0">
      <alignment horizontal="general" vertical="bottom" textRotation="0" wrapText="false" shrinkToFit="false"/>
    </xf>
    <xf xfId="0" fontId="5" numFmtId="164" fillId="0" borderId="4" applyFont="1" applyNumberFormat="1" applyFill="0" applyBorder="1" applyAlignment="1">
      <alignment horizontal="right" vertical="bottom" textRotation="0" wrapText="false" shrinkToFit="false"/>
    </xf>
    <xf xfId="0" fontId="5" numFmtId="164" fillId="0" borderId="4" applyFont="1" applyNumberFormat="1" applyFill="0" applyBorder="1" applyAlignment="0">
      <alignment horizontal="general" vertical="bottom" textRotation="0" wrapText="false" shrinkToFit="false"/>
    </xf>
    <xf xfId="0" fontId="5" numFmtId="0" fillId="0" borderId="4" applyFont="1" applyNumberFormat="0" applyFill="0" applyBorder="1" applyAlignment="0">
      <alignment horizontal="general" vertical="bottom" textRotation="0" wrapText="false" shrinkToFit="false"/>
    </xf>
    <xf xfId="0" fontId="5" numFmtId="0" fillId="0" borderId="4" applyFont="1" applyNumberFormat="0" applyFill="0" applyBorder="1" applyAlignment="1">
      <alignment horizontal="left" vertical="bottom" textRotation="0" wrapText="false" shrinkToFit="false"/>
    </xf>
    <xf xfId="0" fontId="5" numFmtId="0" fillId="0" borderId="6" applyFont="1" applyNumberFormat="0" applyFill="0" applyBorder="1" applyAlignment="1">
      <alignment horizontal="center" vertical="center" textRotation="0" wrapText="true" shrinkToFit="false"/>
    </xf>
    <xf xfId="0" fontId="5" numFmtId="0" fillId="0" borderId="7" applyFont="1" applyNumberFormat="0" applyFill="0" applyBorder="1" applyAlignment="1">
      <alignment horizontal="center" vertical="center" textRotation="0" wrapText="true" shrinkToFit="false"/>
    </xf>
    <xf xfId="0" fontId="6" numFmtId="0" fillId="2" borderId="8" applyFont="1" applyNumberFormat="0" applyFill="1" applyBorder="1" applyAlignment="1">
      <alignment horizontal="left" vertical="bottom" textRotation="0" wrapText="false" shrinkToFit="false"/>
    </xf>
    <xf xfId="0" fontId="6" numFmtId="0" fillId="2" borderId="7" applyFont="1" applyNumberFormat="0" applyFill="1" applyBorder="1" applyAlignment="1">
      <alignment horizontal="left" vertical="bottom" textRotation="0" wrapText="false" shrinkToFit="false"/>
    </xf>
    <xf xfId="0" fontId="6" numFmtId="0" fillId="2" borderId="7" applyFont="1" applyNumberFormat="0" applyFill="1" applyBorder="1" applyAlignment="0">
      <alignment horizontal="general" vertical="bottom" textRotation="0" wrapText="false" shrinkToFit="false"/>
    </xf>
    <xf xfId="0" fontId="5" numFmtId="0" fillId="0" borderId="9" applyFont="1" applyNumberFormat="0" applyFill="0" applyBorder="1" applyAlignment="1">
      <alignment horizontal="center" vertical="center" textRotation="0" wrapText="true" shrinkToFit="false"/>
    </xf>
    <xf xfId="0" fontId="5" numFmtId="0" fillId="0" borderId="10" applyFont="1" applyNumberFormat="0" applyFill="0" applyBorder="1" applyAlignment="1">
      <alignment horizontal="center" vertical="center" textRotation="0" wrapText="true" shrinkToFit="false"/>
    </xf>
    <xf xfId="0" fontId="5" numFmtId="0" fillId="0" borderId="11" applyFont="1" applyNumberFormat="0" applyFill="0" applyBorder="1" applyAlignment="1">
      <alignment horizontal="center" vertical="center" textRotation="0" wrapText="true" shrinkToFit="false"/>
    </xf>
    <xf xfId="0" fontId="5" numFmtId="0" fillId="0" borderId="12" applyFont="1" applyNumberFormat="0" applyFill="0" applyBorder="1" applyAlignment="1">
      <alignment horizontal="left" vertical="bottom" textRotation="0" wrapText="false" shrinkToFit="false"/>
    </xf>
    <xf xfId="0" fontId="5" numFmtId="0" fillId="0" borderId="11" applyFont="1" applyNumberFormat="0" applyFill="0" applyBorder="1" applyAlignment="1">
      <alignment horizontal="left" vertical="bottom" textRotation="0" wrapText="false" shrinkToFit="false"/>
    </xf>
    <xf xfId="0" fontId="5" numFmtId="0" fillId="0" borderId="11" applyFont="1" applyNumberFormat="0" applyFill="0" applyBorder="1" applyAlignment="0">
      <alignment horizontal="general" vertical="bottom" textRotation="0" wrapText="false" shrinkToFit="false"/>
    </xf>
    <xf xfId="0" fontId="5" numFmtId="164" fillId="0" borderId="12" applyFont="1" applyNumberFormat="1" applyFill="0" applyBorder="1" applyAlignment="1">
      <alignment horizontal="right" vertical="bottom" textRotation="0" wrapText="false" shrinkToFit="false"/>
    </xf>
    <xf xfId="0" fontId="5" numFmtId="164" fillId="0" borderId="11" applyFont="1" applyNumberFormat="1" applyFill="0" applyBorder="1" applyAlignment="1">
      <alignment horizontal="right" vertical="bottom" textRotation="0" wrapText="false" shrinkToFit="false"/>
    </xf>
    <xf xfId="0" fontId="5" numFmtId="164" fillId="0" borderId="11" applyFont="1" applyNumberFormat="1" applyFill="0" applyBorder="1" applyAlignment="0">
      <alignment horizontal="general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0" fillId="0" borderId="13" applyFont="0" applyNumberFormat="0" applyFill="0" applyBorder="1" applyAlignment="0">
      <alignment horizontal="general" vertical="bottom" textRotation="0" wrapText="false" shrinkToFit="false"/>
    </xf>
    <xf xfId="0" fontId="0" numFmtId="0" fillId="0" borderId="14" applyFont="0" applyNumberFormat="0" applyFill="0" applyBorder="1" applyAlignment="0">
      <alignment horizontal="general" vertical="bottom" textRotation="0" wrapText="false" shrinkToFit="false"/>
    </xf>
    <xf xfId="0" fontId="0" numFmtId="0" fillId="0" borderId="15" applyFont="0" applyNumberFormat="0" applyFill="0" applyBorder="1" applyAlignment="0">
      <alignment horizontal="general" vertical="bottom" textRotation="0" wrapText="false" shrinkToFit="false"/>
    </xf>
    <xf xfId="0" fontId="0" numFmtId="0" fillId="0" borderId="16" applyFont="0" applyNumberFormat="0" applyFill="0" applyBorder="1" applyAlignment="0">
      <alignment horizontal="general" vertical="bottom" textRotation="0" wrapText="false" shrinkToFit="false"/>
    </xf>
    <xf xfId="0" fontId="0" numFmtId="0" fillId="0" borderId="17" applyFont="0" applyNumberFormat="0" applyFill="0" applyBorder="1" applyAlignment="0">
      <alignment horizontal="general" vertical="bottom" textRotation="0" wrapText="false" shrinkToFit="false"/>
    </xf>
    <xf xfId="0" fontId="0" numFmtId="0" fillId="0" borderId="18" applyFont="0" applyNumberFormat="0" applyFill="0" applyBorder="1" applyAlignment="0">
      <alignment horizontal="general" vertical="bottom" textRotation="0" wrapText="false" shrinkToFit="false"/>
    </xf>
    <xf xfId="0" fontId="0" numFmtId="0" fillId="3" borderId="19" applyFont="0" applyNumberFormat="0" applyFill="1" applyBorder="1" applyAlignment="0">
      <alignment horizontal="general" vertical="bottom" textRotation="0" wrapText="false" shrinkToFit="false"/>
    </xf>
    <xf xfId="0" fontId="0" numFmtId="0" fillId="3" borderId="20" applyFont="0" applyNumberFormat="0" applyFill="1" applyBorder="1" applyAlignment="0">
      <alignment horizontal="general" vertical="bottom" textRotation="0" wrapText="false" shrinkToFit="false"/>
    </xf>
    <xf xfId="0" fontId="0" numFmtId="0" fillId="3" borderId="21" applyFont="0" applyNumberFormat="0" applyFill="1" applyBorder="1" applyAlignment="0">
      <alignment horizontal="general" vertical="bottom" textRotation="0" wrapText="false" shrinkToFit="false"/>
    </xf>
    <xf xfId="0" fontId="5" numFmtId="164" fillId="4" borderId="22" applyFont="1" applyNumberFormat="1" applyFill="1" applyBorder="1" applyAlignment="1">
      <alignment horizontal="right" vertical="bottom" textRotation="0" wrapText="false" shrinkToFit="false"/>
    </xf>
    <xf xfId="0" fontId="5" numFmtId="0" fillId="4" borderId="22" applyFont="1" applyNumberFormat="0" applyFill="1" applyBorder="1" applyAlignment="1">
      <alignment horizontal="left" vertical="bottom" textRotation="0" wrapText="false" shrinkToFit="false"/>
    </xf>
    <xf xfId="0" fontId="5" numFmtId="0" fillId="4" borderId="23" applyFont="1" applyNumberFormat="0" applyFill="1" applyBorder="1" applyAlignment="1">
      <alignment horizontal="left" vertical="bottom" textRotation="0" wrapText="false" shrinkToFit="false"/>
    </xf>
    <xf xfId="0" fontId="5" numFmtId="0" fillId="4" borderId="24" applyFont="1" applyNumberFormat="0" applyFill="1" applyBorder="1" applyAlignment="1">
      <alignment horizontal="left" vertical="bottom" textRotation="0" wrapText="false" shrinkToFit="false"/>
    </xf>
    <xf xfId="0" fontId="5" numFmtId="165" fillId="4" borderId="22" applyFont="1" applyNumberFormat="1" applyFill="1" applyBorder="1" applyAlignment="1">
      <alignment horizontal="right" vertical="bottom" textRotation="0" wrapText="false" shrinkToFit="false"/>
    </xf>
    <xf xfId="0" fontId="5" numFmtId="165" fillId="4" borderId="23" applyFont="1" applyNumberFormat="1" applyFill="1" applyBorder="1" applyAlignment="1">
      <alignment horizontal="right" vertical="bottom" textRotation="0" wrapText="false" shrinkToFit="false"/>
    </xf>
    <xf xfId="0" fontId="5" numFmtId="164" fillId="4" borderId="22" applyFont="1" applyNumberFormat="1" applyFill="1" applyBorder="1" applyAlignment="0">
      <alignment horizontal="general" vertical="bottom" textRotation="0" wrapText="false" shrinkToFit="false"/>
    </xf>
    <xf xfId="0" fontId="5" numFmtId="0" fillId="4" borderId="22" applyFont="1" applyNumberFormat="0" applyFill="1" applyBorder="1" applyAlignment="0">
      <alignment horizontal="general" vertical="bottom" textRotation="0" wrapText="false" shrinkToFit="false"/>
    </xf>
    <xf xfId="0" fontId="5" numFmtId="0" fillId="4" borderId="23" applyFont="1" applyNumberFormat="0" applyFill="1" applyBorder="1" applyAlignment="0">
      <alignment horizontal="general" vertical="bottom" textRotation="0" wrapText="false" shrinkToFit="false"/>
    </xf>
    <xf xfId="0" fontId="5" numFmtId="165" fillId="4" borderId="22" applyFont="1" applyNumberFormat="1" applyFill="1" applyBorder="1" applyAlignment="0">
      <alignment horizontal="general" vertical="bottom" textRotation="0" wrapText="false" shrinkToFit="false"/>
    </xf>
    <xf xfId="0" fontId="5" numFmtId="165" fillId="4" borderId="23" applyFont="1" applyNumberFormat="1" applyFill="1" applyBorder="1" applyAlignment="0">
      <alignment horizontal="general" vertical="bottom" textRotation="0" wrapText="false" shrinkToFit="false"/>
    </xf>
    <xf xfId="0" fontId="5" numFmtId="0" fillId="5" borderId="25" applyFont="1" applyNumberFormat="0" applyFill="1" applyBorder="1" applyAlignment="0">
      <alignment horizontal="general" vertical="bottom" textRotation="0" wrapText="false" shrinkToFit="false"/>
    </xf>
    <xf xfId="0" fontId="5" numFmtId="0" fillId="5" borderId="26" applyFont="1" applyNumberFormat="0" applyFill="1" applyBorder="1" applyAlignment="0">
      <alignment horizontal="general" vertical="bottom" textRotation="0" wrapText="false" shrinkToFit="false"/>
    </xf>
    <xf xfId="0" fontId="5" numFmtId="0" fillId="5" borderId="27" applyFont="1" applyNumberFormat="0" applyFill="1" applyBorder="1" applyAlignment="1">
      <alignment horizontal="left" vertical="bottom" textRotation="0" wrapText="false" shrinkToFit="false"/>
    </xf>
    <xf xfId="0" fontId="5" numFmtId="165" fillId="5" borderId="25" applyFont="1" applyNumberFormat="1" applyFill="1" applyBorder="1" applyAlignment="0">
      <alignment horizontal="general" vertical="bottom" textRotation="0" wrapText="false" shrinkToFit="false"/>
    </xf>
    <xf xfId="0" fontId="5" numFmtId="165" fillId="5" borderId="25" applyFont="1" applyNumberFormat="1" applyFill="1" applyBorder="1" applyAlignment="1">
      <alignment horizontal="center" vertical="bottom" textRotation="0" wrapText="false" shrinkToFit="false"/>
    </xf>
    <xf xfId="0" fontId="5" numFmtId="165" fillId="5" borderId="26" applyFont="1" applyNumberFormat="1" applyFill="1" applyBorder="1" applyAlignment="0">
      <alignment horizontal="general" vertical="bottom" textRotation="0" wrapText="false" shrinkToFit="false"/>
    </xf>
    <xf xfId="0" fontId="7" numFmtId="0" fillId="0" borderId="3" applyFont="1" applyNumberFormat="0" applyFill="0" applyBorder="1" applyAlignment="1">
      <alignment horizontal="center" vertical="center" textRotation="0" wrapText="false" shrinkToFit="false"/>
    </xf>
    <xf xfId="0" fontId="2" numFmtId="0" fillId="0" borderId="3" applyFont="1" applyNumberFormat="0" applyFill="0" applyBorder="1" applyAlignment="1">
      <alignment horizontal="center" vertical="center" textRotation="0" wrapText="false" shrinkToFit="false"/>
    </xf>
    <xf xfId="0" fontId="2" numFmtId="0" fillId="0" borderId="1" applyFont="1" applyNumberFormat="0" applyFill="0" applyBorder="1" applyAlignment="0">
      <alignment horizontal="general" vertical="bottom" textRotation="0" wrapText="false" shrinkToFit="false"/>
    </xf>
    <xf xfId="0" fontId="2" numFmtId="0" fillId="0" borderId="2" applyFont="1" applyNumberFormat="0" applyFill="0" applyBorder="1" applyAlignment="0">
      <alignment horizontal="general" vertical="bottom" textRotation="0" wrapText="false" shrinkToFit="false"/>
    </xf>
    <xf xfId="0" fontId="2" numFmtId="0" fillId="0" borderId="1" applyFont="1" applyNumberFormat="0" applyFill="0" applyBorder="1" applyAlignment="1">
      <alignment horizontal="center" vertical="center" textRotation="0" wrapText="false" shrinkToFit="false"/>
    </xf>
    <xf xfId="0" fontId="5" numFmtId="0" fillId="0" borderId="3" applyFont="1" applyNumberFormat="0" applyFill="0" applyBorder="1" applyAlignment="1">
      <alignment horizontal="left" vertical="center" textRotation="0" wrapText="false" shrinkToFit="false"/>
    </xf>
    <xf xfId="0" fontId="5" numFmtId="0" fillId="0" borderId="1" applyFont="1" applyNumberFormat="0" applyFill="0" applyBorder="1" applyAlignment="1">
      <alignment horizontal="left" vertical="center" textRotation="0" wrapText="false" shrinkToFit="false"/>
    </xf>
    <xf xfId="0" fontId="5" numFmtId="0" fillId="0" borderId="2" applyFont="1" applyNumberFormat="0" applyFill="0" applyBorder="1" applyAlignment="1">
      <alignment horizontal="left" vertical="center" textRotation="0" wrapText="false" shrinkToFit="false"/>
    </xf>
    <xf xfId="0" fontId="6" numFmtId="0" fillId="0" borderId="0" applyFont="1" applyNumberFormat="0" applyFill="0" applyBorder="0" applyAlignment="1">
      <alignment horizontal="left" vertical="center" textRotation="0" wrapText="false" shrinkToFit="false"/>
    </xf>
    <xf xfId="0" fontId="6" numFmtId="0" fillId="0" borderId="0" applyFont="1" applyNumberFormat="0" applyFill="0" applyBorder="0" applyAlignment="1">
      <alignment horizontal="left" vertical="top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B119"/>
  <sheetViews>
    <sheetView tabSelected="1" workbookViewId="0" zoomScale="50" showGridLines="false" showRowColHeaders="1">
      <pane ySplit="12" topLeftCell="A13" activePane="bottomLeft" state="frozen"/>
      <selection pane="bottomLeft" activeCell="A13" sqref="A13"/>
    </sheetView>
  </sheetViews>
  <sheetFormatPr defaultRowHeight="14.4" outlineLevelRow="0" outlineLevelCol="1"/>
  <cols>
    <col min="1" max="1" width="1.71" customWidth="true" style="0"/>
    <col min="2" max="2" width="13.71" customWidth="true" style="0"/>
    <col min="3" max="3" width="21.71" customWidth="true" style="0"/>
    <col min="4" max="4" width="43.71" customWidth="true" style="0"/>
    <col min="5" max="5" width="22.71" customWidth="true" style="0"/>
    <col min="6" max="6" width="22.71" customWidth="true" style="0"/>
    <col min="7" max="7" width="31.71" customWidth="true" style="0"/>
    <col min="8" max="8" width="31.71" customWidth="true" style="0"/>
    <col min="9" max="9" width="22.71" customWidth="true" style="0"/>
    <col min="10" max="10" width="22.71" customWidth="true" style="0"/>
    <col min="11" max="11" width="13.71" customWidth="true" style="0"/>
    <col min="12" max="12" width="13.71" customWidth="true" style="0"/>
    <col min="13" max="13" width="8.71" customWidth="true" style="0"/>
    <col min="14" max="14" width="8.71" customWidth="true" style="0"/>
    <col min="15" max="15" width="10.71" customWidth="true" style="0"/>
    <col min="16" max="16" width="10.71" customWidth="true" style="0"/>
    <col min="17" max="17" width="26.71" customWidth="true" style="0"/>
    <col min="18" max="18" width="10.71" customWidth="true" style="0"/>
    <col min="19" max="19" width="25.29" customWidth="true" style="0"/>
    <col min="20" max="20" width="23.29" customWidth="true" style="0"/>
    <col min="21" max="21" width="23.29" customWidth="true" style="0"/>
    <col min="22" max="22" width="23.29" customWidth="true" style="0"/>
    <col min="23" max="23" width="23.29" customWidth="true" style="0"/>
    <col min="24" max="24" width="23.29" customWidth="true" style="0"/>
    <col min="25" max="25" width="23.29" customWidth="true" style="0"/>
    <col min="26" max="26" width="23.29" customWidth="true" style="0"/>
    <col min="27" max="27" width="23.29" hidden="true" customWidth="true" collapsed="true" outlineLevel="1" style="0"/>
    <col min="28" max="28" width="23.29" hidden="true" customWidth="true" collapsed="true" outlineLevel="1" style="0"/>
  </cols>
  <sheetData>
    <row r="1" spans="1:28" customHeight="1" ht="10"/>
    <row r="2" spans="1:28" customHeight="1" ht="70" s="2" customFormat="1">
      <c r="B2" s="5" t="s">
        <v>0</v>
      </c>
      <c r="C2" s="3"/>
      <c r="D2" s="3"/>
      <c r="E2" s="4"/>
    </row>
    <row r="3" spans="1:28" customHeight="1" ht="10" s="2" customFormat="1"/>
    <row r="4" spans="1:28" customHeight="1" ht="35" s="2" customFormat="1">
      <c r="B4" s="6" t="s">
        <v>1</v>
      </c>
    </row>
    <row r="5" spans="1:28" customHeight="1" ht="35" s="2" customFormat="1">
      <c r="B5" s="7" t="s">
        <v>2</v>
      </c>
    </row>
    <row r="6" spans="1:28" customHeight="1" ht="35" s="2" customFormat="1">
      <c r="B6" s="8" t="s">
        <v>3</v>
      </c>
    </row>
    <row r="7" spans="1:28" customHeight="1" ht="35" s="2" customFormat="1">
      <c r="B7" s="8" t="s">
        <v>4</v>
      </c>
    </row>
    <row r="8" spans="1:28" customHeight="1" ht="35" s="2" customFormat="1">
      <c r="B8" s="6" t="s">
        <v>5</v>
      </c>
    </row>
    <row r="9" spans="1:28" customHeight="1" ht="10"/>
    <row r="10" spans="1:28" customHeight="1" ht="46" s="1" customFormat="1">
      <c r="B10" s="19" t="s">
        <v>6</v>
      </c>
      <c r="C10" s="24" t="s">
        <v>7</v>
      </c>
      <c r="D10" s="24" t="s">
        <v>8</v>
      </c>
      <c r="E10" s="24" t="s">
        <v>9</v>
      </c>
      <c r="F10" s="24" t="s">
        <v>10</v>
      </c>
      <c r="G10" s="24" t="s">
        <v>11</v>
      </c>
      <c r="H10" s="24" t="s">
        <v>12</v>
      </c>
      <c r="I10" s="24" t="s">
        <v>13</v>
      </c>
      <c r="J10" s="24" t="s">
        <v>14</v>
      </c>
      <c r="K10" s="24" t="s">
        <v>15</v>
      </c>
      <c r="L10" s="24" t="s">
        <v>16</v>
      </c>
      <c r="M10" s="24" t="s">
        <v>17</v>
      </c>
      <c r="N10" s="24"/>
      <c r="O10" s="24" t="s">
        <v>18</v>
      </c>
      <c r="P10" s="24"/>
      <c r="Q10" s="24" t="s">
        <v>19</v>
      </c>
      <c r="R10" s="24"/>
      <c r="S10" s="24" t="s">
        <v>20</v>
      </c>
      <c r="T10" s="24"/>
      <c r="U10" s="24"/>
      <c r="V10" s="24"/>
      <c r="W10" s="24"/>
      <c r="X10" s="24"/>
      <c r="Y10" s="24"/>
      <c r="Z10" s="25"/>
      <c r="AA10" s="24" t="s">
        <v>21</v>
      </c>
      <c r="AB10" s="25" t="s">
        <v>22</v>
      </c>
    </row>
    <row r="11" spans="1:28" customHeight="1" ht="46" s="1" customFormat="1">
      <c r="B11" s="20"/>
      <c r="C11" s="9"/>
      <c r="D11" s="9"/>
      <c r="E11" s="9"/>
      <c r="F11" s="9"/>
      <c r="G11" s="9"/>
      <c r="H11" s="9"/>
      <c r="I11" s="9"/>
      <c r="J11" s="9"/>
      <c r="K11" s="9"/>
      <c r="L11" s="9"/>
      <c r="M11" s="9" t="s">
        <v>23</v>
      </c>
      <c r="N11" s="9" t="s">
        <v>24</v>
      </c>
      <c r="O11" s="9" t="s">
        <v>23</v>
      </c>
      <c r="P11" s="9" t="s">
        <v>24</v>
      </c>
      <c r="Q11" s="9" t="s">
        <v>23</v>
      </c>
      <c r="R11" s="9" t="s">
        <v>24</v>
      </c>
      <c r="S11" s="9" t="s">
        <v>25</v>
      </c>
      <c r="T11" s="9" t="s">
        <v>26</v>
      </c>
      <c r="U11" s="9" t="s">
        <v>27</v>
      </c>
      <c r="V11" s="9" t="s">
        <v>28</v>
      </c>
      <c r="W11" s="9" t="s">
        <v>29</v>
      </c>
      <c r="X11" s="9" t="s">
        <v>30</v>
      </c>
      <c r="Y11" s="9" t="s">
        <v>31</v>
      </c>
      <c r="Z11" s="26" t="s">
        <v>32</v>
      </c>
      <c r="AA11" s="9"/>
      <c r="AB11" s="26"/>
    </row>
    <row r="12" spans="1:28" customHeight="1" ht="12">
      <c r="B12" s="42"/>
      <c r="C12" s="43"/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4"/>
      <c r="AA12" s="43"/>
      <c r="AB12" s="44"/>
    </row>
    <row r="13" spans="1:28" customHeight="1" ht="35">
      <c r="B13" s="21" t="s">
        <v>33</v>
      </c>
      <c r="C13" s="10" t="s">
        <v>34</v>
      </c>
      <c r="D13" s="10" t="s">
        <v>35</v>
      </c>
      <c r="E13" s="10" t="s">
        <v>36</v>
      </c>
      <c r="F13" s="11">
        <v>45.79</v>
      </c>
      <c r="G13" s="11">
        <v>15373</v>
      </c>
      <c r="H13" s="11">
        <v>703929.67</v>
      </c>
      <c r="I13" s="11" t="str">
        <f>F13 * 0.0025 </f>
        <v>0</v>
      </c>
      <c r="J13" s="11">
        <v>0</v>
      </c>
      <c r="K13" s="11" t="str">
        <f>F13-I13-J13</f>
        <v>0</v>
      </c>
      <c r="L13" s="11"/>
      <c r="M13" s="11">
        <v>0.03</v>
      </c>
      <c r="N13" s="11">
        <v>0</v>
      </c>
      <c r="O13" s="11" t="str">
        <f>ROUND(K13*M13,2)</f>
        <v>0</v>
      </c>
      <c r="P13" s="11" t="str">
        <f>ROUND(K13*N13,2)</f>
        <v>0</v>
      </c>
      <c r="Q13" s="11" t="str">
        <f>ROUND(G13*O13,2)</f>
        <v>0</v>
      </c>
      <c r="R13" s="11" t="str">
        <f>ROUND(G13*P13,2)</f>
        <v>0</v>
      </c>
      <c r="S13" s="11" t="str">
        <f>Q13</f>
        <v>0</v>
      </c>
      <c r="T13" s="11"/>
      <c r="U13" s="11"/>
      <c r="V13" s="11"/>
      <c r="W13" s="11"/>
      <c r="X13" s="11"/>
      <c r="Y13" s="11"/>
      <c r="Z13" s="30"/>
      <c r="AA13" s="12" t="s">
        <v>37</v>
      </c>
      <c r="AB13" s="27" t="s">
        <v>38</v>
      </c>
    </row>
    <row r="14" spans="1:28" customHeight="1" ht="35">
      <c r="B14" s="22" t="s">
        <v>33</v>
      </c>
      <c r="C14" s="13" t="s">
        <v>39</v>
      </c>
      <c r="D14" s="13" t="s">
        <v>35</v>
      </c>
      <c r="E14" s="13" t="s">
        <v>40</v>
      </c>
      <c r="F14" s="15">
        <v>45.79</v>
      </c>
      <c r="G14" s="15">
        <v>720</v>
      </c>
      <c r="H14" s="15">
        <v>32968.8</v>
      </c>
      <c r="I14" s="15" t="str">
        <f>F14 * 0.0025 </f>
        <v>0</v>
      </c>
      <c r="J14" s="15">
        <v>0</v>
      </c>
      <c r="K14" s="15" t="str">
        <f>F14-I14-J14</f>
        <v>0</v>
      </c>
      <c r="L14" s="15"/>
      <c r="M14" s="15">
        <v>0.03</v>
      </c>
      <c r="N14" s="15">
        <v>0</v>
      </c>
      <c r="O14" s="15" t="str">
        <f>ROUND(K14*M14,2)</f>
        <v>0</v>
      </c>
      <c r="P14" s="15" t="str">
        <f>ROUND(K14*N14,2)</f>
        <v>0</v>
      </c>
      <c r="Q14" s="15" t="str">
        <f>ROUND(G14*O14,2)</f>
        <v>0</v>
      </c>
      <c r="R14" s="15" t="str">
        <f>ROUND(G14*P14,2)</f>
        <v>0</v>
      </c>
      <c r="S14" s="15" t="str">
        <f>Q14</f>
        <v>0</v>
      </c>
      <c r="T14" s="15"/>
      <c r="U14" s="15"/>
      <c r="V14" s="15"/>
      <c r="W14" s="15"/>
      <c r="X14" s="15"/>
      <c r="Y14" s="15"/>
      <c r="Z14" s="31"/>
      <c r="AA14" s="18" t="s">
        <v>37</v>
      </c>
      <c r="AB14" s="28" t="s">
        <v>38</v>
      </c>
    </row>
    <row r="15" spans="1:28" customHeight="1" ht="35">
      <c r="B15" s="22" t="s">
        <v>33</v>
      </c>
      <c r="C15" s="13" t="s">
        <v>41</v>
      </c>
      <c r="D15" s="13" t="s">
        <v>42</v>
      </c>
      <c r="E15" s="13" t="s">
        <v>36</v>
      </c>
      <c r="F15" s="15">
        <v>1151.98</v>
      </c>
      <c r="G15" s="15">
        <v>2</v>
      </c>
      <c r="H15" s="15">
        <v>2303.96</v>
      </c>
      <c r="I15" s="15" t="str">
        <f>F15 * 0.0025 </f>
        <v>0</v>
      </c>
      <c r="J15" s="15">
        <v>0</v>
      </c>
      <c r="K15" s="15" t="str">
        <f>F15-I15-J15</f>
        <v>0</v>
      </c>
      <c r="L15" s="15"/>
      <c r="M15" s="15">
        <v>0.03</v>
      </c>
      <c r="N15" s="15">
        <v>0</v>
      </c>
      <c r="O15" s="15" t="str">
        <f>ROUND(K15*M15,2)</f>
        <v>0</v>
      </c>
      <c r="P15" s="15" t="str">
        <f>ROUND(K15*N15,2)</f>
        <v>0</v>
      </c>
      <c r="Q15" s="15" t="str">
        <f>ROUND(G15*O15,2)</f>
        <v>0</v>
      </c>
      <c r="R15" s="15" t="str">
        <f>ROUND(G15*P15,2)</f>
        <v>0</v>
      </c>
      <c r="S15" s="15" t="str">
        <f>Q15</f>
        <v>0</v>
      </c>
      <c r="T15" s="15"/>
      <c r="U15" s="15"/>
      <c r="V15" s="15"/>
      <c r="W15" s="15"/>
      <c r="X15" s="15"/>
      <c r="Y15" s="15"/>
      <c r="Z15" s="31"/>
      <c r="AA15" s="18" t="s">
        <v>37</v>
      </c>
      <c r="AB15" s="28" t="s">
        <v>38</v>
      </c>
    </row>
    <row r="16" spans="1:28" customHeight="1" ht="35">
      <c r="B16" s="22" t="s">
        <v>33</v>
      </c>
      <c r="C16" s="13" t="s">
        <v>43</v>
      </c>
      <c r="D16" s="13" t="s">
        <v>42</v>
      </c>
      <c r="E16" s="13" t="s">
        <v>36</v>
      </c>
      <c r="F16" s="15">
        <v>1151.98</v>
      </c>
      <c r="G16" s="15">
        <v>60</v>
      </c>
      <c r="H16" s="15">
        <v>69118.8</v>
      </c>
      <c r="I16" s="15" t="str">
        <f>F16 * 0.0025 </f>
        <v>0</v>
      </c>
      <c r="J16" s="15">
        <v>0</v>
      </c>
      <c r="K16" s="15" t="str">
        <f>F16-I16-J16</f>
        <v>0</v>
      </c>
      <c r="L16" s="15"/>
      <c r="M16" s="15">
        <v>0.03</v>
      </c>
      <c r="N16" s="15">
        <v>0</v>
      </c>
      <c r="O16" s="15" t="str">
        <f>ROUND(K16*M16,2)</f>
        <v>0</v>
      </c>
      <c r="P16" s="15" t="str">
        <f>ROUND(K16*N16,2)</f>
        <v>0</v>
      </c>
      <c r="Q16" s="15" t="str">
        <f>ROUND(G16*O16,2)</f>
        <v>0</v>
      </c>
      <c r="R16" s="15" t="str">
        <f>ROUND(G16*P16,2)</f>
        <v>0</v>
      </c>
      <c r="S16" s="15" t="str">
        <f>Q16</f>
        <v>0</v>
      </c>
      <c r="T16" s="15"/>
      <c r="U16" s="15"/>
      <c r="V16" s="15"/>
      <c r="W16" s="15"/>
      <c r="X16" s="15"/>
      <c r="Y16" s="15"/>
      <c r="Z16" s="31"/>
      <c r="AA16" s="18" t="s">
        <v>37</v>
      </c>
      <c r="AB16" s="28" t="s">
        <v>38</v>
      </c>
    </row>
    <row r="17" spans="1:28" customHeight="1" ht="35">
      <c r="B17" s="22" t="s">
        <v>33</v>
      </c>
      <c r="C17" s="13" t="s">
        <v>44</v>
      </c>
      <c r="D17" s="13" t="s">
        <v>42</v>
      </c>
      <c r="E17" s="13" t="s">
        <v>36</v>
      </c>
      <c r="F17" s="15">
        <v>1133.76</v>
      </c>
      <c r="G17" s="15">
        <v>15360</v>
      </c>
      <c r="H17" s="15">
        <v>17414553.6</v>
      </c>
      <c r="I17" s="15" t="str">
        <f>F17 * 0.0025 </f>
        <v>0</v>
      </c>
      <c r="J17" s="15">
        <v>0</v>
      </c>
      <c r="K17" s="15" t="str">
        <f>F17-I17-J17</f>
        <v>0</v>
      </c>
      <c r="L17" s="15"/>
      <c r="M17" s="15">
        <v>0.03</v>
      </c>
      <c r="N17" s="15">
        <v>0</v>
      </c>
      <c r="O17" s="15" t="str">
        <f>ROUND(K17*M17,2)</f>
        <v>0</v>
      </c>
      <c r="P17" s="15" t="str">
        <f>ROUND(K17*N17,2)</f>
        <v>0</v>
      </c>
      <c r="Q17" s="15" t="str">
        <f>ROUND(G17*O17,2)</f>
        <v>0</v>
      </c>
      <c r="R17" s="15" t="str">
        <f>ROUND(G17*P17,2)</f>
        <v>0</v>
      </c>
      <c r="S17" s="15" t="str">
        <f>Q17</f>
        <v>0</v>
      </c>
      <c r="T17" s="15"/>
      <c r="U17" s="15"/>
      <c r="V17" s="15"/>
      <c r="W17" s="15"/>
      <c r="X17" s="15"/>
      <c r="Y17" s="15"/>
      <c r="Z17" s="31"/>
      <c r="AA17" s="18" t="s">
        <v>37</v>
      </c>
      <c r="AB17" s="28" t="s">
        <v>38</v>
      </c>
    </row>
    <row r="18" spans="1:28" customHeight="1" ht="35">
      <c r="B18" s="22" t="s">
        <v>33</v>
      </c>
      <c r="C18" s="13" t="s">
        <v>45</v>
      </c>
      <c r="D18" s="13" t="s">
        <v>42</v>
      </c>
      <c r="E18" s="13" t="s">
        <v>36</v>
      </c>
      <c r="F18" s="15">
        <v>1133.76</v>
      </c>
      <c r="G18" s="15">
        <v>690</v>
      </c>
      <c r="H18" s="15">
        <v>782294.4</v>
      </c>
      <c r="I18" s="15" t="str">
        <f>F18 * 0.0025 </f>
        <v>0</v>
      </c>
      <c r="J18" s="15">
        <v>0</v>
      </c>
      <c r="K18" s="15" t="str">
        <f>F18-I18-J18</f>
        <v>0</v>
      </c>
      <c r="L18" s="15"/>
      <c r="M18" s="15">
        <v>0.03</v>
      </c>
      <c r="N18" s="15">
        <v>0</v>
      </c>
      <c r="O18" s="15" t="str">
        <f>ROUND(K18*M18,2)</f>
        <v>0</v>
      </c>
      <c r="P18" s="15" t="str">
        <f>ROUND(K18*N18,2)</f>
        <v>0</v>
      </c>
      <c r="Q18" s="15" t="str">
        <f>ROUND(G18*O18,2)</f>
        <v>0</v>
      </c>
      <c r="R18" s="15" t="str">
        <f>ROUND(G18*P18,2)</f>
        <v>0</v>
      </c>
      <c r="S18" s="15" t="str">
        <f>Q18</f>
        <v>0</v>
      </c>
      <c r="T18" s="15"/>
      <c r="U18" s="15"/>
      <c r="V18" s="15"/>
      <c r="W18" s="15"/>
      <c r="X18" s="15"/>
      <c r="Y18" s="15"/>
      <c r="Z18" s="31"/>
      <c r="AA18" s="18" t="s">
        <v>37</v>
      </c>
      <c r="AB18" s="28" t="s">
        <v>38</v>
      </c>
    </row>
    <row r="19" spans="1:28" customHeight="1" ht="35">
      <c r="B19" s="22" t="s">
        <v>33</v>
      </c>
      <c r="C19" s="13" t="s">
        <v>46</v>
      </c>
      <c r="D19" s="13" t="s">
        <v>47</v>
      </c>
      <c r="E19" s="13" t="s">
        <v>48</v>
      </c>
      <c r="F19" s="15">
        <v>1134.17</v>
      </c>
      <c r="G19" s="15">
        <v>2246</v>
      </c>
      <c r="H19" s="15">
        <v>2547345.82</v>
      </c>
      <c r="I19" s="15" t="str">
        <f>F19 * 0.0025 </f>
        <v>0</v>
      </c>
      <c r="J19" s="15">
        <v>0</v>
      </c>
      <c r="K19" s="15" t="str">
        <f>F19-I19-J19</f>
        <v>0</v>
      </c>
      <c r="L19" s="15"/>
      <c r="M19" s="15">
        <v>0.03</v>
      </c>
      <c r="N19" s="15">
        <v>0</v>
      </c>
      <c r="O19" s="15" t="str">
        <f>ROUND(K19*M19,2)</f>
        <v>0</v>
      </c>
      <c r="P19" s="15" t="str">
        <f>ROUND(K19*N19,2)</f>
        <v>0</v>
      </c>
      <c r="Q19" s="15" t="str">
        <f>ROUND(G19*O19,2)</f>
        <v>0</v>
      </c>
      <c r="R19" s="15" t="str">
        <f>ROUND(G19*P19,2)</f>
        <v>0</v>
      </c>
      <c r="S19" s="15" t="str">
        <f>Q19</f>
        <v>0</v>
      </c>
      <c r="T19" s="15"/>
      <c r="U19" s="15"/>
      <c r="V19" s="15"/>
      <c r="W19" s="15"/>
      <c r="X19" s="15"/>
      <c r="Y19" s="15"/>
      <c r="Z19" s="31"/>
      <c r="AA19" s="18" t="s">
        <v>37</v>
      </c>
      <c r="AB19" s="28" t="s">
        <v>38</v>
      </c>
    </row>
    <row r="20" spans="1:28" customHeight="1" ht="35">
      <c r="B20" s="22" t="s">
        <v>33</v>
      </c>
      <c r="C20" s="13" t="s">
        <v>49</v>
      </c>
      <c r="D20" s="13" t="s">
        <v>50</v>
      </c>
      <c r="E20" s="13" t="s">
        <v>51</v>
      </c>
      <c r="F20" s="15">
        <v>213.76</v>
      </c>
      <c r="G20" s="15">
        <v>579</v>
      </c>
      <c r="H20" s="15">
        <v>123767.04</v>
      </c>
      <c r="I20" s="15" t="str">
        <f>F20 * 0.0025 </f>
        <v>0</v>
      </c>
      <c r="J20" s="15">
        <v>0</v>
      </c>
      <c r="K20" s="15" t="str">
        <f>F20-I20-J20</f>
        <v>0</v>
      </c>
      <c r="L20" s="15"/>
      <c r="M20" s="15">
        <v>0.01</v>
      </c>
      <c r="N20" s="15">
        <v>0</v>
      </c>
      <c r="O20" s="15" t="str">
        <f>ROUND(K20*M20,2)</f>
        <v>0</v>
      </c>
      <c r="P20" s="15" t="str">
        <f>ROUND(K20*N20,2)</f>
        <v>0</v>
      </c>
      <c r="Q20" s="15" t="str">
        <f>ROUND(G20*O20,2)</f>
        <v>0</v>
      </c>
      <c r="R20" s="15" t="str">
        <f>ROUND(G20*P20,2)</f>
        <v>0</v>
      </c>
      <c r="S20" s="15"/>
      <c r="T20" s="15"/>
      <c r="U20" s="15"/>
      <c r="V20" s="15" t="str">
        <f>Q20</f>
        <v>0</v>
      </c>
      <c r="W20" s="15"/>
      <c r="X20" s="15"/>
      <c r="Y20" s="15"/>
      <c r="Z20" s="31"/>
      <c r="AA20" s="18" t="s">
        <v>52</v>
      </c>
      <c r="AB20" s="28" t="s">
        <v>53</v>
      </c>
    </row>
    <row r="21" spans="1:28" customHeight="1" ht="35">
      <c r="B21" s="22" t="s">
        <v>33</v>
      </c>
      <c r="C21" s="13" t="s">
        <v>54</v>
      </c>
      <c r="D21" s="13" t="s">
        <v>55</v>
      </c>
      <c r="E21" s="13" t="s">
        <v>36</v>
      </c>
      <c r="F21" s="15">
        <v>228.77</v>
      </c>
      <c r="G21" s="15">
        <v>15360</v>
      </c>
      <c r="H21" s="15">
        <v>3513907.2</v>
      </c>
      <c r="I21" s="15" t="str">
        <f>F21 * 0.0025 </f>
        <v>0</v>
      </c>
      <c r="J21" s="15">
        <v>0</v>
      </c>
      <c r="K21" s="15" t="str">
        <f>F21-I21-J21</f>
        <v>0</v>
      </c>
      <c r="L21" s="15"/>
      <c r="M21" s="15">
        <v>0.01</v>
      </c>
      <c r="N21" s="15">
        <v>0</v>
      </c>
      <c r="O21" s="15" t="str">
        <f>ROUND(K21*M21,2)</f>
        <v>0</v>
      </c>
      <c r="P21" s="15" t="str">
        <f>ROUND(K21*N21,2)</f>
        <v>0</v>
      </c>
      <c r="Q21" s="15" t="str">
        <f>ROUND(G21*O21,2)</f>
        <v>0</v>
      </c>
      <c r="R21" s="15" t="str">
        <f>ROUND(G21*P21,2)</f>
        <v>0</v>
      </c>
      <c r="S21" s="15"/>
      <c r="T21" s="15"/>
      <c r="U21" s="15"/>
      <c r="V21" s="15" t="str">
        <f>Q21</f>
        <v>0</v>
      </c>
      <c r="W21" s="15"/>
      <c r="X21" s="15"/>
      <c r="Y21" s="15"/>
      <c r="Z21" s="31"/>
      <c r="AA21" s="18" t="s">
        <v>52</v>
      </c>
      <c r="AB21" s="28" t="s">
        <v>53</v>
      </c>
    </row>
    <row r="22" spans="1:28" customHeight="1" ht="35">
      <c r="B22" s="22" t="s">
        <v>33</v>
      </c>
      <c r="C22" s="13" t="s">
        <v>56</v>
      </c>
      <c r="D22" s="13" t="s">
        <v>55</v>
      </c>
      <c r="E22" s="13" t="s">
        <v>36</v>
      </c>
      <c r="F22" s="15">
        <v>231.08</v>
      </c>
      <c r="G22" s="15">
        <v>720</v>
      </c>
      <c r="H22" s="15">
        <v>166377.6</v>
      </c>
      <c r="I22" s="15" t="str">
        <f>F22 * 0.0025 </f>
        <v>0</v>
      </c>
      <c r="J22" s="15">
        <v>0</v>
      </c>
      <c r="K22" s="15" t="str">
        <f>F22-I22-J22</f>
        <v>0</v>
      </c>
      <c r="L22" s="15"/>
      <c r="M22" s="15">
        <v>0.01</v>
      </c>
      <c r="N22" s="15">
        <v>0</v>
      </c>
      <c r="O22" s="15" t="str">
        <f>ROUND(K22*M22,2)</f>
        <v>0</v>
      </c>
      <c r="P22" s="15" t="str">
        <f>ROUND(K22*N22,2)</f>
        <v>0</v>
      </c>
      <c r="Q22" s="15" t="str">
        <f>ROUND(G22*O22,2)</f>
        <v>0</v>
      </c>
      <c r="R22" s="15" t="str">
        <f>ROUND(G22*P22,2)</f>
        <v>0</v>
      </c>
      <c r="S22" s="15"/>
      <c r="T22" s="15"/>
      <c r="U22" s="15"/>
      <c r="V22" s="15" t="str">
        <f>Q22</f>
        <v>0</v>
      </c>
      <c r="W22" s="15"/>
      <c r="X22" s="15"/>
      <c r="Y22" s="15"/>
      <c r="Z22" s="31"/>
      <c r="AA22" s="18" t="s">
        <v>52</v>
      </c>
      <c r="AB22" s="28" t="s">
        <v>53</v>
      </c>
    </row>
    <row r="23" spans="1:28" customHeight="1" ht="35">
      <c r="B23" s="22" t="s">
        <v>33</v>
      </c>
      <c r="C23" s="13" t="s">
        <v>57</v>
      </c>
      <c r="D23" s="13" t="s">
        <v>58</v>
      </c>
      <c r="E23" s="13" t="s">
        <v>36</v>
      </c>
      <c r="F23" s="15">
        <v>271.87</v>
      </c>
      <c r="G23" s="15">
        <v>15360</v>
      </c>
      <c r="H23" s="15">
        <v>4175923.2</v>
      </c>
      <c r="I23" s="15" t="str">
        <f>F23 * 0.0025 </f>
        <v>0</v>
      </c>
      <c r="J23" s="15">
        <v>0</v>
      </c>
      <c r="K23" s="15" t="str">
        <f>F23-I23-J23</f>
        <v>0</v>
      </c>
      <c r="L23" s="15"/>
      <c r="M23" s="15">
        <v>0.01</v>
      </c>
      <c r="N23" s="15">
        <v>0</v>
      </c>
      <c r="O23" s="15" t="str">
        <f>ROUND(K23*M23,2)</f>
        <v>0</v>
      </c>
      <c r="P23" s="15" t="str">
        <f>ROUND(K23*N23,2)</f>
        <v>0</v>
      </c>
      <c r="Q23" s="15" t="str">
        <f>ROUND(G23*O23,2)</f>
        <v>0</v>
      </c>
      <c r="R23" s="15" t="str">
        <f>ROUND(G23*P23,2)</f>
        <v>0</v>
      </c>
      <c r="S23" s="15"/>
      <c r="T23" s="15"/>
      <c r="U23" s="15"/>
      <c r="V23" s="15" t="str">
        <f>Q23</f>
        <v>0</v>
      </c>
      <c r="W23" s="15"/>
      <c r="X23" s="15"/>
      <c r="Y23" s="15"/>
      <c r="Z23" s="31"/>
      <c r="AA23" s="18" t="s">
        <v>52</v>
      </c>
      <c r="AB23" s="28" t="s">
        <v>53</v>
      </c>
    </row>
    <row r="24" spans="1:28" customHeight="1" ht="35">
      <c r="B24" s="22" t="s">
        <v>33</v>
      </c>
      <c r="C24" s="13" t="s">
        <v>59</v>
      </c>
      <c r="D24" s="13" t="s">
        <v>58</v>
      </c>
      <c r="E24" s="13" t="s">
        <v>36</v>
      </c>
      <c r="F24" s="15">
        <v>274.62</v>
      </c>
      <c r="G24" s="15">
        <v>720</v>
      </c>
      <c r="H24" s="15">
        <v>197726.4</v>
      </c>
      <c r="I24" s="15" t="str">
        <f>F24 * 0.0025 </f>
        <v>0</v>
      </c>
      <c r="J24" s="15">
        <v>0</v>
      </c>
      <c r="K24" s="15" t="str">
        <f>F24-I24-J24</f>
        <v>0</v>
      </c>
      <c r="L24" s="15"/>
      <c r="M24" s="15">
        <v>0.01</v>
      </c>
      <c r="N24" s="15">
        <v>0</v>
      </c>
      <c r="O24" s="15" t="str">
        <f>ROUND(K24*M24,2)</f>
        <v>0</v>
      </c>
      <c r="P24" s="15" t="str">
        <f>ROUND(K24*N24,2)</f>
        <v>0</v>
      </c>
      <c r="Q24" s="15" t="str">
        <f>ROUND(G24*O24,2)</f>
        <v>0</v>
      </c>
      <c r="R24" s="15" t="str">
        <f>ROUND(G24*P24,2)</f>
        <v>0</v>
      </c>
      <c r="S24" s="15"/>
      <c r="T24" s="15"/>
      <c r="U24" s="15"/>
      <c r="V24" s="15" t="str">
        <f>Q24</f>
        <v>0</v>
      </c>
      <c r="W24" s="15"/>
      <c r="X24" s="15"/>
      <c r="Y24" s="15"/>
      <c r="Z24" s="31"/>
      <c r="AA24" s="18" t="s">
        <v>52</v>
      </c>
      <c r="AB24" s="28" t="s">
        <v>53</v>
      </c>
    </row>
    <row r="25" spans="1:28" customHeight="1" ht="35">
      <c r="B25" s="22" t="s">
        <v>33</v>
      </c>
      <c r="C25" s="13" t="s">
        <v>60</v>
      </c>
      <c r="D25" s="13" t="s">
        <v>61</v>
      </c>
      <c r="E25" s="13" t="s">
        <v>36</v>
      </c>
      <c r="F25" s="15">
        <v>491.04</v>
      </c>
      <c r="G25" s="15">
        <v>15360</v>
      </c>
      <c r="H25" s="15">
        <v>7542374.4</v>
      </c>
      <c r="I25" s="15" t="str">
        <f>F25 * 0.0025 </f>
        <v>0</v>
      </c>
      <c r="J25" s="15">
        <v>0</v>
      </c>
      <c r="K25" s="15" t="str">
        <f>F25-I25-J25</f>
        <v>0</v>
      </c>
      <c r="L25" s="15"/>
      <c r="M25" s="15">
        <v>0.03</v>
      </c>
      <c r="N25" s="15">
        <v>0</v>
      </c>
      <c r="O25" s="15" t="str">
        <f>ROUND(K25*M25,2)</f>
        <v>0</v>
      </c>
      <c r="P25" s="15" t="str">
        <f>ROUND(K25*N25,2)</f>
        <v>0</v>
      </c>
      <c r="Q25" s="15" t="str">
        <f>ROUND(G25*O25,2)</f>
        <v>0</v>
      </c>
      <c r="R25" s="15" t="str">
        <f>ROUND(G25*P25,2)</f>
        <v>0</v>
      </c>
      <c r="S25" s="15"/>
      <c r="T25" s="15"/>
      <c r="U25" s="15"/>
      <c r="V25" s="15" t="str">
        <f>Q25</f>
        <v>0</v>
      </c>
      <c r="W25" s="15"/>
      <c r="X25" s="15"/>
      <c r="Y25" s="15"/>
      <c r="Z25" s="31"/>
      <c r="AA25" s="18" t="s">
        <v>52</v>
      </c>
      <c r="AB25" s="28" t="s">
        <v>53</v>
      </c>
    </row>
    <row r="26" spans="1:28" customHeight="1" ht="35">
      <c r="B26" s="22" t="s">
        <v>33</v>
      </c>
      <c r="C26" s="13" t="s">
        <v>62</v>
      </c>
      <c r="D26" s="13" t="s">
        <v>61</v>
      </c>
      <c r="E26" s="13" t="s">
        <v>36</v>
      </c>
      <c r="F26" s="15">
        <v>495.62</v>
      </c>
      <c r="G26" s="15">
        <v>720</v>
      </c>
      <c r="H26" s="15">
        <v>356846.4</v>
      </c>
      <c r="I26" s="15" t="str">
        <f>F26 * 0.0025 </f>
        <v>0</v>
      </c>
      <c r="J26" s="15">
        <v>0</v>
      </c>
      <c r="K26" s="15" t="str">
        <f>F26-I26-J26</f>
        <v>0</v>
      </c>
      <c r="L26" s="15"/>
      <c r="M26" s="15">
        <v>0.03</v>
      </c>
      <c r="N26" s="15">
        <v>0</v>
      </c>
      <c r="O26" s="15" t="str">
        <f>ROUND(K26*M26,2)</f>
        <v>0</v>
      </c>
      <c r="P26" s="15" t="str">
        <f>ROUND(K26*N26,2)</f>
        <v>0</v>
      </c>
      <c r="Q26" s="15" t="str">
        <f>ROUND(G26*O26,2)</f>
        <v>0</v>
      </c>
      <c r="R26" s="15" t="str">
        <f>ROUND(G26*P26,2)</f>
        <v>0</v>
      </c>
      <c r="S26" s="15"/>
      <c r="T26" s="15"/>
      <c r="U26" s="15"/>
      <c r="V26" s="15" t="str">
        <f>Q26</f>
        <v>0</v>
      </c>
      <c r="W26" s="15"/>
      <c r="X26" s="15"/>
      <c r="Y26" s="15"/>
      <c r="Z26" s="31"/>
      <c r="AA26" s="18" t="s">
        <v>52</v>
      </c>
      <c r="AB26" s="28" t="s">
        <v>53</v>
      </c>
    </row>
    <row r="27" spans="1:28" customHeight="1" ht="35">
      <c r="B27" s="22" t="s">
        <v>33</v>
      </c>
      <c r="C27" s="13" t="s">
        <v>63</v>
      </c>
      <c r="D27" s="13" t="s">
        <v>64</v>
      </c>
      <c r="E27" s="13" t="s">
        <v>51</v>
      </c>
      <c r="F27" s="15">
        <v>312.26</v>
      </c>
      <c r="G27" s="15">
        <v>588</v>
      </c>
      <c r="H27" s="15">
        <v>183608.88</v>
      </c>
      <c r="I27" s="15" t="str">
        <f>F27 * 0.0025 </f>
        <v>0</v>
      </c>
      <c r="J27" s="15">
        <v>0</v>
      </c>
      <c r="K27" s="15" t="str">
        <f>F27-I27-J27</f>
        <v>0</v>
      </c>
      <c r="L27" s="15"/>
      <c r="M27" s="15">
        <v>0.01</v>
      </c>
      <c r="N27" s="15">
        <v>0</v>
      </c>
      <c r="O27" s="15" t="str">
        <f>ROUND(K27*M27,2)</f>
        <v>0</v>
      </c>
      <c r="P27" s="15" t="str">
        <f>ROUND(K27*N27,2)</f>
        <v>0</v>
      </c>
      <c r="Q27" s="15" t="str">
        <f>ROUND(G27*O27,2)</f>
        <v>0</v>
      </c>
      <c r="R27" s="15" t="str">
        <f>ROUND(G27*P27,2)</f>
        <v>0</v>
      </c>
      <c r="S27" s="15"/>
      <c r="T27" s="15"/>
      <c r="U27" s="15"/>
      <c r="V27" s="15" t="str">
        <f>Q27</f>
        <v>0</v>
      </c>
      <c r="W27" s="15"/>
      <c r="X27" s="15"/>
      <c r="Y27" s="15"/>
      <c r="Z27" s="31"/>
      <c r="AA27" s="18" t="s">
        <v>52</v>
      </c>
      <c r="AB27" s="28" t="s">
        <v>53</v>
      </c>
    </row>
    <row r="28" spans="1:28" customHeight="1" ht="35">
      <c r="B28" s="22" t="s">
        <v>33</v>
      </c>
      <c r="C28" s="13" t="s">
        <v>65</v>
      </c>
      <c r="D28" s="13" t="s">
        <v>66</v>
      </c>
      <c r="E28" s="13" t="s">
        <v>67</v>
      </c>
      <c r="F28" s="15">
        <v>2489.14</v>
      </c>
      <c r="G28" s="15">
        <v>1926</v>
      </c>
      <c r="H28" s="15">
        <v>4794083.64</v>
      </c>
      <c r="I28" s="15" t="str">
        <f>F28 * 0.0025 </f>
        <v>0</v>
      </c>
      <c r="J28" s="15">
        <v>0</v>
      </c>
      <c r="K28" s="15" t="str">
        <f>F28-I28-J28</f>
        <v>0</v>
      </c>
      <c r="L28" s="15"/>
      <c r="M28" s="15">
        <v>0.03</v>
      </c>
      <c r="N28" s="15">
        <v>0</v>
      </c>
      <c r="O28" s="15" t="str">
        <f>ROUND(K28*M28,2)</f>
        <v>0</v>
      </c>
      <c r="P28" s="15" t="str">
        <f>ROUND(K28*N28,2)</f>
        <v>0</v>
      </c>
      <c r="Q28" s="15" t="str">
        <f>ROUND(G28*O28,2)</f>
        <v>0</v>
      </c>
      <c r="R28" s="15" t="str">
        <f>ROUND(G28*P28,2)</f>
        <v>0</v>
      </c>
      <c r="S28" s="15" t="str">
        <f>Q28</f>
        <v>0</v>
      </c>
      <c r="T28" s="15"/>
      <c r="U28" s="15"/>
      <c r="V28" s="15"/>
      <c r="W28" s="15"/>
      <c r="X28" s="15"/>
      <c r="Y28" s="15"/>
      <c r="Z28" s="31"/>
      <c r="AA28" s="18" t="s">
        <v>37</v>
      </c>
      <c r="AB28" s="28" t="s">
        <v>38</v>
      </c>
    </row>
    <row r="29" spans="1:28" customHeight="1" ht="35">
      <c r="B29" s="22" t="s">
        <v>33</v>
      </c>
      <c r="C29" s="13" t="s">
        <v>68</v>
      </c>
      <c r="D29" s="13" t="s">
        <v>69</v>
      </c>
      <c r="E29" s="13" t="s">
        <v>48</v>
      </c>
      <c r="F29" s="15">
        <v>755.8099999999999</v>
      </c>
      <c r="G29" s="15">
        <v>2250</v>
      </c>
      <c r="H29" s="15">
        <v>1700572.5</v>
      </c>
      <c r="I29" s="15" t="str">
        <f>F29 * 0.0025 </f>
        <v>0</v>
      </c>
      <c r="J29" s="15">
        <v>0</v>
      </c>
      <c r="K29" s="15" t="str">
        <f>F29-I29-J29</f>
        <v>0</v>
      </c>
      <c r="L29" s="15"/>
      <c r="M29" s="15">
        <v>0.03</v>
      </c>
      <c r="N29" s="15">
        <v>0</v>
      </c>
      <c r="O29" s="15" t="str">
        <f>ROUND(K29*M29,2)</f>
        <v>0</v>
      </c>
      <c r="P29" s="15" t="str">
        <f>ROUND(K29*N29,2)</f>
        <v>0</v>
      </c>
      <c r="Q29" s="15" t="str">
        <f>ROUND(G29*O29,2)</f>
        <v>0</v>
      </c>
      <c r="R29" s="15" t="str">
        <f>ROUND(G29*P29,2)</f>
        <v>0</v>
      </c>
      <c r="S29" s="15" t="str">
        <f>Q29</f>
        <v>0</v>
      </c>
      <c r="T29" s="15"/>
      <c r="U29" s="15"/>
      <c r="V29" s="15"/>
      <c r="W29" s="15"/>
      <c r="X29" s="15"/>
      <c r="Y29" s="15"/>
      <c r="Z29" s="31"/>
      <c r="AA29" s="18" t="s">
        <v>37</v>
      </c>
      <c r="AB29" s="28" t="s">
        <v>38</v>
      </c>
    </row>
    <row r="30" spans="1:28" customHeight="1" ht="35">
      <c r="B30" s="22" t="s">
        <v>33</v>
      </c>
      <c r="C30" s="13" t="s">
        <v>70</v>
      </c>
      <c r="D30" s="13" t="s">
        <v>71</v>
      </c>
      <c r="E30" s="13" t="s">
        <v>72</v>
      </c>
      <c r="F30" s="15">
        <v>655.83</v>
      </c>
      <c r="G30" s="15">
        <v>1920</v>
      </c>
      <c r="H30" s="15">
        <v>1259193.6</v>
      </c>
      <c r="I30" s="15" t="str">
        <f>F30 * 0.0025 </f>
        <v>0</v>
      </c>
      <c r="J30" s="15">
        <v>0</v>
      </c>
      <c r="K30" s="15" t="str">
        <f>F30-I30-J30</f>
        <v>0</v>
      </c>
      <c r="L30" s="15"/>
      <c r="M30" s="15">
        <v>0.03</v>
      </c>
      <c r="N30" s="15">
        <v>0</v>
      </c>
      <c r="O30" s="15" t="str">
        <f>ROUND(K30*M30,2)</f>
        <v>0</v>
      </c>
      <c r="P30" s="15" t="str">
        <f>ROUND(K30*N30,2)</f>
        <v>0</v>
      </c>
      <c r="Q30" s="15" t="str">
        <f>ROUND(G30*O30,2)</f>
        <v>0</v>
      </c>
      <c r="R30" s="15" t="str">
        <f>ROUND(G30*P30,2)</f>
        <v>0</v>
      </c>
      <c r="S30" s="15" t="str">
        <f>Q30</f>
        <v>0</v>
      </c>
      <c r="T30" s="15"/>
      <c r="U30" s="15"/>
      <c r="V30" s="15"/>
      <c r="W30" s="15"/>
      <c r="X30" s="15"/>
      <c r="Y30" s="15"/>
      <c r="Z30" s="31"/>
      <c r="AA30" s="18" t="s">
        <v>37</v>
      </c>
      <c r="AB30" s="28" t="s">
        <v>38</v>
      </c>
    </row>
    <row r="31" spans="1:28" customHeight="1" ht="35">
      <c r="B31" s="22" t="s">
        <v>33</v>
      </c>
      <c r="C31" s="13" t="s">
        <v>73</v>
      </c>
      <c r="D31" s="13" t="s">
        <v>71</v>
      </c>
      <c r="E31" s="13" t="s">
        <v>74</v>
      </c>
      <c r="F31" s="15">
        <v>587.52</v>
      </c>
      <c r="G31" s="15">
        <v>30</v>
      </c>
      <c r="H31" s="15">
        <v>17625.6</v>
      </c>
      <c r="I31" s="15" t="str">
        <f>F31 * 0.0025 </f>
        <v>0</v>
      </c>
      <c r="J31" s="15">
        <v>0</v>
      </c>
      <c r="K31" s="15" t="str">
        <f>F31-I31-J31</f>
        <v>0</v>
      </c>
      <c r="L31" s="15"/>
      <c r="M31" s="15">
        <v>0.03</v>
      </c>
      <c r="N31" s="15">
        <v>0</v>
      </c>
      <c r="O31" s="15" t="str">
        <f>ROUND(K31*M31,2)</f>
        <v>0</v>
      </c>
      <c r="P31" s="15" t="str">
        <f>ROUND(K31*N31,2)</f>
        <v>0</v>
      </c>
      <c r="Q31" s="15" t="str">
        <f>ROUND(G31*O31,2)</f>
        <v>0</v>
      </c>
      <c r="R31" s="15" t="str">
        <f>ROUND(G31*P31,2)</f>
        <v>0</v>
      </c>
      <c r="S31" s="15" t="str">
        <f>Q31</f>
        <v>0</v>
      </c>
      <c r="T31" s="15"/>
      <c r="U31" s="15"/>
      <c r="V31" s="15"/>
      <c r="W31" s="15"/>
      <c r="X31" s="15"/>
      <c r="Y31" s="15"/>
      <c r="Z31" s="31"/>
      <c r="AA31" s="18" t="s">
        <v>37</v>
      </c>
      <c r="AB31" s="28" t="s">
        <v>38</v>
      </c>
    </row>
    <row r="32" spans="1:28" customHeight="1" ht="35">
      <c r="B32" s="22" t="s">
        <v>33</v>
      </c>
      <c r="C32" s="13" t="s">
        <v>75</v>
      </c>
      <c r="D32" s="13" t="s">
        <v>71</v>
      </c>
      <c r="E32" s="13" t="s">
        <v>76</v>
      </c>
      <c r="F32" s="15">
        <v>621.76</v>
      </c>
      <c r="G32" s="15">
        <v>1</v>
      </c>
      <c r="H32" s="15">
        <v>621.76</v>
      </c>
      <c r="I32" s="15" t="str">
        <f>F32 * 0.0025 </f>
        <v>0</v>
      </c>
      <c r="J32" s="15">
        <v>0</v>
      </c>
      <c r="K32" s="15" t="str">
        <f>F32-I32-J32</f>
        <v>0</v>
      </c>
      <c r="L32" s="15"/>
      <c r="M32" s="15">
        <v>0.03</v>
      </c>
      <c r="N32" s="15">
        <v>0</v>
      </c>
      <c r="O32" s="15" t="str">
        <f>ROUND(K32*M32,2)</f>
        <v>0</v>
      </c>
      <c r="P32" s="15" t="str">
        <f>ROUND(K32*N32,2)</f>
        <v>0</v>
      </c>
      <c r="Q32" s="15" t="str">
        <f>ROUND(G32*O32,2)</f>
        <v>0</v>
      </c>
      <c r="R32" s="15" t="str">
        <f>ROUND(G32*P32,2)</f>
        <v>0</v>
      </c>
      <c r="S32" s="15" t="str">
        <f>Q32</f>
        <v>0</v>
      </c>
      <c r="T32" s="15"/>
      <c r="U32" s="15"/>
      <c r="V32" s="15"/>
      <c r="W32" s="15"/>
      <c r="X32" s="15"/>
      <c r="Y32" s="15"/>
      <c r="Z32" s="31"/>
      <c r="AA32" s="18" t="s">
        <v>37</v>
      </c>
      <c r="AB32" s="28" t="s">
        <v>38</v>
      </c>
    </row>
    <row r="33" spans="1:28" customHeight="1" ht="35">
      <c r="B33" s="22" t="s">
        <v>33</v>
      </c>
      <c r="C33" s="13" t="s">
        <v>75</v>
      </c>
      <c r="D33" s="13" t="s">
        <v>71</v>
      </c>
      <c r="E33" s="13" t="s">
        <v>76</v>
      </c>
      <c r="F33" s="15">
        <v>619.12</v>
      </c>
      <c r="G33" s="15">
        <v>554</v>
      </c>
      <c r="H33" s="15">
        <v>342992.48</v>
      </c>
      <c r="I33" s="15" t="str">
        <f>F33 * 0.0025 </f>
        <v>0</v>
      </c>
      <c r="J33" s="15">
        <v>0</v>
      </c>
      <c r="K33" s="15" t="str">
        <f>F33-I33-J33</f>
        <v>0</v>
      </c>
      <c r="L33" s="15"/>
      <c r="M33" s="15">
        <v>0.03</v>
      </c>
      <c r="N33" s="15">
        <v>0</v>
      </c>
      <c r="O33" s="15" t="str">
        <f>ROUND(K33*M33,2)</f>
        <v>0</v>
      </c>
      <c r="P33" s="15" t="str">
        <f>ROUND(K33*N33,2)</f>
        <v>0</v>
      </c>
      <c r="Q33" s="15" t="str">
        <f>ROUND(G33*O33,2)</f>
        <v>0</v>
      </c>
      <c r="R33" s="15" t="str">
        <f>ROUND(G33*P33,2)</f>
        <v>0</v>
      </c>
      <c r="S33" s="15" t="str">
        <f>Q33</f>
        <v>0</v>
      </c>
      <c r="T33" s="15"/>
      <c r="U33" s="15"/>
      <c r="V33" s="15"/>
      <c r="W33" s="15"/>
      <c r="X33" s="15"/>
      <c r="Y33" s="15"/>
      <c r="Z33" s="31"/>
      <c r="AA33" s="18" t="s">
        <v>37</v>
      </c>
      <c r="AB33" s="28" t="s">
        <v>38</v>
      </c>
    </row>
    <row r="34" spans="1:28" customHeight="1" ht="35">
      <c r="B34" s="22" t="s">
        <v>33</v>
      </c>
      <c r="C34" s="13" t="s">
        <v>77</v>
      </c>
      <c r="D34" s="13" t="s">
        <v>78</v>
      </c>
      <c r="E34" s="13" t="s">
        <v>36</v>
      </c>
      <c r="F34" s="15">
        <v>621.97</v>
      </c>
      <c r="G34" s="15">
        <v>15336</v>
      </c>
      <c r="H34" s="15">
        <v>9538531.92</v>
      </c>
      <c r="I34" s="15" t="str">
        <f>F34 * 0.0025 </f>
        <v>0</v>
      </c>
      <c r="J34" s="15">
        <v>0</v>
      </c>
      <c r="K34" s="15" t="str">
        <f>F34-I34-J34</f>
        <v>0</v>
      </c>
      <c r="L34" s="15"/>
      <c r="M34" s="15">
        <v>0.03</v>
      </c>
      <c r="N34" s="15">
        <v>0</v>
      </c>
      <c r="O34" s="15" t="str">
        <f>ROUND(K34*M34,2)</f>
        <v>0</v>
      </c>
      <c r="P34" s="15" t="str">
        <f>ROUND(K34*N34,2)</f>
        <v>0</v>
      </c>
      <c r="Q34" s="15" t="str">
        <f>ROUND(G34*O34,2)</f>
        <v>0</v>
      </c>
      <c r="R34" s="15" t="str">
        <f>ROUND(G34*P34,2)</f>
        <v>0</v>
      </c>
      <c r="S34" s="15" t="str">
        <f>Q34</f>
        <v>0</v>
      </c>
      <c r="T34" s="15"/>
      <c r="U34" s="15"/>
      <c r="V34" s="15"/>
      <c r="W34" s="15"/>
      <c r="X34" s="15"/>
      <c r="Y34" s="15"/>
      <c r="Z34" s="31"/>
      <c r="AA34" s="18" t="s">
        <v>37</v>
      </c>
      <c r="AB34" s="28" t="s">
        <v>38</v>
      </c>
    </row>
    <row r="35" spans="1:28" customHeight="1" ht="35">
      <c r="B35" s="22" t="s">
        <v>33</v>
      </c>
      <c r="C35" s="13" t="s">
        <v>79</v>
      </c>
      <c r="D35" s="13" t="s">
        <v>78</v>
      </c>
      <c r="E35" s="13" t="s">
        <v>36</v>
      </c>
      <c r="F35" s="15">
        <v>621.97</v>
      </c>
      <c r="G35" s="15">
        <v>720</v>
      </c>
      <c r="H35" s="15">
        <v>447818.4</v>
      </c>
      <c r="I35" s="15" t="str">
        <f>F35 * 0.0025 </f>
        <v>0</v>
      </c>
      <c r="J35" s="15">
        <v>0</v>
      </c>
      <c r="K35" s="15" t="str">
        <f>F35-I35-J35</f>
        <v>0</v>
      </c>
      <c r="L35" s="15"/>
      <c r="M35" s="15">
        <v>0.03</v>
      </c>
      <c r="N35" s="15">
        <v>0</v>
      </c>
      <c r="O35" s="15" t="str">
        <f>ROUND(K35*M35,2)</f>
        <v>0</v>
      </c>
      <c r="P35" s="15" t="str">
        <f>ROUND(K35*N35,2)</f>
        <v>0</v>
      </c>
      <c r="Q35" s="15" t="str">
        <f>ROUND(G35*O35,2)</f>
        <v>0</v>
      </c>
      <c r="R35" s="15" t="str">
        <f>ROUND(G35*P35,2)</f>
        <v>0</v>
      </c>
      <c r="S35" s="15" t="str">
        <f>Q35</f>
        <v>0</v>
      </c>
      <c r="T35" s="15"/>
      <c r="U35" s="15"/>
      <c r="V35" s="15"/>
      <c r="W35" s="15"/>
      <c r="X35" s="15"/>
      <c r="Y35" s="15"/>
      <c r="Z35" s="31"/>
      <c r="AA35" s="18" t="s">
        <v>37</v>
      </c>
      <c r="AB35" s="28" t="s">
        <v>38</v>
      </c>
    </row>
    <row r="36" spans="1:28" customHeight="1" ht="35">
      <c r="B36" s="22" t="s">
        <v>33</v>
      </c>
      <c r="C36" s="13" t="s">
        <v>80</v>
      </c>
      <c r="D36" s="13" t="s">
        <v>81</v>
      </c>
      <c r="E36" s="13" t="s">
        <v>36</v>
      </c>
      <c r="F36" s="15">
        <v>336.32</v>
      </c>
      <c r="G36" s="15">
        <v>15360</v>
      </c>
      <c r="H36" s="15">
        <v>5165875.2</v>
      </c>
      <c r="I36" s="15" t="str">
        <f>F36 * 0.0025 </f>
        <v>0</v>
      </c>
      <c r="J36" s="15">
        <v>0</v>
      </c>
      <c r="K36" s="15" t="str">
        <f>F36-I36-J36</f>
        <v>0</v>
      </c>
      <c r="L36" s="15"/>
      <c r="M36" s="15">
        <v>0.01</v>
      </c>
      <c r="N36" s="15">
        <v>0</v>
      </c>
      <c r="O36" s="15" t="str">
        <f>ROUND(K36*M36,2)</f>
        <v>0</v>
      </c>
      <c r="P36" s="15" t="str">
        <f>ROUND(K36*N36,2)</f>
        <v>0</v>
      </c>
      <c r="Q36" s="15" t="str">
        <f>ROUND(G36*O36,2)</f>
        <v>0</v>
      </c>
      <c r="R36" s="15" t="str">
        <f>ROUND(G36*P36,2)</f>
        <v>0</v>
      </c>
      <c r="S36" s="15" t="str">
        <f>Q36</f>
        <v>0</v>
      </c>
      <c r="T36" s="15"/>
      <c r="U36" s="15"/>
      <c r="V36" s="15"/>
      <c r="W36" s="15"/>
      <c r="X36" s="15"/>
      <c r="Y36" s="15"/>
      <c r="Z36" s="31"/>
      <c r="AA36" s="18" t="s">
        <v>37</v>
      </c>
      <c r="AB36" s="28" t="s">
        <v>38</v>
      </c>
    </row>
    <row r="37" spans="1:28" customHeight="1" ht="35">
      <c r="B37" s="22" t="s">
        <v>33</v>
      </c>
      <c r="C37" s="13" t="s">
        <v>82</v>
      </c>
      <c r="D37" s="13" t="s">
        <v>81</v>
      </c>
      <c r="E37" s="13" t="s">
        <v>36</v>
      </c>
      <c r="F37" s="15">
        <v>336.32</v>
      </c>
      <c r="G37" s="15">
        <v>720</v>
      </c>
      <c r="H37" s="15">
        <v>242150.4</v>
      </c>
      <c r="I37" s="15" t="str">
        <f>F37 * 0.0025 </f>
        <v>0</v>
      </c>
      <c r="J37" s="15">
        <v>0</v>
      </c>
      <c r="K37" s="15" t="str">
        <f>F37-I37-J37</f>
        <v>0</v>
      </c>
      <c r="L37" s="15"/>
      <c r="M37" s="15">
        <v>0.01</v>
      </c>
      <c r="N37" s="15">
        <v>0</v>
      </c>
      <c r="O37" s="15" t="str">
        <f>ROUND(K37*M37,2)</f>
        <v>0</v>
      </c>
      <c r="P37" s="15" t="str">
        <f>ROUND(K37*N37,2)</f>
        <v>0</v>
      </c>
      <c r="Q37" s="15" t="str">
        <f>ROUND(G37*O37,2)</f>
        <v>0</v>
      </c>
      <c r="R37" s="15" t="str">
        <f>ROUND(G37*P37,2)</f>
        <v>0</v>
      </c>
      <c r="S37" s="15" t="str">
        <f>Q37</f>
        <v>0</v>
      </c>
      <c r="T37" s="15"/>
      <c r="U37" s="15"/>
      <c r="V37" s="15"/>
      <c r="W37" s="15"/>
      <c r="X37" s="15"/>
      <c r="Y37" s="15"/>
      <c r="Z37" s="31"/>
      <c r="AA37" s="18" t="s">
        <v>37</v>
      </c>
      <c r="AB37" s="28" t="s">
        <v>38</v>
      </c>
    </row>
    <row r="38" spans="1:28" customHeight="1" ht="35">
      <c r="B38" s="22" t="s">
        <v>33</v>
      </c>
      <c r="C38" s="13" t="s">
        <v>83</v>
      </c>
      <c r="D38" s="13" t="s">
        <v>81</v>
      </c>
      <c r="E38" s="13"/>
      <c r="F38" s="15">
        <v>384.63</v>
      </c>
      <c r="G38" s="15">
        <v>410</v>
      </c>
      <c r="H38" s="15">
        <v>157698.3</v>
      </c>
      <c r="I38" s="15" t="str">
        <f>F38 * 0.0025 </f>
        <v>0</v>
      </c>
      <c r="J38" s="15">
        <v>0</v>
      </c>
      <c r="K38" s="15" t="str">
        <f>F38-I38-J38</f>
        <v>0</v>
      </c>
      <c r="L38" s="15"/>
      <c r="M38" s="15">
        <v>0.03</v>
      </c>
      <c r="N38" s="15">
        <v>0</v>
      </c>
      <c r="O38" s="15" t="str">
        <f>ROUND(K38*M38,2)</f>
        <v>0</v>
      </c>
      <c r="P38" s="15" t="str">
        <f>ROUND(K38*N38,2)</f>
        <v>0</v>
      </c>
      <c r="Q38" s="15" t="str">
        <f>ROUND(G38*O38,2)</f>
        <v>0</v>
      </c>
      <c r="R38" s="15" t="str">
        <f>ROUND(G38*P38,2)</f>
        <v>0</v>
      </c>
      <c r="S38" s="15" t="str">
        <f>Q38</f>
        <v>0</v>
      </c>
      <c r="T38" s="15"/>
      <c r="U38" s="15"/>
      <c r="V38" s="15"/>
      <c r="W38" s="15"/>
      <c r="X38" s="15"/>
      <c r="Y38" s="15"/>
      <c r="Z38" s="31"/>
      <c r="AA38" s="18" t="s">
        <v>37</v>
      </c>
      <c r="AB38" s="28" t="s">
        <v>38</v>
      </c>
    </row>
    <row r="39" spans="1:28" customHeight="1" ht="35">
      <c r="B39" s="22" t="s">
        <v>33</v>
      </c>
      <c r="C39" s="13" t="s">
        <v>84</v>
      </c>
      <c r="D39" s="13" t="s">
        <v>85</v>
      </c>
      <c r="E39" s="13" t="s">
        <v>86</v>
      </c>
      <c r="F39" s="15">
        <v>6.42</v>
      </c>
      <c r="G39" s="15">
        <v>2400</v>
      </c>
      <c r="H39" s="15">
        <v>15408</v>
      </c>
      <c r="I39" s="15" t="str">
        <f>F39 * 0.0025 </f>
        <v>0</v>
      </c>
      <c r="J39" s="15">
        <v>0</v>
      </c>
      <c r="K39" s="15" t="str">
        <f>F39-I39-J39</f>
        <v>0</v>
      </c>
      <c r="L39" s="15"/>
      <c r="M39" s="15">
        <v>0.03</v>
      </c>
      <c r="N39" s="15">
        <v>0</v>
      </c>
      <c r="O39" s="15" t="str">
        <f>ROUND(K39*M39,2)</f>
        <v>0</v>
      </c>
      <c r="P39" s="15" t="str">
        <f>ROUND(K39*N39,2)</f>
        <v>0</v>
      </c>
      <c r="Q39" s="15" t="str">
        <f>ROUND(G39*O39,2)</f>
        <v>0</v>
      </c>
      <c r="R39" s="15" t="str">
        <f>ROUND(G39*P39,2)</f>
        <v>0</v>
      </c>
      <c r="S39" s="15" t="str">
        <f>Q39</f>
        <v>0</v>
      </c>
      <c r="T39" s="15"/>
      <c r="U39" s="15"/>
      <c r="V39" s="15"/>
      <c r="W39" s="15"/>
      <c r="X39" s="15"/>
      <c r="Y39" s="15"/>
      <c r="Z39" s="31"/>
      <c r="AA39" s="18" t="s">
        <v>37</v>
      </c>
      <c r="AB39" s="28" t="s">
        <v>38</v>
      </c>
    </row>
    <row r="40" spans="1:28" customHeight="1" ht="35">
      <c r="B40" s="22" t="s">
        <v>33</v>
      </c>
      <c r="C40" s="13" t="s">
        <v>87</v>
      </c>
      <c r="D40" s="13" t="s">
        <v>55</v>
      </c>
      <c r="E40" s="13" t="s">
        <v>51</v>
      </c>
      <c r="F40" s="15">
        <v>422.59</v>
      </c>
      <c r="G40" s="15">
        <v>576</v>
      </c>
      <c r="H40" s="15">
        <v>243411.84</v>
      </c>
      <c r="I40" s="15" t="str">
        <f>F40 * 0.0025 </f>
        <v>0</v>
      </c>
      <c r="J40" s="15">
        <v>0</v>
      </c>
      <c r="K40" s="15" t="str">
        <f>F40-I40-J40</f>
        <v>0</v>
      </c>
      <c r="L40" s="15"/>
      <c r="M40" s="15">
        <v>0.01</v>
      </c>
      <c r="N40" s="15">
        <v>0</v>
      </c>
      <c r="O40" s="15" t="str">
        <f>ROUND(K40*M40,2)</f>
        <v>0</v>
      </c>
      <c r="P40" s="15" t="str">
        <f>ROUND(K40*N40,2)</f>
        <v>0</v>
      </c>
      <c r="Q40" s="15" t="str">
        <f>ROUND(G40*O40,2)</f>
        <v>0</v>
      </c>
      <c r="R40" s="15" t="str">
        <f>ROUND(G40*P40,2)</f>
        <v>0</v>
      </c>
      <c r="S40" s="15"/>
      <c r="T40" s="15"/>
      <c r="U40" s="15"/>
      <c r="V40" s="15" t="str">
        <f>Q40</f>
        <v>0</v>
      </c>
      <c r="W40" s="15"/>
      <c r="X40" s="15"/>
      <c r="Y40" s="15"/>
      <c r="Z40" s="31"/>
      <c r="AA40" s="18" t="s">
        <v>52</v>
      </c>
      <c r="AB40" s="28" t="s">
        <v>53</v>
      </c>
    </row>
    <row r="41" spans="1:28" customHeight="1" ht="50">
      <c r="B41" s="48" t="s">
        <v>88</v>
      </c>
      <c r="C41" s="46"/>
      <c r="D41" s="46"/>
      <c r="E41" s="46"/>
      <c r="F41" s="45"/>
      <c r="G41" s="45" t="str">
        <f>SUBTOTAL(9,G13:G40)</f>
        <v>0</v>
      </c>
      <c r="H41" s="49" t="str">
        <f>SUBTOTAL(9,H13:H40)</f>
        <v>0</v>
      </c>
      <c r="I41" s="49"/>
      <c r="J41" s="49"/>
      <c r="K41" s="49"/>
      <c r="L41" s="49"/>
      <c r="M41" s="49"/>
      <c r="N41" s="49"/>
      <c r="O41" s="49"/>
      <c r="P41" s="49"/>
      <c r="Q41" s="49" t="str">
        <f>SUBTOTAL(9,Q13:Q40)</f>
        <v>0</v>
      </c>
      <c r="R41" s="49" t="str">
        <f>SUBTOTAL(9,R13:R40)</f>
        <v>0</v>
      </c>
      <c r="S41" s="49" t="str">
        <f>SUBTOTAL(9,S13:S40)</f>
        <v>0</v>
      </c>
      <c r="T41" s="49" t="str">
        <f>SUBTOTAL(9,T13:T40)</f>
        <v>0</v>
      </c>
      <c r="U41" s="49" t="str">
        <f>SUBTOTAL(9,U13:U40)</f>
        <v>0</v>
      </c>
      <c r="V41" s="49" t="str">
        <f>SUBTOTAL(9,V13:V40)</f>
        <v>0</v>
      </c>
      <c r="W41" s="49" t="str">
        <f>SUBTOTAL(9,W13:W40)</f>
        <v>0</v>
      </c>
      <c r="X41" s="49" t="str">
        <f>SUBTOTAL(9,X13:X40)</f>
        <v>0</v>
      </c>
      <c r="Y41" s="49" t="str">
        <f>SUBTOTAL(9,Y13:Y40)</f>
        <v>0</v>
      </c>
      <c r="Z41" s="50" t="str">
        <f>SUBTOTAL(9,Z13:Z40)</f>
        <v>0</v>
      </c>
      <c r="AA41" s="46"/>
      <c r="AB41" s="47"/>
    </row>
    <row r="42" spans="1:28" customHeight="1" ht="35">
      <c r="B42" s="22" t="s">
        <v>89</v>
      </c>
      <c r="C42" s="13">
        <v>8973121474</v>
      </c>
      <c r="D42" s="13" t="s">
        <v>78</v>
      </c>
      <c r="E42" s="13" t="s">
        <v>90</v>
      </c>
      <c r="F42" s="15">
        <v>607.88</v>
      </c>
      <c r="G42" s="15">
        <v>11114</v>
      </c>
      <c r="H42" s="15">
        <v>6755978.32</v>
      </c>
      <c r="I42" s="15" t="str">
        <f>F42 * 0.0025 </f>
        <v>0</v>
      </c>
      <c r="J42" s="15">
        <v>0</v>
      </c>
      <c r="K42" s="15" t="str">
        <f>F42-I42-J42</f>
        <v>0</v>
      </c>
      <c r="L42" s="15"/>
      <c r="M42" s="15">
        <v>0.03</v>
      </c>
      <c r="N42" s="15">
        <v>0</v>
      </c>
      <c r="O42" s="15" t="str">
        <f>ROUND(K42*M42,2)</f>
        <v>0</v>
      </c>
      <c r="P42" s="15" t="str">
        <f>ROUND(K42*N42,2)</f>
        <v>0</v>
      </c>
      <c r="Q42" s="15" t="str">
        <f>ROUND(G42*O42,2)</f>
        <v>0</v>
      </c>
      <c r="R42" s="15" t="str">
        <f>ROUND(G42*P42,2)</f>
        <v>0</v>
      </c>
      <c r="S42" s="15" t="str">
        <f>Q42</f>
        <v>0</v>
      </c>
      <c r="T42" s="15"/>
      <c r="U42" s="15"/>
      <c r="V42" s="15"/>
      <c r="W42" s="15"/>
      <c r="X42" s="15"/>
      <c r="Y42" s="15"/>
      <c r="Z42" s="31"/>
      <c r="AA42" s="18" t="s">
        <v>37</v>
      </c>
      <c r="AB42" s="28" t="s">
        <v>38</v>
      </c>
    </row>
    <row r="43" spans="1:28" customHeight="1" ht="35">
      <c r="B43" s="22" t="s">
        <v>89</v>
      </c>
      <c r="C43" s="13">
        <v>8973794640</v>
      </c>
      <c r="D43" s="13" t="s">
        <v>91</v>
      </c>
      <c r="E43" s="13" t="s">
        <v>90</v>
      </c>
      <c r="F43" s="15">
        <v>64</v>
      </c>
      <c r="G43" s="15">
        <v>11144</v>
      </c>
      <c r="H43" s="15">
        <v>713216</v>
      </c>
      <c r="I43" s="15" t="str">
        <f>F43 * 0.0025 </f>
        <v>0</v>
      </c>
      <c r="J43" s="15">
        <v>0</v>
      </c>
      <c r="K43" s="15" t="str">
        <f>F43-I43-J43</f>
        <v>0</v>
      </c>
      <c r="L43" s="15"/>
      <c r="M43" s="15">
        <v>0.01</v>
      </c>
      <c r="N43" s="15">
        <v>0</v>
      </c>
      <c r="O43" s="15" t="str">
        <f>ROUND(K43*M43,2)</f>
        <v>0</v>
      </c>
      <c r="P43" s="15" t="str">
        <f>ROUND(K43*N43,2)</f>
        <v>0</v>
      </c>
      <c r="Q43" s="15" t="str">
        <f>ROUND(G43*O43,2)</f>
        <v>0</v>
      </c>
      <c r="R43" s="15" t="str">
        <f>ROUND(G43*P43,2)</f>
        <v>0</v>
      </c>
      <c r="S43" s="15" t="str">
        <f>Q43</f>
        <v>0</v>
      </c>
      <c r="T43" s="15"/>
      <c r="U43" s="15"/>
      <c r="V43" s="15"/>
      <c r="W43" s="15"/>
      <c r="X43" s="15"/>
      <c r="Y43" s="15"/>
      <c r="Z43" s="31"/>
      <c r="AA43" s="18" t="s">
        <v>37</v>
      </c>
      <c r="AB43" s="28" t="s">
        <v>38</v>
      </c>
    </row>
    <row r="44" spans="1:28" customHeight="1" ht="35">
      <c r="B44" s="22" t="s">
        <v>89</v>
      </c>
      <c r="C44" s="13">
        <v>8975299420</v>
      </c>
      <c r="D44" s="13" t="s">
        <v>92</v>
      </c>
      <c r="E44" s="13" t="s">
        <v>93</v>
      </c>
      <c r="F44" s="15">
        <v>893.55</v>
      </c>
      <c r="G44" s="15">
        <v>12154</v>
      </c>
      <c r="H44" s="15">
        <v>10860206.7</v>
      </c>
      <c r="I44" s="15" t="str">
        <f>F44 * 0.0025 </f>
        <v>0</v>
      </c>
      <c r="J44" s="15">
        <v>0</v>
      </c>
      <c r="K44" s="15" t="str">
        <f>F44-I44-J44</f>
        <v>0</v>
      </c>
      <c r="L44" s="15"/>
      <c r="M44" s="15">
        <v>0.01</v>
      </c>
      <c r="N44" s="15">
        <v>0</v>
      </c>
      <c r="O44" s="15" t="str">
        <f>ROUND(K44*M44,2)</f>
        <v>0</v>
      </c>
      <c r="P44" s="15" t="str">
        <f>ROUND(K44*N44,2)</f>
        <v>0</v>
      </c>
      <c r="Q44" s="15" t="str">
        <f>ROUND(G44*O44,2)</f>
        <v>0</v>
      </c>
      <c r="R44" s="15" t="str">
        <f>ROUND(G44*P44,2)</f>
        <v>0</v>
      </c>
      <c r="S44" s="15"/>
      <c r="T44" s="15"/>
      <c r="U44" s="15"/>
      <c r="V44" s="15"/>
      <c r="W44" s="15"/>
      <c r="X44" s="15" t="str">
        <f>Q44</f>
        <v>0</v>
      </c>
      <c r="Y44" s="15"/>
      <c r="Z44" s="31"/>
      <c r="AA44" s="18" t="s">
        <v>94</v>
      </c>
      <c r="AB44" s="28" t="s">
        <v>95</v>
      </c>
    </row>
    <row r="45" spans="1:28" customHeight="1" ht="35">
      <c r="B45" s="22" t="s">
        <v>89</v>
      </c>
      <c r="C45" s="13">
        <v>8980118901</v>
      </c>
      <c r="D45" s="13" t="s">
        <v>96</v>
      </c>
      <c r="E45" s="13" t="s">
        <v>97</v>
      </c>
      <c r="F45" s="15">
        <v>67.12</v>
      </c>
      <c r="G45" s="15">
        <v>1020</v>
      </c>
      <c r="H45" s="15">
        <v>68462.39999999999</v>
      </c>
      <c r="I45" s="15" t="str">
        <f>F45 * 0.0025 </f>
        <v>0</v>
      </c>
      <c r="J45" s="15">
        <v>0</v>
      </c>
      <c r="K45" s="15" t="str">
        <f>F45-I45-J45</f>
        <v>0</v>
      </c>
      <c r="L45" s="15"/>
      <c r="M45" s="15">
        <v>0.01</v>
      </c>
      <c r="N45" s="15">
        <v>0</v>
      </c>
      <c r="O45" s="15" t="str">
        <f>ROUND(K45*M45,2)</f>
        <v>0</v>
      </c>
      <c r="P45" s="15" t="str">
        <f>ROUND(K45*N45,2)</f>
        <v>0</v>
      </c>
      <c r="Q45" s="15" t="str">
        <f>ROUND(G45*O45,2)</f>
        <v>0</v>
      </c>
      <c r="R45" s="15" t="str">
        <f>ROUND(G45*P45,2)</f>
        <v>0</v>
      </c>
      <c r="S45" s="15" t="str">
        <f>Q45</f>
        <v>0</v>
      </c>
      <c r="T45" s="15"/>
      <c r="U45" s="15"/>
      <c r="V45" s="15"/>
      <c r="W45" s="15"/>
      <c r="X45" s="15"/>
      <c r="Y45" s="15"/>
      <c r="Z45" s="31"/>
      <c r="AA45" s="18" t="s">
        <v>37</v>
      </c>
      <c r="AB45" s="28" t="s">
        <v>38</v>
      </c>
    </row>
    <row r="46" spans="1:28" customHeight="1" ht="35">
      <c r="B46" s="22" t="s">
        <v>89</v>
      </c>
      <c r="C46" s="13">
        <v>8981320560</v>
      </c>
      <c r="D46" s="13" t="s">
        <v>96</v>
      </c>
      <c r="E46" s="13" t="s">
        <v>98</v>
      </c>
      <c r="F46" s="15">
        <v>55.6</v>
      </c>
      <c r="G46" s="15">
        <v>720</v>
      </c>
      <c r="H46" s="15">
        <v>40032</v>
      </c>
      <c r="I46" s="15" t="str">
        <f>F46 * 0.0025 </f>
        <v>0</v>
      </c>
      <c r="J46" s="15">
        <v>0</v>
      </c>
      <c r="K46" s="15" t="str">
        <f>F46-I46-J46</f>
        <v>0</v>
      </c>
      <c r="L46" s="15"/>
      <c r="M46" s="15">
        <v>0.01</v>
      </c>
      <c r="N46" s="15">
        <v>0</v>
      </c>
      <c r="O46" s="15" t="str">
        <f>ROUND(K46*M46,2)</f>
        <v>0</v>
      </c>
      <c r="P46" s="15" t="str">
        <f>ROUND(K46*N46,2)</f>
        <v>0</v>
      </c>
      <c r="Q46" s="15" t="str">
        <f>ROUND(G46*O46,2)</f>
        <v>0</v>
      </c>
      <c r="R46" s="15" t="str">
        <f>ROUND(G46*P46,2)</f>
        <v>0</v>
      </c>
      <c r="S46" s="15" t="str">
        <f>Q46</f>
        <v>0</v>
      </c>
      <c r="T46" s="15"/>
      <c r="U46" s="15"/>
      <c r="V46" s="15"/>
      <c r="W46" s="15"/>
      <c r="X46" s="15"/>
      <c r="Y46" s="15"/>
      <c r="Z46" s="31"/>
      <c r="AA46" s="18" t="s">
        <v>37</v>
      </c>
      <c r="AB46" s="28" t="s">
        <v>38</v>
      </c>
    </row>
    <row r="47" spans="1:28" customHeight="1" ht="35">
      <c r="B47" s="22" t="s">
        <v>89</v>
      </c>
      <c r="C47" s="13">
        <v>8981587152</v>
      </c>
      <c r="D47" s="13" t="s">
        <v>96</v>
      </c>
      <c r="E47" s="13" t="s">
        <v>99</v>
      </c>
      <c r="F47" s="15">
        <v>100.39</v>
      </c>
      <c r="G47" s="15">
        <v>122</v>
      </c>
      <c r="H47" s="15">
        <v>12247.58</v>
      </c>
      <c r="I47" s="15" t="str">
        <f>F47 * 0.0025 </f>
        <v>0</v>
      </c>
      <c r="J47" s="15">
        <v>0</v>
      </c>
      <c r="K47" s="15" t="str">
        <f>F47-I47-J47</f>
        <v>0</v>
      </c>
      <c r="L47" s="15"/>
      <c r="M47" s="15">
        <v>0.01</v>
      </c>
      <c r="N47" s="15">
        <v>0</v>
      </c>
      <c r="O47" s="15" t="str">
        <f>ROUND(K47*M47,2)</f>
        <v>0</v>
      </c>
      <c r="P47" s="15" t="str">
        <f>ROUND(K47*N47,2)</f>
        <v>0</v>
      </c>
      <c r="Q47" s="15" t="str">
        <f>ROUND(G47*O47,2)</f>
        <v>0</v>
      </c>
      <c r="R47" s="15" t="str">
        <f>ROUND(G47*P47,2)</f>
        <v>0</v>
      </c>
      <c r="S47" s="15" t="str">
        <f>Q47</f>
        <v>0</v>
      </c>
      <c r="T47" s="15"/>
      <c r="U47" s="15"/>
      <c r="V47" s="15"/>
      <c r="W47" s="15"/>
      <c r="X47" s="15"/>
      <c r="Y47" s="15"/>
      <c r="Z47" s="31"/>
      <c r="AA47" s="18" t="s">
        <v>37</v>
      </c>
      <c r="AB47" s="28" t="s">
        <v>38</v>
      </c>
    </row>
    <row r="48" spans="1:28" customHeight="1" ht="35">
      <c r="B48" s="22" t="s">
        <v>89</v>
      </c>
      <c r="C48" s="13">
        <v>8981655171</v>
      </c>
      <c r="D48" s="13" t="s">
        <v>100</v>
      </c>
      <c r="E48" s="13" t="s">
        <v>98</v>
      </c>
      <c r="F48" s="15">
        <v>96.63</v>
      </c>
      <c r="G48" s="15">
        <v>872</v>
      </c>
      <c r="H48" s="15">
        <v>84261.36</v>
      </c>
      <c r="I48" s="15" t="str">
        <f>F48 * 0.0025 </f>
        <v>0</v>
      </c>
      <c r="J48" s="15">
        <v>0</v>
      </c>
      <c r="K48" s="15" t="str">
        <f>F48-I48-J48</f>
        <v>0</v>
      </c>
      <c r="L48" s="15"/>
      <c r="M48" s="15">
        <v>0.01</v>
      </c>
      <c r="N48" s="15">
        <v>0</v>
      </c>
      <c r="O48" s="15" t="str">
        <f>ROUND(K48*M48,2)</f>
        <v>0</v>
      </c>
      <c r="P48" s="15" t="str">
        <f>ROUND(K48*N48,2)</f>
        <v>0</v>
      </c>
      <c r="Q48" s="15" t="str">
        <f>ROUND(G48*O48,2)</f>
        <v>0</v>
      </c>
      <c r="R48" s="15" t="str">
        <f>ROUND(G48*P48,2)</f>
        <v>0</v>
      </c>
      <c r="S48" s="15" t="str">
        <f>Q48</f>
        <v>0</v>
      </c>
      <c r="T48" s="15"/>
      <c r="U48" s="15"/>
      <c r="V48" s="15"/>
      <c r="W48" s="15"/>
      <c r="X48" s="15"/>
      <c r="Y48" s="15"/>
      <c r="Z48" s="31"/>
      <c r="AA48" s="18" t="s">
        <v>37</v>
      </c>
      <c r="AB48" s="28" t="s">
        <v>38</v>
      </c>
    </row>
    <row r="49" spans="1:28" customHeight="1" ht="35">
      <c r="B49" s="22" t="s">
        <v>89</v>
      </c>
      <c r="C49" s="13">
        <v>8982319070</v>
      </c>
      <c r="D49" s="13" t="s">
        <v>101</v>
      </c>
      <c r="E49" s="13" t="s">
        <v>102</v>
      </c>
      <c r="F49" s="15">
        <v>281.68</v>
      </c>
      <c r="G49" s="15">
        <v>10152</v>
      </c>
      <c r="H49" s="15">
        <v>2859615.36</v>
      </c>
      <c r="I49" s="15" t="str">
        <f>F49 * 0.0025 </f>
        <v>0</v>
      </c>
      <c r="J49" s="15">
        <v>0</v>
      </c>
      <c r="K49" s="15" t="str">
        <f>F49-I49-J49</f>
        <v>0</v>
      </c>
      <c r="L49" s="15"/>
      <c r="M49" s="15">
        <v>0.01</v>
      </c>
      <c r="N49" s="15">
        <v>0</v>
      </c>
      <c r="O49" s="15" t="str">
        <f>ROUND(K49*M49,2)</f>
        <v>0</v>
      </c>
      <c r="P49" s="15" t="str">
        <f>ROUND(K49*N49,2)</f>
        <v>0</v>
      </c>
      <c r="Q49" s="15" t="str">
        <f>ROUND(G49*O49,2)</f>
        <v>0</v>
      </c>
      <c r="R49" s="15" t="str">
        <f>ROUND(G49*P49,2)</f>
        <v>0</v>
      </c>
      <c r="S49" s="15"/>
      <c r="T49" s="15"/>
      <c r="U49" s="15"/>
      <c r="V49" s="15"/>
      <c r="W49" s="15" t="str">
        <f>Q49</f>
        <v>0</v>
      </c>
      <c r="X49" s="15"/>
      <c r="Y49" s="15"/>
      <c r="Z49" s="31"/>
      <c r="AA49" s="18" t="s">
        <v>103</v>
      </c>
      <c r="AB49" s="28" t="s">
        <v>104</v>
      </c>
    </row>
    <row r="50" spans="1:28" customHeight="1" ht="35">
      <c r="B50" s="22" t="s">
        <v>89</v>
      </c>
      <c r="C50" s="13">
        <v>8982326241</v>
      </c>
      <c r="D50" s="13" t="s">
        <v>105</v>
      </c>
      <c r="E50" s="13" t="s">
        <v>106</v>
      </c>
      <c r="F50" s="15">
        <v>612.14</v>
      </c>
      <c r="G50" s="15">
        <v>11464</v>
      </c>
      <c r="H50" s="15">
        <v>7017572.96</v>
      </c>
      <c r="I50" s="15" t="str">
        <f>F50 * 0.0025 </f>
        <v>0</v>
      </c>
      <c r="J50" s="15">
        <v>0</v>
      </c>
      <c r="K50" s="15" t="str">
        <f>F50-I50-J50</f>
        <v>0</v>
      </c>
      <c r="L50" s="15"/>
      <c r="M50" s="15">
        <v>0.03</v>
      </c>
      <c r="N50" s="15">
        <v>0</v>
      </c>
      <c r="O50" s="15" t="str">
        <f>ROUND(K50*M50,2)</f>
        <v>0</v>
      </c>
      <c r="P50" s="15" t="str">
        <f>ROUND(K50*N50,2)</f>
        <v>0</v>
      </c>
      <c r="Q50" s="15" t="str">
        <f>ROUND(G50*O50,2)</f>
        <v>0</v>
      </c>
      <c r="R50" s="15" t="str">
        <f>ROUND(G50*P50,2)</f>
        <v>0</v>
      </c>
      <c r="S50" s="15"/>
      <c r="T50" s="15" t="str">
        <f>Q50</f>
        <v>0</v>
      </c>
      <c r="U50" s="15"/>
      <c r="V50" s="15"/>
      <c r="W50" s="15"/>
      <c r="X50" s="15"/>
      <c r="Y50" s="15"/>
      <c r="Z50" s="31"/>
      <c r="AA50" s="18" t="s">
        <v>107</v>
      </c>
      <c r="AB50" s="28" t="s">
        <v>108</v>
      </c>
    </row>
    <row r="51" spans="1:28" customHeight="1" ht="35">
      <c r="B51" s="22" t="s">
        <v>89</v>
      </c>
      <c r="C51" s="13">
        <v>8982432260</v>
      </c>
      <c r="D51" s="13" t="s">
        <v>109</v>
      </c>
      <c r="E51" s="13" t="s">
        <v>102</v>
      </c>
      <c r="F51" s="15">
        <v>115.71</v>
      </c>
      <c r="G51" s="15">
        <v>12443</v>
      </c>
      <c r="H51" s="15">
        <v>1439779.53</v>
      </c>
      <c r="I51" s="15" t="str">
        <f>F51 * 0.0025 </f>
        <v>0</v>
      </c>
      <c r="J51" s="15">
        <v>0</v>
      </c>
      <c r="K51" s="15" t="str">
        <f>F51-I51-J51</f>
        <v>0</v>
      </c>
      <c r="L51" s="15"/>
      <c r="M51" s="15">
        <v>0.01</v>
      </c>
      <c r="N51" s="15">
        <v>0</v>
      </c>
      <c r="O51" s="15" t="str">
        <f>ROUND(K51*M51,2)</f>
        <v>0</v>
      </c>
      <c r="P51" s="15" t="str">
        <f>ROUND(K51*N51,2)</f>
        <v>0</v>
      </c>
      <c r="Q51" s="15" t="str">
        <f>ROUND(G51*O51,2)</f>
        <v>0</v>
      </c>
      <c r="R51" s="15" t="str">
        <f>ROUND(G51*P51,2)</f>
        <v>0</v>
      </c>
      <c r="S51" s="15" t="str">
        <f>Q51</f>
        <v>0</v>
      </c>
      <c r="T51" s="15"/>
      <c r="U51" s="15"/>
      <c r="V51" s="15"/>
      <c r="W51" s="15"/>
      <c r="X51" s="15"/>
      <c r="Y51" s="15"/>
      <c r="Z51" s="31"/>
      <c r="AA51" s="18" t="s">
        <v>37</v>
      </c>
      <c r="AB51" s="28" t="s">
        <v>38</v>
      </c>
    </row>
    <row r="52" spans="1:28" customHeight="1" ht="35">
      <c r="B52" s="22" t="s">
        <v>89</v>
      </c>
      <c r="C52" s="13">
        <v>8982446240</v>
      </c>
      <c r="D52" s="13" t="s">
        <v>110</v>
      </c>
      <c r="E52" s="13" t="s">
        <v>102</v>
      </c>
      <c r="F52" s="15">
        <v>202.48</v>
      </c>
      <c r="G52" s="15">
        <v>11400</v>
      </c>
      <c r="H52" s="15">
        <v>2308272</v>
      </c>
      <c r="I52" s="15" t="str">
        <f>F52 * 0.0025 </f>
        <v>0</v>
      </c>
      <c r="J52" s="15">
        <v>0</v>
      </c>
      <c r="K52" s="15" t="str">
        <f>F52-I52-J52</f>
        <v>0</v>
      </c>
      <c r="L52" s="15"/>
      <c r="M52" s="15">
        <v>0.01</v>
      </c>
      <c r="N52" s="15">
        <v>0</v>
      </c>
      <c r="O52" s="15" t="str">
        <f>ROUND(K52*M52,2)</f>
        <v>0</v>
      </c>
      <c r="P52" s="15" t="str">
        <f>ROUND(K52*N52,2)</f>
        <v>0</v>
      </c>
      <c r="Q52" s="15" t="str">
        <f>ROUND(G52*O52,2)</f>
        <v>0</v>
      </c>
      <c r="R52" s="15" t="str">
        <f>ROUND(G52*P52,2)</f>
        <v>0</v>
      </c>
      <c r="S52" s="15"/>
      <c r="T52" s="15"/>
      <c r="U52" s="15"/>
      <c r="V52" s="15"/>
      <c r="W52" s="15"/>
      <c r="X52" s="15"/>
      <c r="Y52" s="15" t="str">
        <f>Q52</f>
        <v>0</v>
      </c>
      <c r="Z52" s="31"/>
      <c r="AA52" s="18" t="s">
        <v>111</v>
      </c>
      <c r="AB52" s="28" t="s">
        <v>112</v>
      </c>
    </row>
    <row r="53" spans="1:28" customHeight="1" ht="35">
      <c r="B53" s="22" t="s">
        <v>89</v>
      </c>
      <c r="C53" s="13">
        <v>8982446250</v>
      </c>
      <c r="D53" s="13" t="s">
        <v>113</v>
      </c>
      <c r="E53" s="13" t="s">
        <v>102</v>
      </c>
      <c r="F53" s="15">
        <v>174.71</v>
      </c>
      <c r="G53" s="15">
        <v>11400</v>
      </c>
      <c r="H53" s="15">
        <v>1991694</v>
      </c>
      <c r="I53" s="15" t="str">
        <f>F53 * 0.0025 </f>
        <v>0</v>
      </c>
      <c r="J53" s="15">
        <v>0</v>
      </c>
      <c r="K53" s="15" t="str">
        <f>F53-I53-J53</f>
        <v>0</v>
      </c>
      <c r="L53" s="15"/>
      <c r="M53" s="15">
        <v>0.01</v>
      </c>
      <c r="N53" s="15">
        <v>0</v>
      </c>
      <c r="O53" s="15" t="str">
        <f>ROUND(K53*M53,2)</f>
        <v>0</v>
      </c>
      <c r="P53" s="15" t="str">
        <f>ROUND(K53*N53,2)</f>
        <v>0</v>
      </c>
      <c r="Q53" s="15" t="str">
        <f>ROUND(G53*O53,2)</f>
        <v>0</v>
      </c>
      <c r="R53" s="15" t="str">
        <f>ROUND(G53*P53,2)</f>
        <v>0</v>
      </c>
      <c r="S53" s="15"/>
      <c r="T53" s="15"/>
      <c r="U53" s="15"/>
      <c r="V53" s="15"/>
      <c r="W53" s="15"/>
      <c r="X53" s="15"/>
      <c r="Y53" s="15" t="str">
        <f>Q53</f>
        <v>0</v>
      </c>
      <c r="Z53" s="31"/>
      <c r="AA53" s="18" t="s">
        <v>111</v>
      </c>
      <c r="AB53" s="28" t="s">
        <v>112</v>
      </c>
    </row>
    <row r="54" spans="1:28" customHeight="1" ht="35">
      <c r="B54" s="22" t="s">
        <v>89</v>
      </c>
      <c r="C54" s="13">
        <v>8982446260</v>
      </c>
      <c r="D54" s="13" t="s">
        <v>114</v>
      </c>
      <c r="E54" s="13" t="s">
        <v>102</v>
      </c>
      <c r="F54" s="15">
        <v>174.71</v>
      </c>
      <c r="G54" s="15">
        <v>11400</v>
      </c>
      <c r="H54" s="15">
        <v>1991694</v>
      </c>
      <c r="I54" s="15" t="str">
        <f>F54 * 0.0025 </f>
        <v>0</v>
      </c>
      <c r="J54" s="15">
        <v>0</v>
      </c>
      <c r="K54" s="15" t="str">
        <f>F54-I54-J54</f>
        <v>0</v>
      </c>
      <c r="L54" s="15"/>
      <c r="M54" s="15">
        <v>0.01</v>
      </c>
      <c r="N54" s="15">
        <v>0</v>
      </c>
      <c r="O54" s="15" t="str">
        <f>ROUND(K54*M54,2)</f>
        <v>0</v>
      </c>
      <c r="P54" s="15" t="str">
        <f>ROUND(K54*N54,2)</f>
        <v>0</v>
      </c>
      <c r="Q54" s="15" t="str">
        <f>ROUND(G54*O54,2)</f>
        <v>0</v>
      </c>
      <c r="R54" s="15" t="str">
        <f>ROUND(G54*P54,2)</f>
        <v>0</v>
      </c>
      <c r="S54" s="15"/>
      <c r="T54" s="15"/>
      <c r="U54" s="15"/>
      <c r="V54" s="15"/>
      <c r="W54" s="15"/>
      <c r="X54" s="15"/>
      <c r="Y54" s="15" t="str">
        <f>Q54</f>
        <v>0</v>
      </c>
      <c r="Z54" s="31"/>
      <c r="AA54" s="18" t="s">
        <v>111</v>
      </c>
      <c r="AB54" s="28" t="s">
        <v>112</v>
      </c>
    </row>
    <row r="55" spans="1:28" customHeight="1" ht="35">
      <c r="B55" s="22" t="s">
        <v>89</v>
      </c>
      <c r="C55" s="13">
        <v>8982446270</v>
      </c>
      <c r="D55" s="13" t="s">
        <v>115</v>
      </c>
      <c r="E55" s="13" t="s">
        <v>102</v>
      </c>
      <c r="F55" s="15">
        <v>174.71</v>
      </c>
      <c r="G55" s="15">
        <v>11400</v>
      </c>
      <c r="H55" s="15">
        <v>1991694</v>
      </c>
      <c r="I55" s="15" t="str">
        <f>F55 * 0.0025 </f>
        <v>0</v>
      </c>
      <c r="J55" s="15">
        <v>0</v>
      </c>
      <c r="K55" s="15" t="str">
        <f>F55-I55-J55</f>
        <v>0</v>
      </c>
      <c r="L55" s="15"/>
      <c r="M55" s="15">
        <v>0.01</v>
      </c>
      <c r="N55" s="15">
        <v>0</v>
      </c>
      <c r="O55" s="15" t="str">
        <f>ROUND(K55*M55,2)</f>
        <v>0</v>
      </c>
      <c r="P55" s="15" t="str">
        <f>ROUND(K55*N55,2)</f>
        <v>0</v>
      </c>
      <c r="Q55" s="15" t="str">
        <f>ROUND(G55*O55,2)</f>
        <v>0</v>
      </c>
      <c r="R55" s="15" t="str">
        <f>ROUND(G55*P55,2)</f>
        <v>0</v>
      </c>
      <c r="S55" s="15"/>
      <c r="T55" s="15"/>
      <c r="U55" s="15"/>
      <c r="V55" s="15"/>
      <c r="W55" s="15"/>
      <c r="X55" s="15"/>
      <c r="Y55" s="15" t="str">
        <f>Q55</f>
        <v>0</v>
      </c>
      <c r="Z55" s="31"/>
      <c r="AA55" s="18" t="s">
        <v>111</v>
      </c>
      <c r="AB55" s="28" t="s">
        <v>112</v>
      </c>
    </row>
    <row r="56" spans="1:28" customHeight="1" ht="35">
      <c r="B56" s="22" t="s">
        <v>89</v>
      </c>
      <c r="C56" s="13">
        <v>8982446280</v>
      </c>
      <c r="D56" s="13" t="s">
        <v>116</v>
      </c>
      <c r="E56" s="13" t="s">
        <v>102</v>
      </c>
      <c r="F56" s="15">
        <v>122.15</v>
      </c>
      <c r="G56" s="15">
        <v>11400</v>
      </c>
      <c r="H56" s="15">
        <v>1392510</v>
      </c>
      <c r="I56" s="15" t="str">
        <f>F56 * 0.0025 </f>
        <v>0</v>
      </c>
      <c r="J56" s="15">
        <v>0</v>
      </c>
      <c r="K56" s="15" t="str">
        <f>F56-I56-J56</f>
        <v>0</v>
      </c>
      <c r="L56" s="15"/>
      <c r="M56" s="15">
        <v>0.01</v>
      </c>
      <c r="N56" s="15">
        <v>0</v>
      </c>
      <c r="O56" s="15" t="str">
        <f>ROUND(K56*M56,2)</f>
        <v>0</v>
      </c>
      <c r="P56" s="15" t="str">
        <f>ROUND(K56*N56,2)</f>
        <v>0</v>
      </c>
      <c r="Q56" s="15" t="str">
        <f>ROUND(G56*O56,2)</f>
        <v>0</v>
      </c>
      <c r="R56" s="15" t="str">
        <f>ROUND(G56*P56,2)</f>
        <v>0</v>
      </c>
      <c r="S56" s="15"/>
      <c r="T56" s="15"/>
      <c r="U56" s="15"/>
      <c r="V56" s="15"/>
      <c r="W56" s="15"/>
      <c r="X56" s="15"/>
      <c r="Y56" s="15" t="str">
        <f>Q56</f>
        <v>0</v>
      </c>
      <c r="Z56" s="31"/>
      <c r="AA56" s="18" t="s">
        <v>111</v>
      </c>
      <c r="AB56" s="28" t="s">
        <v>112</v>
      </c>
    </row>
    <row r="57" spans="1:28" customHeight="1" ht="35">
      <c r="B57" s="22" t="s">
        <v>89</v>
      </c>
      <c r="C57" s="13">
        <v>8982481601</v>
      </c>
      <c r="D57" s="13" t="s">
        <v>117</v>
      </c>
      <c r="E57" s="13" t="s">
        <v>118</v>
      </c>
      <c r="F57" s="15">
        <v>164.82</v>
      </c>
      <c r="G57" s="15">
        <v>12324</v>
      </c>
      <c r="H57" s="15">
        <v>2031241.68</v>
      </c>
      <c r="I57" s="15" t="str">
        <f>F57 * 0.0025 </f>
        <v>0</v>
      </c>
      <c r="J57" s="15">
        <v>0</v>
      </c>
      <c r="K57" s="15" t="str">
        <f>F57-I57-J57</f>
        <v>0</v>
      </c>
      <c r="L57" s="15"/>
      <c r="M57" s="15">
        <v>0.01</v>
      </c>
      <c r="N57" s="15">
        <v>0</v>
      </c>
      <c r="O57" s="15" t="str">
        <f>ROUND(K57*M57,2)</f>
        <v>0</v>
      </c>
      <c r="P57" s="15" t="str">
        <f>ROUND(K57*N57,2)</f>
        <v>0</v>
      </c>
      <c r="Q57" s="15" t="str">
        <f>ROUND(G57*O57,2)</f>
        <v>0</v>
      </c>
      <c r="R57" s="15" t="str">
        <f>ROUND(G57*P57,2)</f>
        <v>0</v>
      </c>
      <c r="S57" s="15"/>
      <c r="T57" s="15"/>
      <c r="U57" s="15"/>
      <c r="V57" s="15"/>
      <c r="W57" s="15"/>
      <c r="X57" s="15"/>
      <c r="Y57" s="15"/>
      <c r="Z57" s="31" t="str">
        <f>Q57</f>
        <v>0</v>
      </c>
      <c r="AA57" s="18" t="s">
        <v>119</v>
      </c>
      <c r="AB57" s="28" t="s">
        <v>120</v>
      </c>
    </row>
    <row r="58" spans="1:28" customHeight="1" ht="35">
      <c r="B58" s="22" t="s">
        <v>89</v>
      </c>
      <c r="C58" s="13">
        <v>8982481612</v>
      </c>
      <c r="D58" s="13" t="s">
        <v>121</v>
      </c>
      <c r="E58" s="13" t="s">
        <v>118</v>
      </c>
      <c r="F58" s="15">
        <v>97.3</v>
      </c>
      <c r="G58" s="15">
        <v>12294</v>
      </c>
      <c r="H58" s="15">
        <v>1196206.2</v>
      </c>
      <c r="I58" s="15" t="str">
        <f>F58 * 0.0025 </f>
        <v>0</v>
      </c>
      <c r="J58" s="15">
        <v>0</v>
      </c>
      <c r="K58" s="15" t="str">
        <f>F58-I58-J58</f>
        <v>0</v>
      </c>
      <c r="L58" s="15"/>
      <c r="M58" s="15">
        <v>0.01</v>
      </c>
      <c r="N58" s="15">
        <v>0</v>
      </c>
      <c r="O58" s="15" t="str">
        <f>ROUND(K58*M58,2)</f>
        <v>0</v>
      </c>
      <c r="P58" s="15" t="str">
        <f>ROUND(K58*N58,2)</f>
        <v>0</v>
      </c>
      <c r="Q58" s="15" t="str">
        <f>ROUND(G58*O58,2)</f>
        <v>0</v>
      </c>
      <c r="R58" s="15" t="str">
        <f>ROUND(G58*P58,2)</f>
        <v>0</v>
      </c>
      <c r="S58" s="15"/>
      <c r="T58" s="15"/>
      <c r="U58" s="15"/>
      <c r="V58" s="15"/>
      <c r="W58" s="15"/>
      <c r="X58" s="15"/>
      <c r="Y58" s="15"/>
      <c r="Z58" s="31" t="str">
        <f>Q58</f>
        <v>0</v>
      </c>
      <c r="AA58" s="18" t="s">
        <v>119</v>
      </c>
      <c r="AB58" s="28" t="s">
        <v>120</v>
      </c>
    </row>
    <row r="59" spans="1:28" customHeight="1" ht="35">
      <c r="B59" s="22" t="s">
        <v>89</v>
      </c>
      <c r="C59" s="13">
        <v>8983518020</v>
      </c>
      <c r="D59" s="13" t="s">
        <v>122</v>
      </c>
      <c r="E59" s="13" t="s">
        <v>123</v>
      </c>
      <c r="F59" s="15">
        <v>259.98</v>
      </c>
      <c r="G59" s="15">
        <v>12112</v>
      </c>
      <c r="H59" s="15">
        <v>3148877.76</v>
      </c>
      <c r="I59" s="15" t="str">
        <f>F59 * 0.0025 </f>
        <v>0</v>
      </c>
      <c r="J59" s="15">
        <v>0</v>
      </c>
      <c r="K59" s="15" t="str">
        <f>F59-I59-J59</f>
        <v>0</v>
      </c>
      <c r="L59" s="15"/>
      <c r="M59" s="15">
        <v>0.01</v>
      </c>
      <c r="N59" s="15">
        <v>0</v>
      </c>
      <c r="O59" s="15" t="str">
        <f>ROUND(K59*M59,2)</f>
        <v>0</v>
      </c>
      <c r="P59" s="15" t="str">
        <f>ROUND(K59*N59,2)</f>
        <v>0</v>
      </c>
      <c r="Q59" s="15" t="str">
        <f>ROUND(G59*O59,2)</f>
        <v>0</v>
      </c>
      <c r="R59" s="15" t="str">
        <f>ROUND(G59*P59,2)</f>
        <v>0</v>
      </c>
      <c r="S59" s="15"/>
      <c r="T59" s="15"/>
      <c r="U59" s="15"/>
      <c r="V59" s="15"/>
      <c r="W59" s="15"/>
      <c r="X59" s="15"/>
      <c r="Y59" s="15"/>
      <c r="Z59" s="31" t="str">
        <f>Q59</f>
        <v>0</v>
      </c>
      <c r="AA59" s="18" t="s">
        <v>119</v>
      </c>
      <c r="AB59" s="28" t="s">
        <v>120</v>
      </c>
    </row>
    <row r="60" spans="1:28" customHeight="1" ht="35">
      <c r="B60" s="22" t="s">
        <v>89</v>
      </c>
      <c r="C60" s="13">
        <v>8983518040</v>
      </c>
      <c r="D60" s="13" t="s">
        <v>124</v>
      </c>
      <c r="E60" s="13" t="s">
        <v>125</v>
      </c>
      <c r="F60" s="15">
        <v>201.96</v>
      </c>
      <c r="G60" s="15">
        <v>12111</v>
      </c>
      <c r="H60" s="15">
        <v>2445937.56</v>
      </c>
      <c r="I60" s="15" t="str">
        <f>F60 * 0.0025 </f>
        <v>0</v>
      </c>
      <c r="J60" s="15">
        <v>0</v>
      </c>
      <c r="K60" s="15" t="str">
        <f>F60-I60-J60</f>
        <v>0</v>
      </c>
      <c r="L60" s="15"/>
      <c r="M60" s="15">
        <v>0.01</v>
      </c>
      <c r="N60" s="15">
        <v>0</v>
      </c>
      <c r="O60" s="15" t="str">
        <f>ROUND(K60*M60,2)</f>
        <v>0</v>
      </c>
      <c r="P60" s="15" t="str">
        <f>ROUND(K60*N60,2)</f>
        <v>0</v>
      </c>
      <c r="Q60" s="15" t="str">
        <f>ROUND(G60*O60,2)</f>
        <v>0</v>
      </c>
      <c r="R60" s="15" t="str">
        <f>ROUND(G60*P60,2)</f>
        <v>0</v>
      </c>
      <c r="S60" s="15"/>
      <c r="T60" s="15"/>
      <c r="U60" s="15"/>
      <c r="V60" s="15"/>
      <c r="W60" s="15"/>
      <c r="X60" s="15"/>
      <c r="Y60" s="15"/>
      <c r="Z60" s="31" t="str">
        <f>Q60</f>
        <v>0</v>
      </c>
      <c r="AA60" s="18" t="s">
        <v>119</v>
      </c>
      <c r="AB60" s="28" t="s">
        <v>120</v>
      </c>
    </row>
    <row r="61" spans="1:28" customHeight="1" ht="35">
      <c r="B61" s="22" t="s">
        <v>89</v>
      </c>
      <c r="C61" s="13">
        <v>8983518350</v>
      </c>
      <c r="D61" s="13" t="s">
        <v>105</v>
      </c>
      <c r="E61" s="13" t="s">
        <v>125</v>
      </c>
      <c r="F61" s="15">
        <v>903.48</v>
      </c>
      <c r="G61" s="15">
        <v>625</v>
      </c>
      <c r="H61" s="15">
        <v>564675</v>
      </c>
      <c r="I61" s="15" t="str">
        <f>F61 * 0.0025 </f>
        <v>0</v>
      </c>
      <c r="J61" s="15">
        <v>0</v>
      </c>
      <c r="K61" s="15" t="str">
        <f>F61-I61-J61</f>
        <v>0</v>
      </c>
      <c r="L61" s="15"/>
      <c r="M61" s="15">
        <v>0.01</v>
      </c>
      <c r="N61" s="15">
        <v>0</v>
      </c>
      <c r="O61" s="15" t="str">
        <f>ROUND(K61*M61,2)</f>
        <v>0</v>
      </c>
      <c r="P61" s="15" t="str">
        <f>ROUND(K61*N61,2)</f>
        <v>0</v>
      </c>
      <c r="Q61" s="15" t="str">
        <f>ROUND(G61*O61,2)</f>
        <v>0</v>
      </c>
      <c r="R61" s="15" t="str">
        <f>ROUND(G61*P61,2)</f>
        <v>0</v>
      </c>
      <c r="S61" s="15"/>
      <c r="T61" s="15"/>
      <c r="U61" s="15"/>
      <c r="V61" s="15"/>
      <c r="W61" s="15"/>
      <c r="X61" s="15" t="str">
        <f>Q61</f>
        <v>0</v>
      </c>
      <c r="Y61" s="15"/>
      <c r="Z61" s="31"/>
      <c r="AA61" s="18" t="s">
        <v>94</v>
      </c>
      <c r="AB61" s="28" t="s">
        <v>95</v>
      </c>
    </row>
    <row r="62" spans="1:28" customHeight="1" ht="35">
      <c r="B62" s="22" t="s">
        <v>89</v>
      </c>
      <c r="C62" s="13">
        <v>8983828360</v>
      </c>
      <c r="D62" s="13" t="s">
        <v>78</v>
      </c>
      <c r="E62" s="13" t="s">
        <v>126</v>
      </c>
      <c r="F62" s="15">
        <v>449.87</v>
      </c>
      <c r="G62" s="15">
        <v>12256</v>
      </c>
      <c r="H62" s="15">
        <v>5513606.72</v>
      </c>
      <c r="I62" s="15" t="str">
        <f>F62 * 0.0025 </f>
        <v>0</v>
      </c>
      <c r="J62" s="15">
        <v>0</v>
      </c>
      <c r="K62" s="15" t="str">
        <f>F62-I62-J62</f>
        <v>0</v>
      </c>
      <c r="L62" s="15"/>
      <c r="M62" s="15">
        <v>0.01</v>
      </c>
      <c r="N62" s="15">
        <v>0</v>
      </c>
      <c r="O62" s="15" t="str">
        <f>ROUND(K62*M62,2)</f>
        <v>0</v>
      </c>
      <c r="P62" s="15" t="str">
        <f>ROUND(K62*N62,2)</f>
        <v>0</v>
      </c>
      <c r="Q62" s="15" t="str">
        <f>ROUND(G62*O62,2)</f>
        <v>0</v>
      </c>
      <c r="R62" s="15" t="str">
        <f>ROUND(G62*P62,2)</f>
        <v>0</v>
      </c>
      <c r="S62" s="15" t="str">
        <f>Q62</f>
        <v>0</v>
      </c>
      <c r="T62" s="15"/>
      <c r="U62" s="15"/>
      <c r="V62" s="15"/>
      <c r="W62" s="15"/>
      <c r="X62" s="15"/>
      <c r="Y62" s="15"/>
      <c r="Z62" s="31"/>
      <c r="AA62" s="18" t="s">
        <v>37</v>
      </c>
      <c r="AB62" s="28" t="s">
        <v>38</v>
      </c>
    </row>
    <row r="63" spans="1:28" customHeight="1" ht="50">
      <c r="B63" s="48" t="s">
        <v>127</v>
      </c>
      <c r="C63" s="46"/>
      <c r="D63" s="46"/>
      <c r="E63" s="46"/>
      <c r="F63" s="45"/>
      <c r="G63" s="45" t="str">
        <f>SUBTOTAL(9,G42:G62)</f>
        <v>0</v>
      </c>
      <c r="H63" s="49" t="str">
        <f>SUBTOTAL(9,H42:H62)</f>
        <v>0</v>
      </c>
      <c r="I63" s="49"/>
      <c r="J63" s="49"/>
      <c r="K63" s="49"/>
      <c r="L63" s="49"/>
      <c r="M63" s="49"/>
      <c r="N63" s="49"/>
      <c r="O63" s="49"/>
      <c r="P63" s="49"/>
      <c r="Q63" s="49" t="str">
        <f>SUBTOTAL(9,Q42:Q62)</f>
        <v>0</v>
      </c>
      <c r="R63" s="49" t="str">
        <f>SUBTOTAL(9,R42:R62)</f>
        <v>0</v>
      </c>
      <c r="S63" s="49" t="str">
        <f>SUBTOTAL(9,S42:S62)</f>
        <v>0</v>
      </c>
      <c r="T63" s="49" t="str">
        <f>SUBTOTAL(9,T42:T62)</f>
        <v>0</v>
      </c>
      <c r="U63" s="49" t="str">
        <f>SUBTOTAL(9,U42:U62)</f>
        <v>0</v>
      </c>
      <c r="V63" s="49" t="str">
        <f>SUBTOTAL(9,V42:V62)</f>
        <v>0</v>
      </c>
      <c r="W63" s="49" t="str">
        <f>SUBTOTAL(9,W42:W62)</f>
        <v>0</v>
      </c>
      <c r="X63" s="49" t="str">
        <f>SUBTOTAL(9,X42:X62)</f>
        <v>0</v>
      </c>
      <c r="Y63" s="49" t="str">
        <f>SUBTOTAL(9,Y42:Y62)</f>
        <v>0</v>
      </c>
      <c r="Z63" s="50" t="str">
        <f>SUBTOTAL(9,Z42:Z62)</f>
        <v>0</v>
      </c>
      <c r="AA63" s="46"/>
      <c r="AB63" s="47"/>
    </row>
    <row r="64" spans="1:28" customHeight="1" ht="35">
      <c r="B64" s="22" t="s">
        <v>128</v>
      </c>
      <c r="C64" s="13" t="s">
        <v>129</v>
      </c>
      <c r="D64" s="13" t="s">
        <v>130</v>
      </c>
      <c r="E64" s="13" t="s">
        <v>131</v>
      </c>
      <c r="F64" s="15">
        <v>181.49</v>
      </c>
      <c r="G64" s="15">
        <v>575</v>
      </c>
      <c r="H64" s="15">
        <v>104356.75</v>
      </c>
      <c r="I64" s="15" t="str">
        <f>F64 * 0.0025 </f>
        <v>0</v>
      </c>
      <c r="J64" s="15">
        <v>0</v>
      </c>
      <c r="K64" s="15" t="str">
        <f>F64-I64-J64</f>
        <v>0</v>
      </c>
      <c r="L64" s="15"/>
      <c r="M64" s="15">
        <v>0.01</v>
      </c>
      <c r="N64" s="15">
        <v>0</v>
      </c>
      <c r="O64" s="15" t="str">
        <f>ROUND(K64*M64,2)</f>
        <v>0</v>
      </c>
      <c r="P64" s="15" t="str">
        <f>ROUND(K64*N64,2)</f>
        <v>0</v>
      </c>
      <c r="Q64" s="15" t="str">
        <f>ROUND(G64*O64,2)</f>
        <v>0</v>
      </c>
      <c r="R64" s="15" t="str">
        <f>ROUND(G64*P64,2)</f>
        <v>0</v>
      </c>
      <c r="S64" s="15" t="str">
        <f>Q64</f>
        <v>0</v>
      </c>
      <c r="T64" s="15"/>
      <c r="U64" s="15"/>
      <c r="V64" s="15"/>
      <c r="W64" s="15"/>
      <c r="X64" s="15"/>
      <c r="Y64" s="15"/>
      <c r="Z64" s="31"/>
      <c r="AA64" s="18" t="s">
        <v>37</v>
      </c>
      <c r="AB64" s="28" t="s">
        <v>38</v>
      </c>
    </row>
    <row r="65" spans="1:28" customHeight="1" ht="35">
      <c r="B65" s="22" t="s">
        <v>128</v>
      </c>
      <c r="C65" s="13" t="s">
        <v>132</v>
      </c>
      <c r="D65" s="13" t="s">
        <v>133</v>
      </c>
      <c r="E65" s="13" t="s">
        <v>131</v>
      </c>
      <c r="F65" s="15">
        <v>170.19</v>
      </c>
      <c r="G65" s="15">
        <v>558</v>
      </c>
      <c r="H65" s="15">
        <v>94966.02</v>
      </c>
      <c r="I65" s="15" t="str">
        <f>F65 * 0.0025 </f>
        <v>0</v>
      </c>
      <c r="J65" s="15">
        <v>0</v>
      </c>
      <c r="K65" s="15" t="str">
        <f>F65-I65-J65</f>
        <v>0</v>
      </c>
      <c r="L65" s="15"/>
      <c r="M65" s="15">
        <v>0.01</v>
      </c>
      <c r="N65" s="15">
        <v>0</v>
      </c>
      <c r="O65" s="15" t="str">
        <f>ROUND(K65*M65,2)</f>
        <v>0</v>
      </c>
      <c r="P65" s="15" t="str">
        <f>ROUND(K65*N65,2)</f>
        <v>0</v>
      </c>
      <c r="Q65" s="15" t="str">
        <f>ROUND(G65*O65,2)</f>
        <v>0</v>
      </c>
      <c r="R65" s="15" t="str">
        <f>ROUND(G65*P65,2)</f>
        <v>0</v>
      </c>
      <c r="S65" s="15" t="str">
        <f>Q65</f>
        <v>0</v>
      </c>
      <c r="T65" s="15"/>
      <c r="U65" s="15"/>
      <c r="V65" s="15"/>
      <c r="W65" s="15"/>
      <c r="X65" s="15"/>
      <c r="Y65" s="15"/>
      <c r="Z65" s="31"/>
      <c r="AA65" s="18" t="s">
        <v>37</v>
      </c>
      <c r="AB65" s="28" t="s">
        <v>38</v>
      </c>
    </row>
    <row r="66" spans="1:28" customHeight="1" ht="35">
      <c r="B66" s="22" t="s">
        <v>128</v>
      </c>
      <c r="C66" s="13" t="s">
        <v>134</v>
      </c>
      <c r="D66" s="13" t="s">
        <v>135</v>
      </c>
      <c r="E66" s="13" t="s">
        <v>131</v>
      </c>
      <c r="F66" s="15">
        <v>157.95</v>
      </c>
      <c r="G66" s="15">
        <v>571</v>
      </c>
      <c r="H66" s="15">
        <v>90189.45</v>
      </c>
      <c r="I66" s="15" t="str">
        <f>F66 * 0.0025 </f>
        <v>0</v>
      </c>
      <c r="J66" s="15">
        <v>0</v>
      </c>
      <c r="K66" s="15" t="str">
        <f>F66-I66-J66</f>
        <v>0</v>
      </c>
      <c r="L66" s="15"/>
      <c r="M66" s="15">
        <v>0.01</v>
      </c>
      <c r="N66" s="15">
        <v>0</v>
      </c>
      <c r="O66" s="15" t="str">
        <f>ROUND(K66*M66,2)</f>
        <v>0</v>
      </c>
      <c r="P66" s="15" t="str">
        <f>ROUND(K66*N66,2)</f>
        <v>0</v>
      </c>
      <c r="Q66" s="15" t="str">
        <f>ROUND(G66*O66,2)</f>
        <v>0</v>
      </c>
      <c r="R66" s="15" t="str">
        <f>ROUND(G66*P66,2)</f>
        <v>0</v>
      </c>
      <c r="S66" s="15" t="str">
        <f>Q66</f>
        <v>0</v>
      </c>
      <c r="T66" s="15"/>
      <c r="U66" s="15"/>
      <c r="V66" s="15"/>
      <c r="W66" s="15"/>
      <c r="X66" s="15"/>
      <c r="Y66" s="15"/>
      <c r="Z66" s="31"/>
      <c r="AA66" s="18" t="s">
        <v>37</v>
      </c>
      <c r="AB66" s="28" t="s">
        <v>38</v>
      </c>
    </row>
    <row r="67" spans="1:28" customHeight="1" ht="35">
      <c r="B67" s="22" t="s">
        <v>128</v>
      </c>
      <c r="C67" s="13" t="s">
        <v>136</v>
      </c>
      <c r="D67" s="13" t="s">
        <v>137</v>
      </c>
      <c r="E67" s="13" t="s">
        <v>138</v>
      </c>
      <c r="F67" s="15">
        <v>229.38</v>
      </c>
      <c r="G67" s="15">
        <v>24</v>
      </c>
      <c r="H67" s="15">
        <v>5505.12</v>
      </c>
      <c r="I67" s="15" t="str">
        <f>F67 * 0.0025 </f>
        <v>0</v>
      </c>
      <c r="J67" s="15">
        <v>0</v>
      </c>
      <c r="K67" s="15" t="str">
        <f>F67-I67-J67</f>
        <v>0</v>
      </c>
      <c r="L67" s="15"/>
      <c r="M67" s="15">
        <v>0.01</v>
      </c>
      <c r="N67" s="15">
        <v>0</v>
      </c>
      <c r="O67" s="15" t="str">
        <f>ROUND(K67*M67,2)</f>
        <v>0</v>
      </c>
      <c r="P67" s="15" t="str">
        <f>ROUND(K67*N67,2)</f>
        <v>0</v>
      </c>
      <c r="Q67" s="15" t="str">
        <f>ROUND(G67*O67,2)</f>
        <v>0</v>
      </c>
      <c r="R67" s="15" t="str">
        <f>ROUND(G67*P67,2)</f>
        <v>0</v>
      </c>
      <c r="S67" s="15" t="str">
        <f>Q67</f>
        <v>0</v>
      </c>
      <c r="T67" s="15"/>
      <c r="U67" s="15"/>
      <c r="V67" s="15"/>
      <c r="W67" s="15"/>
      <c r="X67" s="15"/>
      <c r="Y67" s="15"/>
      <c r="Z67" s="31"/>
      <c r="AA67" s="18" t="s">
        <v>37</v>
      </c>
      <c r="AB67" s="28" t="s">
        <v>38</v>
      </c>
    </row>
    <row r="68" spans="1:28" customHeight="1" ht="35">
      <c r="B68" s="22" t="s">
        <v>128</v>
      </c>
      <c r="C68" s="13" t="s">
        <v>139</v>
      </c>
      <c r="D68" s="13" t="s">
        <v>140</v>
      </c>
      <c r="E68" s="13" t="s">
        <v>138</v>
      </c>
      <c r="F68" s="15">
        <v>283.12</v>
      </c>
      <c r="G68" s="15">
        <v>20</v>
      </c>
      <c r="H68" s="15">
        <v>5662.4</v>
      </c>
      <c r="I68" s="15" t="str">
        <f>F68 * 0.0025 </f>
        <v>0</v>
      </c>
      <c r="J68" s="15">
        <v>0</v>
      </c>
      <c r="K68" s="15" t="str">
        <f>F68-I68-J68</f>
        <v>0</v>
      </c>
      <c r="L68" s="15"/>
      <c r="M68" s="15">
        <v>0.01</v>
      </c>
      <c r="N68" s="15">
        <v>0</v>
      </c>
      <c r="O68" s="15" t="str">
        <f>ROUND(K68*M68,2)</f>
        <v>0</v>
      </c>
      <c r="P68" s="15" t="str">
        <f>ROUND(K68*N68,2)</f>
        <v>0</v>
      </c>
      <c r="Q68" s="15" t="str">
        <f>ROUND(G68*O68,2)</f>
        <v>0</v>
      </c>
      <c r="R68" s="15" t="str">
        <f>ROUND(G68*P68,2)</f>
        <v>0</v>
      </c>
      <c r="S68" s="15" t="str">
        <f>Q68</f>
        <v>0</v>
      </c>
      <c r="T68" s="15"/>
      <c r="U68" s="15"/>
      <c r="V68" s="15"/>
      <c r="W68" s="15"/>
      <c r="X68" s="15"/>
      <c r="Y68" s="15"/>
      <c r="Z68" s="31"/>
      <c r="AA68" s="18" t="s">
        <v>37</v>
      </c>
      <c r="AB68" s="28" t="s">
        <v>38</v>
      </c>
    </row>
    <row r="69" spans="1:28" customHeight="1" ht="35">
      <c r="B69" s="22" t="s">
        <v>128</v>
      </c>
      <c r="C69" s="13" t="s">
        <v>141</v>
      </c>
      <c r="D69" s="13" t="s">
        <v>142</v>
      </c>
      <c r="E69" s="13" t="s">
        <v>143</v>
      </c>
      <c r="F69" s="15">
        <v>117.28</v>
      </c>
      <c r="G69" s="15">
        <v>403</v>
      </c>
      <c r="H69" s="15">
        <v>47263.84</v>
      </c>
      <c r="I69" s="15" t="str">
        <f>F69 * 0.0025 </f>
        <v>0</v>
      </c>
      <c r="J69" s="15">
        <v>0</v>
      </c>
      <c r="K69" s="15" t="str">
        <f>F69-I69-J69</f>
        <v>0</v>
      </c>
      <c r="L69" s="15"/>
      <c r="M69" s="15">
        <v>0.01</v>
      </c>
      <c r="N69" s="15">
        <v>0</v>
      </c>
      <c r="O69" s="15" t="str">
        <f>ROUND(K69*M69,2)</f>
        <v>0</v>
      </c>
      <c r="P69" s="15" t="str">
        <f>ROUND(K69*N69,2)</f>
        <v>0</v>
      </c>
      <c r="Q69" s="15" t="str">
        <f>ROUND(G69*O69,2)</f>
        <v>0</v>
      </c>
      <c r="R69" s="15" t="str">
        <f>ROUND(G69*P69,2)</f>
        <v>0</v>
      </c>
      <c r="S69" s="15" t="str">
        <f>Q69</f>
        <v>0</v>
      </c>
      <c r="T69" s="15"/>
      <c r="U69" s="15"/>
      <c r="V69" s="15"/>
      <c r="W69" s="15"/>
      <c r="X69" s="15"/>
      <c r="Y69" s="15"/>
      <c r="Z69" s="31"/>
      <c r="AA69" s="18" t="s">
        <v>37</v>
      </c>
      <c r="AB69" s="28" t="s">
        <v>38</v>
      </c>
    </row>
    <row r="70" spans="1:28" customHeight="1" ht="35">
      <c r="B70" s="22" t="s">
        <v>128</v>
      </c>
      <c r="C70" s="13" t="s">
        <v>144</v>
      </c>
      <c r="D70" s="13" t="s">
        <v>145</v>
      </c>
      <c r="E70" s="13" t="s">
        <v>143</v>
      </c>
      <c r="F70" s="15">
        <v>155.73</v>
      </c>
      <c r="G70" s="15">
        <v>3025</v>
      </c>
      <c r="H70" s="15">
        <v>471083.25</v>
      </c>
      <c r="I70" s="15" t="str">
        <f>F70 * 0.0025 </f>
        <v>0</v>
      </c>
      <c r="J70" s="15">
        <v>0</v>
      </c>
      <c r="K70" s="15" t="str">
        <f>F70-I70-J70</f>
        <v>0</v>
      </c>
      <c r="L70" s="15"/>
      <c r="M70" s="15">
        <v>0.01</v>
      </c>
      <c r="N70" s="15">
        <v>0</v>
      </c>
      <c r="O70" s="15" t="str">
        <f>ROUND(K70*M70,2)</f>
        <v>0</v>
      </c>
      <c r="P70" s="15" t="str">
        <f>ROUND(K70*N70,2)</f>
        <v>0</v>
      </c>
      <c r="Q70" s="15" t="str">
        <f>ROUND(G70*O70,2)</f>
        <v>0</v>
      </c>
      <c r="R70" s="15" t="str">
        <f>ROUND(G70*P70,2)</f>
        <v>0</v>
      </c>
      <c r="S70" s="15" t="str">
        <f>Q70</f>
        <v>0</v>
      </c>
      <c r="T70" s="15"/>
      <c r="U70" s="15"/>
      <c r="V70" s="15"/>
      <c r="W70" s="15"/>
      <c r="X70" s="15"/>
      <c r="Y70" s="15"/>
      <c r="Z70" s="31"/>
      <c r="AA70" s="18" t="s">
        <v>37</v>
      </c>
      <c r="AB70" s="28" t="s">
        <v>38</v>
      </c>
    </row>
    <row r="71" spans="1:28" customHeight="1" ht="35">
      <c r="B71" s="22" t="s">
        <v>128</v>
      </c>
      <c r="C71" s="13" t="s">
        <v>146</v>
      </c>
      <c r="D71" s="13" t="s">
        <v>147</v>
      </c>
      <c r="E71" s="13" t="s">
        <v>148</v>
      </c>
      <c r="F71" s="15">
        <v>184.59</v>
      </c>
      <c r="G71" s="15">
        <v>1011</v>
      </c>
      <c r="H71" s="15">
        <v>186620.49</v>
      </c>
      <c r="I71" s="15" t="str">
        <f>F71 * 0.0025 </f>
        <v>0</v>
      </c>
      <c r="J71" s="15">
        <v>0</v>
      </c>
      <c r="K71" s="15" t="str">
        <f>F71-I71-J71</f>
        <v>0</v>
      </c>
      <c r="L71" s="15"/>
      <c r="M71" s="15">
        <v>0.01</v>
      </c>
      <c r="N71" s="15">
        <v>0</v>
      </c>
      <c r="O71" s="15" t="str">
        <f>ROUND(K71*M71,2)</f>
        <v>0</v>
      </c>
      <c r="P71" s="15" t="str">
        <f>ROUND(K71*N71,2)</f>
        <v>0</v>
      </c>
      <c r="Q71" s="15" t="str">
        <f>ROUND(G71*O71,2)</f>
        <v>0</v>
      </c>
      <c r="R71" s="15" t="str">
        <f>ROUND(G71*P71,2)</f>
        <v>0</v>
      </c>
      <c r="S71" s="15" t="str">
        <f>Q71</f>
        <v>0</v>
      </c>
      <c r="T71" s="15"/>
      <c r="U71" s="15"/>
      <c r="V71" s="15"/>
      <c r="W71" s="15"/>
      <c r="X71" s="15"/>
      <c r="Y71" s="15"/>
      <c r="Z71" s="31"/>
      <c r="AA71" s="18" t="s">
        <v>37</v>
      </c>
      <c r="AB71" s="28" t="s">
        <v>38</v>
      </c>
    </row>
    <row r="72" spans="1:28" customHeight="1" ht="35">
      <c r="B72" s="22" t="s">
        <v>128</v>
      </c>
      <c r="C72" s="13" t="s">
        <v>149</v>
      </c>
      <c r="D72" s="13" t="s">
        <v>150</v>
      </c>
      <c r="E72" s="13" t="s">
        <v>143</v>
      </c>
      <c r="F72" s="15">
        <v>188.98</v>
      </c>
      <c r="G72" s="15">
        <v>1339</v>
      </c>
      <c r="H72" s="15">
        <v>253044.22</v>
      </c>
      <c r="I72" s="15" t="str">
        <f>F72 * 0.0025 </f>
        <v>0</v>
      </c>
      <c r="J72" s="15">
        <v>0</v>
      </c>
      <c r="K72" s="15" t="str">
        <f>F72-I72-J72</f>
        <v>0</v>
      </c>
      <c r="L72" s="15"/>
      <c r="M72" s="15">
        <v>0.01</v>
      </c>
      <c r="N72" s="15">
        <v>0</v>
      </c>
      <c r="O72" s="15" t="str">
        <f>ROUND(K72*M72,2)</f>
        <v>0</v>
      </c>
      <c r="P72" s="15" t="str">
        <f>ROUND(K72*N72,2)</f>
        <v>0</v>
      </c>
      <c r="Q72" s="15" t="str">
        <f>ROUND(G72*O72,2)</f>
        <v>0</v>
      </c>
      <c r="R72" s="15" t="str">
        <f>ROUND(G72*P72,2)</f>
        <v>0</v>
      </c>
      <c r="S72" s="15" t="str">
        <f>Q72</f>
        <v>0</v>
      </c>
      <c r="T72" s="15"/>
      <c r="U72" s="15"/>
      <c r="V72" s="15"/>
      <c r="W72" s="15"/>
      <c r="X72" s="15"/>
      <c r="Y72" s="15"/>
      <c r="Z72" s="31"/>
      <c r="AA72" s="18" t="s">
        <v>37</v>
      </c>
      <c r="AB72" s="28" t="s">
        <v>38</v>
      </c>
    </row>
    <row r="73" spans="1:28" customHeight="1" ht="35">
      <c r="B73" s="22" t="s">
        <v>128</v>
      </c>
      <c r="C73" s="13" t="s">
        <v>151</v>
      </c>
      <c r="D73" s="13" t="s">
        <v>152</v>
      </c>
      <c r="E73" s="13" t="s">
        <v>143</v>
      </c>
      <c r="F73" s="15">
        <v>701.39</v>
      </c>
      <c r="G73" s="15">
        <v>1505</v>
      </c>
      <c r="H73" s="15">
        <v>1055591.95</v>
      </c>
      <c r="I73" s="15" t="str">
        <f>F73 * 0.0025 </f>
        <v>0</v>
      </c>
      <c r="J73" s="15">
        <v>0</v>
      </c>
      <c r="K73" s="15" t="str">
        <f>F73-I73-J73</f>
        <v>0</v>
      </c>
      <c r="L73" s="15"/>
      <c r="M73" s="15">
        <v>0.01</v>
      </c>
      <c r="N73" s="15">
        <v>0</v>
      </c>
      <c r="O73" s="15" t="str">
        <f>ROUND(K73*M73,2)</f>
        <v>0</v>
      </c>
      <c r="P73" s="15" t="str">
        <f>ROUND(K73*N73,2)</f>
        <v>0</v>
      </c>
      <c r="Q73" s="15" t="str">
        <f>ROUND(G73*O73,2)</f>
        <v>0</v>
      </c>
      <c r="R73" s="15" t="str">
        <f>ROUND(G73*P73,2)</f>
        <v>0</v>
      </c>
      <c r="S73" s="15" t="str">
        <f>Q73</f>
        <v>0</v>
      </c>
      <c r="T73" s="15"/>
      <c r="U73" s="15"/>
      <c r="V73" s="15"/>
      <c r="W73" s="15"/>
      <c r="X73" s="15"/>
      <c r="Y73" s="15"/>
      <c r="Z73" s="31"/>
      <c r="AA73" s="18" t="s">
        <v>37</v>
      </c>
      <c r="AB73" s="28" t="s">
        <v>38</v>
      </c>
    </row>
    <row r="74" spans="1:28" customHeight="1" ht="35">
      <c r="B74" s="22" t="s">
        <v>128</v>
      </c>
      <c r="C74" s="13" t="s">
        <v>153</v>
      </c>
      <c r="D74" s="13" t="s">
        <v>154</v>
      </c>
      <c r="E74" s="13" t="s">
        <v>155</v>
      </c>
      <c r="F74" s="15">
        <v>164.03</v>
      </c>
      <c r="G74" s="15">
        <v>1478</v>
      </c>
      <c r="H74" s="15">
        <v>242436.34</v>
      </c>
      <c r="I74" s="15" t="str">
        <f>F74 * 0.0025 </f>
        <v>0</v>
      </c>
      <c r="J74" s="15">
        <v>0</v>
      </c>
      <c r="K74" s="15" t="str">
        <f>F74-I74-J74</f>
        <v>0</v>
      </c>
      <c r="L74" s="15"/>
      <c r="M74" s="15">
        <v>0.01</v>
      </c>
      <c r="N74" s="15">
        <v>0</v>
      </c>
      <c r="O74" s="15" t="str">
        <f>ROUND(K74*M74,2)</f>
        <v>0</v>
      </c>
      <c r="P74" s="15" t="str">
        <f>ROUND(K74*N74,2)</f>
        <v>0</v>
      </c>
      <c r="Q74" s="15" t="str">
        <f>ROUND(G74*O74,2)</f>
        <v>0</v>
      </c>
      <c r="R74" s="15" t="str">
        <f>ROUND(G74*P74,2)</f>
        <v>0</v>
      </c>
      <c r="S74" s="15" t="str">
        <f>Q74</f>
        <v>0</v>
      </c>
      <c r="T74" s="15"/>
      <c r="U74" s="15"/>
      <c r="V74" s="15"/>
      <c r="W74" s="15"/>
      <c r="X74" s="15"/>
      <c r="Y74" s="15"/>
      <c r="Z74" s="31"/>
      <c r="AA74" s="18" t="s">
        <v>37</v>
      </c>
      <c r="AB74" s="28" t="s">
        <v>38</v>
      </c>
    </row>
    <row r="75" spans="1:28" customHeight="1" ht="35">
      <c r="B75" s="22" t="s">
        <v>128</v>
      </c>
      <c r="C75" s="13" t="s">
        <v>156</v>
      </c>
      <c r="D75" s="13" t="s">
        <v>157</v>
      </c>
      <c r="E75" s="13" t="s">
        <v>143</v>
      </c>
      <c r="F75" s="15">
        <v>159.93</v>
      </c>
      <c r="G75" s="15">
        <v>138</v>
      </c>
      <c r="H75" s="15">
        <v>22070.34</v>
      </c>
      <c r="I75" s="15" t="str">
        <f>F75 * 0.0025 </f>
        <v>0</v>
      </c>
      <c r="J75" s="15">
        <v>0</v>
      </c>
      <c r="K75" s="15" t="str">
        <f>F75-I75-J75</f>
        <v>0</v>
      </c>
      <c r="L75" s="15"/>
      <c r="M75" s="15">
        <v>0.01</v>
      </c>
      <c r="N75" s="15">
        <v>0</v>
      </c>
      <c r="O75" s="15" t="str">
        <f>ROUND(K75*M75,2)</f>
        <v>0</v>
      </c>
      <c r="P75" s="15" t="str">
        <f>ROUND(K75*N75,2)</f>
        <v>0</v>
      </c>
      <c r="Q75" s="15" t="str">
        <f>ROUND(G75*O75,2)</f>
        <v>0</v>
      </c>
      <c r="R75" s="15" t="str">
        <f>ROUND(G75*P75,2)</f>
        <v>0</v>
      </c>
      <c r="S75" s="15" t="str">
        <f>Q75</f>
        <v>0</v>
      </c>
      <c r="T75" s="15"/>
      <c r="U75" s="15"/>
      <c r="V75" s="15"/>
      <c r="W75" s="15"/>
      <c r="X75" s="15"/>
      <c r="Y75" s="15"/>
      <c r="Z75" s="31"/>
      <c r="AA75" s="18" t="s">
        <v>37</v>
      </c>
      <c r="AB75" s="28" t="s">
        <v>38</v>
      </c>
    </row>
    <row r="76" spans="1:28" customHeight="1" ht="35">
      <c r="B76" s="22" t="s">
        <v>128</v>
      </c>
      <c r="C76" s="13" t="s">
        <v>158</v>
      </c>
      <c r="D76" s="13" t="s">
        <v>159</v>
      </c>
      <c r="E76" s="13" t="s">
        <v>143</v>
      </c>
      <c r="F76" s="15">
        <v>401.56</v>
      </c>
      <c r="G76" s="15">
        <v>801</v>
      </c>
      <c r="H76" s="15">
        <v>321649.56</v>
      </c>
      <c r="I76" s="15" t="str">
        <f>F76 * 0.0025 </f>
        <v>0</v>
      </c>
      <c r="J76" s="15">
        <v>0</v>
      </c>
      <c r="K76" s="15" t="str">
        <f>F76-I76-J76</f>
        <v>0</v>
      </c>
      <c r="L76" s="15"/>
      <c r="M76" s="15">
        <v>0.01</v>
      </c>
      <c r="N76" s="15">
        <v>0</v>
      </c>
      <c r="O76" s="15" t="str">
        <f>ROUND(K76*M76,2)</f>
        <v>0</v>
      </c>
      <c r="P76" s="15" t="str">
        <f>ROUND(K76*N76,2)</f>
        <v>0</v>
      </c>
      <c r="Q76" s="15" t="str">
        <f>ROUND(G76*O76,2)</f>
        <v>0</v>
      </c>
      <c r="R76" s="15" t="str">
        <f>ROUND(G76*P76,2)</f>
        <v>0</v>
      </c>
      <c r="S76" s="15" t="str">
        <f>Q76</f>
        <v>0</v>
      </c>
      <c r="T76" s="15"/>
      <c r="U76" s="15"/>
      <c r="V76" s="15"/>
      <c r="W76" s="15"/>
      <c r="X76" s="15"/>
      <c r="Y76" s="15"/>
      <c r="Z76" s="31"/>
      <c r="AA76" s="18" t="s">
        <v>37</v>
      </c>
      <c r="AB76" s="28" t="s">
        <v>38</v>
      </c>
    </row>
    <row r="77" spans="1:28" customHeight="1" ht="35">
      <c r="B77" s="22" t="s">
        <v>128</v>
      </c>
      <c r="C77" s="13" t="s">
        <v>160</v>
      </c>
      <c r="D77" s="13" t="s">
        <v>150</v>
      </c>
      <c r="E77" s="13" t="s">
        <v>143</v>
      </c>
      <c r="F77" s="15">
        <v>171.34</v>
      </c>
      <c r="G77" s="15">
        <v>138</v>
      </c>
      <c r="H77" s="15">
        <v>23644.92</v>
      </c>
      <c r="I77" s="15" t="str">
        <f>F77 * 0.0025 </f>
        <v>0</v>
      </c>
      <c r="J77" s="15">
        <v>0</v>
      </c>
      <c r="K77" s="15" t="str">
        <f>F77-I77-J77</f>
        <v>0</v>
      </c>
      <c r="L77" s="15"/>
      <c r="M77" s="15">
        <v>0.01</v>
      </c>
      <c r="N77" s="15">
        <v>0</v>
      </c>
      <c r="O77" s="15" t="str">
        <f>ROUND(K77*M77,2)</f>
        <v>0</v>
      </c>
      <c r="P77" s="15" t="str">
        <f>ROUND(K77*N77,2)</f>
        <v>0</v>
      </c>
      <c r="Q77" s="15" t="str">
        <f>ROUND(G77*O77,2)</f>
        <v>0</v>
      </c>
      <c r="R77" s="15" t="str">
        <f>ROUND(G77*P77,2)</f>
        <v>0</v>
      </c>
      <c r="S77" s="15" t="str">
        <f>Q77</f>
        <v>0</v>
      </c>
      <c r="T77" s="15"/>
      <c r="U77" s="15"/>
      <c r="V77" s="15"/>
      <c r="W77" s="15"/>
      <c r="X77" s="15"/>
      <c r="Y77" s="15"/>
      <c r="Z77" s="31"/>
      <c r="AA77" s="18" t="s">
        <v>37</v>
      </c>
      <c r="AB77" s="28" t="s">
        <v>38</v>
      </c>
    </row>
    <row r="78" spans="1:28" customHeight="1" ht="35">
      <c r="B78" s="22" t="s">
        <v>128</v>
      </c>
      <c r="C78" s="13" t="s">
        <v>161</v>
      </c>
      <c r="D78" s="13" t="s">
        <v>162</v>
      </c>
      <c r="E78" s="13" t="s">
        <v>143</v>
      </c>
      <c r="F78" s="15">
        <v>129.65</v>
      </c>
      <c r="G78" s="15">
        <v>71</v>
      </c>
      <c r="H78" s="15">
        <v>9205.15</v>
      </c>
      <c r="I78" s="15" t="str">
        <f>F78 * 0.0025 </f>
        <v>0</v>
      </c>
      <c r="J78" s="15">
        <v>0</v>
      </c>
      <c r="K78" s="15" t="str">
        <f>F78-I78-J78</f>
        <v>0</v>
      </c>
      <c r="L78" s="15"/>
      <c r="M78" s="15">
        <v>0.01</v>
      </c>
      <c r="N78" s="15">
        <v>0</v>
      </c>
      <c r="O78" s="15" t="str">
        <f>ROUND(K78*M78,2)</f>
        <v>0</v>
      </c>
      <c r="P78" s="15" t="str">
        <f>ROUND(K78*N78,2)</f>
        <v>0</v>
      </c>
      <c r="Q78" s="15" t="str">
        <f>ROUND(G78*O78,2)</f>
        <v>0</v>
      </c>
      <c r="R78" s="15" t="str">
        <f>ROUND(G78*P78,2)</f>
        <v>0</v>
      </c>
      <c r="S78" s="15" t="str">
        <f>Q78</f>
        <v>0</v>
      </c>
      <c r="T78" s="15"/>
      <c r="U78" s="15"/>
      <c r="V78" s="15"/>
      <c r="W78" s="15"/>
      <c r="X78" s="15"/>
      <c r="Y78" s="15"/>
      <c r="Z78" s="31"/>
      <c r="AA78" s="18" t="s">
        <v>37</v>
      </c>
      <c r="AB78" s="28" t="s">
        <v>38</v>
      </c>
    </row>
    <row r="79" spans="1:28" customHeight="1" ht="35">
      <c r="B79" s="22" t="s">
        <v>128</v>
      </c>
      <c r="C79" s="13" t="s">
        <v>163</v>
      </c>
      <c r="D79" s="13" t="s">
        <v>142</v>
      </c>
      <c r="E79" s="13" t="s">
        <v>148</v>
      </c>
      <c r="F79" s="15">
        <v>166.7</v>
      </c>
      <c r="G79" s="15">
        <v>1034</v>
      </c>
      <c r="H79" s="15">
        <v>172367.8</v>
      </c>
      <c r="I79" s="15" t="str">
        <f>F79 * 0.0025 </f>
        <v>0</v>
      </c>
      <c r="J79" s="15">
        <v>0</v>
      </c>
      <c r="K79" s="15" t="str">
        <f>F79-I79-J79</f>
        <v>0</v>
      </c>
      <c r="L79" s="15"/>
      <c r="M79" s="15">
        <v>0.01</v>
      </c>
      <c r="N79" s="15">
        <v>0</v>
      </c>
      <c r="O79" s="15" t="str">
        <f>ROUND(K79*M79,2)</f>
        <v>0</v>
      </c>
      <c r="P79" s="15" t="str">
        <f>ROUND(K79*N79,2)</f>
        <v>0</v>
      </c>
      <c r="Q79" s="15" t="str">
        <f>ROUND(G79*O79,2)</f>
        <v>0</v>
      </c>
      <c r="R79" s="15" t="str">
        <f>ROUND(G79*P79,2)</f>
        <v>0</v>
      </c>
      <c r="S79" s="15" t="str">
        <f>Q79</f>
        <v>0</v>
      </c>
      <c r="T79" s="15"/>
      <c r="U79" s="15"/>
      <c r="V79" s="15"/>
      <c r="W79" s="15"/>
      <c r="X79" s="15"/>
      <c r="Y79" s="15"/>
      <c r="Z79" s="31"/>
      <c r="AA79" s="18" t="s">
        <v>37</v>
      </c>
      <c r="AB79" s="28" t="s">
        <v>38</v>
      </c>
    </row>
    <row r="80" spans="1:28" customHeight="1" ht="35">
      <c r="B80" s="22" t="s">
        <v>128</v>
      </c>
      <c r="C80" s="13" t="s">
        <v>164</v>
      </c>
      <c r="D80" s="13" t="s">
        <v>154</v>
      </c>
      <c r="E80" s="13" t="s">
        <v>148</v>
      </c>
      <c r="F80" s="15">
        <v>239.17</v>
      </c>
      <c r="G80" s="15">
        <v>1011</v>
      </c>
      <c r="H80" s="15">
        <v>241800.87</v>
      </c>
      <c r="I80" s="15" t="str">
        <f>F80 * 0.0025 </f>
        <v>0</v>
      </c>
      <c r="J80" s="15">
        <v>0</v>
      </c>
      <c r="K80" s="15" t="str">
        <f>F80-I80-J80</f>
        <v>0</v>
      </c>
      <c r="L80" s="15"/>
      <c r="M80" s="15">
        <v>0.01</v>
      </c>
      <c r="N80" s="15">
        <v>0</v>
      </c>
      <c r="O80" s="15" t="str">
        <f>ROUND(K80*M80,2)</f>
        <v>0</v>
      </c>
      <c r="P80" s="15" t="str">
        <f>ROUND(K80*N80,2)</f>
        <v>0</v>
      </c>
      <c r="Q80" s="15" t="str">
        <f>ROUND(G80*O80,2)</f>
        <v>0</v>
      </c>
      <c r="R80" s="15" t="str">
        <f>ROUND(G80*P80,2)</f>
        <v>0</v>
      </c>
      <c r="S80" s="15" t="str">
        <f>Q80</f>
        <v>0</v>
      </c>
      <c r="T80" s="15"/>
      <c r="U80" s="15"/>
      <c r="V80" s="15"/>
      <c r="W80" s="15"/>
      <c r="X80" s="15"/>
      <c r="Y80" s="15"/>
      <c r="Z80" s="31"/>
      <c r="AA80" s="18" t="s">
        <v>37</v>
      </c>
      <c r="AB80" s="28" t="s">
        <v>38</v>
      </c>
    </row>
    <row r="81" spans="1:28" customHeight="1" ht="35">
      <c r="B81" s="22" t="s">
        <v>128</v>
      </c>
      <c r="C81" s="13" t="s">
        <v>165</v>
      </c>
      <c r="D81" s="13" t="s">
        <v>157</v>
      </c>
      <c r="E81" s="13" t="s">
        <v>148</v>
      </c>
      <c r="F81" s="15">
        <v>235.57</v>
      </c>
      <c r="G81" s="15">
        <v>1011</v>
      </c>
      <c r="H81" s="15">
        <v>238161.27</v>
      </c>
      <c r="I81" s="15" t="str">
        <f>F81 * 0.0025 </f>
        <v>0</v>
      </c>
      <c r="J81" s="15">
        <v>0</v>
      </c>
      <c r="K81" s="15" t="str">
        <f>F81-I81-J81</f>
        <v>0</v>
      </c>
      <c r="L81" s="15"/>
      <c r="M81" s="15">
        <v>0.01</v>
      </c>
      <c r="N81" s="15">
        <v>0</v>
      </c>
      <c r="O81" s="15" t="str">
        <f>ROUND(K81*M81,2)</f>
        <v>0</v>
      </c>
      <c r="P81" s="15" t="str">
        <f>ROUND(K81*N81,2)</f>
        <v>0</v>
      </c>
      <c r="Q81" s="15" t="str">
        <f>ROUND(G81*O81,2)</f>
        <v>0</v>
      </c>
      <c r="R81" s="15" t="str">
        <f>ROUND(G81*P81,2)</f>
        <v>0</v>
      </c>
      <c r="S81" s="15" t="str">
        <f>Q81</f>
        <v>0</v>
      </c>
      <c r="T81" s="15"/>
      <c r="U81" s="15"/>
      <c r="V81" s="15"/>
      <c r="W81" s="15"/>
      <c r="X81" s="15"/>
      <c r="Y81" s="15"/>
      <c r="Z81" s="31"/>
      <c r="AA81" s="18" t="s">
        <v>37</v>
      </c>
      <c r="AB81" s="28" t="s">
        <v>38</v>
      </c>
    </row>
    <row r="82" spans="1:28" customHeight="1" ht="35">
      <c r="B82" s="22" t="s">
        <v>128</v>
      </c>
      <c r="C82" s="13" t="s">
        <v>166</v>
      </c>
      <c r="D82" s="13" t="s">
        <v>162</v>
      </c>
      <c r="E82" s="13" t="s">
        <v>148</v>
      </c>
      <c r="F82" s="15">
        <v>176.09</v>
      </c>
      <c r="G82" s="15">
        <v>1015</v>
      </c>
      <c r="H82" s="15">
        <v>178731.35</v>
      </c>
      <c r="I82" s="15" t="str">
        <f>F82 * 0.0025 </f>
        <v>0</v>
      </c>
      <c r="J82" s="15">
        <v>0</v>
      </c>
      <c r="K82" s="15" t="str">
        <f>F82-I82-J82</f>
        <v>0</v>
      </c>
      <c r="L82" s="15"/>
      <c r="M82" s="15">
        <v>0.01</v>
      </c>
      <c r="N82" s="15">
        <v>0</v>
      </c>
      <c r="O82" s="15" t="str">
        <f>ROUND(K82*M82,2)</f>
        <v>0</v>
      </c>
      <c r="P82" s="15" t="str">
        <f>ROUND(K82*N82,2)</f>
        <v>0</v>
      </c>
      <c r="Q82" s="15" t="str">
        <f>ROUND(G82*O82,2)</f>
        <v>0</v>
      </c>
      <c r="R82" s="15" t="str">
        <f>ROUND(G82*P82,2)</f>
        <v>0</v>
      </c>
      <c r="S82" s="15" t="str">
        <f>Q82</f>
        <v>0</v>
      </c>
      <c r="T82" s="15"/>
      <c r="U82" s="15"/>
      <c r="V82" s="15"/>
      <c r="W82" s="15"/>
      <c r="X82" s="15"/>
      <c r="Y82" s="15"/>
      <c r="Z82" s="31"/>
      <c r="AA82" s="18" t="s">
        <v>37</v>
      </c>
      <c r="AB82" s="28" t="s">
        <v>38</v>
      </c>
    </row>
    <row r="83" spans="1:28" customHeight="1" ht="35">
      <c r="B83" s="22" t="s">
        <v>128</v>
      </c>
      <c r="C83" s="13" t="s">
        <v>167</v>
      </c>
      <c r="D83" s="13" t="s">
        <v>168</v>
      </c>
      <c r="E83" s="13" t="s">
        <v>169</v>
      </c>
      <c r="F83" s="15">
        <v>173.15</v>
      </c>
      <c r="G83" s="15">
        <v>1471</v>
      </c>
      <c r="H83" s="15">
        <v>254703.65</v>
      </c>
      <c r="I83" s="15" t="str">
        <f>F83 * 0.0025 </f>
        <v>0</v>
      </c>
      <c r="J83" s="15">
        <v>0</v>
      </c>
      <c r="K83" s="15" t="str">
        <f>F83-I83-J83</f>
        <v>0</v>
      </c>
      <c r="L83" s="15"/>
      <c r="M83" s="15">
        <v>0.01</v>
      </c>
      <c r="N83" s="15">
        <v>0</v>
      </c>
      <c r="O83" s="15" t="str">
        <f>ROUND(K83*M83,2)</f>
        <v>0</v>
      </c>
      <c r="P83" s="15" t="str">
        <f>ROUND(K83*N83,2)</f>
        <v>0</v>
      </c>
      <c r="Q83" s="15" t="str">
        <f>ROUND(G83*O83,2)</f>
        <v>0</v>
      </c>
      <c r="R83" s="15" t="str">
        <f>ROUND(G83*P83,2)</f>
        <v>0</v>
      </c>
      <c r="S83" s="15" t="str">
        <f>Q83</f>
        <v>0</v>
      </c>
      <c r="T83" s="15"/>
      <c r="U83" s="15"/>
      <c r="V83" s="15"/>
      <c r="W83" s="15"/>
      <c r="X83" s="15"/>
      <c r="Y83" s="15"/>
      <c r="Z83" s="31"/>
      <c r="AA83" s="18" t="s">
        <v>37</v>
      </c>
      <c r="AB83" s="28" t="s">
        <v>38</v>
      </c>
    </row>
    <row r="84" spans="1:28" customHeight="1" ht="35">
      <c r="B84" s="22" t="s">
        <v>128</v>
      </c>
      <c r="C84" s="13" t="s">
        <v>170</v>
      </c>
      <c r="D84" s="13" t="s">
        <v>171</v>
      </c>
      <c r="E84" s="13" t="s">
        <v>169</v>
      </c>
      <c r="F84" s="15">
        <v>170.24</v>
      </c>
      <c r="G84" s="15">
        <v>126</v>
      </c>
      <c r="H84" s="15">
        <v>21450.24</v>
      </c>
      <c r="I84" s="15" t="str">
        <f>F84 * 0.0025 </f>
        <v>0</v>
      </c>
      <c r="J84" s="15">
        <v>0</v>
      </c>
      <c r="K84" s="15" t="str">
        <f>F84-I84-J84</f>
        <v>0</v>
      </c>
      <c r="L84" s="15"/>
      <c r="M84" s="15">
        <v>0.01</v>
      </c>
      <c r="N84" s="15">
        <v>0</v>
      </c>
      <c r="O84" s="15" t="str">
        <f>ROUND(K84*M84,2)</f>
        <v>0</v>
      </c>
      <c r="P84" s="15" t="str">
        <f>ROUND(K84*N84,2)</f>
        <v>0</v>
      </c>
      <c r="Q84" s="15" t="str">
        <f>ROUND(G84*O84,2)</f>
        <v>0</v>
      </c>
      <c r="R84" s="15" t="str">
        <f>ROUND(G84*P84,2)</f>
        <v>0</v>
      </c>
      <c r="S84" s="15" t="str">
        <f>Q84</f>
        <v>0</v>
      </c>
      <c r="T84" s="15"/>
      <c r="U84" s="15"/>
      <c r="V84" s="15"/>
      <c r="W84" s="15"/>
      <c r="X84" s="15"/>
      <c r="Y84" s="15"/>
      <c r="Z84" s="31"/>
      <c r="AA84" s="18" t="s">
        <v>37</v>
      </c>
      <c r="AB84" s="28" t="s">
        <v>38</v>
      </c>
    </row>
    <row r="85" spans="1:28" customHeight="1" ht="35">
      <c r="B85" s="22" t="s">
        <v>128</v>
      </c>
      <c r="C85" s="13" t="s">
        <v>172</v>
      </c>
      <c r="D85" s="13" t="s">
        <v>168</v>
      </c>
      <c r="E85" s="13" t="s">
        <v>173</v>
      </c>
      <c r="F85" s="15">
        <v>226.27</v>
      </c>
      <c r="G85" s="15">
        <v>9</v>
      </c>
      <c r="H85" s="15">
        <v>2036.43</v>
      </c>
      <c r="I85" s="15" t="str">
        <f>F85 * 0.0025 </f>
        <v>0</v>
      </c>
      <c r="J85" s="15">
        <v>0</v>
      </c>
      <c r="K85" s="15" t="str">
        <f>F85-I85-J85</f>
        <v>0</v>
      </c>
      <c r="L85" s="15"/>
      <c r="M85" s="15">
        <v>0.01</v>
      </c>
      <c r="N85" s="15">
        <v>0</v>
      </c>
      <c r="O85" s="15" t="str">
        <f>ROUND(K85*M85,2)</f>
        <v>0</v>
      </c>
      <c r="P85" s="15" t="str">
        <f>ROUND(K85*N85,2)</f>
        <v>0</v>
      </c>
      <c r="Q85" s="15" t="str">
        <f>ROUND(G85*O85,2)</f>
        <v>0</v>
      </c>
      <c r="R85" s="15" t="str">
        <f>ROUND(G85*P85,2)</f>
        <v>0</v>
      </c>
      <c r="S85" s="15" t="str">
        <f>Q85</f>
        <v>0</v>
      </c>
      <c r="T85" s="15"/>
      <c r="U85" s="15"/>
      <c r="V85" s="15"/>
      <c r="W85" s="15"/>
      <c r="X85" s="15"/>
      <c r="Y85" s="15"/>
      <c r="Z85" s="31"/>
      <c r="AA85" s="18" t="s">
        <v>37</v>
      </c>
      <c r="AB85" s="28" t="s">
        <v>38</v>
      </c>
    </row>
    <row r="86" spans="1:28" customHeight="1" ht="35">
      <c r="B86" s="22" t="s">
        <v>128</v>
      </c>
      <c r="C86" s="13" t="s">
        <v>174</v>
      </c>
      <c r="D86" s="13" t="s">
        <v>175</v>
      </c>
      <c r="E86" s="13" t="s">
        <v>169</v>
      </c>
      <c r="F86" s="15">
        <v>278.92</v>
      </c>
      <c r="G86" s="15">
        <v>144</v>
      </c>
      <c r="H86" s="15">
        <v>40164.48</v>
      </c>
      <c r="I86" s="15" t="str">
        <f>F86 * 0.0025 </f>
        <v>0</v>
      </c>
      <c r="J86" s="15">
        <v>0</v>
      </c>
      <c r="K86" s="15" t="str">
        <f>F86-I86-J86</f>
        <v>0</v>
      </c>
      <c r="L86" s="15"/>
      <c r="M86" s="15">
        <v>0.01</v>
      </c>
      <c r="N86" s="15">
        <v>0</v>
      </c>
      <c r="O86" s="15" t="str">
        <f>ROUND(K86*M86,2)</f>
        <v>0</v>
      </c>
      <c r="P86" s="15" t="str">
        <f>ROUND(K86*N86,2)</f>
        <v>0</v>
      </c>
      <c r="Q86" s="15" t="str">
        <f>ROUND(G86*O86,2)</f>
        <v>0</v>
      </c>
      <c r="R86" s="15" t="str">
        <f>ROUND(G86*P86,2)</f>
        <v>0</v>
      </c>
      <c r="S86" s="15" t="str">
        <f>Q86</f>
        <v>0</v>
      </c>
      <c r="T86" s="15"/>
      <c r="U86" s="15"/>
      <c r="V86" s="15"/>
      <c r="W86" s="15"/>
      <c r="X86" s="15"/>
      <c r="Y86" s="15"/>
      <c r="Z86" s="31"/>
      <c r="AA86" s="18" t="s">
        <v>37</v>
      </c>
      <c r="AB86" s="28" t="s">
        <v>38</v>
      </c>
    </row>
    <row r="87" spans="1:28" customHeight="1" ht="35">
      <c r="B87" s="22" t="s">
        <v>128</v>
      </c>
      <c r="C87" s="13" t="s">
        <v>176</v>
      </c>
      <c r="D87" s="13" t="s">
        <v>150</v>
      </c>
      <c r="E87" s="13" t="s">
        <v>169</v>
      </c>
      <c r="F87" s="15">
        <v>206.49</v>
      </c>
      <c r="G87" s="15">
        <v>422</v>
      </c>
      <c r="H87" s="15">
        <v>87138.78</v>
      </c>
      <c r="I87" s="15" t="str">
        <f>F87 * 0.0025 </f>
        <v>0</v>
      </c>
      <c r="J87" s="15">
        <v>0</v>
      </c>
      <c r="K87" s="15" t="str">
        <f>F87-I87-J87</f>
        <v>0</v>
      </c>
      <c r="L87" s="15"/>
      <c r="M87" s="15">
        <v>0.01</v>
      </c>
      <c r="N87" s="15">
        <v>0</v>
      </c>
      <c r="O87" s="15" t="str">
        <f>ROUND(K87*M87,2)</f>
        <v>0</v>
      </c>
      <c r="P87" s="15" t="str">
        <f>ROUND(K87*N87,2)</f>
        <v>0</v>
      </c>
      <c r="Q87" s="15" t="str">
        <f>ROUND(G87*O87,2)</f>
        <v>0</v>
      </c>
      <c r="R87" s="15" t="str">
        <f>ROUND(G87*P87,2)</f>
        <v>0</v>
      </c>
      <c r="S87" s="15" t="str">
        <f>Q87</f>
        <v>0</v>
      </c>
      <c r="T87" s="15"/>
      <c r="U87" s="15"/>
      <c r="V87" s="15"/>
      <c r="W87" s="15"/>
      <c r="X87" s="15"/>
      <c r="Y87" s="15"/>
      <c r="Z87" s="31"/>
      <c r="AA87" s="18" t="s">
        <v>37</v>
      </c>
      <c r="AB87" s="28" t="s">
        <v>38</v>
      </c>
    </row>
    <row r="88" spans="1:28" customHeight="1" ht="35">
      <c r="B88" s="22" t="s">
        <v>128</v>
      </c>
      <c r="C88" s="13" t="s">
        <v>177</v>
      </c>
      <c r="D88" s="13" t="s">
        <v>175</v>
      </c>
      <c r="E88" s="13" t="s">
        <v>178</v>
      </c>
      <c r="F88" s="15">
        <v>104.55</v>
      </c>
      <c r="G88" s="15">
        <v>100</v>
      </c>
      <c r="H88" s="15">
        <v>10455</v>
      </c>
      <c r="I88" s="15" t="str">
        <f>F88 * 0.0025 </f>
        <v>0</v>
      </c>
      <c r="J88" s="15">
        <v>0</v>
      </c>
      <c r="K88" s="15" t="str">
        <f>F88-I88-J88</f>
        <v>0</v>
      </c>
      <c r="L88" s="15"/>
      <c r="M88" s="15">
        <v>0.01</v>
      </c>
      <c r="N88" s="15">
        <v>0</v>
      </c>
      <c r="O88" s="15" t="str">
        <f>ROUND(K88*M88,2)</f>
        <v>0</v>
      </c>
      <c r="P88" s="15" t="str">
        <f>ROUND(K88*N88,2)</f>
        <v>0</v>
      </c>
      <c r="Q88" s="15" t="str">
        <f>ROUND(G88*O88,2)</f>
        <v>0</v>
      </c>
      <c r="R88" s="15" t="str">
        <f>ROUND(G88*P88,2)</f>
        <v>0</v>
      </c>
      <c r="S88" s="15" t="str">
        <f>Q88</f>
        <v>0</v>
      </c>
      <c r="T88" s="15"/>
      <c r="U88" s="15"/>
      <c r="V88" s="15"/>
      <c r="W88" s="15"/>
      <c r="X88" s="15"/>
      <c r="Y88" s="15"/>
      <c r="Z88" s="31"/>
      <c r="AA88" s="18" t="s">
        <v>37</v>
      </c>
      <c r="AB88" s="28" t="s">
        <v>38</v>
      </c>
    </row>
    <row r="89" spans="1:28" customHeight="1" ht="35">
      <c r="B89" s="22" t="s">
        <v>128</v>
      </c>
      <c r="C89" s="13" t="s">
        <v>177</v>
      </c>
      <c r="D89" s="13" t="s">
        <v>175</v>
      </c>
      <c r="E89" s="13" t="s">
        <v>178</v>
      </c>
      <c r="F89" s="15">
        <v>105.31</v>
      </c>
      <c r="G89" s="15">
        <v>1240</v>
      </c>
      <c r="H89" s="15">
        <v>130584.4</v>
      </c>
      <c r="I89" s="15" t="str">
        <f>F89 * 0.0025 </f>
        <v>0</v>
      </c>
      <c r="J89" s="15">
        <v>0</v>
      </c>
      <c r="K89" s="15" t="str">
        <f>F89-I89-J89</f>
        <v>0</v>
      </c>
      <c r="L89" s="15"/>
      <c r="M89" s="15">
        <v>0.01</v>
      </c>
      <c r="N89" s="15">
        <v>0</v>
      </c>
      <c r="O89" s="15" t="str">
        <f>ROUND(K89*M89,2)</f>
        <v>0</v>
      </c>
      <c r="P89" s="15" t="str">
        <f>ROUND(K89*N89,2)</f>
        <v>0</v>
      </c>
      <c r="Q89" s="15" t="str">
        <f>ROUND(G89*O89,2)</f>
        <v>0</v>
      </c>
      <c r="R89" s="15" t="str">
        <f>ROUND(G89*P89,2)</f>
        <v>0</v>
      </c>
      <c r="S89" s="15" t="str">
        <f>Q89</f>
        <v>0</v>
      </c>
      <c r="T89" s="15"/>
      <c r="U89" s="15"/>
      <c r="V89" s="15"/>
      <c r="W89" s="15"/>
      <c r="X89" s="15"/>
      <c r="Y89" s="15"/>
      <c r="Z89" s="31"/>
      <c r="AA89" s="18" t="s">
        <v>37</v>
      </c>
      <c r="AB89" s="28" t="s">
        <v>38</v>
      </c>
    </row>
    <row r="90" spans="1:28" customHeight="1" ht="35">
      <c r="B90" s="22" t="s">
        <v>128</v>
      </c>
      <c r="C90" s="13" t="s">
        <v>179</v>
      </c>
      <c r="D90" s="13" t="s">
        <v>180</v>
      </c>
      <c r="E90" s="13" t="s">
        <v>178</v>
      </c>
      <c r="F90" s="15">
        <v>162.82</v>
      </c>
      <c r="G90" s="15">
        <v>1260</v>
      </c>
      <c r="H90" s="15">
        <v>205153.2</v>
      </c>
      <c r="I90" s="15" t="str">
        <f>F90 * 0.0025 </f>
        <v>0</v>
      </c>
      <c r="J90" s="15">
        <v>0</v>
      </c>
      <c r="K90" s="15" t="str">
        <f>F90-I90-J90</f>
        <v>0</v>
      </c>
      <c r="L90" s="15"/>
      <c r="M90" s="15">
        <v>0.01</v>
      </c>
      <c r="N90" s="15">
        <v>0</v>
      </c>
      <c r="O90" s="15" t="str">
        <f>ROUND(K90*M90,2)</f>
        <v>0</v>
      </c>
      <c r="P90" s="15" t="str">
        <f>ROUND(K90*N90,2)</f>
        <v>0</v>
      </c>
      <c r="Q90" s="15" t="str">
        <f>ROUND(G90*O90,2)</f>
        <v>0</v>
      </c>
      <c r="R90" s="15" t="str">
        <f>ROUND(G90*P90,2)</f>
        <v>0</v>
      </c>
      <c r="S90" s="15" t="str">
        <f>Q90</f>
        <v>0</v>
      </c>
      <c r="T90" s="15"/>
      <c r="U90" s="15"/>
      <c r="V90" s="15"/>
      <c r="W90" s="15"/>
      <c r="X90" s="15"/>
      <c r="Y90" s="15"/>
      <c r="Z90" s="31"/>
      <c r="AA90" s="18" t="s">
        <v>37</v>
      </c>
      <c r="AB90" s="28" t="s">
        <v>38</v>
      </c>
    </row>
    <row r="91" spans="1:28" customHeight="1" ht="35">
      <c r="B91" s="22" t="s">
        <v>128</v>
      </c>
      <c r="C91" s="13" t="s">
        <v>179</v>
      </c>
      <c r="D91" s="13" t="s">
        <v>180</v>
      </c>
      <c r="E91" s="13" t="s">
        <v>178</v>
      </c>
      <c r="F91" s="15">
        <v>161.65</v>
      </c>
      <c r="G91" s="15">
        <v>80</v>
      </c>
      <c r="H91" s="15">
        <v>12932</v>
      </c>
      <c r="I91" s="15" t="str">
        <f>F91 * 0.0025 </f>
        <v>0</v>
      </c>
      <c r="J91" s="15">
        <v>0</v>
      </c>
      <c r="K91" s="15" t="str">
        <f>F91-I91-J91</f>
        <v>0</v>
      </c>
      <c r="L91" s="15"/>
      <c r="M91" s="15">
        <v>0.01</v>
      </c>
      <c r="N91" s="15">
        <v>0</v>
      </c>
      <c r="O91" s="15" t="str">
        <f>ROUND(K91*M91,2)</f>
        <v>0</v>
      </c>
      <c r="P91" s="15" t="str">
        <f>ROUND(K91*N91,2)</f>
        <v>0</v>
      </c>
      <c r="Q91" s="15" t="str">
        <f>ROUND(G91*O91,2)</f>
        <v>0</v>
      </c>
      <c r="R91" s="15" t="str">
        <f>ROUND(G91*P91,2)</f>
        <v>0</v>
      </c>
      <c r="S91" s="15" t="str">
        <f>Q91</f>
        <v>0</v>
      </c>
      <c r="T91" s="15"/>
      <c r="U91" s="15"/>
      <c r="V91" s="15"/>
      <c r="W91" s="15"/>
      <c r="X91" s="15"/>
      <c r="Y91" s="15"/>
      <c r="Z91" s="31"/>
      <c r="AA91" s="18" t="s">
        <v>37</v>
      </c>
      <c r="AB91" s="28" t="s">
        <v>38</v>
      </c>
    </row>
    <row r="92" spans="1:28" customHeight="1" ht="35">
      <c r="B92" s="22" t="s">
        <v>128</v>
      </c>
      <c r="C92" s="13" t="s">
        <v>181</v>
      </c>
      <c r="D92" s="13" t="s">
        <v>171</v>
      </c>
      <c r="E92" s="13" t="s">
        <v>178</v>
      </c>
      <c r="F92" s="15">
        <v>131.44</v>
      </c>
      <c r="G92" s="15">
        <v>75</v>
      </c>
      <c r="H92" s="15">
        <v>9858</v>
      </c>
      <c r="I92" s="15" t="str">
        <f>F92 * 0.0025 </f>
        <v>0</v>
      </c>
      <c r="J92" s="15">
        <v>0</v>
      </c>
      <c r="K92" s="15" t="str">
        <f>F92-I92-J92</f>
        <v>0</v>
      </c>
      <c r="L92" s="15"/>
      <c r="M92" s="15">
        <v>0.01</v>
      </c>
      <c r="N92" s="15">
        <v>0</v>
      </c>
      <c r="O92" s="15" t="str">
        <f>ROUND(K92*M92,2)</f>
        <v>0</v>
      </c>
      <c r="P92" s="15" t="str">
        <f>ROUND(K92*N92,2)</f>
        <v>0</v>
      </c>
      <c r="Q92" s="15" t="str">
        <f>ROUND(G92*O92,2)</f>
        <v>0</v>
      </c>
      <c r="R92" s="15" t="str">
        <f>ROUND(G92*P92,2)</f>
        <v>0</v>
      </c>
      <c r="S92" s="15" t="str">
        <f>Q92</f>
        <v>0</v>
      </c>
      <c r="T92" s="15"/>
      <c r="U92" s="15"/>
      <c r="V92" s="15"/>
      <c r="W92" s="15"/>
      <c r="X92" s="15"/>
      <c r="Y92" s="15"/>
      <c r="Z92" s="31"/>
      <c r="AA92" s="18" t="s">
        <v>37</v>
      </c>
      <c r="AB92" s="28" t="s">
        <v>38</v>
      </c>
    </row>
    <row r="93" spans="1:28" customHeight="1" ht="35">
      <c r="B93" s="22" t="s">
        <v>128</v>
      </c>
      <c r="C93" s="13" t="s">
        <v>181</v>
      </c>
      <c r="D93" s="13" t="s">
        <v>171</v>
      </c>
      <c r="E93" s="13" t="s">
        <v>178</v>
      </c>
      <c r="F93" s="15">
        <v>132.33</v>
      </c>
      <c r="G93" s="15">
        <v>1211</v>
      </c>
      <c r="H93" s="15">
        <v>160251.63</v>
      </c>
      <c r="I93" s="15" t="str">
        <f>F93 * 0.0025 </f>
        <v>0</v>
      </c>
      <c r="J93" s="15">
        <v>0</v>
      </c>
      <c r="K93" s="15" t="str">
        <f>F93-I93-J93</f>
        <v>0</v>
      </c>
      <c r="L93" s="15"/>
      <c r="M93" s="15">
        <v>0.01</v>
      </c>
      <c r="N93" s="15">
        <v>0</v>
      </c>
      <c r="O93" s="15" t="str">
        <f>ROUND(K93*M93,2)</f>
        <v>0</v>
      </c>
      <c r="P93" s="15" t="str">
        <f>ROUND(K93*N93,2)</f>
        <v>0</v>
      </c>
      <c r="Q93" s="15" t="str">
        <f>ROUND(G93*O93,2)</f>
        <v>0</v>
      </c>
      <c r="R93" s="15" t="str">
        <f>ROUND(G93*P93,2)</f>
        <v>0</v>
      </c>
      <c r="S93" s="15" t="str">
        <f>Q93</f>
        <v>0</v>
      </c>
      <c r="T93" s="15"/>
      <c r="U93" s="15"/>
      <c r="V93" s="15"/>
      <c r="W93" s="15"/>
      <c r="X93" s="15"/>
      <c r="Y93" s="15"/>
      <c r="Z93" s="31"/>
      <c r="AA93" s="18" t="s">
        <v>37</v>
      </c>
      <c r="AB93" s="28" t="s">
        <v>38</v>
      </c>
    </row>
    <row r="94" spans="1:28" customHeight="1" ht="35">
      <c r="B94" s="22" t="s">
        <v>128</v>
      </c>
      <c r="C94" s="13" t="s">
        <v>182</v>
      </c>
      <c r="D94" s="13" t="s">
        <v>168</v>
      </c>
      <c r="E94" s="13" t="s">
        <v>183</v>
      </c>
      <c r="F94" s="15">
        <v>206.44</v>
      </c>
      <c r="G94" s="15">
        <v>1002</v>
      </c>
      <c r="H94" s="15">
        <v>206852.88</v>
      </c>
      <c r="I94" s="15" t="str">
        <f>F94 * 0.0025 </f>
        <v>0</v>
      </c>
      <c r="J94" s="15">
        <v>0</v>
      </c>
      <c r="K94" s="15" t="str">
        <f>F94-I94-J94</f>
        <v>0</v>
      </c>
      <c r="L94" s="15"/>
      <c r="M94" s="15">
        <v>0.01</v>
      </c>
      <c r="N94" s="15">
        <v>0</v>
      </c>
      <c r="O94" s="15" t="str">
        <f>ROUND(K94*M94,2)</f>
        <v>0</v>
      </c>
      <c r="P94" s="15" t="str">
        <f>ROUND(K94*N94,2)</f>
        <v>0</v>
      </c>
      <c r="Q94" s="15" t="str">
        <f>ROUND(G94*O94,2)</f>
        <v>0</v>
      </c>
      <c r="R94" s="15" t="str">
        <f>ROUND(G94*P94,2)</f>
        <v>0</v>
      </c>
      <c r="S94" s="15" t="str">
        <f>Q94</f>
        <v>0</v>
      </c>
      <c r="T94" s="15"/>
      <c r="U94" s="15"/>
      <c r="V94" s="15"/>
      <c r="W94" s="15"/>
      <c r="X94" s="15"/>
      <c r="Y94" s="15"/>
      <c r="Z94" s="31"/>
      <c r="AA94" s="18" t="s">
        <v>37</v>
      </c>
      <c r="AB94" s="28" t="s">
        <v>38</v>
      </c>
    </row>
    <row r="95" spans="1:28" customHeight="1" ht="35">
      <c r="B95" s="22" t="s">
        <v>128</v>
      </c>
      <c r="C95" s="13" t="s">
        <v>184</v>
      </c>
      <c r="D95" s="13" t="s">
        <v>185</v>
      </c>
      <c r="E95" s="13" t="s">
        <v>186</v>
      </c>
      <c r="F95" s="15">
        <v>576.4</v>
      </c>
      <c r="G95" s="15">
        <v>241</v>
      </c>
      <c r="H95" s="15">
        <v>138912.4</v>
      </c>
      <c r="I95" s="15" t="str">
        <f>F95 * 0.0025 </f>
        <v>0</v>
      </c>
      <c r="J95" s="15">
        <v>0</v>
      </c>
      <c r="K95" s="15" t="str">
        <f>F95-I95-J95</f>
        <v>0</v>
      </c>
      <c r="L95" s="15"/>
      <c r="M95" s="15">
        <v>0.03</v>
      </c>
      <c r="N95" s="15">
        <v>0</v>
      </c>
      <c r="O95" s="15" t="str">
        <f>ROUND(K95*M95,2)</f>
        <v>0</v>
      </c>
      <c r="P95" s="15" t="str">
        <f>ROUND(K95*N95,2)</f>
        <v>0</v>
      </c>
      <c r="Q95" s="15" t="str">
        <f>ROUND(G95*O95,2)</f>
        <v>0</v>
      </c>
      <c r="R95" s="15" t="str">
        <f>ROUND(G95*P95,2)</f>
        <v>0</v>
      </c>
      <c r="S95" s="15" t="str">
        <f>Q95</f>
        <v>0</v>
      </c>
      <c r="T95" s="15"/>
      <c r="U95" s="15"/>
      <c r="V95" s="15"/>
      <c r="W95" s="15"/>
      <c r="X95" s="15"/>
      <c r="Y95" s="15"/>
      <c r="Z95" s="31"/>
      <c r="AA95" s="18" t="s">
        <v>37</v>
      </c>
      <c r="AB95" s="28" t="s">
        <v>38</v>
      </c>
    </row>
    <row r="96" spans="1:28" customHeight="1" ht="35">
      <c r="B96" s="22" t="s">
        <v>128</v>
      </c>
      <c r="C96" s="13" t="s">
        <v>187</v>
      </c>
      <c r="D96" s="13" t="s">
        <v>188</v>
      </c>
      <c r="E96" s="13" t="s">
        <v>186</v>
      </c>
      <c r="F96" s="15">
        <v>549.04</v>
      </c>
      <c r="G96" s="15">
        <v>241</v>
      </c>
      <c r="H96" s="15">
        <v>132318.64</v>
      </c>
      <c r="I96" s="15" t="str">
        <f>F96 * 0.0025 </f>
        <v>0</v>
      </c>
      <c r="J96" s="15">
        <v>0</v>
      </c>
      <c r="K96" s="15" t="str">
        <f>F96-I96-J96</f>
        <v>0</v>
      </c>
      <c r="L96" s="15"/>
      <c r="M96" s="15">
        <v>0.03</v>
      </c>
      <c r="N96" s="15">
        <v>0</v>
      </c>
      <c r="O96" s="15" t="str">
        <f>ROUND(K96*M96,2)</f>
        <v>0</v>
      </c>
      <c r="P96" s="15" t="str">
        <f>ROUND(K96*N96,2)</f>
        <v>0</v>
      </c>
      <c r="Q96" s="15" t="str">
        <f>ROUND(G96*O96,2)</f>
        <v>0</v>
      </c>
      <c r="R96" s="15" t="str">
        <f>ROUND(G96*P96,2)</f>
        <v>0</v>
      </c>
      <c r="S96" s="15" t="str">
        <f>Q96</f>
        <v>0</v>
      </c>
      <c r="T96" s="15"/>
      <c r="U96" s="15"/>
      <c r="V96" s="15"/>
      <c r="W96" s="15"/>
      <c r="X96" s="15"/>
      <c r="Y96" s="15"/>
      <c r="Z96" s="31"/>
      <c r="AA96" s="18" t="s">
        <v>37</v>
      </c>
      <c r="AB96" s="28" t="s">
        <v>38</v>
      </c>
    </row>
    <row r="97" spans="1:28" customHeight="1" ht="35">
      <c r="B97" s="22" t="s">
        <v>128</v>
      </c>
      <c r="C97" s="13" t="s">
        <v>189</v>
      </c>
      <c r="D97" s="13" t="s">
        <v>185</v>
      </c>
      <c r="E97" s="13" t="s">
        <v>190</v>
      </c>
      <c r="F97" s="15">
        <v>454.42</v>
      </c>
      <c r="G97" s="15">
        <v>203</v>
      </c>
      <c r="H97" s="15">
        <v>92247.25999999999</v>
      </c>
      <c r="I97" s="15" t="str">
        <f>F97 * 0.0025 </f>
        <v>0</v>
      </c>
      <c r="J97" s="15">
        <v>0</v>
      </c>
      <c r="K97" s="15" t="str">
        <f>F97-I97-J97</f>
        <v>0</v>
      </c>
      <c r="L97" s="15"/>
      <c r="M97" s="15">
        <v>0.01</v>
      </c>
      <c r="N97" s="15">
        <v>0</v>
      </c>
      <c r="O97" s="15" t="str">
        <f>ROUND(K97*M97,2)</f>
        <v>0</v>
      </c>
      <c r="P97" s="15" t="str">
        <f>ROUND(K97*N97,2)</f>
        <v>0</v>
      </c>
      <c r="Q97" s="15" t="str">
        <f>ROUND(G97*O97,2)</f>
        <v>0</v>
      </c>
      <c r="R97" s="15" t="str">
        <f>ROUND(G97*P97,2)</f>
        <v>0</v>
      </c>
      <c r="S97" s="15" t="str">
        <f>Q97</f>
        <v>0</v>
      </c>
      <c r="T97" s="15"/>
      <c r="U97" s="15"/>
      <c r="V97" s="15"/>
      <c r="W97" s="15"/>
      <c r="X97" s="15"/>
      <c r="Y97" s="15"/>
      <c r="Z97" s="31"/>
      <c r="AA97" s="18" t="s">
        <v>37</v>
      </c>
      <c r="AB97" s="28" t="s">
        <v>38</v>
      </c>
    </row>
    <row r="98" spans="1:28" customHeight="1" ht="50">
      <c r="B98" s="48" t="s">
        <v>191</v>
      </c>
      <c r="C98" s="46"/>
      <c r="D98" s="46"/>
      <c r="E98" s="46"/>
      <c r="F98" s="45"/>
      <c r="G98" s="45" t="str">
        <f>SUBTOTAL(9,G64:G97)</f>
        <v>0</v>
      </c>
      <c r="H98" s="49" t="str">
        <f>SUBTOTAL(9,H64:H97)</f>
        <v>0</v>
      </c>
      <c r="I98" s="49"/>
      <c r="J98" s="49"/>
      <c r="K98" s="49"/>
      <c r="L98" s="49"/>
      <c r="M98" s="49"/>
      <c r="N98" s="49"/>
      <c r="O98" s="49"/>
      <c r="P98" s="49"/>
      <c r="Q98" s="49" t="str">
        <f>SUBTOTAL(9,Q64:Q97)</f>
        <v>0</v>
      </c>
      <c r="R98" s="49" t="str">
        <f>SUBTOTAL(9,R64:R97)</f>
        <v>0</v>
      </c>
      <c r="S98" s="49" t="str">
        <f>SUBTOTAL(9,S64:S97)</f>
        <v>0</v>
      </c>
      <c r="T98" s="49" t="str">
        <f>SUBTOTAL(9,T64:T97)</f>
        <v>0</v>
      </c>
      <c r="U98" s="49" t="str">
        <f>SUBTOTAL(9,U64:U97)</f>
        <v>0</v>
      </c>
      <c r="V98" s="49" t="str">
        <f>SUBTOTAL(9,V64:V97)</f>
        <v>0</v>
      </c>
      <c r="W98" s="49" t="str">
        <f>SUBTOTAL(9,W64:W97)</f>
        <v>0</v>
      </c>
      <c r="X98" s="49" t="str">
        <f>SUBTOTAL(9,X64:X97)</f>
        <v>0</v>
      </c>
      <c r="Y98" s="49" t="str">
        <f>SUBTOTAL(9,Y64:Y97)</f>
        <v>0</v>
      </c>
      <c r="Z98" s="50" t="str">
        <f>SUBTOTAL(9,Z64:Z97)</f>
        <v>0</v>
      </c>
      <c r="AA98" s="46"/>
      <c r="AB98" s="47"/>
    </row>
    <row r="99" spans="1:28" customHeight="1" ht="35">
      <c r="B99" s="22" t="s">
        <v>192</v>
      </c>
      <c r="C99" s="13" t="s">
        <v>193</v>
      </c>
      <c r="D99" s="13" t="s">
        <v>78</v>
      </c>
      <c r="E99" s="13" t="s">
        <v>194</v>
      </c>
      <c r="F99" s="15">
        <v>468.73</v>
      </c>
      <c r="G99" s="15">
        <v>3529</v>
      </c>
      <c r="H99" s="15">
        <v>1654148.17</v>
      </c>
      <c r="I99" s="15" t="str">
        <f>F99 * 0.0025 </f>
        <v>0</v>
      </c>
      <c r="J99" s="15">
        <v>0</v>
      </c>
      <c r="K99" s="15" t="str">
        <f>F99-I99-J99</f>
        <v>0</v>
      </c>
      <c r="L99" s="15"/>
      <c r="M99" s="15">
        <v>0.03</v>
      </c>
      <c r="N99" s="15">
        <v>0</v>
      </c>
      <c r="O99" s="15" t="str">
        <f>ROUND(K99*M99,2)</f>
        <v>0</v>
      </c>
      <c r="P99" s="15" t="str">
        <f>ROUND(K99*N99,2)</f>
        <v>0</v>
      </c>
      <c r="Q99" s="15" t="str">
        <f>ROUND(G99*O99,2)</f>
        <v>0</v>
      </c>
      <c r="R99" s="15" t="str">
        <f>ROUND(G99*P99,2)</f>
        <v>0</v>
      </c>
      <c r="S99" s="15"/>
      <c r="T99" s="15"/>
      <c r="U99" s="15" t="str">
        <f>Q99</f>
        <v>0</v>
      </c>
      <c r="V99" s="15"/>
      <c r="W99" s="15"/>
      <c r="X99" s="15"/>
      <c r="Y99" s="15"/>
      <c r="Z99" s="31"/>
      <c r="AA99" s="18" t="s">
        <v>195</v>
      </c>
      <c r="AB99" s="28" t="s">
        <v>196</v>
      </c>
    </row>
    <row r="100" spans="1:28" customHeight="1" ht="35">
      <c r="B100" s="22" t="s">
        <v>192</v>
      </c>
      <c r="C100" s="13" t="s">
        <v>197</v>
      </c>
      <c r="D100" s="13" t="s">
        <v>78</v>
      </c>
      <c r="E100" s="13" t="s">
        <v>194</v>
      </c>
      <c r="F100" s="15">
        <v>482.32</v>
      </c>
      <c r="G100" s="15">
        <v>112</v>
      </c>
      <c r="H100" s="15">
        <v>54019.84</v>
      </c>
      <c r="I100" s="15" t="str">
        <f>F100 * 0.0025 </f>
        <v>0</v>
      </c>
      <c r="J100" s="15">
        <v>0</v>
      </c>
      <c r="K100" s="15" t="str">
        <f>F100-I100-J100</f>
        <v>0</v>
      </c>
      <c r="L100" s="15"/>
      <c r="M100" s="15">
        <v>0.03</v>
      </c>
      <c r="N100" s="15">
        <v>0</v>
      </c>
      <c r="O100" s="15" t="str">
        <f>ROUND(K100*M100,2)</f>
        <v>0</v>
      </c>
      <c r="P100" s="15" t="str">
        <f>ROUND(K100*N100,2)</f>
        <v>0</v>
      </c>
      <c r="Q100" s="15" t="str">
        <f>ROUND(G100*O100,2)</f>
        <v>0</v>
      </c>
      <c r="R100" s="15" t="str">
        <f>ROUND(G100*P100,2)</f>
        <v>0</v>
      </c>
      <c r="S100" s="15"/>
      <c r="T100" s="15"/>
      <c r="U100" s="15" t="str">
        <f>Q100</f>
        <v>0</v>
      </c>
      <c r="V100" s="15"/>
      <c r="W100" s="15"/>
      <c r="X100" s="15"/>
      <c r="Y100" s="15"/>
      <c r="Z100" s="31"/>
      <c r="AA100" s="18" t="s">
        <v>195</v>
      </c>
      <c r="AB100" s="28" t="s">
        <v>196</v>
      </c>
    </row>
    <row r="101" spans="1:28" customHeight="1" ht="35">
      <c r="B101" s="22" t="s">
        <v>192</v>
      </c>
      <c r="C101" s="13" t="s">
        <v>198</v>
      </c>
      <c r="D101" s="13" t="s">
        <v>78</v>
      </c>
      <c r="E101" s="13" t="s">
        <v>194</v>
      </c>
      <c r="F101" s="15">
        <v>491.48</v>
      </c>
      <c r="G101" s="15">
        <v>484</v>
      </c>
      <c r="H101" s="15">
        <v>237876.32</v>
      </c>
      <c r="I101" s="15" t="str">
        <f>F101 * 0.0025 </f>
        <v>0</v>
      </c>
      <c r="J101" s="15">
        <v>0</v>
      </c>
      <c r="K101" s="15" t="str">
        <f>F101-I101-J101</f>
        <v>0</v>
      </c>
      <c r="L101" s="15"/>
      <c r="M101" s="15">
        <v>0.03</v>
      </c>
      <c r="N101" s="15">
        <v>0</v>
      </c>
      <c r="O101" s="15" t="str">
        <f>ROUND(K101*M101,2)</f>
        <v>0</v>
      </c>
      <c r="P101" s="15" t="str">
        <f>ROUND(K101*N101,2)</f>
        <v>0</v>
      </c>
      <c r="Q101" s="15" t="str">
        <f>ROUND(G101*O101,2)</f>
        <v>0</v>
      </c>
      <c r="R101" s="15" t="str">
        <f>ROUND(G101*P101,2)</f>
        <v>0</v>
      </c>
      <c r="S101" s="15"/>
      <c r="T101" s="15"/>
      <c r="U101" s="15" t="str">
        <f>Q101</f>
        <v>0</v>
      </c>
      <c r="V101" s="15"/>
      <c r="W101" s="15"/>
      <c r="X101" s="15"/>
      <c r="Y101" s="15"/>
      <c r="Z101" s="31"/>
      <c r="AA101" s="18" t="s">
        <v>195</v>
      </c>
      <c r="AB101" s="28" t="s">
        <v>196</v>
      </c>
    </row>
    <row r="102" spans="1:28" customHeight="1" ht="35">
      <c r="B102" s="22" t="s">
        <v>192</v>
      </c>
      <c r="C102" s="13" t="s">
        <v>199</v>
      </c>
      <c r="D102" s="13" t="s">
        <v>78</v>
      </c>
      <c r="E102" s="13" t="s">
        <v>194</v>
      </c>
      <c r="F102" s="15">
        <v>509.24</v>
      </c>
      <c r="G102" s="15">
        <v>672</v>
      </c>
      <c r="H102" s="15">
        <v>342209.28</v>
      </c>
      <c r="I102" s="15" t="str">
        <f>F102 * 0.0025 </f>
        <v>0</v>
      </c>
      <c r="J102" s="15">
        <v>5.11</v>
      </c>
      <c r="K102" s="15" t="str">
        <f>F102-I102-J102</f>
        <v>0</v>
      </c>
      <c r="L102" s="15"/>
      <c r="M102" s="15">
        <v>0.03</v>
      </c>
      <c r="N102" s="15">
        <v>0</v>
      </c>
      <c r="O102" s="15" t="str">
        <f>ROUND(K102*M102,2)</f>
        <v>0</v>
      </c>
      <c r="P102" s="15" t="str">
        <f>ROUND(K102*N102,2)</f>
        <v>0</v>
      </c>
      <c r="Q102" s="15" t="str">
        <f>ROUND(G102*O102,2)</f>
        <v>0</v>
      </c>
      <c r="R102" s="15" t="str">
        <f>ROUND(G102*P102,2)</f>
        <v>0</v>
      </c>
      <c r="S102" s="15"/>
      <c r="T102" s="15"/>
      <c r="U102" s="15" t="str">
        <f>Q102</f>
        <v>0</v>
      </c>
      <c r="V102" s="15"/>
      <c r="W102" s="15"/>
      <c r="X102" s="15"/>
      <c r="Y102" s="15"/>
      <c r="Z102" s="31"/>
      <c r="AA102" s="18" t="s">
        <v>195</v>
      </c>
      <c r="AB102" s="28" t="s">
        <v>196</v>
      </c>
    </row>
    <row r="103" spans="1:28" customHeight="1" ht="50">
      <c r="B103" s="48" t="s">
        <v>200</v>
      </c>
      <c r="C103" s="52"/>
      <c r="D103" s="52"/>
      <c r="E103" s="52"/>
      <c r="F103" s="51"/>
      <c r="G103" s="51" t="str">
        <f>SUBTOTAL(9,G99:G102)</f>
        <v>0</v>
      </c>
      <c r="H103" s="54" t="str">
        <f>SUBTOTAL(9,H99:H102)</f>
        <v>0</v>
      </c>
      <c r="I103" s="54"/>
      <c r="J103" s="54"/>
      <c r="K103" s="54"/>
      <c r="L103" s="54"/>
      <c r="M103" s="54"/>
      <c r="N103" s="54"/>
      <c r="O103" s="54"/>
      <c r="P103" s="54"/>
      <c r="Q103" s="54" t="str">
        <f>SUBTOTAL(9,Q99:Q102)</f>
        <v>0</v>
      </c>
      <c r="R103" s="54" t="str">
        <f>SUBTOTAL(9,R99:R102)</f>
        <v>0</v>
      </c>
      <c r="S103" s="54" t="str">
        <f>SUBTOTAL(9,S99:S102)</f>
        <v>0</v>
      </c>
      <c r="T103" s="54" t="str">
        <f>SUBTOTAL(9,T99:T102)</f>
        <v>0</v>
      </c>
      <c r="U103" s="54" t="str">
        <f>SUBTOTAL(9,U99:U102)</f>
        <v>0</v>
      </c>
      <c r="V103" s="54" t="str">
        <f>SUBTOTAL(9,V99:V102)</f>
        <v>0</v>
      </c>
      <c r="W103" s="54" t="str">
        <f>SUBTOTAL(9,W99:W102)</f>
        <v>0</v>
      </c>
      <c r="X103" s="54" t="str">
        <f>SUBTOTAL(9,X99:X102)</f>
        <v>0</v>
      </c>
      <c r="Y103" s="54" t="str">
        <f>SUBTOTAL(9,Y99:Y102)</f>
        <v>0</v>
      </c>
      <c r="Z103" s="55" t="str">
        <f>SUBTOTAL(9,Z99:Z102)</f>
        <v>0</v>
      </c>
      <c r="AA103" s="52"/>
      <c r="AB103" s="53"/>
    </row>
    <row r="104" spans="1:28" customHeight="1" ht="35">
      <c r="B104" s="23" t="s">
        <v>201</v>
      </c>
      <c r="C104" s="14" t="s">
        <v>202</v>
      </c>
      <c r="D104" s="14" t="s">
        <v>203</v>
      </c>
      <c r="E104" s="14" t="s">
        <v>204</v>
      </c>
      <c r="F104" s="16">
        <v>576.7</v>
      </c>
      <c r="G104" s="16">
        <v>756</v>
      </c>
      <c r="H104" s="16">
        <v>435985.2</v>
      </c>
      <c r="I104" s="16" t="str">
        <f>F104 * 0.0025 </f>
        <v>0</v>
      </c>
      <c r="J104" s="16">
        <v>0</v>
      </c>
      <c r="K104" s="16" t="str">
        <f>F104-I104-J104</f>
        <v>0</v>
      </c>
      <c r="L104" s="16"/>
      <c r="M104" s="16">
        <v>0.01</v>
      </c>
      <c r="N104" s="16">
        <v>0</v>
      </c>
      <c r="O104" s="16" t="str">
        <f>ROUND(K104*M104,2)</f>
        <v>0</v>
      </c>
      <c r="P104" s="16" t="str">
        <f>ROUND(K104*N104,2)</f>
        <v>0</v>
      </c>
      <c r="Q104" s="16" t="str">
        <f>ROUND(G104*O104,2)</f>
        <v>0</v>
      </c>
      <c r="R104" s="16" t="str">
        <f>ROUND(G104*P104,2)</f>
        <v>0</v>
      </c>
      <c r="S104" s="16" t="str">
        <f>Q104</f>
        <v>0</v>
      </c>
      <c r="T104" s="16"/>
      <c r="U104" s="16"/>
      <c r="V104" s="16"/>
      <c r="W104" s="16"/>
      <c r="X104" s="16"/>
      <c r="Y104" s="16"/>
      <c r="Z104" s="32"/>
      <c r="AA104" s="17" t="s">
        <v>37</v>
      </c>
      <c r="AB104" s="29" t="s">
        <v>38</v>
      </c>
    </row>
    <row r="105" spans="1:28" customHeight="1" ht="50">
      <c r="B105" s="48" t="s">
        <v>205</v>
      </c>
      <c r="C105" s="52"/>
      <c r="D105" s="52"/>
      <c r="E105" s="52"/>
      <c r="F105" s="51"/>
      <c r="G105" s="51" t="str">
        <f>SUBTOTAL(9,G104:G104)</f>
        <v>0</v>
      </c>
      <c r="H105" s="54" t="str">
        <f>SUBTOTAL(9,H104:H104)</f>
        <v>0</v>
      </c>
      <c r="I105" s="54"/>
      <c r="J105" s="54"/>
      <c r="K105" s="54"/>
      <c r="L105" s="54"/>
      <c r="M105" s="54"/>
      <c r="N105" s="54"/>
      <c r="O105" s="54"/>
      <c r="P105" s="54"/>
      <c r="Q105" s="54" t="str">
        <f>SUBTOTAL(9,Q104:Q104)</f>
        <v>0</v>
      </c>
      <c r="R105" s="54" t="str">
        <f>SUBTOTAL(9,R104:R104)</f>
        <v>0</v>
      </c>
      <c r="S105" s="54" t="str">
        <f>SUBTOTAL(9,S104:S104)</f>
        <v>0</v>
      </c>
      <c r="T105" s="54" t="str">
        <f>SUBTOTAL(9,T104:T104)</f>
        <v>0</v>
      </c>
      <c r="U105" s="54" t="str">
        <f>SUBTOTAL(9,U104:U104)</f>
        <v>0</v>
      </c>
      <c r="V105" s="54" t="str">
        <f>SUBTOTAL(9,V104:V104)</f>
        <v>0</v>
      </c>
      <c r="W105" s="54" t="str">
        <f>SUBTOTAL(9,W104:W104)</f>
        <v>0</v>
      </c>
      <c r="X105" s="54" t="str">
        <f>SUBTOTAL(9,X104:X104)</f>
        <v>0</v>
      </c>
      <c r="Y105" s="54" t="str">
        <f>SUBTOTAL(9,Y104:Y104)</f>
        <v>0</v>
      </c>
      <c r="Z105" s="55" t="str">
        <f>SUBTOTAL(9,Z104:Z104)</f>
        <v>0</v>
      </c>
      <c r="AA105" s="52"/>
      <c r="AB105" s="53"/>
    </row>
    <row r="106" spans="1:28" customHeight="1" ht="35">
      <c r="B106" s="23" t="s">
        <v>206</v>
      </c>
      <c r="C106" s="14" t="s">
        <v>207</v>
      </c>
      <c r="D106" s="14" t="s">
        <v>208</v>
      </c>
      <c r="E106" s="14" t="s">
        <v>209</v>
      </c>
      <c r="F106" s="16">
        <v>437.76</v>
      </c>
      <c r="G106" s="16">
        <v>2860</v>
      </c>
      <c r="H106" s="16">
        <v>1251993.6</v>
      </c>
      <c r="I106" s="16" t="str">
        <f>F106 * 0.0025 </f>
        <v>0</v>
      </c>
      <c r="J106" s="16">
        <v>0</v>
      </c>
      <c r="K106" s="16" t="str">
        <f>F106-I106-J106</f>
        <v>0</v>
      </c>
      <c r="L106" s="16"/>
      <c r="M106" s="16">
        <v>0.01</v>
      </c>
      <c r="N106" s="16">
        <v>0</v>
      </c>
      <c r="O106" s="16" t="str">
        <f>ROUND(K106*M106,2)</f>
        <v>0</v>
      </c>
      <c r="P106" s="16" t="str">
        <f>ROUND(K106*N106,2)</f>
        <v>0</v>
      </c>
      <c r="Q106" s="16" t="str">
        <f>ROUND(G106*O106,2)</f>
        <v>0</v>
      </c>
      <c r="R106" s="16" t="str">
        <f>ROUND(G106*P106,2)</f>
        <v>0</v>
      </c>
      <c r="S106" s="16"/>
      <c r="T106" s="16"/>
      <c r="U106" s="16" t="str">
        <f>Q106</f>
        <v>0</v>
      </c>
      <c r="V106" s="16"/>
      <c r="W106" s="16"/>
      <c r="X106" s="16"/>
      <c r="Y106" s="16"/>
      <c r="Z106" s="32"/>
      <c r="AA106" s="17" t="s">
        <v>195</v>
      </c>
      <c r="AB106" s="29" t="s">
        <v>196</v>
      </c>
    </row>
    <row r="107" spans="1:28" customHeight="1" ht="50">
      <c r="B107" s="48" t="s">
        <v>210</v>
      </c>
      <c r="C107" s="52"/>
      <c r="D107" s="52"/>
      <c r="E107" s="52"/>
      <c r="F107" s="51"/>
      <c r="G107" s="51" t="str">
        <f>SUBTOTAL(9,G106:G106)</f>
        <v>0</v>
      </c>
      <c r="H107" s="54" t="str">
        <f>SUBTOTAL(9,H106:H106)</f>
        <v>0</v>
      </c>
      <c r="I107" s="54"/>
      <c r="J107" s="54"/>
      <c r="K107" s="54"/>
      <c r="L107" s="54"/>
      <c r="M107" s="54"/>
      <c r="N107" s="54"/>
      <c r="O107" s="54"/>
      <c r="P107" s="54"/>
      <c r="Q107" s="54" t="str">
        <f>SUBTOTAL(9,Q106:Q106)</f>
        <v>0</v>
      </c>
      <c r="R107" s="54" t="str">
        <f>SUBTOTAL(9,R106:R106)</f>
        <v>0</v>
      </c>
      <c r="S107" s="54" t="str">
        <f>SUBTOTAL(9,S106:S106)</f>
        <v>0</v>
      </c>
      <c r="T107" s="54" t="str">
        <f>SUBTOTAL(9,T106:T106)</f>
        <v>0</v>
      </c>
      <c r="U107" s="54" t="str">
        <f>SUBTOTAL(9,U106:U106)</f>
        <v>0</v>
      </c>
      <c r="V107" s="54" t="str">
        <f>SUBTOTAL(9,V106:V106)</f>
        <v>0</v>
      </c>
      <c r="W107" s="54" t="str">
        <f>SUBTOTAL(9,W106:W106)</f>
        <v>0</v>
      </c>
      <c r="X107" s="54" t="str">
        <f>SUBTOTAL(9,X106:X106)</f>
        <v>0</v>
      </c>
      <c r="Y107" s="54" t="str">
        <f>SUBTOTAL(9,Y106:Y106)</f>
        <v>0</v>
      </c>
      <c r="Z107" s="55" t="str">
        <f>SUBTOTAL(9,Z106:Z106)</f>
        <v>0</v>
      </c>
      <c r="AA107" s="52"/>
      <c r="AB107" s="53"/>
    </row>
    <row r="108" spans="1:28" customHeight="1" ht="65">
      <c r="B108" s="58" t="s">
        <v>211</v>
      </c>
      <c r="C108" s="56"/>
      <c r="D108" s="56"/>
      <c r="E108" s="56"/>
      <c r="F108" s="56"/>
      <c r="G108" s="56"/>
      <c r="H108" s="56"/>
      <c r="I108" s="56"/>
      <c r="J108" s="56"/>
      <c r="K108" s="56"/>
      <c r="L108" s="56"/>
      <c r="M108" s="56"/>
      <c r="N108" s="56"/>
      <c r="O108" s="56"/>
      <c r="P108" s="56"/>
      <c r="Q108" s="59" t="str">
        <f>SUM(Q41,Q63,Q98,Q103,Q105,Q107)</f>
        <v>0</v>
      </c>
      <c r="R108" s="59" t="str">
        <f>SUM(R41,R63,R98,R103,R105,R107)</f>
        <v>0</v>
      </c>
      <c r="S108" s="59" t="str">
        <f>SUM(S41,S63,S98,S103,S105,S107)</f>
        <v>0</v>
      </c>
      <c r="T108" s="59" t="str">
        <f>SUM(T41,T63,T98,T103,T105,T107)</f>
        <v>0</v>
      </c>
      <c r="U108" s="59" t="str">
        <f>SUM(U41,U63,U98,U103,U105,U107)</f>
        <v>0</v>
      </c>
      <c r="V108" s="59" t="str">
        <f>SUM(V41,V63,V98,V103,V105,V107)</f>
        <v>0</v>
      </c>
      <c r="W108" s="59" t="str">
        <f>SUM(W41,W63,W98,W103,W105,W107)</f>
        <v>0</v>
      </c>
      <c r="X108" s="59" t="str">
        <f>SUM(X41,X63,X98,X103,X105,X107)</f>
        <v>0</v>
      </c>
      <c r="Y108" s="59" t="str">
        <f>SUM(Y41,Y63,Y98,Y103,Y105,Y107)</f>
        <v>0</v>
      </c>
      <c r="Z108" s="61" t="str">
        <f>SUM(Z41,Z63,Z98,Z103,Z105,Z107)</f>
        <v>0</v>
      </c>
      <c r="AA108" s="56"/>
      <c r="AB108" s="57"/>
    </row>
    <row r="109" spans="1:28" customHeight="1" ht="65">
      <c r="B109" s="58" t="s">
        <v>212</v>
      </c>
      <c r="C109" s="56"/>
      <c r="D109" s="56"/>
      <c r="E109" s="56"/>
      <c r="F109" s="56"/>
      <c r="G109" s="56"/>
      <c r="H109" s="56"/>
      <c r="I109" s="56"/>
      <c r="J109" s="56"/>
      <c r="K109" s="56"/>
      <c r="L109" s="56"/>
      <c r="M109" s="56"/>
      <c r="N109" s="56"/>
      <c r="O109" s="56"/>
      <c r="P109" s="56"/>
      <c r="Q109" s="60" t="str">
        <f>Q108+R108</f>
        <v>0</v>
      </c>
      <c r="R109" s="59"/>
      <c r="S109" s="59" t="str">
        <f>S108</f>
        <v>0</v>
      </c>
      <c r="T109" s="59" t="str">
        <f>T108</f>
        <v>0</v>
      </c>
      <c r="U109" s="59" t="str">
        <f>U108</f>
        <v>0</v>
      </c>
      <c r="V109" s="59" t="str">
        <f>V108</f>
        <v>0</v>
      </c>
      <c r="W109" s="59" t="str">
        <f>W108</f>
        <v>0</v>
      </c>
      <c r="X109" s="59" t="str">
        <f>X108</f>
        <v>0</v>
      </c>
      <c r="Y109" s="59" t="str">
        <f>Y108</f>
        <v>0</v>
      </c>
      <c r="Z109" s="61" t="str">
        <f>Z108</f>
        <v>0</v>
      </c>
      <c r="AA109" s="56"/>
      <c r="AB109" s="57"/>
    </row>
    <row r="110" spans="1:28" customHeight="1" ht="15"/>
    <row r="111" spans="1:28" customHeight="1" ht="30">
      <c r="B111" s="70" t="s">
        <v>213</v>
      </c>
      <c r="C111" s="70" t="s">
        <v>214</v>
      </c>
      <c r="D111" s="70" t="s">
        <v>215</v>
      </c>
      <c r="E111" s="62" t="s">
        <v>216</v>
      </c>
      <c r="F111" s="34"/>
      <c r="G111" s="34"/>
      <c r="H111" s="34"/>
      <c r="I111" s="34"/>
      <c r="J111" s="35"/>
    </row>
    <row r="112" spans="1:28" customHeight="1" ht="30">
      <c r="B112" s="70"/>
      <c r="C112" s="70"/>
      <c r="D112" s="70" t="s">
        <v>217</v>
      </c>
      <c r="E112" s="63" t="s">
        <v>218</v>
      </c>
      <c r="F112" s="64"/>
      <c r="G112" s="63" t="s">
        <v>219</v>
      </c>
      <c r="H112" s="65"/>
      <c r="I112" s="66" t="s">
        <v>220</v>
      </c>
      <c r="J112" s="35"/>
    </row>
    <row r="113" spans="1:28" customHeight="1" ht="40">
      <c r="B113" s="70" t="s">
        <v>221</v>
      </c>
      <c r="C113" s="70" t="s">
        <v>222</v>
      </c>
      <c r="D113" s="70" t="s">
        <v>223</v>
      </c>
      <c r="E113" s="36"/>
      <c r="F113" s="38"/>
      <c r="G113" s="36"/>
      <c r="H113" s="40"/>
      <c r="I113" s="38"/>
      <c r="J113" s="40"/>
    </row>
    <row r="114" spans="1:28" customHeight="1" ht="40">
      <c r="B114" s="71"/>
      <c r="C114" s="71"/>
      <c r="D114" s="71" t="s">
        <v>224</v>
      </c>
      <c r="E114" s="37"/>
      <c r="F114" s="39"/>
      <c r="G114" s="37"/>
      <c r="H114" s="41"/>
      <c r="I114" s="39"/>
      <c r="J114" s="41"/>
    </row>
    <row r="115" spans="1:28" customHeight="1" ht="25">
      <c r="E115" s="67" t="s">
        <v>225</v>
      </c>
      <c r="F115" s="68"/>
      <c r="G115" s="67" t="s">
        <v>225</v>
      </c>
      <c r="H115" s="69"/>
      <c r="I115" s="68" t="s">
        <v>225</v>
      </c>
      <c r="J115" s="35"/>
    </row>
    <row r="116" spans="1:28" customHeight="1" ht="30">
      <c r="E116" s="63" t="s">
        <v>226</v>
      </c>
      <c r="F116" s="64"/>
      <c r="G116" s="65"/>
      <c r="H116" s="66" t="s">
        <v>227</v>
      </c>
      <c r="I116" s="64"/>
      <c r="J116" s="35"/>
    </row>
    <row r="117" spans="1:28" customHeight="1" ht="80">
      <c r="E117" s="33"/>
      <c r="F117" s="34"/>
      <c r="G117" s="35"/>
      <c r="H117" s="34"/>
      <c r="I117" s="34"/>
      <c r="J117" s="35"/>
    </row>
    <row r="118" spans="1:28" customHeight="1" ht="25">
      <c r="E118" s="67" t="s">
        <v>225</v>
      </c>
      <c r="F118" s="68"/>
      <c r="G118" s="69"/>
      <c r="H118" s="68" t="s">
        <v>225</v>
      </c>
      <c r="I118" s="68"/>
      <c r="J118" s="35"/>
    </row>
    <row r="119" spans="1:28" customHeight="1" ht="8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B12:AB12"/>
  <mergeCells>
    <mergeCell ref="M10:N10"/>
    <mergeCell ref="O10:P10"/>
    <mergeCell ref="Q10:R10"/>
    <mergeCell ref="S10:Z10"/>
    <mergeCell ref="B41:F41"/>
    <mergeCell ref="I41:P41"/>
    <mergeCell ref="B63:F63"/>
    <mergeCell ref="I63:P63"/>
    <mergeCell ref="B98:F98"/>
    <mergeCell ref="I98:P98"/>
    <mergeCell ref="B103:F103"/>
    <mergeCell ref="I103:P103"/>
    <mergeCell ref="B105:F105"/>
    <mergeCell ref="I105:P105"/>
    <mergeCell ref="B107:F107"/>
    <mergeCell ref="I107:P107"/>
    <mergeCell ref="B108:P108"/>
    <mergeCell ref="B109:P109"/>
    <mergeCell ref="Q109:R109"/>
    <mergeCell ref="E111:J111"/>
    <mergeCell ref="E112:F112"/>
    <mergeCell ref="G112:H112"/>
    <mergeCell ref="I112:J112"/>
    <mergeCell ref="E116:G116"/>
    <mergeCell ref="H116:J116"/>
    <mergeCell ref="B10:B11"/>
    <mergeCell ref="C10:C11"/>
    <mergeCell ref="D10:D11"/>
    <mergeCell ref="E10:E11"/>
    <mergeCell ref="F10:F11"/>
    <mergeCell ref="G10:G11"/>
    <mergeCell ref="H10:H11"/>
    <mergeCell ref="I10:I11"/>
    <mergeCell ref="J10:J11"/>
    <mergeCell ref="K10:K11"/>
    <mergeCell ref="L10:L11"/>
  </mergeCells>
  <printOptions gridLines="false" gridLinesSet="true" horizontalCentered="true"/>
  <pageMargins left="0.19" right="0.19" top="0.23" bottom="0.23" header="0.3" footer="0.3"/>
  <pageSetup paperSize="9" orientation="landscape" scale="100" fitToHeight="0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V37"/>
  <sheetViews>
    <sheetView tabSelected="0" workbookViewId="0" zoomScale="50" showGridLines="false" showRowColHeaders="1">
      <pane ySplit="12" topLeftCell="A13" activePane="bottomLeft" state="frozen"/>
      <selection pane="bottomLeft" activeCell="A13" sqref="A13"/>
    </sheetView>
  </sheetViews>
  <sheetFormatPr defaultRowHeight="14.4" outlineLevelRow="0" outlineLevelCol="1"/>
  <cols>
    <col min="1" max="1" width="1.71" customWidth="true" style="0"/>
    <col min="2" max="2" width="13.71" customWidth="true" style="0"/>
    <col min="3" max="3" width="21.71" customWidth="true" style="0"/>
    <col min="4" max="4" width="43.71" customWidth="true" style="0"/>
    <col min="5" max="5" width="22.71" customWidth="true" style="0"/>
    <col min="6" max="6" width="22.71" customWidth="true" style="0"/>
    <col min="7" max="7" width="31.71" customWidth="true" style="0"/>
    <col min="8" max="8" width="31.71" customWidth="true" style="0"/>
    <col min="9" max="9" width="22.71" customWidth="true" style="0"/>
    <col min="10" max="10" width="22.71" customWidth="true" style="0"/>
    <col min="11" max="11" width="13.71" customWidth="true" style="0"/>
    <col min="12" max="12" width="13.71" customWidth="true" style="0"/>
    <col min="13" max="13" width="8.71" customWidth="true" style="0"/>
    <col min="14" max="14" width="8.71" customWidth="true" style="0"/>
    <col min="15" max="15" width="10.71" customWidth="true" style="0"/>
    <col min="16" max="16" width="10.71" customWidth="true" style="0"/>
    <col min="17" max="17" width="26.71" customWidth="true" style="0"/>
    <col min="18" max="18" width="10.71" customWidth="true" style="0"/>
    <col min="19" max="19" width="23.29" customWidth="true" style="0"/>
    <col min="20" max="20" width="23.29" customWidth="true" style="0"/>
    <col min="21" max="21" width="23.29" hidden="true" customWidth="true" collapsed="true" outlineLevel="1" style="0"/>
    <col min="22" max="22" width="23.29" hidden="true" customWidth="true" collapsed="true" outlineLevel="1" style="0"/>
  </cols>
  <sheetData>
    <row r="1" spans="1:22" customHeight="1" ht="10"/>
    <row r="2" spans="1:22" customHeight="1" ht="70" s="2" customFormat="1">
      <c r="B2" s="5" t="s">
        <v>0</v>
      </c>
      <c r="C2" s="3"/>
      <c r="D2" s="3"/>
      <c r="E2" s="4"/>
    </row>
    <row r="3" spans="1:22" customHeight="1" ht="10" s="2" customFormat="1"/>
    <row r="4" spans="1:22" customHeight="1" ht="35" s="2" customFormat="1">
      <c r="B4" s="6" t="s">
        <v>1</v>
      </c>
    </row>
    <row r="5" spans="1:22" customHeight="1" ht="35" s="2" customFormat="1">
      <c r="B5" s="7" t="s">
        <v>2</v>
      </c>
    </row>
    <row r="6" spans="1:22" customHeight="1" ht="35" s="2" customFormat="1">
      <c r="B6" s="8" t="s">
        <v>3</v>
      </c>
    </row>
    <row r="7" spans="1:22" customHeight="1" ht="35" s="2" customFormat="1">
      <c r="B7" s="8" t="s">
        <v>4</v>
      </c>
    </row>
    <row r="8" spans="1:22" customHeight="1" ht="35" s="2" customFormat="1">
      <c r="B8" s="6" t="s">
        <v>5</v>
      </c>
    </row>
    <row r="9" spans="1:22" customHeight="1" ht="10"/>
    <row r="10" spans="1:22" customHeight="1" ht="46" s="1" customFormat="1">
      <c r="B10" s="19" t="s">
        <v>6</v>
      </c>
      <c r="C10" s="24" t="s">
        <v>7</v>
      </c>
      <c r="D10" s="24" t="s">
        <v>8</v>
      </c>
      <c r="E10" s="24" t="s">
        <v>9</v>
      </c>
      <c r="F10" s="24" t="s">
        <v>10</v>
      </c>
      <c r="G10" s="24" t="s">
        <v>11</v>
      </c>
      <c r="H10" s="24" t="s">
        <v>12</v>
      </c>
      <c r="I10" s="24" t="s">
        <v>13</v>
      </c>
      <c r="J10" s="24" t="s">
        <v>14</v>
      </c>
      <c r="K10" s="24" t="s">
        <v>15</v>
      </c>
      <c r="L10" s="24" t="s">
        <v>16</v>
      </c>
      <c r="M10" s="24" t="s">
        <v>17</v>
      </c>
      <c r="N10" s="24"/>
      <c r="O10" s="24" t="s">
        <v>18</v>
      </c>
      <c r="P10" s="24"/>
      <c r="Q10" s="24" t="s">
        <v>19</v>
      </c>
      <c r="R10" s="24"/>
      <c r="S10" s="24" t="s">
        <v>20</v>
      </c>
      <c r="T10" s="25"/>
      <c r="U10" s="24" t="s">
        <v>21</v>
      </c>
      <c r="V10" s="25" t="s">
        <v>22</v>
      </c>
    </row>
    <row r="11" spans="1:22" customHeight="1" ht="46" s="1" customFormat="1">
      <c r="B11" s="20"/>
      <c r="C11" s="9"/>
      <c r="D11" s="9"/>
      <c r="E11" s="9"/>
      <c r="F11" s="9"/>
      <c r="G11" s="9"/>
      <c r="H11" s="9"/>
      <c r="I11" s="9"/>
      <c r="J11" s="9"/>
      <c r="K11" s="9"/>
      <c r="L11" s="9"/>
      <c r="M11" s="9" t="s">
        <v>23</v>
      </c>
      <c r="N11" s="9" t="s">
        <v>24</v>
      </c>
      <c r="O11" s="9" t="s">
        <v>23</v>
      </c>
      <c r="P11" s="9" t="s">
        <v>24</v>
      </c>
      <c r="Q11" s="9" t="s">
        <v>23</v>
      </c>
      <c r="R11" s="9" t="s">
        <v>24</v>
      </c>
      <c r="S11" s="9" t="s">
        <v>228</v>
      </c>
      <c r="T11" s="26" t="s">
        <v>229</v>
      </c>
      <c r="U11" s="9"/>
      <c r="V11" s="26"/>
    </row>
    <row r="12" spans="1:22" customHeight="1" ht="12">
      <c r="B12" s="42"/>
      <c r="C12" s="43"/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4"/>
      <c r="U12" s="43"/>
      <c r="V12" s="44"/>
    </row>
    <row r="13" spans="1:22" customHeight="1" ht="35">
      <c r="B13" s="21" t="s">
        <v>89</v>
      </c>
      <c r="C13" s="10">
        <v>8979483260</v>
      </c>
      <c r="D13" s="10" t="s">
        <v>230</v>
      </c>
      <c r="E13" s="10" t="s">
        <v>231</v>
      </c>
      <c r="F13" s="11">
        <v>9923.16</v>
      </c>
      <c r="G13" s="11">
        <v>78</v>
      </c>
      <c r="H13" s="11">
        <v>774006.48</v>
      </c>
      <c r="I13" s="11">
        <v>51.04</v>
      </c>
      <c r="J13" s="11">
        <v>2638.73</v>
      </c>
      <c r="K13" s="11" t="str">
        <f>F13-I13-J13</f>
        <v>0</v>
      </c>
      <c r="L13" s="11"/>
      <c r="M13" s="11">
        <v>0.03</v>
      </c>
      <c r="N13" s="11">
        <v>0</v>
      </c>
      <c r="O13" s="11" t="str">
        <f>ROUND(K13*M13,2)</f>
        <v>0</v>
      </c>
      <c r="P13" s="11" t="str">
        <f>ROUND(K13*N13,2)</f>
        <v>0</v>
      </c>
      <c r="Q13" s="11" t="str">
        <f>ROUND(G13*O13,2)</f>
        <v>0</v>
      </c>
      <c r="R13" s="11" t="str">
        <f>ROUND(G13*P13,2)</f>
        <v>0</v>
      </c>
      <c r="S13" s="11"/>
      <c r="T13" s="30" t="str">
        <f>Q13</f>
        <v>0</v>
      </c>
      <c r="U13" s="12" t="s">
        <v>232</v>
      </c>
      <c r="V13" s="27" t="s">
        <v>233</v>
      </c>
    </row>
    <row r="14" spans="1:22" customHeight="1" ht="35">
      <c r="B14" s="22" t="s">
        <v>89</v>
      </c>
      <c r="C14" s="13">
        <v>8979483270</v>
      </c>
      <c r="D14" s="13" t="s">
        <v>234</v>
      </c>
      <c r="E14" s="13" t="s">
        <v>231</v>
      </c>
      <c r="F14" s="15">
        <v>9923.16</v>
      </c>
      <c r="G14" s="15">
        <v>78</v>
      </c>
      <c r="H14" s="15">
        <v>774006.48</v>
      </c>
      <c r="I14" s="15">
        <v>51.04</v>
      </c>
      <c r="J14" s="15">
        <v>2638.73</v>
      </c>
      <c r="K14" s="15" t="str">
        <f>F14-I14-J14</f>
        <v>0</v>
      </c>
      <c r="L14" s="15"/>
      <c r="M14" s="15">
        <v>0.03</v>
      </c>
      <c r="N14" s="15">
        <v>0</v>
      </c>
      <c r="O14" s="15" t="str">
        <f>ROUND(K14*M14,2)</f>
        <v>0</v>
      </c>
      <c r="P14" s="15" t="str">
        <f>ROUND(K14*N14,2)</f>
        <v>0</v>
      </c>
      <c r="Q14" s="15" t="str">
        <f>ROUND(G14*O14,2)</f>
        <v>0</v>
      </c>
      <c r="R14" s="15" t="str">
        <f>ROUND(G14*P14,2)</f>
        <v>0</v>
      </c>
      <c r="S14" s="15"/>
      <c r="T14" s="31" t="str">
        <f>Q14</f>
        <v>0</v>
      </c>
      <c r="U14" s="18" t="s">
        <v>232</v>
      </c>
      <c r="V14" s="28" t="s">
        <v>233</v>
      </c>
    </row>
    <row r="15" spans="1:22" customHeight="1" ht="35">
      <c r="B15" s="22" t="s">
        <v>89</v>
      </c>
      <c r="C15" s="13">
        <v>8979483280</v>
      </c>
      <c r="D15" s="13" t="s">
        <v>230</v>
      </c>
      <c r="E15" s="13" t="s">
        <v>231</v>
      </c>
      <c r="F15" s="15">
        <v>10126.92</v>
      </c>
      <c r="G15" s="15">
        <v>12</v>
      </c>
      <c r="H15" s="15">
        <v>121523.04</v>
      </c>
      <c r="I15" s="15">
        <v>51.04</v>
      </c>
      <c r="J15" s="15">
        <v>2638.73</v>
      </c>
      <c r="K15" s="15" t="str">
        <f>F15-I15-J15</f>
        <v>0</v>
      </c>
      <c r="L15" s="15"/>
      <c r="M15" s="15">
        <v>0.03</v>
      </c>
      <c r="N15" s="15">
        <v>0</v>
      </c>
      <c r="O15" s="15" t="str">
        <f>ROUND(K15*M15,2)</f>
        <v>0</v>
      </c>
      <c r="P15" s="15" t="str">
        <f>ROUND(K15*N15,2)</f>
        <v>0</v>
      </c>
      <c r="Q15" s="15" t="str">
        <f>ROUND(G15*O15,2)</f>
        <v>0</v>
      </c>
      <c r="R15" s="15" t="str">
        <f>ROUND(G15*P15,2)</f>
        <v>0</v>
      </c>
      <c r="S15" s="15"/>
      <c r="T15" s="31" t="str">
        <f>Q15</f>
        <v>0</v>
      </c>
      <c r="U15" s="18" t="s">
        <v>232</v>
      </c>
      <c r="V15" s="28" t="s">
        <v>233</v>
      </c>
    </row>
    <row r="16" spans="1:22" customHeight="1" ht="35">
      <c r="B16" s="22" t="s">
        <v>89</v>
      </c>
      <c r="C16" s="13">
        <v>8979483290</v>
      </c>
      <c r="D16" s="13" t="s">
        <v>234</v>
      </c>
      <c r="E16" s="13" t="s">
        <v>231</v>
      </c>
      <c r="F16" s="15">
        <v>10126.92</v>
      </c>
      <c r="G16" s="15">
        <v>12</v>
      </c>
      <c r="H16" s="15">
        <v>121523.04</v>
      </c>
      <c r="I16" s="15">
        <v>51.04</v>
      </c>
      <c r="J16" s="15">
        <v>2638.73</v>
      </c>
      <c r="K16" s="15" t="str">
        <f>F16-I16-J16</f>
        <v>0</v>
      </c>
      <c r="L16" s="15"/>
      <c r="M16" s="15">
        <v>0.03</v>
      </c>
      <c r="N16" s="15">
        <v>0</v>
      </c>
      <c r="O16" s="15" t="str">
        <f>ROUND(K16*M16,2)</f>
        <v>0</v>
      </c>
      <c r="P16" s="15" t="str">
        <f>ROUND(K16*N16,2)</f>
        <v>0</v>
      </c>
      <c r="Q16" s="15" t="str">
        <f>ROUND(G16*O16,2)</f>
        <v>0</v>
      </c>
      <c r="R16" s="15" t="str">
        <f>ROUND(G16*P16,2)</f>
        <v>0</v>
      </c>
      <c r="S16" s="15"/>
      <c r="T16" s="31" t="str">
        <f>Q16</f>
        <v>0</v>
      </c>
      <c r="U16" s="18" t="s">
        <v>232</v>
      </c>
      <c r="V16" s="28" t="s">
        <v>233</v>
      </c>
    </row>
    <row r="17" spans="1:22" customHeight="1" ht="35">
      <c r="B17" s="22" t="s">
        <v>89</v>
      </c>
      <c r="C17" s="13">
        <v>8979483360</v>
      </c>
      <c r="D17" s="13" t="s">
        <v>235</v>
      </c>
      <c r="E17" s="13" t="s">
        <v>231</v>
      </c>
      <c r="F17" s="15">
        <v>12477.32</v>
      </c>
      <c r="G17" s="15">
        <v>78</v>
      </c>
      <c r="H17" s="15">
        <v>973230.96</v>
      </c>
      <c r="I17" s="15">
        <v>51.04</v>
      </c>
      <c r="J17" s="15">
        <v>3038.61</v>
      </c>
      <c r="K17" s="15" t="str">
        <f>F17-I17-J17</f>
        <v>0</v>
      </c>
      <c r="L17" s="15"/>
      <c r="M17" s="15">
        <v>0.03</v>
      </c>
      <c r="N17" s="15">
        <v>0</v>
      </c>
      <c r="O17" s="15" t="str">
        <f>ROUND(K17*M17,2)</f>
        <v>0</v>
      </c>
      <c r="P17" s="15" t="str">
        <f>ROUND(K17*N17,2)</f>
        <v>0</v>
      </c>
      <c r="Q17" s="15" t="str">
        <f>ROUND(G17*O17,2)</f>
        <v>0</v>
      </c>
      <c r="R17" s="15" t="str">
        <f>ROUND(G17*P17,2)</f>
        <v>0</v>
      </c>
      <c r="S17" s="15"/>
      <c r="T17" s="31" t="str">
        <f>Q17</f>
        <v>0</v>
      </c>
      <c r="U17" s="18" t="s">
        <v>232</v>
      </c>
      <c r="V17" s="28" t="s">
        <v>233</v>
      </c>
    </row>
    <row r="18" spans="1:22" customHeight="1" ht="35">
      <c r="B18" s="22" t="s">
        <v>89</v>
      </c>
      <c r="C18" s="13">
        <v>8979483370</v>
      </c>
      <c r="D18" s="13" t="s">
        <v>236</v>
      </c>
      <c r="E18" s="13" t="s">
        <v>231</v>
      </c>
      <c r="F18" s="15">
        <v>12477.32</v>
      </c>
      <c r="G18" s="15">
        <v>78</v>
      </c>
      <c r="H18" s="15">
        <v>973230.96</v>
      </c>
      <c r="I18" s="15">
        <v>51.04</v>
      </c>
      <c r="J18" s="15">
        <v>3038.61</v>
      </c>
      <c r="K18" s="15" t="str">
        <f>F18-I18-J18</f>
        <v>0</v>
      </c>
      <c r="L18" s="15"/>
      <c r="M18" s="15">
        <v>0.03</v>
      </c>
      <c r="N18" s="15">
        <v>0</v>
      </c>
      <c r="O18" s="15" t="str">
        <f>ROUND(K18*M18,2)</f>
        <v>0</v>
      </c>
      <c r="P18" s="15" t="str">
        <f>ROUND(K18*N18,2)</f>
        <v>0</v>
      </c>
      <c r="Q18" s="15" t="str">
        <f>ROUND(G18*O18,2)</f>
        <v>0</v>
      </c>
      <c r="R18" s="15" t="str">
        <f>ROUND(G18*P18,2)</f>
        <v>0</v>
      </c>
      <c r="S18" s="15"/>
      <c r="T18" s="31" t="str">
        <f>Q18</f>
        <v>0</v>
      </c>
      <c r="U18" s="18" t="s">
        <v>232</v>
      </c>
      <c r="V18" s="28" t="s">
        <v>233</v>
      </c>
    </row>
    <row r="19" spans="1:22" customHeight="1" ht="35">
      <c r="B19" s="22" t="s">
        <v>89</v>
      </c>
      <c r="C19" s="13">
        <v>8979483440</v>
      </c>
      <c r="D19" s="13" t="s">
        <v>237</v>
      </c>
      <c r="E19" s="13" t="s">
        <v>231</v>
      </c>
      <c r="F19" s="15">
        <v>12557.32</v>
      </c>
      <c r="G19" s="15">
        <v>78</v>
      </c>
      <c r="H19" s="15">
        <v>979470.96</v>
      </c>
      <c r="I19" s="15">
        <v>51.04</v>
      </c>
      <c r="J19" s="15">
        <v>3038.61</v>
      </c>
      <c r="K19" s="15" t="str">
        <f>F19-I19-J19</f>
        <v>0</v>
      </c>
      <c r="L19" s="15"/>
      <c r="M19" s="15">
        <v>0.03</v>
      </c>
      <c r="N19" s="15">
        <v>0</v>
      </c>
      <c r="O19" s="15" t="str">
        <f>ROUND(K19*M19,2)</f>
        <v>0</v>
      </c>
      <c r="P19" s="15" t="str">
        <f>ROUND(K19*N19,2)</f>
        <v>0</v>
      </c>
      <c r="Q19" s="15" t="str">
        <f>ROUND(G19*O19,2)</f>
        <v>0</v>
      </c>
      <c r="R19" s="15" t="str">
        <f>ROUND(G19*P19,2)</f>
        <v>0</v>
      </c>
      <c r="S19" s="15"/>
      <c r="T19" s="31" t="str">
        <f>Q19</f>
        <v>0</v>
      </c>
      <c r="U19" s="18" t="s">
        <v>232</v>
      </c>
      <c r="V19" s="28" t="s">
        <v>233</v>
      </c>
    </row>
    <row r="20" spans="1:22" customHeight="1" ht="35">
      <c r="B20" s="22" t="s">
        <v>89</v>
      </c>
      <c r="C20" s="13">
        <v>8979483450</v>
      </c>
      <c r="D20" s="13" t="s">
        <v>238</v>
      </c>
      <c r="E20" s="13" t="s">
        <v>231</v>
      </c>
      <c r="F20" s="15">
        <v>12557.32</v>
      </c>
      <c r="G20" s="15">
        <v>78</v>
      </c>
      <c r="H20" s="15">
        <v>979470.96</v>
      </c>
      <c r="I20" s="15">
        <v>51.04</v>
      </c>
      <c r="J20" s="15">
        <v>3038.61</v>
      </c>
      <c r="K20" s="15" t="str">
        <f>F20-I20-J20</f>
        <v>0</v>
      </c>
      <c r="L20" s="15"/>
      <c r="M20" s="15">
        <v>0.03</v>
      </c>
      <c r="N20" s="15">
        <v>0</v>
      </c>
      <c r="O20" s="15" t="str">
        <f>ROUND(K20*M20,2)</f>
        <v>0</v>
      </c>
      <c r="P20" s="15" t="str">
        <f>ROUND(K20*N20,2)</f>
        <v>0</v>
      </c>
      <c r="Q20" s="15" t="str">
        <f>ROUND(G20*O20,2)</f>
        <v>0</v>
      </c>
      <c r="R20" s="15" t="str">
        <f>ROUND(G20*P20,2)</f>
        <v>0</v>
      </c>
      <c r="S20" s="15"/>
      <c r="T20" s="31" t="str">
        <f>Q20</f>
        <v>0</v>
      </c>
      <c r="U20" s="18" t="s">
        <v>232</v>
      </c>
      <c r="V20" s="28" t="s">
        <v>233</v>
      </c>
    </row>
    <row r="21" spans="1:22" customHeight="1" ht="35">
      <c r="B21" s="22" t="s">
        <v>89</v>
      </c>
      <c r="C21" s="13">
        <v>8979483460</v>
      </c>
      <c r="D21" s="13" t="s">
        <v>237</v>
      </c>
      <c r="E21" s="13" t="s">
        <v>231</v>
      </c>
      <c r="F21" s="15">
        <v>13912.97</v>
      </c>
      <c r="G21" s="15">
        <v>6</v>
      </c>
      <c r="H21" s="15">
        <v>83477.82000000001</v>
      </c>
      <c r="I21" s="15">
        <v>51.04</v>
      </c>
      <c r="J21" s="15">
        <v>2933.36</v>
      </c>
      <c r="K21" s="15" t="str">
        <f>F21-I21-J21</f>
        <v>0</v>
      </c>
      <c r="L21" s="15"/>
      <c r="M21" s="15">
        <v>0.03</v>
      </c>
      <c r="N21" s="15">
        <v>0</v>
      </c>
      <c r="O21" s="15" t="str">
        <f>ROUND(K21*M21,2)</f>
        <v>0</v>
      </c>
      <c r="P21" s="15" t="str">
        <f>ROUND(K21*N21,2)</f>
        <v>0</v>
      </c>
      <c r="Q21" s="15" t="str">
        <f>ROUND(G21*O21,2)</f>
        <v>0</v>
      </c>
      <c r="R21" s="15" t="str">
        <f>ROUND(G21*P21,2)</f>
        <v>0</v>
      </c>
      <c r="S21" s="15"/>
      <c r="T21" s="31" t="str">
        <f>Q21</f>
        <v>0</v>
      </c>
      <c r="U21" s="18" t="s">
        <v>232</v>
      </c>
      <c r="V21" s="28" t="s">
        <v>233</v>
      </c>
    </row>
    <row r="22" spans="1:22" customHeight="1" ht="35">
      <c r="B22" s="22" t="s">
        <v>89</v>
      </c>
      <c r="C22" s="13">
        <v>8979483470</v>
      </c>
      <c r="D22" s="13" t="s">
        <v>238</v>
      </c>
      <c r="E22" s="13" t="s">
        <v>231</v>
      </c>
      <c r="F22" s="15">
        <v>13912.97</v>
      </c>
      <c r="G22" s="15">
        <v>6</v>
      </c>
      <c r="H22" s="15">
        <v>83477.82000000001</v>
      </c>
      <c r="I22" s="15">
        <v>51.04</v>
      </c>
      <c r="J22" s="15">
        <v>2933.36</v>
      </c>
      <c r="K22" s="15" t="str">
        <f>F22-I22-J22</f>
        <v>0</v>
      </c>
      <c r="L22" s="15"/>
      <c r="M22" s="15">
        <v>0.03</v>
      </c>
      <c r="N22" s="15">
        <v>0</v>
      </c>
      <c r="O22" s="15" t="str">
        <f>ROUND(K22*M22,2)</f>
        <v>0</v>
      </c>
      <c r="P22" s="15" t="str">
        <f>ROUND(K22*N22,2)</f>
        <v>0</v>
      </c>
      <c r="Q22" s="15" t="str">
        <f>ROUND(G22*O22,2)</f>
        <v>0</v>
      </c>
      <c r="R22" s="15" t="str">
        <f>ROUND(G22*P22,2)</f>
        <v>0</v>
      </c>
      <c r="S22" s="15"/>
      <c r="T22" s="31" t="str">
        <f>Q22</f>
        <v>0</v>
      </c>
      <c r="U22" s="18" t="s">
        <v>232</v>
      </c>
      <c r="V22" s="28" t="s">
        <v>233</v>
      </c>
    </row>
    <row r="23" spans="1:22" customHeight="1" ht="35">
      <c r="B23" s="22" t="s">
        <v>89</v>
      </c>
      <c r="C23" s="13">
        <v>8979483480</v>
      </c>
      <c r="D23" s="13" t="s">
        <v>235</v>
      </c>
      <c r="E23" s="13" t="s">
        <v>231</v>
      </c>
      <c r="F23" s="15">
        <v>13845.97</v>
      </c>
      <c r="G23" s="15">
        <v>6</v>
      </c>
      <c r="H23" s="15">
        <v>83075.82000000001</v>
      </c>
      <c r="I23" s="15">
        <v>51.04</v>
      </c>
      <c r="J23" s="15">
        <v>2933.36</v>
      </c>
      <c r="K23" s="15" t="str">
        <f>F23-I23-J23</f>
        <v>0</v>
      </c>
      <c r="L23" s="15"/>
      <c r="M23" s="15">
        <v>0.03</v>
      </c>
      <c r="N23" s="15">
        <v>0</v>
      </c>
      <c r="O23" s="15" t="str">
        <f>ROUND(K23*M23,2)</f>
        <v>0</v>
      </c>
      <c r="P23" s="15" t="str">
        <f>ROUND(K23*N23,2)</f>
        <v>0</v>
      </c>
      <c r="Q23" s="15" t="str">
        <f>ROUND(G23*O23,2)</f>
        <v>0</v>
      </c>
      <c r="R23" s="15" t="str">
        <f>ROUND(G23*P23,2)</f>
        <v>0</v>
      </c>
      <c r="S23" s="15"/>
      <c r="T23" s="31" t="str">
        <f>Q23</f>
        <v>0</v>
      </c>
      <c r="U23" s="18" t="s">
        <v>232</v>
      </c>
      <c r="V23" s="28" t="s">
        <v>233</v>
      </c>
    </row>
    <row r="24" spans="1:22" customHeight="1" ht="35">
      <c r="B24" s="22" t="s">
        <v>89</v>
      </c>
      <c r="C24" s="13">
        <v>8979483490</v>
      </c>
      <c r="D24" s="13" t="s">
        <v>236</v>
      </c>
      <c r="E24" s="13" t="s">
        <v>231</v>
      </c>
      <c r="F24" s="15">
        <v>13845.97</v>
      </c>
      <c r="G24" s="15">
        <v>6</v>
      </c>
      <c r="H24" s="15">
        <v>83075.82000000001</v>
      </c>
      <c r="I24" s="15">
        <v>51.04</v>
      </c>
      <c r="J24" s="15">
        <v>2933.36</v>
      </c>
      <c r="K24" s="15" t="str">
        <f>F24-I24-J24</f>
        <v>0</v>
      </c>
      <c r="L24" s="15"/>
      <c r="M24" s="15">
        <v>0.03</v>
      </c>
      <c r="N24" s="15">
        <v>0</v>
      </c>
      <c r="O24" s="15" t="str">
        <f>ROUND(K24*M24,2)</f>
        <v>0</v>
      </c>
      <c r="P24" s="15" t="str">
        <f>ROUND(K24*N24,2)</f>
        <v>0</v>
      </c>
      <c r="Q24" s="15" t="str">
        <f>ROUND(G24*O24,2)</f>
        <v>0</v>
      </c>
      <c r="R24" s="15" t="str">
        <f>ROUND(G24*P24,2)</f>
        <v>0</v>
      </c>
      <c r="S24" s="15"/>
      <c r="T24" s="31" t="str">
        <f>Q24</f>
        <v>0</v>
      </c>
      <c r="U24" s="18" t="s">
        <v>232</v>
      </c>
      <c r="V24" s="28" t="s">
        <v>233</v>
      </c>
    </row>
    <row r="25" spans="1:22" customHeight="1" ht="50">
      <c r="B25" s="48" t="s">
        <v>127</v>
      </c>
      <c r="C25" s="46"/>
      <c r="D25" s="46"/>
      <c r="E25" s="46"/>
      <c r="F25" s="45"/>
      <c r="G25" s="45" t="str">
        <f>SUBTOTAL(9,G13:G24)</f>
        <v>0</v>
      </c>
      <c r="H25" s="49" t="str">
        <f>SUBTOTAL(9,H13:H24)</f>
        <v>0</v>
      </c>
      <c r="I25" s="49"/>
      <c r="J25" s="49"/>
      <c r="K25" s="49"/>
      <c r="L25" s="49"/>
      <c r="M25" s="49"/>
      <c r="N25" s="49"/>
      <c r="O25" s="49"/>
      <c r="P25" s="49"/>
      <c r="Q25" s="49" t="str">
        <f>SUBTOTAL(9,Q13:Q24)</f>
        <v>0</v>
      </c>
      <c r="R25" s="49" t="str">
        <f>SUBTOTAL(9,R13:R24)</f>
        <v>0</v>
      </c>
      <c r="S25" s="49" t="str">
        <f>SUBTOTAL(9,S13:S24)</f>
        <v>0</v>
      </c>
      <c r="T25" s="50" t="str">
        <f>SUBTOTAL(9,T13:T24)</f>
        <v>0</v>
      </c>
      <c r="U25" s="46"/>
      <c r="V25" s="47"/>
    </row>
    <row r="26" spans="1:22" customHeight="1" ht="65">
      <c r="B26" s="58" t="s">
        <v>211</v>
      </c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6"/>
      <c r="P26" s="56"/>
      <c r="Q26" s="59" t="str">
        <f>SUM(Q25)</f>
        <v>0</v>
      </c>
      <c r="R26" s="59" t="str">
        <f>SUM(R25)</f>
        <v>0</v>
      </c>
      <c r="S26" s="59" t="str">
        <f>SUM(S25)</f>
        <v>0</v>
      </c>
      <c r="T26" s="61" t="str">
        <f>SUM(T25)</f>
        <v>0</v>
      </c>
      <c r="U26" s="56"/>
      <c r="V26" s="57"/>
    </row>
    <row r="27" spans="1:22" customHeight="1" ht="65">
      <c r="B27" s="58" t="s">
        <v>212</v>
      </c>
      <c r="C27" s="56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6"/>
      <c r="P27" s="56"/>
      <c r="Q27" s="60" t="str">
        <f>Q26+R26</f>
        <v>0</v>
      </c>
      <c r="R27" s="59"/>
      <c r="S27" s="59" t="str">
        <f>S26</f>
        <v>0</v>
      </c>
      <c r="T27" s="61" t="str">
        <f>T26</f>
        <v>0</v>
      </c>
      <c r="U27" s="56"/>
      <c r="V27" s="57"/>
    </row>
    <row r="28" spans="1:22" customHeight="1" ht="15"/>
    <row r="29" spans="1:22" customHeight="1" ht="30">
      <c r="B29" s="70" t="s">
        <v>239</v>
      </c>
      <c r="C29" s="70"/>
      <c r="D29" s="70"/>
      <c r="E29" s="62" t="s">
        <v>216</v>
      </c>
      <c r="F29" s="34"/>
      <c r="G29" s="34"/>
      <c r="H29" s="34"/>
      <c r="I29" s="34"/>
      <c r="J29" s="35"/>
    </row>
    <row r="30" spans="1:22" customHeight="1" ht="30">
      <c r="B30" s="70"/>
      <c r="C30" s="70" t="s">
        <v>240</v>
      </c>
      <c r="D30" s="70"/>
      <c r="E30" s="63" t="s">
        <v>218</v>
      </c>
      <c r="F30" s="64"/>
      <c r="G30" s="63" t="s">
        <v>219</v>
      </c>
      <c r="H30" s="65"/>
      <c r="I30" s="66" t="s">
        <v>220</v>
      </c>
      <c r="J30" s="35"/>
    </row>
    <row r="31" spans="1:22" customHeight="1" ht="40">
      <c r="B31" s="70"/>
      <c r="C31" s="70" t="s">
        <v>241</v>
      </c>
      <c r="D31" s="70"/>
      <c r="E31" s="36"/>
      <c r="F31" s="38"/>
      <c r="G31" s="36"/>
      <c r="H31" s="40"/>
      <c r="I31" s="38"/>
      <c r="J31" s="40"/>
    </row>
    <row r="32" spans="1:22" customHeight="1" ht="40">
      <c r="B32" s="71"/>
      <c r="C32" s="71"/>
      <c r="D32" s="71"/>
      <c r="E32" s="37"/>
      <c r="F32" s="39"/>
      <c r="G32" s="37"/>
      <c r="H32" s="41"/>
      <c r="I32" s="39"/>
      <c r="J32" s="41"/>
    </row>
    <row r="33" spans="1:22" customHeight="1" ht="25">
      <c r="E33" s="67" t="s">
        <v>225</v>
      </c>
      <c r="F33" s="68"/>
      <c r="G33" s="67" t="s">
        <v>225</v>
      </c>
      <c r="H33" s="69"/>
      <c r="I33" s="68" t="s">
        <v>225</v>
      </c>
      <c r="J33" s="35"/>
    </row>
    <row r="34" spans="1:22" customHeight="1" ht="30">
      <c r="E34" s="63" t="s">
        <v>226</v>
      </c>
      <c r="F34" s="64"/>
      <c r="G34" s="65"/>
      <c r="H34" s="66" t="s">
        <v>227</v>
      </c>
      <c r="I34" s="64"/>
      <c r="J34" s="35"/>
    </row>
    <row r="35" spans="1:22" customHeight="1" ht="80">
      <c r="E35" s="33"/>
      <c r="F35" s="34"/>
      <c r="G35" s="35"/>
      <c r="H35" s="34"/>
      <c r="I35" s="34"/>
      <c r="J35" s="35"/>
    </row>
    <row r="36" spans="1:22" customHeight="1" ht="25">
      <c r="E36" s="67" t="s">
        <v>225</v>
      </c>
      <c r="F36" s="68"/>
      <c r="G36" s="69"/>
      <c r="H36" s="68" t="s">
        <v>225</v>
      </c>
      <c r="I36" s="68"/>
      <c r="J36" s="35"/>
    </row>
    <row r="37" spans="1:22" customHeight="1" ht="8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B12:V12"/>
  <mergeCells>
    <mergeCell ref="M10:N10"/>
    <mergeCell ref="O10:P10"/>
    <mergeCell ref="Q10:R10"/>
    <mergeCell ref="S10:T10"/>
    <mergeCell ref="B25:F25"/>
    <mergeCell ref="I25:P25"/>
    <mergeCell ref="B26:P26"/>
    <mergeCell ref="B27:P27"/>
    <mergeCell ref="Q27:R27"/>
    <mergeCell ref="E29:J29"/>
    <mergeCell ref="E30:F30"/>
    <mergeCell ref="G30:H30"/>
    <mergeCell ref="I30:J30"/>
    <mergeCell ref="E34:G34"/>
    <mergeCell ref="H34:J34"/>
    <mergeCell ref="B10:B11"/>
    <mergeCell ref="C10:C11"/>
    <mergeCell ref="D10:D11"/>
    <mergeCell ref="E10:E11"/>
    <mergeCell ref="F10:F11"/>
    <mergeCell ref="G10:G11"/>
    <mergeCell ref="H10:H11"/>
    <mergeCell ref="I10:I11"/>
    <mergeCell ref="J10:J11"/>
    <mergeCell ref="K10:K11"/>
    <mergeCell ref="L10:L11"/>
  </mergeCells>
  <printOptions gridLines="false" gridLinesSet="true" horizontalCentered="true"/>
  <pageMargins left="0.19" right="0.19" top="0.23" bottom="0.23" header="0.3" footer="0.3"/>
  <pageSetup paperSize="9" orientation="landscape" scale="100" fitToHeight="0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V67"/>
  <sheetViews>
    <sheetView tabSelected="0" workbookViewId="0" zoomScale="50" showGridLines="false" showRowColHeaders="1">
      <pane ySplit="12" topLeftCell="A13" activePane="bottomLeft" state="frozen"/>
      <selection pane="bottomLeft" activeCell="A13" sqref="A13"/>
    </sheetView>
  </sheetViews>
  <sheetFormatPr defaultRowHeight="14.4" outlineLevelRow="0" outlineLevelCol="1"/>
  <cols>
    <col min="1" max="1" width="1.71" customWidth="true" style="0"/>
    <col min="2" max="2" width="13.71" customWidth="true" style="0"/>
    <col min="3" max="3" width="21.71" customWidth="true" style="0"/>
    <col min="4" max="4" width="43.71" customWidth="true" style="0"/>
    <col min="5" max="5" width="22.71" customWidth="true" style="0"/>
    <col min="6" max="6" width="22.71" customWidth="true" style="0"/>
    <col min="7" max="7" width="31.71" customWidth="true" style="0"/>
    <col min="8" max="8" width="31.71" customWidth="true" style="0"/>
    <col min="9" max="9" width="22.71" customWidth="true" style="0"/>
    <col min="10" max="10" width="22.71" customWidth="true" style="0"/>
    <col min="11" max="11" width="13.71" customWidth="true" style="0"/>
    <col min="12" max="12" width="13.71" customWidth="true" style="0"/>
    <col min="13" max="13" width="8.71" customWidth="true" style="0"/>
    <col min="14" max="14" width="8.71" customWidth="true" style="0"/>
    <col min="15" max="15" width="10.71" customWidth="true" style="0"/>
    <col min="16" max="16" width="10.71" customWidth="true" style="0"/>
    <col min="17" max="17" width="26.71" customWidth="true" style="0"/>
    <col min="18" max="18" width="10.71" customWidth="true" style="0"/>
    <col min="19" max="19" width="23.29" customWidth="true" style="0"/>
    <col min="20" max="20" width="23.29" customWidth="true" style="0"/>
    <col min="21" max="21" width="23.29" hidden="true" customWidth="true" collapsed="true" outlineLevel="1" style="0"/>
    <col min="22" max="22" width="23.29" hidden="true" customWidth="true" collapsed="true" outlineLevel="1" style="0"/>
  </cols>
  <sheetData>
    <row r="1" spans="1:22" customHeight="1" ht="10"/>
    <row r="2" spans="1:22" customHeight="1" ht="70" s="2" customFormat="1">
      <c r="B2" s="5" t="s">
        <v>0</v>
      </c>
      <c r="C2" s="3"/>
      <c r="D2" s="3"/>
      <c r="E2" s="4"/>
    </row>
    <row r="3" spans="1:22" customHeight="1" ht="10" s="2" customFormat="1"/>
    <row r="4" spans="1:22" customHeight="1" ht="35" s="2" customFormat="1">
      <c r="B4" s="6" t="s">
        <v>1</v>
      </c>
    </row>
    <row r="5" spans="1:22" customHeight="1" ht="35" s="2" customFormat="1">
      <c r="B5" s="7" t="s">
        <v>2</v>
      </c>
    </row>
    <row r="6" spans="1:22" customHeight="1" ht="35" s="2" customFormat="1">
      <c r="B6" s="8" t="s">
        <v>3</v>
      </c>
    </row>
    <row r="7" spans="1:22" customHeight="1" ht="35" s="2" customFormat="1">
      <c r="B7" s="8" t="s">
        <v>4</v>
      </c>
    </row>
    <row r="8" spans="1:22" customHeight="1" ht="35" s="2" customFormat="1">
      <c r="B8" s="6" t="s">
        <v>5</v>
      </c>
    </row>
    <row r="9" spans="1:22" customHeight="1" ht="10"/>
    <row r="10" spans="1:22" customHeight="1" ht="46" s="1" customFormat="1">
      <c r="B10" s="19" t="s">
        <v>6</v>
      </c>
      <c r="C10" s="24" t="s">
        <v>7</v>
      </c>
      <c r="D10" s="24" t="s">
        <v>8</v>
      </c>
      <c r="E10" s="24" t="s">
        <v>9</v>
      </c>
      <c r="F10" s="24" t="s">
        <v>10</v>
      </c>
      <c r="G10" s="24" t="s">
        <v>11</v>
      </c>
      <c r="H10" s="24" t="s">
        <v>12</v>
      </c>
      <c r="I10" s="24" t="s">
        <v>13</v>
      </c>
      <c r="J10" s="24" t="s">
        <v>14</v>
      </c>
      <c r="K10" s="24" t="s">
        <v>15</v>
      </c>
      <c r="L10" s="24" t="s">
        <v>16</v>
      </c>
      <c r="M10" s="24" t="s">
        <v>17</v>
      </c>
      <c r="N10" s="24"/>
      <c r="O10" s="24" t="s">
        <v>18</v>
      </c>
      <c r="P10" s="24"/>
      <c r="Q10" s="24" t="s">
        <v>19</v>
      </c>
      <c r="R10" s="24"/>
      <c r="S10" s="24" t="s">
        <v>20</v>
      </c>
      <c r="T10" s="25"/>
      <c r="U10" s="24" t="s">
        <v>21</v>
      </c>
      <c r="V10" s="25" t="s">
        <v>22</v>
      </c>
    </row>
    <row r="11" spans="1:22" customHeight="1" ht="46" s="1" customFormat="1">
      <c r="B11" s="20"/>
      <c r="C11" s="9"/>
      <c r="D11" s="9"/>
      <c r="E11" s="9"/>
      <c r="F11" s="9"/>
      <c r="G11" s="9"/>
      <c r="H11" s="9"/>
      <c r="I11" s="9"/>
      <c r="J11" s="9"/>
      <c r="K11" s="9"/>
      <c r="L11" s="9"/>
      <c r="M11" s="9" t="s">
        <v>23</v>
      </c>
      <c r="N11" s="9" t="s">
        <v>24</v>
      </c>
      <c r="O11" s="9" t="s">
        <v>23</v>
      </c>
      <c r="P11" s="9" t="s">
        <v>24</v>
      </c>
      <c r="Q11" s="9" t="s">
        <v>23</v>
      </c>
      <c r="R11" s="9" t="s">
        <v>24</v>
      </c>
      <c r="S11" s="9" t="s">
        <v>228</v>
      </c>
      <c r="T11" s="26" t="s">
        <v>229</v>
      </c>
      <c r="U11" s="9"/>
      <c r="V11" s="26"/>
    </row>
    <row r="12" spans="1:22" customHeight="1" ht="12">
      <c r="B12" s="42"/>
      <c r="C12" s="43"/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4"/>
      <c r="U12" s="43"/>
      <c r="V12" s="44"/>
    </row>
    <row r="13" spans="1:22" customHeight="1" ht="35">
      <c r="B13" s="21" t="s">
        <v>242</v>
      </c>
      <c r="C13" s="10">
        <v>8983153683</v>
      </c>
      <c r="D13" s="10" t="s">
        <v>243</v>
      </c>
      <c r="E13" s="10" t="s">
        <v>244</v>
      </c>
      <c r="F13" s="11">
        <v>9423.200000000001</v>
      </c>
      <c r="G13" s="11">
        <v>12</v>
      </c>
      <c r="H13" s="11">
        <v>113078.4</v>
      </c>
      <c r="I13" s="11">
        <v>51.04</v>
      </c>
      <c r="J13" s="11">
        <v>3278.35</v>
      </c>
      <c r="K13" s="11" t="str">
        <f>F13-I13-J13</f>
        <v>0</v>
      </c>
      <c r="L13" s="11"/>
      <c r="M13" s="11">
        <v>0.03</v>
      </c>
      <c r="N13" s="11">
        <v>0</v>
      </c>
      <c r="O13" s="11" t="str">
        <f>ROUND(K13*M13,2)</f>
        <v>0</v>
      </c>
      <c r="P13" s="11" t="str">
        <f>ROUND(K13*N13,2)</f>
        <v>0</v>
      </c>
      <c r="Q13" s="11" t="str">
        <f>ROUND(G13*O13,2)</f>
        <v>0</v>
      </c>
      <c r="R13" s="11" t="str">
        <f>ROUND(G13*P13,2)</f>
        <v>0</v>
      </c>
      <c r="S13" s="11" t="str">
        <f>Q13</f>
        <v>0</v>
      </c>
      <c r="T13" s="30"/>
      <c r="U13" s="12" t="s">
        <v>245</v>
      </c>
      <c r="V13" s="27" t="s">
        <v>246</v>
      </c>
    </row>
    <row r="14" spans="1:22" customHeight="1" ht="35">
      <c r="B14" s="22" t="s">
        <v>242</v>
      </c>
      <c r="C14" s="13">
        <v>8983153693</v>
      </c>
      <c r="D14" s="13" t="s">
        <v>247</v>
      </c>
      <c r="E14" s="13" t="s">
        <v>244</v>
      </c>
      <c r="F14" s="15">
        <v>9423.200000000001</v>
      </c>
      <c r="G14" s="15">
        <v>12</v>
      </c>
      <c r="H14" s="15">
        <v>113078.4</v>
      </c>
      <c r="I14" s="15">
        <v>51.04</v>
      </c>
      <c r="J14" s="15">
        <v>3278.35</v>
      </c>
      <c r="K14" s="15" t="str">
        <f>F14-I14-J14</f>
        <v>0</v>
      </c>
      <c r="L14" s="15"/>
      <c r="M14" s="15">
        <v>0.03</v>
      </c>
      <c r="N14" s="15">
        <v>0</v>
      </c>
      <c r="O14" s="15" t="str">
        <f>ROUND(K14*M14,2)</f>
        <v>0</v>
      </c>
      <c r="P14" s="15" t="str">
        <f>ROUND(K14*N14,2)</f>
        <v>0</v>
      </c>
      <c r="Q14" s="15" t="str">
        <f>ROUND(G14*O14,2)</f>
        <v>0</v>
      </c>
      <c r="R14" s="15" t="str">
        <f>ROUND(G14*P14,2)</f>
        <v>0</v>
      </c>
      <c r="S14" s="15" t="str">
        <f>Q14</f>
        <v>0</v>
      </c>
      <c r="T14" s="31"/>
      <c r="U14" s="18" t="s">
        <v>245</v>
      </c>
      <c r="V14" s="28" t="s">
        <v>246</v>
      </c>
    </row>
    <row r="15" spans="1:22" customHeight="1" ht="35">
      <c r="B15" s="22" t="s">
        <v>242</v>
      </c>
      <c r="C15" s="13">
        <v>8983157052</v>
      </c>
      <c r="D15" s="13" t="s">
        <v>248</v>
      </c>
      <c r="E15" s="13" t="s">
        <v>244</v>
      </c>
      <c r="F15" s="15">
        <v>9975</v>
      </c>
      <c r="G15" s="15">
        <v>0</v>
      </c>
      <c r="H15" s="15">
        <v>0</v>
      </c>
      <c r="I15" s="15">
        <v>51.04</v>
      </c>
      <c r="J15" s="15">
        <v>7256.64</v>
      </c>
      <c r="K15" s="15" t="str">
        <f>F15-I15-J15</f>
        <v>0</v>
      </c>
      <c r="L15" s="15"/>
      <c r="M15" s="15">
        <v>0.03</v>
      </c>
      <c r="N15" s="15">
        <v>0</v>
      </c>
      <c r="O15" s="15" t="str">
        <f>ROUND(K15*M15,2)</f>
        <v>0</v>
      </c>
      <c r="P15" s="15" t="str">
        <f>ROUND(K15*N15,2)</f>
        <v>0</v>
      </c>
      <c r="Q15" s="15" t="str">
        <f>ROUND(G15*O15,2)</f>
        <v>0</v>
      </c>
      <c r="R15" s="15" t="str">
        <f>ROUND(G15*P15,2)</f>
        <v>0</v>
      </c>
      <c r="S15" s="15" t="str">
        <f>Q15</f>
        <v>0</v>
      </c>
      <c r="T15" s="31"/>
      <c r="U15" s="18" t="s">
        <v>245</v>
      </c>
      <c r="V15" s="28" t="s">
        <v>246</v>
      </c>
    </row>
    <row r="16" spans="1:22" customHeight="1" ht="35">
      <c r="B16" s="22" t="s">
        <v>242</v>
      </c>
      <c r="C16" s="13">
        <v>8983157052</v>
      </c>
      <c r="D16" s="13" t="s">
        <v>248</v>
      </c>
      <c r="E16" s="13" t="s">
        <v>244</v>
      </c>
      <c r="F16" s="15">
        <v>9972</v>
      </c>
      <c r="G16" s="15">
        <v>180</v>
      </c>
      <c r="H16" s="15">
        <v>1794960</v>
      </c>
      <c r="I16" s="15">
        <v>51.04</v>
      </c>
      <c r="J16" s="15">
        <v>7256.64</v>
      </c>
      <c r="K16" s="15" t="str">
        <f>F16-I16-J16</f>
        <v>0</v>
      </c>
      <c r="L16" s="15"/>
      <c r="M16" s="15">
        <v>0.03</v>
      </c>
      <c r="N16" s="15">
        <v>0</v>
      </c>
      <c r="O16" s="15" t="str">
        <f>ROUND(K16*M16,2)</f>
        <v>0</v>
      </c>
      <c r="P16" s="15" t="str">
        <f>ROUND(K16*N16,2)</f>
        <v>0</v>
      </c>
      <c r="Q16" s="15" t="str">
        <f>ROUND(G16*O16,2)</f>
        <v>0</v>
      </c>
      <c r="R16" s="15" t="str">
        <f>ROUND(G16*P16,2)</f>
        <v>0</v>
      </c>
      <c r="S16" s="15" t="str">
        <f>Q16</f>
        <v>0</v>
      </c>
      <c r="T16" s="31"/>
      <c r="U16" s="18" t="s">
        <v>245</v>
      </c>
      <c r="V16" s="28" t="s">
        <v>246</v>
      </c>
    </row>
    <row r="17" spans="1:22" customHeight="1" ht="35">
      <c r="B17" s="22" t="s">
        <v>242</v>
      </c>
      <c r="C17" s="13">
        <v>8974854150</v>
      </c>
      <c r="D17" s="13" t="s">
        <v>249</v>
      </c>
      <c r="E17" s="13" t="s">
        <v>250</v>
      </c>
      <c r="F17" s="15">
        <v>8996</v>
      </c>
      <c r="G17" s="15">
        <v>0</v>
      </c>
      <c r="H17" s="15">
        <v>0</v>
      </c>
      <c r="I17" s="15">
        <v>51.04</v>
      </c>
      <c r="J17" s="15">
        <v>2899.14</v>
      </c>
      <c r="K17" s="15" t="str">
        <f>F17-I17-J17</f>
        <v>0</v>
      </c>
      <c r="L17" s="15"/>
      <c r="M17" s="15">
        <v>0.03</v>
      </c>
      <c r="N17" s="15">
        <v>0</v>
      </c>
      <c r="O17" s="15" t="str">
        <f>ROUND(K17*M17,2)</f>
        <v>0</v>
      </c>
      <c r="P17" s="15" t="str">
        <f>ROUND(K17*N17,2)</f>
        <v>0</v>
      </c>
      <c r="Q17" s="15" t="str">
        <f>ROUND(G17*O17,2)</f>
        <v>0</v>
      </c>
      <c r="R17" s="15" t="str">
        <f>ROUND(G17*P17,2)</f>
        <v>0</v>
      </c>
      <c r="S17" s="15" t="str">
        <f>Q17</f>
        <v>0</v>
      </c>
      <c r="T17" s="31"/>
      <c r="U17" s="18" t="s">
        <v>245</v>
      </c>
      <c r="V17" s="28" t="s">
        <v>246</v>
      </c>
    </row>
    <row r="18" spans="1:22" customHeight="1" ht="35">
      <c r="B18" s="22" t="s">
        <v>242</v>
      </c>
      <c r="C18" s="13">
        <v>8974854150</v>
      </c>
      <c r="D18" s="13" t="s">
        <v>249</v>
      </c>
      <c r="E18" s="13" t="s">
        <v>250</v>
      </c>
      <c r="F18" s="15">
        <v>8994</v>
      </c>
      <c r="G18" s="15">
        <v>113</v>
      </c>
      <c r="H18" s="15">
        <v>1016322</v>
      </c>
      <c r="I18" s="15">
        <v>51.04</v>
      </c>
      <c r="J18" s="15">
        <v>2899.14</v>
      </c>
      <c r="K18" s="15" t="str">
        <f>F18-I18-J18</f>
        <v>0</v>
      </c>
      <c r="L18" s="15"/>
      <c r="M18" s="15">
        <v>0.03</v>
      </c>
      <c r="N18" s="15">
        <v>0</v>
      </c>
      <c r="O18" s="15" t="str">
        <f>ROUND(K18*M18,2)</f>
        <v>0</v>
      </c>
      <c r="P18" s="15" t="str">
        <f>ROUND(K18*N18,2)</f>
        <v>0</v>
      </c>
      <c r="Q18" s="15" t="str">
        <f>ROUND(G18*O18,2)</f>
        <v>0</v>
      </c>
      <c r="R18" s="15" t="str">
        <f>ROUND(G18*P18,2)</f>
        <v>0</v>
      </c>
      <c r="S18" s="15" t="str">
        <f>Q18</f>
        <v>0</v>
      </c>
      <c r="T18" s="31"/>
      <c r="U18" s="18" t="s">
        <v>245</v>
      </c>
      <c r="V18" s="28" t="s">
        <v>246</v>
      </c>
    </row>
    <row r="19" spans="1:22" customHeight="1" ht="35">
      <c r="B19" s="22" t="s">
        <v>242</v>
      </c>
      <c r="C19" s="13">
        <v>8974854160</v>
      </c>
      <c r="D19" s="13" t="s">
        <v>251</v>
      </c>
      <c r="E19" s="13" t="s">
        <v>250</v>
      </c>
      <c r="F19" s="15">
        <v>8996</v>
      </c>
      <c r="G19" s="15">
        <v>0</v>
      </c>
      <c r="H19" s="15">
        <v>0</v>
      </c>
      <c r="I19" s="15">
        <v>51.04</v>
      </c>
      <c r="J19" s="15">
        <v>2899.14</v>
      </c>
      <c r="K19" s="15" t="str">
        <f>F19-I19-J19</f>
        <v>0</v>
      </c>
      <c r="L19" s="15"/>
      <c r="M19" s="15">
        <v>0.03</v>
      </c>
      <c r="N19" s="15">
        <v>0</v>
      </c>
      <c r="O19" s="15" t="str">
        <f>ROUND(K19*M19,2)</f>
        <v>0</v>
      </c>
      <c r="P19" s="15" t="str">
        <f>ROUND(K19*N19,2)</f>
        <v>0</v>
      </c>
      <c r="Q19" s="15" t="str">
        <f>ROUND(G19*O19,2)</f>
        <v>0</v>
      </c>
      <c r="R19" s="15" t="str">
        <f>ROUND(G19*P19,2)</f>
        <v>0</v>
      </c>
      <c r="S19" s="15" t="str">
        <f>Q19</f>
        <v>0</v>
      </c>
      <c r="T19" s="31"/>
      <c r="U19" s="18" t="s">
        <v>245</v>
      </c>
      <c r="V19" s="28" t="s">
        <v>246</v>
      </c>
    </row>
    <row r="20" spans="1:22" customHeight="1" ht="35">
      <c r="B20" s="22" t="s">
        <v>242</v>
      </c>
      <c r="C20" s="13">
        <v>8974854160</v>
      </c>
      <c r="D20" s="13" t="s">
        <v>251</v>
      </c>
      <c r="E20" s="13" t="s">
        <v>250</v>
      </c>
      <c r="F20" s="15">
        <v>8994</v>
      </c>
      <c r="G20" s="15">
        <v>113</v>
      </c>
      <c r="H20" s="15">
        <v>1016322</v>
      </c>
      <c r="I20" s="15">
        <v>51.04</v>
      </c>
      <c r="J20" s="15">
        <v>2899.14</v>
      </c>
      <c r="K20" s="15" t="str">
        <f>F20-I20-J20</f>
        <v>0</v>
      </c>
      <c r="L20" s="15"/>
      <c r="M20" s="15">
        <v>0.03</v>
      </c>
      <c r="N20" s="15">
        <v>0</v>
      </c>
      <c r="O20" s="15" t="str">
        <f>ROUND(K20*M20,2)</f>
        <v>0</v>
      </c>
      <c r="P20" s="15" t="str">
        <f>ROUND(K20*N20,2)</f>
        <v>0</v>
      </c>
      <c r="Q20" s="15" t="str">
        <f>ROUND(G20*O20,2)</f>
        <v>0</v>
      </c>
      <c r="R20" s="15" t="str">
        <f>ROUND(G20*P20,2)</f>
        <v>0</v>
      </c>
      <c r="S20" s="15" t="str">
        <f>Q20</f>
        <v>0</v>
      </c>
      <c r="T20" s="31"/>
      <c r="U20" s="18" t="s">
        <v>245</v>
      </c>
      <c r="V20" s="28" t="s">
        <v>246</v>
      </c>
    </row>
    <row r="21" spans="1:22" customHeight="1" ht="35">
      <c r="B21" s="22" t="s">
        <v>242</v>
      </c>
      <c r="C21" s="13">
        <v>8983153723</v>
      </c>
      <c r="D21" s="13" t="s">
        <v>249</v>
      </c>
      <c r="E21" s="13" t="s">
        <v>244</v>
      </c>
      <c r="F21" s="15">
        <v>9393.200000000001</v>
      </c>
      <c r="G21" s="15">
        <v>570</v>
      </c>
      <c r="H21" s="15">
        <v>5354124</v>
      </c>
      <c r="I21" s="15">
        <v>51.04</v>
      </c>
      <c r="J21" s="15">
        <v>6556.7</v>
      </c>
      <c r="K21" s="15" t="str">
        <f>F21-I21-J21</f>
        <v>0</v>
      </c>
      <c r="L21" s="15"/>
      <c r="M21" s="15">
        <v>0.03</v>
      </c>
      <c r="N21" s="15">
        <v>0</v>
      </c>
      <c r="O21" s="15" t="str">
        <f>ROUND(K21*M21,2)</f>
        <v>0</v>
      </c>
      <c r="P21" s="15" t="str">
        <f>ROUND(K21*N21,2)</f>
        <v>0</v>
      </c>
      <c r="Q21" s="15" t="str">
        <f>ROUND(G21*O21,2)</f>
        <v>0</v>
      </c>
      <c r="R21" s="15" t="str">
        <f>ROUND(G21*P21,2)</f>
        <v>0</v>
      </c>
      <c r="S21" s="15" t="str">
        <f>Q21</f>
        <v>0</v>
      </c>
      <c r="T21" s="31"/>
      <c r="U21" s="18" t="s">
        <v>245</v>
      </c>
      <c r="V21" s="28" t="s">
        <v>246</v>
      </c>
    </row>
    <row r="22" spans="1:22" customHeight="1" ht="35">
      <c r="B22" s="22" t="s">
        <v>242</v>
      </c>
      <c r="C22" s="13">
        <v>8983153723</v>
      </c>
      <c r="D22" s="13" t="s">
        <v>249</v>
      </c>
      <c r="E22" s="13" t="s">
        <v>244</v>
      </c>
      <c r="F22" s="15">
        <v>9396</v>
      </c>
      <c r="G22" s="15">
        <v>0</v>
      </c>
      <c r="H22" s="15">
        <v>0</v>
      </c>
      <c r="I22" s="15">
        <v>51.04</v>
      </c>
      <c r="J22" s="15">
        <v>6556.7</v>
      </c>
      <c r="K22" s="15" t="str">
        <f>F22-I22-J22</f>
        <v>0</v>
      </c>
      <c r="L22" s="15"/>
      <c r="M22" s="15">
        <v>0.03</v>
      </c>
      <c r="N22" s="15">
        <v>0</v>
      </c>
      <c r="O22" s="15" t="str">
        <f>ROUND(K22*M22,2)</f>
        <v>0</v>
      </c>
      <c r="P22" s="15" t="str">
        <f>ROUND(K22*N22,2)</f>
        <v>0</v>
      </c>
      <c r="Q22" s="15" t="str">
        <f>ROUND(G22*O22,2)</f>
        <v>0</v>
      </c>
      <c r="R22" s="15" t="str">
        <f>ROUND(G22*P22,2)</f>
        <v>0</v>
      </c>
      <c r="S22" s="15" t="str">
        <f>Q22</f>
        <v>0</v>
      </c>
      <c r="T22" s="31"/>
      <c r="U22" s="18" t="s">
        <v>245</v>
      </c>
      <c r="V22" s="28" t="s">
        <v>246</v>
      </c>
    </row>
    <row r="23" spans="1:22" customHeight="1" ht="35">
      <c r="B23" s="22" t="s">
        <v>242</v>
      </c>
      <c r="C23" s="13">
        <v>8983153733</v>
      </c>
      <c r="D23" s="13" t="s">
        <v>251</v>
      </c>
      <c r="E23" s="13" t="s">
        <v>244</v>
      </c>
      <c r="F23" s="15">
        <v>9396</v>
      </c>
      <c r="G23" s="15">
        <v>0</v>
      </c>
      <c r="H23" s="15">
        <v>0</v>
      </c>
      <c r="I23" s="15">
        <v>51.04</v>
      </c>
      <c r="J23" s="15">
        <v>6556.7</v>
      </c>
      <c r="K23" s="15" t="str">
        <f>F23-I23-J23</f>
        <v>0</v>
      </c>
      <c r="L23" s="15"/>
      <c r="M23" s="15">
        <v>0.03</v>
      </c>
      <c r="N23" s="15">
        <v>0</v>
      </c>
      <c r="O23" s="15" t="str">
        <f>ROUND(K23*M23,2)</f>
        <v>0</v>
      </c>
      <c r="P23" s="15" t="str">
        <f>ROUND(K23*N23,2)</f>
        <v>0</v>
      </c>
      <c r="Q23" s="15" t="str">
        <f>ROUND(G23*O23,2)</f>
        <v>0</v>
      </c>
      <c r="R23" s="15" t="str">
        <f>ROUND(G23*P23,2)</f>
        <v>0</v>
      </c>
      <c r="S23" s="15" t="str">
        <f>Q23</f>
        <v>0</v>
      </c>
      <c r="T23" s="31"/>
      <c r="U23" s="18" t="s">
        <v>245</v>
      </c>
      <c r="V23" s="28" t="s">
        <v>246</v>
      </c>
    </row>
    <row r="24" spans="1:22" customHeight="1" ht="35">
      <c r="B24" s="22" t="s">
        <v>242</v>
      </c>
      <c r="C24" s="13">
        <v>8983153733</v>
      </c>
      <c r="D24" s="13" t="s">
        <v>251</v>
      </c>
      <c r="E24" s="13" t="s">
        <v>244</v>
      </c>
      <c r="F24" s="15">
        <v>9393.200000000001</v>
      </c>
      <c r="G24" s="15">
        <v>570</v>
      </c>
      <c r="H24" s="15">
        <v>5354124</v>
      </c>
      <c r="I24" s="15">
        <v>51.04</v>
      </c>
      <c r="J24" s="15">
        <v>6556.7</v>
      </c>
      <c r="K24" s="15" t="str">
        <f>F24-I24-J24</f>
        <v>0</v>
      </c>
      <c r="L24" s="15"/>
      <c r="M24" s="15">
        <v>0.03</v>
      </c>
      <c r="N24" s="15">
        <v>0</v>
      </c>
      <c r="O24" s="15" t="str">
        <f>ROUND(K24*M24,2)</f>
        <v>0</v>
      </c>
      <c r="P24" s="15" t="str">
        <f>ROUND(K24*N24,2)</f>
        <v>0</v>
      </c>
      <c r="Q24" s="15" t="str">
        <f>ROUND(G24*O24,2)</f>
        <v>0</v>
      </c>
      <c r="R24" s="15" t="str">
        <f>ROUND(G24*P24,2)</f>
        <v>0</v>
      </c>
      <c r="S24" s="15" t="str">
        <f>Q24</f>
        <v>0</v>
      </c>
      <c r="T24" s="31"/>
      <c r="U24" s="18" t="s">
        <v>245</v>
      </c>
      <c r="V24" s="28" t="s">
        <v>246</v>
      </c>
    </row>
    <row r="25" spans="1:22" customHeight="1" ht="35">
      <c r="B25" s="22" t="s">
        <v>242</v>
      </c>
      <c r="C25" s="13">
        <v>8983156983</v>
      </c>
      <c r="D25" s="13" t="s">
        <v>248</v>
      </c>
      <c r="E25" s="13" t="s">
        <v>244</v>
      </c>
      <c r="F25" s="15">
        <v>9971.6</v>
      </c>
      <c r="G25" s="15">
        <v>198</v>
      </c>
      <c r="H25" s="15">
        <v>1974376.8</v>
      </c>
      <c r="I25" s="15">
        <v>51.04</v>
      </c>
      <c r="J25" s="15">
        <v>7604.86</v>
      </c>
      <c r="K25" s="15" t="str">
        <f>F25-I25-J25</f>
        <v>0</v>
      </c>
      <c r="L25" s="15"/>
      <c r="M25" s="15">
        <v>0.03</v>
      </c>
      <c r="N25" s="15">
        <v>0</v>
      </c>
      <c r="O25" s="15" t="str">
        <f>ROUND(K25*M25,2)</f>
        <v>0</v>
      </c>
      <c r="P25" s="15" t="str">
        <f>ROUND(K25*N25,2)</f>
        <v>0</v>
      </c>
      <c r="Q25" s="15" t="str">
        <f>ROUND(G25*O25,2)</f>
        <v>0</v>
      </c>
      <c r="R25" s="15" t="str">
        <f>ROUND(G25*P25,2)</f>
        <v>0</v>
      </c>
      <c r="S25" s="15" t="str">
        <f>Q25</f>
        <v>0</v>
      </c>
      <c r="T25" s="31"/>
      <c r="U25" s="18" t="s">
        <v>245</v>
      </c>
      <c r="V25" s="28" t="s">
        <v>246</v>
      </c>
    </row>
    <row r="26" spans="1:22" customHeight="1" ht="35">
      <c r="B26" s="22" t="s">
        <v>242</v>
      </c>
      <c r="C26" s="13">
        <v>8983156983</v>
      </c>
      <c r="D26" s="13" t="s">
        <v>248</v>
      </c>
      <c r="E26" s="13" t="s">
        <v>244</v>
      </c>
      <c r="F26" s="15">
        <v>9975</v>
      </c>
      <c r="G26" s="15">
        <v>0</v>
      </c>
      <c r="H26" s="15">
        <v>0</v>
      </c>
      <c r="I26" s="15">
        <v>51.04</v>
      </c>
      <c r="J26" s="15">
        <v>7604.86</v>
      </c>
      <c r="K26" s="15" t="str">
        <f>F26-I26-J26</f>
        <v>0</v>
      </c>
      <c r="L26" s="15"/>
      <c r="M26" s="15">
        <v>0.03</v>
      </c>
      <c r="N26" s="15">
        <v>0</v>
      </c>
      <c r="O26" s="15" t="str">
        <f>ROUND(K26*M26,2)</f>
        <v>0</v>
      </c>
      <c r="P26" s="15" t="str">
        <f>ROUND(K26*N26,2)</f>
        <v>0</v>
      </c>
      <c r="Q26" s="15" t="str">
        <f>ROUND(G26*O26,2)</f>
        <v>0</v>
      </c>
      <c r="R26" s="15" t="str">
        <f>ROUND(G26*P26,2)</f>
        <v>0</v>
      </c>
      <c r="S26" s="15" t="str">
        <f>Q26</f>
        <v>0</v>
      </c>
      <c r="T26" s="31"/>
      <c r="U26" s="18" t="s">
        <v>245</v>
      </c>
      <c r="V26" s="28" t="s">
        <v>246</v>
      </c>
    </row>
    <row r="27" spans="1:22" customHeight="1" ht="35">
      <c r="B27" s="22" t="s">
        <v>242</v>
      </c>
      <c r="C27" s="13">
        <v>8983156993</v>
      </c>
      <c r="D27" s="13" t="s">
        <v>252</v>
      </c>
      <c r="E27" s="13" t="s">
        <v>244</v>
      </c>
      <c r="F27" s="15">
        <v>9975</v>
      </c>
      <c r="G27" s="15">
        <v>0</v>
      </c>
      <c r="H27" s="15">
        <v>0</v>
      </c>
      <c r="I27" s="15">
        <v>51.04</v>
      </c>
      <c r="J27" s="15">
        <v>7604.86</v>
      </c>
      <c r="K27" s="15" t="str">
        <f>F27-I27-J27</f>
        <v>0</v>
      </c>
      <c r="L27" s="15"/>
      <c r="M27" s="15">
        <v>0.03</v>
      </c>
      <c r="N27" s="15">
        <v>0</v>
      </c>
      <c r="O27" s="15" t="str">
        <f>ROUND(K27*M27,2)</f>
        <v>0</v>
      </c>
      <c r="P27" s="15" t="str">
        <f>ROUND(K27*N27,2)</f>
        <v>0</v>
      </c>
      <c r="Q27" s="15" t="str">
        <f>ROUND(G27*O27,2)</f>
        <v>0</v>
      </c>
      <c r="R27" s="15" t="str">
        <f>ROUND(G27*P27,2)</f>
        <v>0</v>
      </c>
      <c r="S27" s="15" t="str">
        <f>Q27</f>
        <v>0</v>
      </c>
      <c r="T27" s="31"/>
      <c r="U27" s="18" t="s">
        <v>245</v>
      </c>
      <c r="V27" s="28" t="s">
        <v>246</v>
      </c>
    </row>
    <row r="28" spans="1:22" customHeight="1" ht="35">
      <c r="B28" s="22" t="s">
        <v>242</v>
      </c>
      <c r="C28" s="13">
        <v>8983156993</v>
      </c>
      <c r="D28" s="13" t="s">
        <v>252</v>
      </c>
      <c r="E28" s="13" t="s">
        <v>244</v>
      </c>
      <c r="F28" s="15">
        <v>9971.6</v>
      </c>
      <c r="G28" s="15">
        <v>198</v>
      </c>
      <c r="H28" s="15">
        <v>1974376.8</v>
      </c>
      <c r="I28" s="15">
        <v>51.04</v>
      </c>
      <c r="J28" s="15">
        <v>7604.86</v>
      </c>
      <c r="K28" s="15" t="str">
        <f>F28-I28-J28</f>
        <v>0</v>
      </c>
      <c r="L28" s="15"/>
      <c r="M28" s="15">
        <v>0.03</v>
      </c>
      <c r="N28" s="15">
        <v>0</v>
      </c>
      <c r="O28" s="15" t="str">
        <f>ROUND(K28*M28,2)</f>
        <v>0</v>
      </c>
      <c r="P28" s="15" t="str">
        <f>ROUND(K28*N28,2)</f>
        <v>0</v>
      </c>
      <c r="Q28" s="15" t="str">
        <f>ROUND(G28*O28,2)</f>
        <v>0</v>
      </c>
      <c r="R28" s="15" t="str">
        <f>ROUND(G28*P28,2)</f>
        <v>0</v>
      </c>
      <c r="S28" s="15" t="str">
        <f>Q28</f>
        <v>0</v>
      </c>
      <c r="T28" s="31"/>
      <c r="U28" s="18" t="s">
        <v>245</v>
      </c>
      <c r="V28" s="28" t="s">
        <v>246</v>
      </c>
    </row>
    <row r="29" spans="1:22" customHeight="1" ht="35">
      <c r="B29" s="22" t="s">
        <v>242</v>
      </c>
      <c r="C29" s="13">
        <v>8983157023</v>
      </c>
      <c r="D29" s="13" t="s">
        <v>253</v>
      </c>
      <c r="E29" s="13" t="s">
        <v>244</v>
      </c>
      <c r="F29" s="15">
        <v>10001.6</v>
      </c>
      <c r="G29" s="15">
        <v>12</v>
      </c>
      <c r="H29" s="15">
        <v>120019.2</v>
      </c>
      <c r="I29" s="15">
        <v>51.04</v>
      </c>
      <c r="J29" s="15">
        <v>7617.48</v>
      </c>
      <c r="K29" s="15" t="str">
        <f>F29-I29-J29</f>
        <v>0</v>
      </c>
      <c r="L29" s="15"/>
      <c r="M29" s="15">
        <v>0.03</v>
      </c>
      <c r="N29" s="15">
        <v>0</v>
      </c>
      <c r="O29" s="15" t="str">
        <f>ROUND(K29*M29,2)</f>
        <v>0</v>
      </c>
      <c r="P29" s="15" t="str">
        <f>ROUND(K29*N29,2)</f>
        <v>0</v>
      </c>
      <c r="Q29" s="15" t="str">
        <f>ROUND(G29*O29,2)</f>
        <v>0</v>
      </c>
      <c r="R29" s="15" t="str">
        <f>ROUND(G29*P29,2)</f>
        <v>0</v>
      </c>
      <c r="S29" s="15" t="str">
        <f>Q29</f>
        <v>0</v>
      </c>
      <c r="T29" s="31"/>
      <c r="U29" s="18" t="s">
        <v>245</v>
      </c>
      <c r="V29" s="28" t="s">
        <v>246</v>
      </c>
    </row>
    <row r="30" spans="1:22" customHeight="1" ht="35">
      <c r="B30" s="22" t="s">
        <v>242</v>
      </c>
      <c r="C30" s="13">
        <v>8983157023</v>
      </c>
      <c r="D30" s="13" t="s">
        <v>253</v>
      </c>
      <c r="E30" s="13" t="s">
        <v>244</v>
      </c>
      <c r="F30" s="15">
        <v>10005</v>
      </c>
      <c r="G30" s="15">
        <v>0</v>
      </c>
      <c r="H30" s="15">
        <v>0</v>
      </c>
      <c r="I30" s="15">
        <v>51.04</v>
      </c>
      <c r="J30" s="15">
        <v>7617.48</v>
      </c>
      <c r="K30" s="15" t="str">
        <f>F30-I30-J30</f>
        <v>0</v>
      </c>
      <c r="L30" s="15"/>
      <c r="M30" s="15">
        <v>0.03</v>
      </c>
      <c r="N30" s="15">
        <v>0</v>
      </c>
      <c r="O30" s="15" t="str">
        <f>ROUND(K30*M30,2)</f>
        <v>0</v>
      </c>
      <c r="P30" s="15" t="str">
        <f>ROUND(K30*N30,2)</f>
        <v>0</v>
      </c>
      <c r="Q30" s="15" t="str">
        <f>ROUND(G30*O30,2)</f>
        <v>0</v>
      </c>
      <c r="R30" s="15" t="str">
        <f>ROUND(G30*P30,2)</f>
        <v>0</v>
      </c>
      <c r="S30" s="15" t="str">
        <f>Q30</f>
        <v>0</v>
      </c>
      <c r="T30" s="31"/>
      <c r="U30" s="18" t="s">
        <v>245</v>
      </c>
      <c r="V30" s="28" t="s">
        <v>246</v>
      </c>
    </row>
    <row r="31" spans="1:22" customHeight="1" ht="35">
      <c r="B31" s="22" t="s">
        <v>242</v>
      </c>
      <c r="C31" s="13">
        <v>8983157033</v>
      </c>
      <c r="D31" s="13" t="s">
        <v>254</v>
      </c>
      <c r="E31" s="13" t="s">
        <v>244</v>
      </c>
      <c r="F31" s="15">
        <v>10001.6</v>
      </c>
      <c r="G31" s="15">
        <v>12</v>
      </c>
      <c r="H31" s="15">
        <v>120019.2</v>
      </c>
      <c r="I31" s="15">
        <v>51.04</v>
      </c>
      <c r="J31" s="15">
        <v>7617.48</v>
      </c>
      <c r="K31" s="15" t="str">
        <f>F31-I31-J31</f>
        <v>0</v>
      </c>
      <c r="L31" s="15"/>
      <c r="M31" s="15">
        <v>0.03</v>
      </c>
      <c r="N31" s="15">
        <v>0</v>
      </c>
      <c r="O31" s="15" t="str">
        <f>ROUND(K31*M31,2)</f>
        <v>0</v>
      </c>
      <c r="P31" s="15" t="str">
        <f>ROUND(K31*N31,2)</f>
        <v>0</v>
      </c>
      <c r="Q31" s="15" t="str">
        <f>ROUND(G31*O31,2)</f>
        <v>0</v>
      </c>
      <c r="R31" s="15" t="str">
        <f>ROUND(G31*P31,2)</f>
        <v>0</v>
      </c>
      <c r="S31" s="15" t="str">
        <f>Q31</f>
        <v>0</v>
      </c>
      <c r="T31" s="31"/>
      <c r="U31" s="18" t="s">
        <v>245</v>
      </c>
      <c r="V31" s="28" t="s">
        <v>246</v>
      </c>
    </row>
    <row r="32" spans="1:22" customHeight="1" ht="35">
      <c r="B32" s="22" t="s">
        <v>242</v>
      </c>
      <c r="C32" s="13">
        <v>8983157033</v>
      </c>
      <c r="D32" s="13" t="s">
        <v>254</v>
      </c>
      <c r="E32" s="13" t="s">
        <v>244</v>
      </c>
      <c r="F32" s="15">
        <v>10005</v>
      </c>
      <c r="G32" s="15">
        <v>0</v>
      </c>
      <c r="H32" s="15">
        <v>0</v>
      </c>
      <c r="I32" s="15">
        <v>51.04</v>
      </c>
      <c r="J32" s="15">
        <v>7617.48</v>
      </c>
      <c r="K32" s="15" t="str">
        <f>F32-I32-J32</f>
        <v>0</v>
      </c>
      <c r="L32" s="15"/>
      <c r="M32" s="15">
        <v>0.03</v>
      </c>
      <c r="N32" s="15">
        <v>0</v>
      </c>
      <c r="O32" s="15" t="str">
        <f>ROUND(K32*M32,2)</f>
        <v>0</v>
      </c>
      <c r="P32" s="15" t="str">
        <f>ROUND(K32*N32,2)</f>
        <v>0</v>
      </c>
      <c r="Q32" s="15" t="str">
        <f>ROUND(G32*O32,2)</f>
        <v>0</v>
      </c>
      <c r="R32" s="15" t="str">
        <f>ROUND(G32*P32,2)</f>
        <v>0</v>
      </c>
      <c r="S32" s="15" t="str">
        <f>Q32</f>
        <v>0</v>
      </c>
      <c r="T32" s="31"/>
      <c r="U32" s="18" t="s">
        <v>245</v>
      </c>
      <c r="V32" s="28" t="s">
        <v>246</v>
      </c>
    </row>
    <row r="33" spans="1:22" customHeight="1" ht="35">
      <c r="B33" s="22" t="s">
        <v>242</v>
      </c>
      <c r="C33" s="13">
        <v>8983157062</v>
      </c>
      <c r="D33" s="13" t="s">
        <v>252</v>
      </c>
      <c r="E33" s="13" t="s">
        <v>244</v>
      </c>
      <c r="F33" s="15">
        <v>9975</v>
      </c>
      <c r="G33" s="15">
        <v>0</v>
      </c>
      <c r="H33" s="15">
        <v>0</v>
      </c>
      <c r="I33" s="15">
        <v>51.04</v>
      </c>
      <c r="J33" s="15">
        <v>7244.02</v>
      </c>
      <c r="K33" s="15" t="str">
        <f>F33-I33-J33</f>
        <v>0</v>
      </c>
      <c r="L33" s="15"/>
      <c r="M33" s="15">
        <v>0.03</v>
      </c>
      <c r="N33" s="15">
        <v>0</v>
      </c>
      <c r="O33" s="15" t="str">
        <f>ROUND(K33*M33,2)</f>
        <v>0</v>
      </c>
      <c r="P33" s="15" t="str">
        <f>ROUND(K33*N33,2)</f>
        <v>0</v>
      </c>
      <c r="Q33" s="15" t="str">
        <f>ROUND(G33*O33,2)</f>
        <v>0</v>
      </c>
      <c r="R33" s="15" t="str">
        <f>ROUND(G33*P33,2)</f>
        <v>0</v>
      </c>
      <c r="S33" s="15" t="str">
        <f>Q33</f>
        <v>0</v>
      </c>
      <c r="T33" s="31"/>
      <c r="U33" s="18" t="s">
        <v>245</v>
      </c>
      <c r="V33" s="28" t="s">
        <v>246</v>
      </c>
    </row>
    <row r="34" spans="1:22" customHeight="1" ht="35">
      <c r="B34" s="22" t="s">
        <v>242</v>
      </c>
      <c r="C34" s="13">
        <v>8983157062</v>
      </c>
      <c r="D34" s="13" t="s">
        <v>252</v>
      </c>
      <c r="E34" s="13" t="s">
        <v>244</v>
      </c>
      <c r="F34" s="15">
        <v>9972</v>
      </c>
      <c r="G34" s="15">
        <v>180</v>
      </c>
      <c r="H34" s="15">
        <v>1794960</v>
      </c>
      <c r="I34" s="15">
        <v>51.04</v>
      </c>
      <c r="J34" s="15">
        <v>7244.02</v>
      </c>
      <c r="K34" s="15" t="str">
        <f>F34-I34-J34</f>
        <v>0</v>
      </c>
      <c r="L34" s="15"/>
      <c r="M34" s="15">
        <v>0.03</v>
      </c>
      <c r="N34" s="15">
        <v>0</v>
      </c>
      <c r="O34" s="15" t="str">
        <f>ROUND(K34*M34,2)</f>
        <v>0</v>
      </c>
      <c r="P34" s="15" t="str">
        <f>ROUND(K34*N34,2)</f>
        <v>0</v>
      </c>
      <c r="Q34" s="15" t="str">
        <f>ROUND(G34*O34,2)</f>
        <v>0</v>
      </c>
      <c r="R34" s="15" t="str">
        <f>ROUND(G34*P34,2)</f>
        <v>0</v>
      </c>
      <c r="S34" s="15" t="str">
        <f>Q34</f>
        <v>0</v>
      </c>
      <c r="T34" s="31"/>
      <c r="U34" s="18" t="s">
        <v>245</v>
      </c>
      <c r="V34" s="28" t="s">
        <v>246</v>
      </c>
    </row>
    <row r="35" spans="1:22" customHeight="1" ht="35">
      <c r="B35" s="22" t="s">
        <v>242</v>
      </c>
      <c r="C35" s="13">
        <v>8983157273</v>
      </c>
      <c r="D35" s="13" t="s">
        <v>255</v>
      </c>
      <c r="E35" s="13" t="s">
        <v>244</v>
      </c>
      <c r="F35" s="15">
        <v>9689</v>
      </c>
      <c r="G35" s="15">
        <v>0</v>
      </c>
      <c r="H35" s="15">
        <v>0</v>
      </c>
      <c r="I35" s="15">
        <v>51.04</v>
      </c>
      <c r="J35" s="15">
        <v>8477.48</v>
      </c>
      <c r="K35" s="15" t="str">
        <f>F35-I35-J35</f>
        <v>0</v>
      </c>
      <c r="L35" s="15"/>
      <c r="M35" s="15">
        <v>0.03</v>
      </c>
      <c r="N35" s="15">
        <v>0</v>
      </c>
      <c r="O35" s="15" t="str">
        <f>ROUND(K35*M35,2)</f>
        <v>0</v>
      </c>
      <c r="P35" s="15" t="str">
        <f>ROUND(K35*N35,2)</f>
        <v>0</v>
      </c>
      <c r="Q35" s="15" t="str">
        <f>ROUND(G35*O35,2)</f>
        <v>0</v>
      </c>
      <c r="R35" s="15" t="str">
        <f>ROUND(G35*P35,2)</f>
        <v>0</v>
      </c>
      <c r="S35" s="15" t="str">
        <f>Q35</f>
        <v>0</v>
      </c>
      <c r="T35" s="31"/>
      <c r="U35" s="18" t="s">
        <v>245</v>
      </c>
      <c r="V35" s="28" t="s">
        <v>246</v>
      </c>
    </row>
    <row r="36" spans="1:22" customHeight="1" ht="35">
      <c r="B36" s="22" t="s">
        <v>242</v>
      </c>
      <c r="C36" s="13">
        <v>8983157273</v>
      </c>
      <c r="D36" s="13" t="s">
        <v>255</v>
      </c>
      <c r="E36" s="13" t="s">
        <v>244</v>
      </c>
      <c r="F36" s="15">
        <v>9685.6</v>
      </c>
      <c r="G36" s="15">
        <v>72</v>
      </c>
      <c r="H36" s="15">
        <v>697363.2</v>
      </c>
      <c r="I36" s="15">
        <v>51.04</v>
      </c>
      <c r="J36" s="15">
        <v>8477.48</v>
      </c>
      <c r="K36" s="15" t="str">
        <f>F36-I36-J36</f>
        <v>0</v>
      </c>
      <c r="L36" s="15"/>
      <c r="M36" s="15">
        <v>0.03</v>
      </c>
      <c r="N36" s="15">
        <v>0</v>
      </c>
      <c r="O36" s="15" t="str">
        <f>ROUND(K36*M36,2)</f>
        <v>0</v>
      </c>
      <c r="P36" s="15" t="str">
        <f>ROUND(K36*N36,2)</f>
        <v>0</v>
      </c>
      <c r="Q36" s="15" t="str">
        <f>ROUND(G36*O36,2)</f>
        <v>0</v>
      </c>
      <c r="R36" s="15" t="str">
        <f>ROUND(G36*P36,2)</f>
        <v>0</v>
      </c>
      <c r="S36" s="15" t="str">
        <f>Q36</f>
        <v>0</v>
      </c>
      <c r="T36" s="31"/>
      <c r="U36" s="18" t="s">
        <v>245</v>
      </c>
      <c r="V36" s="28" t="s">
        <v>246</v>
      </c>
    </row>
    <row r="37" spans="1:22" customHeight="1" ht="35">
      <c r="B37" s="22" t="s">
        <v>242</v>
      </c>
      <c r="C37" s="13">
        <v>8983157293</v>
      </c>
      <c r="D37" s="13" t="s">
        <v>256</v>
      </c>
      <c r="E37" s="13" t="s">
        <v>244</v>
      </c>
      <c r="F37" s="15">
        <v>9685.6</v>
      </c>
      <c r="G37" s="15">
        <v>72</v>
      </c>
      <c r="H37" s="15">
        <v>697363.2</v>
      </c>
      <c r="I37" s="15">
        <v>51.04</v>
      </c>
      <c r="J37" s="15">
        <v>8317.52</v>
      </c>
      <c r="K37" s="15" t="str">
        <f>F37-I37-J37</f>
        <v>0</v>
      </c>
      <c r="L37" s="15"/>
      <c r="M37" s="15">
        <v>0.03</v>
      </c>
      <c r="N37" s="15">
        <v>0</v>
      </c>
      <c r="O37" s="15" t="str">
        <f>ROUND(K37*M37,2)</f>
        <v>0</v>
      </c>
      <c r="P37" s="15" t="str">
        <f>ROUND(K37*N37,2)</f>
        <v>0</v>
      </c>
      <c r="Q37" s="15" t="str">
        <f>ROUND(G37*O37,2)</f>
        <v>0</v>
      </c>
      <c r="R37" s="15" t="str">
        <f>ROUND(G37*P37,2)</f>
        <v>0</v>
      </c>
      <c r="S37" s="15" t="str">
        <f>Q37</f>
        <v>0</v>
      </c>
      <c r="T37" s="31"/>
      <c r="U37" s="18" t="s">
        <v>245</v>
      </c>
      <c r="V37" s="28" t="s">
        <v>246</v>
      </c>
    </row>
    <row r="38" spans="1:22" customHeight="1" ht="35">
      <c r="B38" s="22" t="s">
        <v>242</v>
      </c>
      <c r="C38" s="13">
        <v>8983157293</v>
      </c>
      <c r="D38" s="13" t="s">
        <v>256</v>
      </c>
      <c r="E38" s="13" t="s">
        <v>244</v>
      </c>
      <c r="F38" s="15">
        <v>9689</v>
      </c>
      <c r="G38" s="15">
        <v>0</v>
      </c>
      <c r="H38" s="15">
        <v>0</v>
      </c>
      <c r="I38" s="15">
        <v>51.04</v>
      </c>
      <c r="J38" s="15">
        <v>8317.52</v>
      </c>
      <c r="K38" s="15" t="str">
        <f>F38-I38-J38</f>
        <v>0</v>
      </c>
      <c r="L38" s="15"/>
      <c r="M38" s="15">
        <v>0.03</v>
      </c>
      <c r="N38" s="15">
        <v>0</v>
      </c>
      <c r="O38" s="15" t="str">
        <f>ROUND(K38*M38,2)</f>
        <v>0</v>
      </c>
      <c r="P38" s="15" t="str">
        <f>ROUND(K38*N38,2)</f>
        <v>0</v>
      </c>
      <c r="Q38" s="15" t="str">
        <f>ROUND(G38*O38,2)</f>
        <v>0</v>
      </c>
      <c r="R38" s="15" t="str">
        <f>ROUND(G38*P38,2)</f>
        <v>0</v>
      </c>
      <c r="S38" s="15" t="str">
        <f>Q38</f>
        <v>0</v>
      </c>
      <c r="T38" s="31"/>
      <c r="U38" s="18" t="s">
        <v>245</v>
      </c>
      <c r="V38" s="28" t="s">
        <v>246</v>
      </c>
    </row>
    <row r="39" spans="1:22" customHeight="1" ht="35">
      <c r="B39" s="22" t="s">
        <v>242</v>
      </c>
      <c r="C39" s="13">
        <v>8983157333</v>
      </c>
      <c r="D39" s="13" t="s">
        <v>257</v>
      </c>
      <c r="E39" s="13" t="s">
        <v>244</v>
      </c>
      <c r="F39" s="15">
        <v>9689</v>
      </c>
      <c r="G39" s="15">
        <v>0</v>
      </c>
      <c r="H39" s="15">
        <v>0</v>
      </c>
      <c r="I39" s="15">
        <v>51.04</v>
      </c>
      <c r="J39" s="15">
        <v>8477.48</v>
      </c>
      <c r="K39" s="15" t="str">
        <f>F39-I39-J39</f>
        <v>0</v>
      </c>
      <c r="L39" s="15"/>
      <c r="M39" s="15">
        <v>0.03</v>
      </c>
      <c r="N39" s="15">
        <v>0</v>
      </c>
      <c r="O39" s="15" t="str">
        <f>ROUND(K39*M39,2)</f>
        <v>0</v>
      </c>
      <c r="P39" s="15" t="str">
        <f>ROUND(K39*N39,2)</f>
        <v>0</v>
      </c>
      <c r="Q39" s="15" t="str">
        <f>ROUND(G39*O39,2)</f>
        <v>0</v>
      </c>
      <c r="R39" s="15" t="str">
        <f>ROUND(G39*P39,2)</f>
        <v>0</v>
      </c>
      <c r="S39" s="15" t="str">
        <f>Q39</f>
        <v>0</v>
      </c>
      <c r="T39" s="31"/>
      <c r="U39" s="18" t="s">
        <v>245</v>
      </c>
      <c r="V39" s="28" t="s">
        <v>246</v>
      </c>
    </row>
    <row r="40" spans="1:22" customHeight="1" ht="35">
      <c r="B40" s="22" t="s">
        <v>242</v>
      </c>
      <c r="C40" s="13">
        <v>8983157333</v>
      </c>
      <c r="D40" s="13" t="s">
        <v>257</v>
      </c>
      <c r="E40" s="13" t="s">
        <v>244</v>
      </c>
      <c r="F40" s="15">
        <v>9685.6</v>
      </c>
      <c r="G40" s="15">
        <v>72</v>
      </c>
      <c r="H40" s="15">
        <v>697363.2</v>
      </c>
      <c r="I40" s="15">
        <v>51.04</v>
      </c>
      <c r="J40" s="15">
        <v>8477.48</v>
      </c>
      <c r="K40" s="15" t="str">
        <f>F40-I40-J40</f>
        <v>0</v>
      </c>
      <c r="L40" s="15"/>
      <c r="M40" s="15">
        <v>0.03</v>
      </c>
      <c r="N40" s="15">
        <v>0</v>
      </c>
      <c r="O40" s="15" t="str">
        <f>ROUND(K40*M40,2)</f>
        <v>0</v>
      </c>
      <c r="P40" s="15" t="str">
        <f>ROUND(K40*N40,2)</f>
        <v>0</v>
      </c>
      <c r="Q40" s="15" t="str">
        <f>ROUND(G40*O40,2)</f>
        <v>0</v>
      </c>
      <c r="R40" s="15" t="str">
        <f>ROUND(G40*P40,2)</f>
        <v>0</v>
      </c>
      <c r="S40" s="15" t="str">
        <f>Q40</f>
        <v>0</v>
      </c>
      <c r="T40" s="31"/>
      <c r="U40" s="18" t="s">
        <v>245</v>
      </c>
      <c r="V40" s="28" t="s">
        <v>246</v>
      </c>
    </row>
    <row r="41" spans="1:22" customHeight="1" ht="35">
      <c r="B41" s="22" t="s">
        <v>242</v>
      </c>
      <c r="C41" s="13">
        <v>8983157353</v>
      </c>
      <c r="D41" s="13" t="s">
        <v>258</v>
      </c>
      <c r="E41" s="13" t="s">
        <v>244</v>
      </c>
      <c r="F41" s="15">
        <v>9685.6</v>
      </c>
      <c r="G41" s="15">
        <v>72</v>
      </c>
      <c r="H41" s="15">
        <v>697363.2</v>
      </c>
      <c r="I41" s="15">
        <v>51.04</v>
      </c>
      <c r="J41" s="15">
        <v>8568.299999999999</v>
      </c>
      <c r="K41" s="15" t="str">
        <f>F41-I41-J41</f>
        <v>0</v>
      </c>
      <c r="L41" s="15"/>
      <c r="M41" s="15">
        <v>0.03</v>
      </c>
      <c r="N41" s="15">
        <v>0</v>
      </c>
      <c r="O41" s="15" t="str">
        <f>ROUND(K41*M41,2)</f>
        <v>0</v>
      </c>
      <c r="P41" s="15" t="str">
        <f>ROUND(K41*N41,2)</f>
        <v>0</v>
      </c>
      <c r="Q41" s="15" t="str">
        <f>ROUND(G41*O41,2)</f>
        <v>0</v>
      </c>
      <c r="R41" s="15" t="str">
        <f>ROUND(G41*P41,2)</f>
        <v>0</v>
      </c>
      <c r="S41" s="15" t="str">
        <f>Q41</f>
        <v>0</v>
      </c>
      <c r="T41" s="31"/>
      <c r="U41" s="18" t="s">
        <v>245</v>
      </c>
      <c r="V41" s="28" t="s">
        <v>246</v>
      </c>
    </row>
    <row r="42" spans="1:22" customHeight="1" ht="35">
      <c r="B42" s="22" t="s">
        <v>242</v>
      </c>
      <c r="C42" s="13">
        <v>8983157353</v>
      </c>
      <c r="D42" s="13" t="s">
        <v>258</v>
      </c>
      <c r="E42" s="13" t="s">
        <v>244</v>
      </c>
      <c r="F42" s="15">
        <v>9689</v>
      </c>
      <c r="G42" s="15">
        <v>0</v>
      </c>
      <c r="H42" s="15">
        <v>0</v>
      </c>
      <c r="I42" s="15">
        <v>51.04</v>
      </c>
      <c r="J42" s="15">
        <v>8568.299999999999</v>
      </c>
      <c r="K42" s="15" t="str">
        <f>F42-I42-J42</f>
        <v>0</v>
      </c>
      <c r="L42" s="15"/>
      <c r="M42" s="15">
        <v>0.03</v>
      </c>
      <c r="N42" s="15">
        <v>0</v>
      </c>
      <c r="O42" s="15" t="str">
        <f>ROUND(K42*M42,2)</f>
        <v>0</v>
      </c>
      <c r="P42" s="15" t="str">
        <f>ROUND(K42*N42,2)</f>
        <v>0</v>
      </c>
      <c r="Q42" s="15" t="str">
        <f>ROUND(G42*O42,2)</f>
        <v>0</v>
      </c>
      <c r="R42" s="15" t="str">
        <f>ROUND(G42*P42,2)</f>
        <v>0</v>
      </c>
      <c r="S42" s="15" t="str">
        <f>Q42</f>
        <v>0</v>
      </c>
      <c r="T42" s="31"/>
      <c r="U42" s="18" t="s">
        <v>245</v>
      </c>
      <c r="V42" s="28" t="s">
        <v>246</v>
      </c>
    </row>
    <row r="43" spans="1:22" customHeight="1" ht="35">
      <c r="B43" s="22" t="s">
        <v>242</v>
      </c>
      <c r="C43" s="13">
        <v>8984823710</v>
      </c>
      <c r="D43" s="13" t="s">
        <v>248</v>
      </c>
      <c r="E43" s="13" t="s">
        <v>250</v>
      </c>
      <c r="F43" s="15">
        <v>9575</v>
      </c>
      <c r="G43" s="15">
        <v>0</v>
      </c>
      <c r="H43" s="15">
        <v>0</v>
      </c>
      <c r="I43" s="15">
        <v>51.04</v>
      </c>
      <c r="J43" s="15">
        <v>1922.48</v>
      </c>
      <c r="K43" s="15" t="str">
        <f>F43-I43-J43</f>
        <v>0</v>
      </c>
      <c r="L43" s="15"/>
      <c r="M43" s="15">
        <v>0.03</v>
      </c>
      <c r="N43" s="15">
        <v>0</v>
      </c>
      <c r="O43" s="15" t="str">
        <f>ROUND(K43*M43,2)</f>
        <v>0</v>
      </c>
      <c r="P43" s="15" t="str">
        <f>ROUND(K43*N43,2)</f>
        <v>0</v>
      </c>
      <c r="Q43" s="15" t="str">
        <f>ROUND(G43*O43,2)</f>
        <v>0</v>
      </c>
      <c r="R43" s="15" t="str">
        <f>ROUND(G43*P43,2)</f>
        <v>0</v>
      </c>
      <c r="S43" s="15" t="str">
        <f>Q43</f>
        <v>0</v>
      </c>
      <c r="T43" s="31"/>
      <c r="U43" s="18" t="s">
        <v>245</v>
      </c>
      <c r="V43" s="28" t="s">
        <v>246</v>
      </c>
    </row>
    <row r="44" spans="1:22" customHeight="1" ht="35">
      <c r="B44" s="22" t="s">
        <v>242</v>
      </c>
      <c r="C44" s="13">
        <v>8984823710</v>
      </c>
      <c r="D44" s="13" t="s">
        <v>248</v>
      </c>
      <c r="E44" s="13" t="s">
        <v>250</v>
      </c>
      <c r="F44" s="15">
        <v>9571.6</v>
      </c>
      <c r="G44" s="15">
        <v>113</v>
      </c>
      <c r="H44" s="15">
        <v>1081590.8</v>
      </c>
      <c r="I44" s="15">
        <v>51.04</v>
      </c>
      <c r="J44" s="15">
        <v>1922.48</v>
      </c>
      <c r="K44" s="15" t="str">
        <f>F44-I44-J44</f>
        <v>0</v>
      </c>
      <c r="L44" s="15"/>
      <c r="M44" s="15">
        <v>0.03</v>
      </c>
      <c r="N44" s="15">
        <v>0</v>
      </c>
      <c r="O44" s="15" t="str">
        <f>ROUND(K44*M44,2)</f>
        <v>0</v>
      </c>
      <c r="P44" s="15" t="str">
        <f>ROUND(K44*N44,2)</f>
        <v>0</v>
      </c>
      <c r="Q44" s="15" t="str">
        <f>ROUND(G44*O44,2)</f>
        <v>0</v>
      </c>
      <c r="R44" s="15" t="str">
        <f>ROUND(G44*P44,2)</f>
        <v>0</v>
      </c>
      <c r="S44" s="15" t="str">
        <f>Q44</f>
        <v>0</v>
      </c>
      <c r="T44" s="31"/>
      <c r="U44" s="18" t="s">
        <v>245</v>
      </c>
      <c r="V44" s="28" t="s">
        <v>246</v>
      </c>
    </row>
    <row r="45" spans="1:22" customHeight="1" ht="35">
      <c r="B45" s="22" t="s">
        <v>242</v>
      </c>
      <c r="C45" s="13">
        <v>8984823740</v>
      </c>
      <c r="D45" s="13" t="s">
        <v>255</v>
      </c>
      <c r="E45" s="13" t="s">
        <v>250</v>
      </c>
      <c r="F45" s="15">
        <v>9289</v>
      </c>
      <c r="G45" s="15">
        <v>0</v>
      </c>
      <c r="H45" s="15">
        <v>0</v>
      </c>
      <c r="I45" s="15">
        <v>51.04</v>
      </c>
      <c r="J45" s="15">
        <v>2786.1</v>
      </c>
      <c r="K45" s="15" t="str">
        <f>F45-I45-J45</f>
        <v>0</v>
      </c>
      <c r="L45" s="15"/>
      <c r="M45" s="15">
        <v>0.03</v>
      </c>
      <c r="N45" s="15">
        <v>0</v>
      </c>
      <c r="O45" s="15" t="str">
        <f>ROUND(K45*M45,2)</f>
        <v>0</v>
      </c>
      <c r="P45" s="15" t="str">
        <f>ROUND(K45*N45,2)</f>
        <v>0</v>
      </c>
      <c r="Q45" s="15" t="str">
        <f>ROUND(G45*O45,2)</f>
        <v>0</v>
      </c>
      <c r="R45" s="15" t="str">
        <f>ROUND(G45*P45,2)</f>
        <v>0</v>
      </c>
      <c r="S45" s="15" t="str">
        <f>Q45</f>
        <v>0</v>
      </c>
      <c r="T45" s="31"/>
      <c r="U45" s="18" t="s">
        <v>245</v>
      </c>
      <c r="V45" s="28" t="s">
        <v>246</v>
      </c>
    </row>
    <row r="46" spans="1:22" customHeight="1" ht="35">
      <c r="B46" s="22" t="s">
        <v>242</v>
      </c>
      <c r="C46" s="13">
        <v>8984823740</v>
      </c>
      <c r="D46" s="13" t="s">
        <v>255</v>
      </c>
      <c r="E46" s="13" t="s">
        <v>250</v>
      </c>
      <c r="F46" s="15">
        <v>9285.6</v>
      </c>
      <c r="G46" s="15">
        <v>30</v>
      </c>
      <c r="H46" s="15">
        <v>278568</v>
      </c>
      <c r="I46" s="15">
        <v>51.04</v>
      </c>
      <c r="J46" s="15">
        <v>2786.1</v>
      </c>
      <c r="K46" s="15" t="str">
        <f>F46-I46-J46</f>
        <v>0</v>
      </c>
      <c r="L46" s="15"/>
      <c r="M46" s="15">
        <v>0.03</v>
      </c>
      <c r="N46" s="15">
        <v>0</v>
      </c>
      <c r="O46" s="15" t="str">
        <f>ROUND(K46*M46,2)</f>
        <v>0</v>
      </c>
      <c r="P46" s="15" t="str">
        <f>ROUND(K46*N46,2)</f>
        <v>0</v>
      </c>
      <c r="Q46" s="15" t="str">
        <f>ROUND(G46*O46,2)</f>
        <v>0</v>
      </c>
      <c r="R46" s="15" t="str">
        <f>ROUND(G46*P46,2)</f>
        <v>0</v>
      </c>
      <c r="S46" s="15" t="str">
        <f>Q46</f>
        <v>0</v>
      </c>
      <c r="T46" s="31"/>
      <c r="U46" s="18" t="s">
        <v>245</v>
      </c>
      <c r="V46" s="28" t="s">
        <v>246</v>
      </c>
    </row>
    <row r="47" spans="1:22" customHeight="1" ht="35">
      <c r="B47" s="22" t="s">
        <v>242</v>
      </c>
      <c r="C47" s="13">
        <v>8984823770</v>
      </c>
      <c r="D47" s="13" t="s">
        <v>252</v>
      </c>
      <c r="E47" s="13" t="s">
        <v>250</v>
      </c>
      <c r="F47" s="15">
        <v>9571.6</v>
      </c>
      <c r="G47" s="15">
        <v>113</v>
      </c>
      <c r="H47" s="15">
        <v>1081590.8</v>
      </c>
      <c r="I47" s="15">
        <v>51.04</v>
      </c>
      <c r="J47" s="15">
        <v>1922.48</v>
      </c>
      <c r="K47" s="15" t="str">
        <f>F47-I47-J47</f>
        <v>0</v>
      </c>
      <c r="L47" s="15"/>
      <c r="M47" s="15">
        <v>0.03</v>
      </c>
      <c r="N47" s="15">
        <v>0</v>
      </c>
      <c r="O47" s="15" t="str">
        <f>ROUND(K47*M47,2)</f>
        <v>0</v>
      </c>
      <c r="P47" s="15" t="str">
        <f>ROUND(K47*N47,2)</f>
        <v>0</v>
      </c>
      <c r="Q47" s="15" t="str">
        <f>ROUND(G47*O47,2)</f>
        <v>0</v>
      </c>
      <c r="R47" s="15" t="str">
        <f>ROUND(G47*P47,2)</f>
        <v>0</v>
      </c>
      <c r="S47" s="15" t="str">
        <f>Q47</f>
        <v>0</v>
      </c>
      <c r="T47" s="31"/>
      <c r="U47" s="18" t="s">
        <v>245</v>
      </c>
      <c r="V47" s="28" t="s">
        <v>246</v>
      </c>
    </row>
    <row r="48" spans="1:22" customHeight="1" ht="35">
      <c r="B48" s="22" t="s">
        <v>242</v>
      </c>
      <c r="C48" s="13">
        <v>8984823770</v>
      </c>
      <c r="D48" s="13" t="s">
        <v>252</v>
      </c>
      <c r="E48" s="13" t="s">
        <v>250</v>
      </c>
      <c r="F48" s="15">
        <v>9575</v>
      </c>
      <c r="G48" s="15">
        <v>0</v>
      </c>
      <c r="H48" s="15">
        <v>0</v>
      </c>
      <c r="I48" s="15">
        <v>51.04</v>
      </c>
      <c r="J48" s="15">
        <v>1922.48</v>
      </c>
      <c r="K48" s="15" t="str">
        <f>F48-I48-J48</f>
        <v>0</v>
      </c>
      <c r="L48" s="15"/>
      <c r="M48" s="15">
        <v>0.03</v>
      </c>
      <c r="N48" s="15">
        <v>0</v>
      </c>
      <c r="O48" s="15" t="str">
        <f>ROUND(K48*M48,2)</f>
        <v>0</v>
      </c>
      <c r="P48" s="15" t="str">
        <f>ROUND(K48*N48,2)</f>
        <v>0</v>
      </c>
      <c r="Q48" s="15" t="str">
        <f>ROUND(G48*O48,2)</f>
        <v>0</v>
      </c>
      <c r="R48" s="15" t="str">
        <f>ROUND(G48*P48,2)</f>
        <v>0</v>
      </c>
      <c r="S48" s="15" t="str">
        <f>Q48</f>
        <v>0</v>
      </c>
      <c r="T48" s="31"/>
      <c r="U48" s="18" t="s">
        <v>245</v>
      </c>
      <c r="V48" s="28" t="s">
        <v>246</v>
      </c>
    </row>
    <row r="49" spans="1:22" customHeight="1" ht="35">
      <c r="B49" s="22" t="s">
        <v>242</v>
      </c>
      <c r="C49" s="13">
        <v>8984823800</v>
      </c>
      <c r="D49" s="13" t="s">
        <v>257</v>
      </c>
      <c r="E49" s="13" t="s">
        <v>250</v>
      </c>
      <c r="F49" s="15">
        <v>9285.6</v>
      </c>
      <c r="G49" s="15">
        <v>30</v>
      </c>
      <c r="H49" s="15">
        <v>278568</v>
      </c>
      <c r="I49" s="15">
        <v>51.04</v>
      </c>
      <c r="J49" s="15">
        <v>3045.3</v>
      </c>
      <c r="K49" s="15" t="str">
        <f>F49-I49-J49</f>
        <v>0</v>
      </c>
      <c r="L49" s="15"/>
      <c r="M49" s="15">
        <v>0.03</v>
      </c>
      <c r="N49" s="15">
        <v>0</v>
      </c>
      <c r="O49" s="15" t="str">
        <f>ROUND(K49*M49,2)</f>
        <v>0</v>
      </c>
      <c r="P49" s="15" t="str">
        <f>ROUND(K49*N49,2)</f>
        <v>0</v>
      </c>
      <c r="Q49" s="15" t="str">
        <f>ROUND(G49*O49,2)</f>
        <v>0</v>
      </c>
      <c r="R49" s="15" t="str">
        <f>ROUND(G49*P49,2)</f>
        <v>0</v>
      </c>
      <c r="S49" s="15" t="str">
        <f>Q49</f>
        <v>0</v>
      </c>
      <c r="T49" s="31"/>
      <c r="U49" s="18" t="s">
        <v>245</v>
      </c>
      <c r="V49" s="28" t="s">
        <v>246</v>
      </c>
    </row>
    <row r="50" spans="1:22" customHeight="1" ht="35">
      <c r="B50" s="22" t="s">
        <v>242</v>
      </c>
      <c r="C50" s="13">
        <v>8984823800</v>
      </c>
      <c r="D50" s="13" t="s">
        <v>257</v>
      </c>
      <c r="E50" s="13" t="s">
        <v>250</v>
      </c>
      <c r="F50" s="15">
        <v>9289</v>
      </c>
      <c r="G50" s="15">
        <v>0</v>
      </c>
      <c r="H50" s="15">
        <v>0</v>
      </c>
      <c r="I50" s="15">
        <v>51.04</v>
      </c>
      <c r="J50" s="15">
        <v>3045.3</v>
      </c>
      <c r="K50" s="15" t="str">
        <f>F50-I50-J50</f>
        <v>0</v>
      </c>
      <c r="L50" s="15"/>
      <c r="M50" s="15">
        <v>0.03</v>
      </c>
      <c r="N50" s="15">
        <v>0</v>
      </c>
      <c r="O50" s="15" t="str">
        <f>ROUND(K50*M50,2)</f>
        <v>0</v>
      </c>
      <c r="P50" s="15" t="str">
        <f>ROUND(K50*N50,2)</f>
        <v>0</v>
      </c>
      <c r="Q50" s="15" t="str">
        <f>ROUND(G50*O50,2)</f>
        <v>0</v>
      </c>
      <c r="R50" s="15" t="str">
        <f>ROUND(G50*P50,2)</f>
        <v>0</v>
      </c>
      <c r="S50" s="15" t="str">
        <f>Q50</f>
        <v>0</v>
      </c>
      <c r="T50" s="31"/>
      <c r="U50" s="18" t="s">
        <v>245</v>
      </c>
      <c r="V50" s="28" t="s">
        <v>246</v>
      </c>
    </row>
    <row r="51" spans="1:22" customHeight="1" ht="35">
      <c r="B51" s="22" t="s">
        <v>242</v>
      </c>
      <c r="C51" s="13">
        <v>8984823830</v>
      </c>
      <c r="D51" s="13" t="s">
        <v>255</v>
      </c>
      <c r="E51" s="13" t="s">
        <v>250</v>
      </c>
      <c r="F51" s="15">
        <v>9289</v>
      </c>
      <c r="G51" s="15">
        <v>0</v>
      </c>
      <c r="H51" s="15">
        <v>0</v>
      </c>
      <c r="I51" s="15">
        <v>51.04</v>
      </c>
      <c r="J51" s="15">
        <v>2981.54</v>
      </c>
      <c r="K51" s="15" t="str">
        <f>F51-I51-J51</f>
        <v>0</v>
      </c>
      <c r="L51" s="15"/>
      <c r="M51" s="15">
        <v>0.03</v>
      </c>
      <c r="N51" s="15">
        <v>0</v>
      </c>
      <c r="O51" s="15" t="str">
        <f>ROUND(K51*M51,2)</f>
        <v>0</v>
      </c>
      <c r="P51" s="15" t="str">
        <f>ROUND(K51*N51,2)</f>
        <v>0</v>
      </c>
      <c r="Q51" s="15" t="str">
        <f>ROUND(G51*O51,2)</f>
        <v>0</v>
      </c>
      <c r="R51" s="15" t="str">
        <f>ROUND(G51*P51,2)</f>
        <v>0</v>
      </c>
      <c r="S51" s="15" t="str">
        <f>Q51</f>
        <v>0</v>
      </c>
      <c r="T51" s="31"/>
      <c r="U51" s="18" t="s">
        <v>245</v>
      </c>
      <c r="V51" s="28" t="s">
        <v>246</v>
      </c>
    </row>
    <row r="52" spans="1:22" customHeight="1" ht="35">
      <c r="B52" s="22" t="s">
        <v>242</v>
      </c>
      <c r="C52" s="13">
        <v>8984823830</v>
      </c>
      <c r="D52" s="13" t="s">
        <v>255</v>
      </c>
      <c r="E52" s="13" t="s">
        <v>250</v>
      </c>
      <c r="F52" s="15">
        <v>9285.6</v>
      </c>
      <c r="G52" s="15">
        <v>24</v>
      </c>
      <c r="H52" s="15">
        <v>222854.4</v>
      </c>
      <c r="I52" s="15">
        <v>51.04</v>
      </c>
      <c r="J52" s="15">
        <v>2981.54</v>
      </c>
      <c r="K52" s="15" t="str">
        <f>F52-I52-J52</f>
        <v>0</v>
      </c>
      <c r="L52" s="15"/>
      <c r="M52" s="15">
        <v>0.03</v>
      </c>
      <c r="N52" s="15">
        <v>0</v>
      </c>
      <c r="O52" s="15" t="str">
        <f>ROUND(K52*M52,2)</f>
        <v>0</v>
      </c>
      <c r="P52" s="15" t="str">
        <f>ROUND(K52*N52,2)</f>
        <v>0</v>
      </c>
      <c r="Q52" s="15" t="str">
        <f>ROUND(G52*O52,2)</f>
        <v>0</v>
      </c>
      <c r="R52" s="15" t="str">
        <f>ROUND(G52*P52,2)</f>
        <v>0</v>
      </c>
      <c r="S52" s="15" t="str">
        <f>Q52</f>
        <v>0</v>
      </c>
      <c r="T52" s="31"/>
      <c r="U52" s="18" t="s">
        <v>245</v>
      </c>
      <c r="V52" s="28" t="s">
        <v>246</v>
      </c>
    </row>
    <row r="53" spans="1:22" customHeight="1" ht="35">
      <c r="B53" s="22" t="s">
        <v>242</v>
      </c>
      <c r="C53" s="13">
        <v>8984823840</v>
      </c>
      <c r="D53" s="13" t="s">
        <v>257</v>
      </c>
      <c r="E53" s="13" t="s">
        <v>250</v>
      </c>
      <c r="F53" s="15">
        <v>9289</v>
      </c>
      <c r="G53" s="15">
        <v>0</v>
      </c>
      <c r="H53" s="15">
        <v>0</v>
      </c>
      <c r="I53" s="15">
        <v>51.04</v>
      </c>
      <c r="J53" s="15">
        <v>3057.92</v>
      </c>
      <c r="K53" s="15" t="str">
        <f>F53-I53-J53</f>
        <v>0</v>
      </c>
      <c r="L53" s="15"/>
      <c r="M53" s="15">
        <v>0.03</v>
      </c>
      <c r="N53" s="15">
        <v>0</v>
      </c>
      <c r="O53" s="15" t="str">
        <f>ROUND(K53*M53,2)</f>
        <v>0</v>
      </c>
      <c r="P53" s="15" t="str">
        <f>ROUND(K53*N53,2)</f>
        <v>0</v>
      </c>
      <c r="Q53" s="15" t="str">
        <f>ROUND(G53*O53,2)</f>
        <v>0</v>
      </c>
      <c r="R53" s="15" t="str">
        <f>ROUND(G53*P53,2)</f>
        <v>0</v>
      </c>
      <c r="S53" s="15" t="str">
        <f>Q53</f>
        <v>0</v>
      </c>
      <c r="T53" s="31"/>
      <c r="U53" s="18" t="s">
        <v>245</v>
      </c>
      <c r="V53" s="28" t="s">
        <v>246</v>
      </c>
    </row>
    <row r="54" spans="1:22" customHeight="1" ht="35">
      <c r="B54" s="22" t="s">
        <v>242</v>
      </c>
      <c r="C54" s="13">
        <v>8984823840</v>
      </c>
      <c r="D54" s="13" t="s">
        <v>257</v>
      </c>
      <c r="E54" s="13" t="s">
        <v>250</v>
      </c>
      <c r="F54" s="15">
        <v>9285.6</v>
      </c>
      <c r="G54" s="15">
        <v>24</v>
      </c>
      <c r="H54" s="15">
        <v>222854.4</v>
      </c>
      <c r="I54" s="15">
        <v>51.04</v>
      </c>
      <c r="J54" s="15">
        <v>3057.92</v>
      </c>
      <c r="K54" s="15" t="str">
        <f>F54-I54-J54</f>
        <v>0</v>
      </c>
      <c r="L54" s="15"/>
      <c r="M54" s="15">
        <v>0.03</v>
      </c>
      <c r="N54" s="15">
        <v>0</v>
      </c>
      <c r="O54" s="15" t="str">
        <f>ROUND(K54*M54,2)</f>
        <v>0</v>
      </c>
      <c r="P54" s="15" t="str">
        <f>ROUND(K54*N54,2)</f>
        <v>0</v>
      </c>
      <c r="Q54" s="15" t="str">
        <f>ROUND(G54*O54,2)</f>
        <v>0</v>
      </c>
      <c r="R54" s="15" t="str">
        <f>ROUND(G54*P54,2)</f>
        <v>0</v>
      </c>
      <c r="S54" s="15" t="str">
        <f>Q54</f>
        <v>0</v>
      </c>
      <c r="T54" s="31"/>
      <c r="U54" s="18" t="s">
        <v>245</v>
      </c>
      <c r="V54" s="28" t="s">
        <v>246</v>
      </c>
    </row>
    <row r="55" spans="1:22" customHeight="1" ht="50">
      <c r="B55" s="48" t="s">
        <v>259</v>
      </c>
      <c r="C55" s="46"/>
      <c r="D55" s="46"/>
      <c r="E55" s="46"/>
      <c r="F55" s="45"/>
      <c r="G55" s="45" t="str">
        <f>SUBTOTAL(9,G13:G54)</f>
        <v>0</v>
      </c>
      <c r="H55" s="49" t="str">
        <f>SUBTOTAL(9,H13:H54)</f>
        <v>0</v>
      </c>
      <c r="I55" s="49"/>
      <c r="J55" s="49"/>
      <c r="K55" s="49"/>
      <c r="L55" s="49"/>
      <c r="M55" s="49"/>
      <c r="N55" s="49"/>
      <c r="O55" s="49"/>
      <c r="P55" s="49"/>
      <c r="Q55" s="49" t="str">
        <f>SUBTOTAL(9,Q13:Q54)</f>
        <v>0</v>
      </c>
      <c r="R55" s="49" t="str">
        <f>SUBTOTAL(9,R13:R54)</f>
        <v>0</v>
      </c>
      <c r="S55" s="49" t="str">
        <f>SUBTOTAL(9,S13:S54)</f>
        <v>0</v>
      </c>
      <c r="T55" s="50" t="str">
        <f>SUBTOTAL(9,T13:T54)</f>
        <v>0</v>
      </c>
      <c r="U55" s="46"/>
      <c r="V55" s="47"/>
    </row>
    <row r="56" spans="1:22" customHeight="1" ht="65">
      <c r="B56" s="58" t="s">
        <v>211</v>
      </c>
      <c r="C56" s="56"/>
      <c r="D56" s="56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6"/>
      <c r="P56" s="56"/>
      <c r="Q56" s="59" t="str">
        <f>SUM(Q55)</f>
        <v>0</v>
      </c>
      <c r="R56" s="59" t="str">
        <f>SUM(R55)</f>
        <v>0</v>
      </c>
      <c r="S56" s="59" t="str">
        <f>SUM(S55)</f>
        <v>0</v>
      </c>
      <c r="T56" s="61" t="str">
        <f>SUM(T55)</f>
        <v>0</v>
      </c>
      <c r="U56" s="56"/>
      <c r="V56" s="57"/>
    </row>
    <row r="57" spans="1:22" customHeight="1" ht="65">
      <c r="B57" s="58" t="s">
        <v>212</v>
      </c>
      <c r="C57" s="56"/>
      <c r="D57" s="56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6"/>
      <c r="P57" s="56"/>
      <c r="Q57" s="60" t="str">
        <f>Q56+R56</f>
        <v>0</v>
      </c>
      <c r="R57" s="59"/>
      <c r="S57" s="59" t="str">
        <f>S56</f>
        <v>0</v>
      </c>
      <c r="T57" s="61" t="str">
        <f>T56</f>
        <v>0</v>
      </c>
      <c r="U57" s="56"/>
      <c r="V57" s="57"/>
    </row>
    <row r="58" spans="1:22" customHeight="1" ht="15"/>
    <row r="59" spans="1:22" customHeight="1" ht="30">
      <c r="B59" s="70" t="s">
        <v>239</v>
      </c>
      <c r="C59" s="70"/>
      <c r="D59" s="70"/>
      <c r="E59" s="62" t="s">
        <v>216</v>
      </c>
      <c r="F59" s="34"/>
      <c r="G59" s="34"/>
      <c r="H59" s="34"/>
      <c r="I59" s="34"/>
      <c r="J59" s="35"/>
    </row>
    <row r="60" spans="1:22" customHeight="1" ht="30">
      <c r="B60" s="70"/>
      <c r="C60" s="70" t="s">
        <v>240</v>
      </c>
      <c r="D60" s="70"/>
      <c r="E60" s="63" t="s">
        <v>218</v>
      </c>
      <c r="F60" s="64"/>
      <c r="G60" s="63" t="s">
        <v>219</v>
      </c>
      <c r="H60" s="65"/>
      <c r="I60" s="66" t="s">
        <v>220</v>
      </c>
      <c r="J60" s="35"/>
    </row>
    <row r="61" spans="1:22" customHeight="1" ht="40">
      <c r="B61" s="70"/>
      <c r="C61" s="70" t="s">
        <v>241</v>
      </c>
      <c r="D61" s="70"/>
      <c r="E61" s="36"/>
      <c r="F61" s="38"/>
      <c r="G61" s="36"/>
      <c r="H61" s="40"/>
      <c r="I61" s="38"/>
      <c r="J61" s="40"/>
    </row>
    <row r="62" spans="1:22" customHeight="1" ht="40">
      <c r="B62" s="71"/>
      <c r="C62" s="71"/>
      <c r="D62" s="71"/>
      <c r="E62" s="37"/>
      <c r="F62" s="39"/>
      <c r="G62" s="37"/>
      <c r="H62" s="41"/>
      <c r="I62" s="39"/>
      <c r="J62" s="41"/>
    </row>
    <row r="63" spans="1:22" customHeight="1" ht="25">
      <c r="E63" s="67" t="s">
        <v>225</v>
      </c>
      <c r="F63" s="68"/>
      <c r="G63" s="67" t="s">
        <v>225</v>
      </c>
      <c r="H63" s="69"/>
      <c r="I63" s="68" t="s">
        <v>225</v>
      </c>
      <c r="J63" s="35"/>
    </row>
    <row r="64" spans="1:22" customHeight="1" ht="30">
      <c r="E64" s="63" t="s">
        <v>226</v>
      </c>
      <c r="F64" s="64"/>
      <c r="G64" s="65"/>
      <c r="H64" s="66" t="s">
        <v>227</v>
      </c>
      <c r="I64" s="64"/>
      <c r="J64" s="35"/>
    </row>
    <row r="65" spans="1:22" customHeight="1" ht="80">
      <c r="E65" s="33"/>
      <c r="F65" s="34"/>
      <c r="G65" s="35"/>
      <c r="H65" s="34"/>
      <c r="I65" s="34"/>
      <c r="J65" s="35"/>
    </row>
    <row r="66" spans="1:22" customHeight="1" ht="25">
      <c r="E66" s="67" t="s">
        <v>225</v>
      </c>
      <c r="F66" s="68"/>
      <c r="G66" s="69"/>
      <c r="H66" s="68" t="s">
        <v>225</v>
      </c>
      <c r="I66" s="68"/>
      <c r="J66" s="35"/>
    </row>
    <row r="67" spans="1:22" customHeight="1" ht="8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B12:V12"/>
  <mergeCells>
    <mergeCell ref="M10:N10"/>
    <mergeCell ref="O10:P10"/>
    <mergeCell ref="Q10:R10"/>
    <mergeCell ref="S10:T10"/>
    <mergeCell ref="B55:F55"/>
    <mergeCell ref="I55:P55"/>
    <mergeCell ref="B56:P56"/>
    <mergeCell ref="B57:P57"/>
    <mergeCell ref="Q57:R57"/>
    <mergeCell ref="E59:J59"/>
    <mergeCell ref="E60:F60"/>
    <mergeCell ref="G60:H60"/>
    <mergeCell ref="I60:J60"/>
    <mergeCell ref="E64:G64"/>
    <mergeCell ref="H64:J64"/>
    <mergeCell ref="B10:B11"/>
    <mergeCell ref="C10:C11"/>
    <mergeCell ref="D10:D11"/>
    <mergeCell ref="E10:E11"/>
    <mergeCell ref="F10:F11"/>
    <mergeCell ref="G10:G11"/>
    <mergeCell ref="H10:H11"/>
    <mergeCell ref="I10:I11"/>
    <mergeCell ref="J10:J11"/>
    <mergeCell ref="K10:K11"/>
    <mergeCell ref="L10:L11"/>
  </mergeCells>
  <printOptions gridLines="false" gridLinesSet="true" horizontalCentered="true"/>
  <pageMargins left="0.19" right="0.19" top="0.23" bottom="0.23" header="0.3" footer="0.3"/>
  <pageSetup paperSize="9" orientation="landscape" scale="100" fitToHeight="0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T30"/>
  <sheetViews>
    <sheetView tabSelected="0" workbookViewId="0" zoomScale="50" showGridLines="false" showRowColHeaders="1">
      <pane ySplit="12" topLeftCell="A13" activePane="bottomLeft" state="frozen"/>
      <selection pane="bottomLeft" activeCell="A13" sqref="A13"/>
    </sheetView>
  </sheetViews>
  <sheetFormatPr defaultRowHeight="14.4" outlineLevelRow="0" outlineLevelCol="1"/>
  <cols>
    <col min="1" max="1" width="1.71" customWidth="true" style="0"/>
    <col min="2" max="2" width="13.71" customWidth="true" style="0"/>
    <col min="3" max="3" width="21.71" customWidth="true" style="0"/>
    <col min="4" max="4" width="43.71" customWidth="true" style="0"/>
    <col min="5" max="5" width="22.71" customWidth="true" style="0"/>
    <col min="6" max="6" width="22.71" customWidth="true" style="0"/>
    <col min="7" max="7" width="31.71" customWidth="true" style="0"/>
    <col min="8" max="8" width="31.71" customWidth="true" style="0"/>
    <col min="9" max="9" width="22.71" customWidth="true" style="0"/>
    <col min="10" max="10" width="22.71" customWidth="true" style="0"/>
    <col min="11" max="11" width="13.71" customWidth="true" style="0"/>
    <col min="12" max="12" width="13.71" customWidth="true" style="0"/>
    <col min="13" max="13" width="8.71" customWidth="true" style="0"/>
    <col min="14" max="14" width="8.71" customWidth="true" style="0"/>
    <col min="15" max="15" width="10.71" customWidth="true" style="0"/>
    <col min="16" max="16" width="10.71" customWidth="true" style="0"/>
    <col min="17" max="17" width="26.71" customWidth="true" style="0"/>
    <col min="18" max="18" width="10.71" customWidth="true" style="0"/>
    <col min="19" max="19" width="23.29" hidden="true" customWidth="true" collapsed="true" outlineLevel="1" style="0"/>
    <col min="20" max="20" width="23.29" hidden="true" customWidth="true" collapsed="true" outlineLevel="1" style="0"/>
  </cols>
  <sheetData>
    <row r="1" spans="1:20" customHeight="1" ht="10"/>
    <row r="2" spans="1:20" customHeight="1" ht="70" s="2" customFormat="1">
      <c r="B2" s="5" t="s">
        <v>0</v>
      </c>
      <c r="C2" s="3"/>
      <c r="D2" s="3"/>
      <c r="E2" s="4"/>
    </row>
    <row r="3" spans="1:20" customHeight="1" ht="10" s="2" customFormat="1"/>
    <row r="4" spans="1:20" customHeight="1" ht="35" s="2" customFormat="1">
      <c r="B4" s="6" t="s">
        <v>1</v>
      </c>
    </row>
    <row r="5" spans="1:20" customHeight="1" ht="35" s="2" customFormat="1">
      <c r="B5" s="7" t="s">
        <v>2</v>
      </c>
    </row>
    <row r="6" spans="1:20" customHeight="1" ht="35" s="2" customFormat="1">
      <c r="B6" s="8" t="s">
        <v>3</v>
      </c>
    </row>
    <row r="7" spans="1:20" customHeight="1" ht="35" s="2" customFormat="1">
      <c r="B7" s="8" t="s">
        <v>4</v>
      </c>
    </row>
    <row r="8" spans="1:20" customHeight="1" ht="35" s="2" customFormat="1">
      <c r="B8" s="6" t="s">
        <v>5</v>
      </c>
    </row>
    <row r="9" spans="1:20" customHeight="1" ht="10"/>
    <row r="10" spans="1:20" customHeight="1" ht="46" s="1" customFormat="1">
      <c r="B10" s="19" t="s">
        <v>6</v>
      </c>
      <c r="C10" s="24" t="s">
        <v>7</v>
      </c>
      <c r="D10" s="24" t="s">
        <v>8</v>
      </c>
      <c r="E10" s="24" t="s">
        <v>9</v>
      </c>
      <c r="F10" s="24" t="s">
        <v>10</v>
      </c>
      <c r="G10" s="24" t="s">
        <v>11</v>
      </c>
      <c r="H10" s="24" t="s">
        <v>12</v>
      </c>
      <c r="I10" s="24" t="s">
        <v>13</v>
      </c>
      <c r="J10" s="24" t="s">
        <v>14</v>
      </c>
      <c r="K10" s="24" t="s">
        <v>15</v>
      </c>
      <c r="L10" s="24" t="s">
        <v>16</v>
      </c>
      <c r="M10" s="24" t="s">
        <v>17</v>
      </c>
      <c r="N10" s="24"/>
      <c r="O10" s="24" t="s">
        <v>18</v>
      </c>
      <c r="P10" s="24"/>
      <c r="Q10" s="24" t="s">
        <v>19</v>
      </c>
      <c r="R10" s="25"/>
      <c r="S10" s="24" t="s">
        <v>20</v>
      </c>
      <c r="T10" s="25" t="s">
        <v>22</v>
      </c>
    </row>
    <row r="11" spans="1:20" customHeight="1" ht="46" s="1" customFormat="1">
      <c r="B11" s="20"/>
      <c r="C11" s="9"/>
      <c r="D11" s="9"/>
      <c r="E11" s="9"/>
      <c r="F11" s="9"/>
      <c r="G11" s="9"/>
      <c r="H11" s="9"/>
      <c r="I11" s="9"/>
      <c r="J11" s="9"/>
      <c r="K11" s="9"/>
      <c r="L11" s="9"/>
      <c r="M11" s="9" t="s">
        <v>23</v>
      </c>
      <c r="N11" s="9" t="s">
        <v>24</v>
      </c>
      <c r="O11" s="9" t="s">
        <v>23</v>
      </c>
      <c r="P11" s="9" t="s">
        <v>24</v>
      </c>
      <c r="Q11" s="9" t="s">
        <v>23</v>
      </c>
      <c r="R11" s="26" t="s">
        <v>24</v>
      </c>
      <c r="S11" s="9"/>
      <c r="T11" s="26"/>
    </row>
    <row r="12" spans="1:20" customHeight="1" ht="12">
      <c r="B12" s="42"/>
      <c r="C12" s="43"/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4"/>
      <c r="S12" s="43"/>
      <c r="T12" s="44"/>
    </row>
    <row r="13" spans="1:20" customHeight="1" ht="35">
      <c r="B13" s="21" t="s">
        <v>260</v>
      </c>
      <c r="C13" s="10" t="s">
        <v>261</v>
      </c>
      <c r="D13" s="10" t="s">
        <v>262</v>
      </c>
      <c r="E13" s="10" t="s">
        <v>263</v>
      </c>
      <c r="F13" s="11">
        <v>541.34</v>
      </c>
      <c r="G13" s="11">
        <v>2520</v>
      </c>
      <c r="H13" s="11">
        <v>1364176.8</v>
      </c>
      <c r="I13" s="11" t="str">
        <f>F13 * 0.02 </f>
        <v>0</v>
      </c>
      <c r="J13" s="11">
        <v>0</v>
      </c>
      <c r="K13" s="11" t="str">
        <f>F13-I13-J13</f>
        <v>0</v>
      </c>
      <c r="L13" s="11"/>
      <c r="M13" s="11">
        <v>0.03</v>
      </c>
      <c r="N13" s="11">
        <v>0</v>
      </c>
      <c r="O13" s="11" t="str">
        <f>ROUND(K13*M13,2)</f>
        <v>0</v>
      </c>
      <c r="P13" s="11" t="str">
        <f>ROUND(K13*N13,2)</f>
        <v>0</v>
      </c>
      <c r="Q13" s="11" t="str">
        <f>ROUND(G13*O13,2)</f>
        <v>0</v>
      </c>
      <c r="R13" s="30" t="str">
        <f>ROUND(G13*P13,2)</f>
        <v>0</v>
      </c>
      <c r="S13" s="12" t="s">
        <v>37</v>
      </c>
      <c r="T13" s="27" t="s">
        <v>38</v>
      </c>
    </row>
    <row r="14" spans="1:20" customHeight="1" ht="50">
      <c r="B14" s="48" t="s">
        <v>264</v>
      </c>
      <c r="C14" s="46"/>
      <c r="D14" s="46"/>
      <c r="E14" s="46"/>
      <c r="F14" s="45"/>
      <c r="G14" s="45" t="str">
        <f>SUBTOTAL(9,G13:G13)</f>
        <v>0</v>
      </c>
      <c r="H14" s="49" t="str">
        <f>SUBTOTAL(9,H13:H13)</f>
        <v>0</v>
      </c>
      <c r="I14" s="49"/>
      <c r="J14" s="49"/>
      <c r="K14" s="49"/>
      <c r="L14" s="49"/>
      <c r="M14" s="49"/>
      <c r="N14" s="49"/>
      <c r="O14" s="49"/>
      <c r="P14" s="49"/>
      <c r="Q14" s="49" t="str">
        <f>SUBTOTAL(9,Q13:Q13)</f>
        <v>0</v>
      </c>
      <c r="R14" s="50" t="str">
        <f>SUBTOTAL(9,R13:R13)</f>
        <v>0</v>
      </c>
      <c r="S14" s="46"/>
      <c r="T14" s="47"/>
    </row>
    <row r="15" spans="1:20" customHeight="1" ht="35">
      <c r="B15" s="22" t="s">
        <v>265</v>
      </c>
      <c r="C15" s="13" t="s">
        <v>266</v>
      </c>
      <c r="D15" s="13" t="s">
        <v>267</v>
      </c>
      <c r="E15" s="13" t="s">
        <v>268</v>
      </c>
      <c r="F15" s="15">
        <v>1376.88</v>
      </c>
      <c r="G15" s="15">
        <v>8190</v>
      </c>
      <c r="H15" s="15">
        <v>11276647.2</v>
      </c>
      <c r="I15" s="15" t="str">
        <f>F15 * 0.02 </f>
        <v>0</v>
      </c>
      <c r="J15" s="15">
        <v>0</v>
      </c>
      <c r="K15" s="15" t="str">
        <f>F15-I15-J15</f>
        <v>0</v>
      </c>
      <c r="L15" s="15"/>
      <c r="M15" s="15">
        <v>0.03</v>
      </c>
      <c r="N15" s="15">
        <v>0</v>
      </c>
      <c r="O15" s="15" t="str">
        <f>ROUND(K15*M15,2)</f>
        <v>0</v>
      </c>
      <c r="P15" s="15" t="str">
        <f>ROUND(K15*N15,2)</f>
        <v>0</v>
      </c>
      <c r="Q15" s="15" t="str">
        <f>ROUND(G15*O15,2)</f>
        <v>0</v>
      </c>
      <c r="R15" s="31" t="str">
        <f>ROUND(G15*P15,2)</f>
        <v>0</v>
      </c>
      <c r="S15" s="18" t="s">
        <v>37</v>
      </c>
      <c r="T15" s="28" t="s">
        <v>38</v>
      </c>
    </row>
    <row r="16" spans="1:20" customHeight="1" ht="50">
      <c r="B16" s="48" t="s">
        <v>269</v>
      </c>
      <c r="C16" s="46"/>
      <c r="D16" s="46"/>
      <c r="E16" s="46"/>
      <c r="F16" s="45"/>
      <c r="G16" s="45" t="str">
        <f>SUBTOTAL(9,G15:G15)</f>
        <v>0</v>
      </c>
      <c r="H16" s="49" t="str">
        <f>SUBTOTAL(9,H15:H15)</f>
        <v>0</v>
      </c>
      <c r="I16" s="49"/>
      <c r="J16" s="49"/>
      <c r="K16" s="49"/>
      <c r="L16" s="49"/>
      <c r="M16" s="49"/>
      <c r="N16" s="49"/>
      <c r="O16" s="49"/>
      <c r="P16" s="49"/>
      <c r="Q16" s="49" t="str">
        <f>SUBTOTAL(9,Q15:Q15)</f>
        <v>0</v>
      </c>
      <c r="R16" s="50" t="str">
        <f>SUBTOTAL(9,R15:R15)</f>
        <v>0</v>
      </c>
      <c r="S16" s="46"/>
      <c r="T16" s="47"/>
    </row>
    <row r="17" spans="1:20" customHeight="1" ht="35">
      <c r="B17" s="23" t="s">
        <v>270</v>
      </c>
      <c r="C17" s="14" t="s">
        <v>271</v>
      </c>
      <c r="D17" s="14" t="s">
        <v>92</v>
      </c>
      <c r="E17" s="14" t="s">
        <v>272</v>
      </c>
      <c r="F17" s="16">
        <v>249.49</v>
      </c>
      <c r="G17" s="16">
        <v>2700</v>
      </c>
      <c r="H17" s="16">
        <v>673623</v>
      </c>
      <c r="I17" s="16" t="str">
        <f>F17 * 0.02 </f>
        <v>0</v>
      </c>
      <c r="J17" s="16">
        <v>0</v>
      </c>
      <c r="K17" s="16" t="str">
        <f>F17-I17-J17</f>
        <v>0</v>
      </c>
      <c r="L17" s="16"/>
      <c r="M17" s="16">
        <v>0.01</v>
      </c>
      <c r="N17" s="16">
        <v>0</v>
      </c>
      <c r="O17" s="16" t="str">
        <f>ROUND(K17*M17,2)</f>
        <v>0</v>
      </c>
      <c r="P17" s="16" t="str">
        <f>ROUND(K17*N17,2)</f>
        <v>0</v>
      </c>
      <c r="Q17" s="16" t="str">
        <f>ROUND(G17*O17,2)</f>
        <v>0</v>
      </c>
      <c r="R17" s="32" t="str">
        <f>ROUND(G17*P17,2)</f>
        <v>0</v>
      </c>
      <c r="S17" s="17" t="s">
        <v>37</v>
      </c>
      <c r="T17" s="29" t="s">
        <v>38</v>
      </c>
    </row>
    <row r="18" spans="1:20" customHeight="1" ht="50">
      <c r="B18" s="48" t="s">
        <v>273</v>
      </c>
      <c r="C18" s="52"/>
      <c r="D18" s="52"/>
      <c r="E18" s="52"/>
      <c r="F18" s="51"/>
      <c r="G18" s="51" t="str">
        <f>SUBTOTAL(9,G17:G17)</f>
        <v>0</v>
      </c>
      <c r="H18" s="54" t="str">
        <f>SUBTOTAL(9,H17:H17)</f>
        <v>0</v>
      </c>
      <c r="I18" s="54"/>
      <c r="J18" s="54"/>
      <c r="K18" s="54"/>
      <c r="L18" s="54"/>
      <c r="M18" s="54"/>
      <c r="N18" s="54"/>
      <c r="O18" s="54"/>
      <c r="P18" s="54"/>
      <c r="Q18" s="54" t="str">
        <f>SUBTOTAL(9,Q17:Q17)</f>
        <v>0</v>
      </c>
      <c r="R18" s="55" t="str">
        <f>SUBTOTAL(9,R17:R17)</f>
        <v>0</v>
      </c>
      <c r="S18" s="52"/>
      <c r="T18" s="53"/>
    </row>
    <row r="19" spans="1:20" customHeight="1" ht="65">
      <c r="B19" s="58" t="s">
        <v>211</v>
      </c>
      <c r="C19" s="56"/>
      <c r="D19" s="56"/>
      <c r="E19" s="56"/>
      <c r="F19" s="56"/>
      <c r="G19" s="56"/>
      <c r="H19" s="56"/>
      <c r="I19" s="56"/>
      <c r="J19" s="56"/>
      <c r="K19" s="56"/>
      <c r="L19" s="56"/>
      <c r="M19" s="56"/>
      <c r="N19" s="56"/>
      <c r="O19" s="56"/>
      <c r="P19" s="56"/>
      <c r="Q19" s="59" t="str">
        <f>SUM(Q14,Q16,Q18)</f>
        <v>0</v>
      </c>
      <c r="R19" s="61" t="str">
        <f>SUM(R14,R16,R18)</f>
        <v>0</v>
      </c>
      <c r="S19" s="56"/>
      <c r="T19" s="57"/>
    </row>
    <row r="20" spans="1:20" customHeight="1" ht="65">
      <c r="B20" s="58" t="s">
        <v>212</v>
      </c>
      <c r="C20" s="56"/>
      <c r="D20" s="56"/>
      <c r="E20" s="56"/>
      <c r="F20" s="56"/>
      <c r="G20" s="56"/>
      <c r="H20" s="56"/>
      <c r="I20" s="56"/>
      <c r="J20" s="56"/>
      <c r="K20" s="56"/>
      <c r="L20" s="56"/>
      <c r="M20" s="56"/>
      <c r="N20" s="56"/>
      <c r="O20" s="56"/>
      <c r="P20" s="56"/>
      <c r="Q20" s="60" t="str">
        <f>Q19+R19</f>
        <v>0</v>
      </c>
      <c r="R20" s="61"/>
      <c r="S20" s="56"/>
      <c r="T20" s="57"/>
    </row>
    <row r="21" spans="1:20" customHeight="1" ht="15"/>
    <row r="22" spans="1:20" customHeight="1" ht="30">
      <c r="B22" s="70"/>
      <c r="C22" s="70"/>
      <c r="D22" s="70"/>
      <c r="E22" s="62" t="s">
        <v>216</v>
      </c>
      <c r="F22" s="34"/>
      <c r="G22" s="34"/>
      <c r="H22" s="34"/>
      <c r="I22" s="34"/>
      <c r="J22" s="35"/>
    </row>
    <row r="23" spans="1:20" customHeight="1" ht="30">
      <c r="B23" s="70"/>
      <c r="C23" s="70"/>
      <c r="D23" s="70"/>
      <c r="E23" s="63" t="s">
        <v>218</v>
      </c>
      <c r="F23" s="64"/>
      <c r="G23" s="63" t="s">
        <v>219</v>
      </c>
      <c r="H23" s="65"/>
      <c r="I23" s="66" t="s">
        <v>220</v>
      </c>
      <c r="J23" s="35"/>
    </row>
    <row r="24" spans="1:20" customHeight="1" ht="40">
      <c r="B24" s="70"/>
      <c r="C24" s="70"/>
      <c r="D24" s="70"/>
      <c r="E24" s="36"/>
      <c r="F24" s="38"/>
      <c r="G24" s="36"/>
      <c r="H24" s="40"/>
      <c r="I24" s="38"/>
      <c r="J24" s="40"/>
    </row>
    <row r="25" spans="1:20" customHeight="1" ht="40">
      <c r="B25" s="71"/>
      <c r="C25" s="71"/>
      <c r="D25" s="71"/>
      <c r="E25" s="37"/>
      <c r="F25" s="39"/>
      <c r="G25" s="37"/>
      <c r="H25" s="41"/>
      <c r="I25" s="39"/>
      <c r="J25" s="41"/>
    </row>
    <row r="26" spans="1:20" customHeight="1" ht="25">
      <c r="E26" s="67" t="s">
        <v>225</v>
      </c>
      <c r="F26" s="68"/>
      <c r="G26" s="67" t="s">
        <v>225</v>
      </c>
      <c r="H26" s="69"/>
      <c r="I26" s="68" t="s">
        <v>225</v>
      </c>
      <c r="J26" s="35"/>
    </row>
    <row r="27" spans="1:20" customHeight="1" ht="30">
      <c r="E27" s="63" t="s">
        <v>226</v>
      </c>
      <c r="F27" s="64"/>
      <c r="G27" s="65"/>
      <c r="H27" s="66" t="s">
        <v>227</v>
      </c>
      <c r="I27" s="64"/>
      <c r="J27" s="35"/>
    </row>
    <row r="28" spans="1:20" customHeight="1" ht="80">
      <c r="E28" s="33"/>
      <c r="F28" s="34"/>
      <c r="G28" s="35"/>
      <c r="H28" s="34"/>
      <c r="I28" s="34"/>
      <c r="J28" s="35"/>
    </row>
    <row r="29" spans="1:20" customHeight="1" ht="25">
      <c r="E29" s="67" t="s">
        <v>225</v>
      </c>
      <c r="F29" s="68"/>
      <c r="G29" s="69"/>
      <c r="H29" s="68" t="s">
        <v>225</v>
      </c>
      <c r="I29" s="68"/>
      <c r="J29" s="35"/>
    </row>
    <row r="30" spans="1:20" customHeight="1" ht="8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B12:T12"/>
  <mergeCells>
    <mergeCell ref="M10:N10"/>
    <mergeCell ref="O10:P10"/>
    <mergeCell ref="Q10:R10"/>
    <mergeCell ref="B14:F14"/>
    <mergeCell ref="I14:P14"/>
    <mergeCell ref="B16:F16"/>
    <mergeCell ref="I16:P16"/>
    <mergeCell ref="B18:F18"/>
    <mergeCell ref="I18:P18"/>
    <mergeCell ref="B19:P19"/>
    <mergeCell ref="B20:P20"/>
    <mergeCell ref="Q20:R20"/>
    <mergeCell ref="E22:J22"/>
    <mergeCell ref="E23:F23"/>
    <mergeCell ref="G23:H23"/>
    <mergeCell ref="I23:J23"/>
    <mergeCell ref="E27:G27"/>
    <mergeCell ref="H27:J27"/>
    <mergeCell ref="B10:B11"/>
    <mergeCell ref="C10:C11"/>
    <mergeCell ref="D10:D11"/>
    <mergeCell ref="E10:E11"/>
    <mergeCell ref="F10:F11"/>
    <mergeCell ref="G10:G11"/>
    <mergeCell ref="H10:H11"/>
    <mergeCell ref="I10:I11"/>
    <mergeCell ref="J10:J11"/>
    <mergeCell ref="K10:K11"/>
    <mergeCell ref="L10:L11"/>
  </mergeCells>
  <printOptions gridLines="false" gridLinesSet="true" horizontalCentered="true"/>
  <pageMargins left="0.19" right="0.19" top="0.23" bottom="0.23" header="0.3" footer="0.3"/>
  <pageSetup paperSize="9" orientation="landscape" scale="100" fitToHeight="0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W49"/>
  <sheetViews>
    <sheetView tabSelected="0" workbookViewId="0" zoomScale="50" showGridLines="false" showRowColHeaders="1">
      <pane ySplit="12" topLeftCell="A13" activePane="bottomLeft" state="frozen"/>
      <selection pane="bottomLeft" activeCell="A13" sqref="A13"/>
    </sheetView>
  </sheetViews>
  <sheetFormatPr defaultRowHeight="14.4" outlineLevelRow="0" outlineLevelCol="1"/>
  <cols>
    <col min="1" max="1" width="1.71" customWidth="true" style="0"/>
    <col min="2" max="2" width="13.71" customWidth="true" style="0"/>
    <col min="3" max="3" width="21.71" customWidth="true" style="0"/>
    <col min="4" max="4" width="43.71" customWidth="true" style="0"/>
    <col min="5" max="5" width="22.71" customWidth="true" style="0"/>
    <col min="6" max="6" width="22.71" customWidth="true" style="0"/>
    <col min="7" max="7" width="31.71" customWidth="true" style="0"/>
    <col min="8" max="8" width="31.71" customWidth="true" style="0"/>
    <col min="9" max="9" width="22.71" customWidth="true" style="0"/>
    <col min="10" max="10" width="22.71" customWidth="true" style="0"/>
    <col min="11" max="11" width="13.71" customWidth="true" style="0"/>
    <col min="12" max="12" width="13.71" customWidth="true" style="0"/>
    <col min="13" max="13" width="8.71" customWidth="true" style="0"/>
    <col min="14" max="14" width="8.71" customWidth="true" style="0"/>
    <col min="15" max="15" width="10.71" customWidth="true" style="0"/>
    <col min="16" max="16" width="10.71" customWidth="true" style="0"/>
    <col min="17" max="17" width="26.71" customWidth="true" style="0"/>
    <col min="18" max="18" width="10.71" customWidth="true" style="0"/>
    <col min="19" max="19" width="23.29" customWidth="true" style="0"/>
    <col min="20" max="20" width="23.29" customWidth="true" style="0"/>
    <col min="21" max="21" width="23.29" customWidth="true" style="0"/>
    <col min="22" max="22" width="23.29" hidden="true" customWidth="true" collapsed="true" outlineLevel="1" style="0"/>
    <col min="23" max="23" width="23.29" hidden="true" customWidth="true" collapsed="true" outlineLevel="1" style="0"/>
  </cols>
  <sheetData>
    <row r="1" spans="1:23" customHeight="1" ht="10"/>
    <row r="2" spans="1:23" customHeight="1" ht="70" s="2" customFormat="1">
      <c r="B2" s="5" t="s">
        <v>0</v>
      </c>
      <c r="C2" s="3"/>
      <c r="D2" s="3"/>
      <c r="E2" s="4"/>
    </row>
    <row r="3" spans="1:23" customHeight="1" ht="10" s="2" customFormat="1"/>
    <row r="4" spans="1:23" customHeight="1" ht="35" s="2" customFormat="1">
      <c r="B4" s="6" t="s">
        <v>1</v>
      </c>
    </row>
    <row r="5" spans="1:23" customHeight="1" ht="35" s="2" customFormat="1">
      <c r="B5" s="7" t="s">
        <v>2</v>
      </c>
    </row>
    <row r="6" spans="1:23" customHeight="1" ht="35" s="2" customFormat="1">
      <c r="B6" s="8" t="s">
        <v>3</v>
      </c>
    </row>
    <row r="7" spans="1:23" customHeight="1" ht="35" s="2" customFormat="1">
      <c r="B7" s="8" t="s">
        <v>4</v>
      </c>
    </row>
    <row r="8" spans="1:23" customHeight="1" ht="35" s="2" customFormat="1">
      <c r="B8" s="6" t="s">
        <v>5</v>
      </c>
    </row>
    <row r="9" spans="1:23" customHeight="1" ht="10"/>
    <row r="10" spans="1:23" customHeight="1" ht="46" s="1" customFormat="1">
      <c r="B10" s="19" t="s">
        <v>6</v>
      </c>
      <c r="C10" s="24" t="s">
        <v>7</v>
      </c>
      <c r="D10" s="24" t="s">
        <v>8</v>
      </c>
      <c r="E10" s="24" t="s">
        <v>9</v>
      </c>
      <c r="F10" s="24" t="s">
        <v>10</v>
      </c>
      <c r="G10" s="24" t="s">
        <v>11</v>
      </c>
      <c r="H10" s="24" t="s">
        <v>12</v>
      </c>
      <c r="I10" s="24" t="s">
        <v>13</v>
      </c>
      <c r="J10" s="24" t="s">
        <v>14</v>
      </c>
      <c r="K10" s="24" t="s">
        <v>15</v>
      </c>
      <c r="L10" s="24" t="s">
        <v>16</v>
      </c>
      <c r="M10" s="24" t="s">
        <v>17</v>
      </c>
      <c r="N10" s="24"/>
      <c r="O10" s="24" t="s">
        <v>18</v>
      </c>
      <c r="P10" s="24"/>
      <c r="Q10" s="24" t="s">
        <v>19</v>
      </c>
      <c r="R10" s="24"/>
      <c r="S10" s="24" t="s">
        <v>20</v>
      </c>
      <c r="T10" s="24"/>
      <c r="U10" s="25"/>
      <c r="V10" s="24" t="s">
        <v>21</v>
      </c>
      <c r="W10" s="25" t="s">
        <v>22</v>
      </c>
    </row>
    <row r="11" spans="1:23" customHeight="1" ht="46" s="1" customFormat="1">
      <c r="B11" s="20"/>
      <c r="C11" s="9"/>
      <c r="D11" s="9"/>
      <c r="E11" s="9"/>
      <c r="F11" s="9"/>
      <c r="G11" s="9"/>
      <c r="H11" s="9"/>
      <c r="I11" s="9"/>
      <c r="J11" s="9"/>
      <c r="K11" s="9"/>
      <c r="L11" s="9"/>
      <c r="M11" s="9" t="s">
        <v>23</v>
      </c>
      <c r="N11" s="9" t="s">
        <v>24</v>
      </c>
      <c r="O11" s="9" t="s">
        <v>23</v>
      </c>
      <c r="P11" s="9" t="s">
        <v>24</v>
      </c>
      <c r="Q11" s="9" t="s">
        <v>23</v>
      </c>
      <c r="R11" s="9" t="s">
        <v>24</v>
      </c>
      <c r="S11" s="9" t="s">
        <v>25</v>
      </c>
      <c r="T11" s="9" t="s">
        <v>274</v>
      </c>
      <c r="U11" s="26" t="s">
        <v>275</v>
      </c>
      <c r="V11" s="9"/>
      <c r="W11" s="26"/>
    </row>
    <row r="12" spans="1:23" customHeight="1" ht="12">
      <c r="B12" s="42"/>
      <c r="C12" s="43"/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4"/>
      <c r="V12" s="43"/>
      <c r="W12" s="44"/>
    </row>
    <row r="13" spans="1:23" customHeight="1" ht="35">
      <c r="B13" s="21" t="s">
        <v>276</v>
      </c>
      <c r="C13" s="10" t="s">
        <v>277</v>
      </c>
      <c r="D13" s="10" t="s">
        <v>278</v>
      </c>
      <c r="E13" s="10" t="s">
        <v>279</v>
      </c>
      <c r="F13" s="11">
        <v>391.15</v>
      </c>
      <c r="G13" s="11">
        <v>2376</v>
      </c>
      <c r="H13" s="11">
        <v>929372.4</v>
      </c>
      <c r="I13" s="11" t="str">
        <f>F13 * 0.0025 </f>
        <v>0</v>
      </c>
      <c r="J13" s="11">
        <v>0</v>
      </c>
      <c r="K13" s="11" t="str">
        <f>F13-I13-J13</f>
        <v>0</v>
      </c>
      <c r="L13" s="11"/>
      <c r="M13" s="11">
        <v>0.01</v>
      </c>
      <c r="N13" s="11">
        <v>0</v>
      </c>
      <c r="O13" s="11" t="str">
        <f>ROUND(K13*M13,2)</f>
        <v>0</v>
      </c>
      <c r="P13" s="11" t="str">
        <f>ROUND(K13*N13,2)</f>
        <v>0</v>
      </c>
      <c r="Q13" s="11" t="str">
        <f>ROUND(G13*O13,2)</f>
        <v>0</v>
      </c>
      <c r="R13" s="11" t="str">
        <f>ROUND(G13*P13,2)</f>
        <v>0</v>
      </c>
      <c r="S13" s="11"/>
      <c r="T13" s="11"/>
      <c r="U13" s="30" t="str">
        <f>Q13</f>
        <v>0</v>
      </c>
      <c r="V13" s="12"/>
      <c r="W13" s="27"/>
    </row>
    <row r="14" spans="1:23" customHeight="1" ht="35">
      <c r="B14" s="22" t="s">
        <v>276</v>
      </c>
      <c r="C14" s="13" t="s">
        <v>280</v>
      </c>
      <c r="D14" s="13" t="s">
        <v>278</v>
      </c>
      <c r="E14" s="13"/>
      <c r="F14" s="15">
        <v>286.75</v>
      </c>
      <c r="G14" s="15">
        <v>4140</v>
      </c>
      <c r="H14" s="15">
        <v>1187145</v>
      </c>
      <c r="I14" s="15" t="str">
        <f>F14 * 0.0025 </f>
        <v>0</v>
      </c>
      <c r="J14" s="15">
        <v>0</v>
      </c>
      <c r="K14" s="15" t="str">
        <f>F14-I14-J14</f>
        <v>0</v>
      </c>
      <c r="L14" s="15"/>
      <c r="M14" s="15">
        <v>0.01</v>
      </c>
      <c r="N14" s="15">
        <v>0</v>
      </c>
      <c r="O14" s="15" t="str">
        <f>ROUND(K14*M14,2)</f>
        <v>0</v>
      </c>
      <c r="P14" s="15" t="str">
        <f>ROUND(K14*N14,2)</f>
        <v>0</v>
      </c>
      <c r="Q14" s="15" t="str">
        <f>ROUND(G14*O14,2)</f>
        <v>0</v>
      </c>
      <c r="R14" s="15" t="str">
        <f>ROUND(G14*P14,2)</f>
        <v>0</v>
      </c>
      <c r="S14" s="15"/>
      <c r="T14" s="15"/>
      <c r="U14" s="31" t="str">
        <f>Q14</f>
        <v>0</v>
      </c>
      <c r="V14" s="18"/>
      <c r="W14" s="28"/>
    </row>
    <row r="15" spans="1:23" customHeight="1" ht="35">
      <c r="B15" s="22" t="s">
        <v>276</v>
      </c>
      <c r="C15" s="13" t="s">
        <v>281</v>
      </c>
      <c r="D15" s="13" t="s">
        <v>278</v>
      </c>
      <c r="E15" s="13" t="s">
        <v>282</v>
      </c>
      <c r="F15" s="15">
        <v>287.09</v>
      </c>
      <c r="G15" s="15">
        <v>9432</v>
      </c>
      <c r="H15" s="15">
        <v>2707832.88</v>
      </c>
      <c r="I15" s="15" t="str">
        <f>F15 * 0.0025 </f>
        <v>0</v>
      </c>
      <c r="J15" s="15">
        <v>0</v>
      </c>
      <c r="K15" s="15" t="str">
        <f>F15-I15-J15</f>
        <v>0</v>
      </c>
      <c r="L15" s="15"/>
      <c r="M15" s="15">
        <v>0.01</v>
      </c>
      <c r="N15" s="15">
        <v>0</v>
      </c>
      <c r="O15" s="15" t="str">
        <f>ROUND(K15*M15,2)</f>
        <v>0</v>
      </c>
      <c r="P15" s="15" t="str">
        <f>ROUND(K15*N15,2)</f>
        <v>0</v>
      </c>
      <c r="Q15" s="15" t="str">
        <f>ROUND(G15*O15,2)</f>
        <v>0</v>
      </c>
      <c r="R15" s="15" t="str">
        <f>ROUND(G15*P15,2)</f>
        <v>0</v>
      </c>
      <c r="S15" s="15"/>
      <c r="T15" s="15" t="str">
        <f>Q15</f>
        <v>0</v>
      </c>
      <c r="U15" s="31"/>
      <c r="V15" s="18"/>
      <c r="W15" s="28"/>
    </row>
    <row r="16" spans="1:23" customHeight="1" ht="35">
      <c r="B16" s="22" t="s">
        <v>276</v>
      </c>
      <c r="C16" s="13" t="s">
        <v>283</v>
      </c>
      <c r="D16" s="13" t="s">
        <v>284</v>
      </c>
      <c r="E16" s="13"/>
      <c r="F16" s="15">
        <v>300.99</v>
      </c>
      <c r="G16" s="15">
        <v>2880</v>
      </c>
      <c r="H16" s="15">
        <v>866851.2</v>
      </c>
      <c r="I16" s="15" t="str">
        <f>F16 * 0.0025 </f>
        <v>0</v>
      </c>
      <c r="J16" s="15">
        <v>0</v>
      </c>
      <c r="K16" s="15" t="str">
        <f>F16-I16-J16</f>
        <v>0</v>
      </c>
      <c r="L16" s="15"/>
      <c r="M16" s="15">
        <v>0.01</v>
      </c>
      <c r="N16" s="15">
        <v>0</v>
      </c>
      <c r="O16" s="15" t="str">
        <f>ROUND(K16*M16,2)</f>
        <v>0</v>
      </c>
      <c r="P16" s="15" t="str">
        <f>ROUND(K16*N16,2)</f>
        <v>0</v>
      </c>
      <c r="Q16" s="15" t="str">
        <f>ROUND(G16*O16,2)</f>
        <v>0</v>
      </c>
      <c r="R16" s="15" t="str">
        <f>ROUND(G16*P16,2)</f>
        <v>0</v>
      </c>
      <c r="S16" s="15"/>
      <c r="T16" s="15"/>
      <c r="U16" s="31" t="str">
        <f>Q16</f>
        <v>0</v>
      </c>
      <c r="V16" s="18"/>
      <c r="W16" s="28"/>
    </row>
    <row r="17" spans="1:23" customHeight="1" ht="35">
      <c r="B17" s="22" t="s">
        <v>276</v>
      </c>
      <c r="C17" s="13" t="s">
        <v>285</v>
      </c>
      <c r="D17" s="13" t="s">
        <v>284</v>
      </c>
      <c r="E17" s="13" t="s">
        <v>286</v>
      </c>
      <c r="F17" s="15">
        <v>478.28</v>
      </c>
      <c r="G17" s="15">
        <v>12096</v>
      </c>
      <c r="H17" s="15">
        <v>5785274.88</v>
      </c>
      <c r="I17" s="15" t="str">
        <f>F17 * 0.0025 </f>
        <v>0</v>
      </c>
      <c r="J17" s="15">
        <v>0</v>
      </c>
      <c r="K17" s="15" t="str">
        <f>F17-I17-J17</f>
        <v>0</v>
      </c>
      <c r="L17" s="15"/>
      <c r="M17" s="15">
        <v>0.01</v>
      </c>
      <c r="N17" s="15">
        <v>0</v>
      </c>
      <c r="O17" s="15" t="str">
        <f>ROUND(K17*M17,2)</f>
        <v>0</v>
      </c>
      <c r="P17" s="15" t="str">
        <f>ROUND(K17*N17,2)</f>
        <v>0</v>
      </c>
      <c r="Q17" s="15" t="str">
        <f>ROUND(G17*O17,2)</f>
        <v>0</v>
      </c>
      <c r="R17" s="15" t="str">
        <f>ROUND(G17*P17,2)</f>
        <v>0</v>
      </c>
      <c r="S17" s="15"/>
      <c r="T17" s="15" t="str">
        <f>Q17</f>
        <v>0</v>
      </c>
      <c r="U17" s="31"/>
      <c r="V17" s="18"/>
      <c r="W17" s="28"/>
    </row>
    <row r="18" spans="1:23" customHeight="1" ht="35">
      <c r="B18" s="22" t="s">
        <v>276</v>
      </c>
      <c r="C18" s="13" t="s">
        <v>287</v>
      </c>
      <c r="D18" s="13" t="s">
        <v>288</v>
      </c>
      <c r="E18" s="13" t="s">
        <v>289</v>
      </c>
      <c r="F18" s="15">
        <v>593.17</v>
      </c>
      <c r="G18" s="15">
        <v>60</v>
      </c>
      <c r="H18" s="15">
        <v>35590.2</v>
      </c>
      <c r="I18" s="15" t="str">
        <f>F18 * 0.0025 </f>
        <v>0</v>
      </c>
      <c r="J18" s="15">
        <v>0</v>
      </c>
      <c r="K18" s="15" t="str">
        <f>F18-I18-J18</f>
        <v>0</v>
      </c>
      <c r="L18" s="15"/>
      <c r="M18" s="15">
        <v>0.01</v>
      </c>
      <c r="N18" s="15">
        <v>0</v>
      </c>
      <c r="O18" s="15" t="str">
        <f>ROUND(K18*M18,2)</f>
        <v>0</v>
      </c>
      <c r="P18" s="15" t="str">
        <f>ROUND(K18*N18,2)</f>
        <v>0</v>
      </c>
      <c r="Q18" s="15" t="str">
        <f>ROUND(G18*O18,2)</f>
        <v>0</v>
      </c>
      <c r="R18" s="15" t="str">
        <f>ROUND(G18*P18,2)</f>
        <v>0</v>
      </c>
      <c r="S18" s="15"/>
      <c r="T18" s="15" t="str">
        <f>Q18</f>
        <v>0</v>
      </c>
      <c r="U18" s="31"/>
      <c r="V18" s="18"/>
      <c r="W18" s="28"/>
    </row>
    <row r="19" spans="1:23" customHeight="1" ht="35">
      <c r="B19" s="22" t="s">
        <v>276</v>
      </c>
      <c r="C19" s="13" t="s">
        <v>290</v>
      </c>
      <c r="D19" s="13" t="s">
        <v>288</v>
      </c>
      <c r="E19" s="13" t="s">
        <v>289</v>
      </c>
      <c r="F19" s="15">
        <v>798.66</v>
      </c>
      <c r="G19" s="15">
        <v>30</v>
      </c>
      <c r="H19" s="15">
        <v>23959.8</v>
      </c>
      <c r="I19" s="15" t="str">
        <f>F19 * 0.0025 </f>
        <v>0</v>
      </c>
      <c r="J19" s="15">
        <v>0</v>
      </c>
      <c r="K19" s="15" t="str">
        <f>F19-I19-J19</f>
        <v>0</v>
      </c>
      <c r="L19" s="15"/>
      <c r="M19" s="15">
        <v>0.01</v>
      </c>
      <c r="N19" s="15">
        <v>0</v>
      </c>
      <c r="O19" s="15" t="str">
        <f>ROUND(K19*M19,2)</f>
        <v>0</v>
      </c>
      <c r="P19" s="15" t="str">
        <f>ROUND(K19*N19,2)</f>
        <v>0</v>
      </c>
      <c r="Q19" s="15" t="str">
        <f>ROUND(G19*O19,2)</f>
        <v>0</v>
      </c>
      <c r="R19" s="15" t="str">
        <f>ROUND(G19*P19,2)</f>
        <v>0</v>
      </c>
      <c r="S19" s="15"/>
      <c r="T19" s="15" t="str">
        <f>Q19</f>
        <v>0</v>
      </c>
      <c r="U19" s="31"/>
      <c r="V19" s="18"/>
      <c r="W19" s="28"/>
    </row>
    <row r="20" spans="1:23" customHeight="1" ht="35">
      <c r="B20" s="22" t="s">
        <v>276</v>
      </c>
      <c r="C20" s="13" t="s">
        <v>291</v>
      </c>
      <c r="D20" s="13" t="s">
        <v>278</v>
      </c>
      <c r="E20" s="13"/>
      <c r="F20" s="15">
        <v>399.18</v>
      </c>
      <c r="G20" s="15">
        <v>23688</v>
      </c>
      <c r="H20" s="15">
        <v>9455775.84</v>
      </c>
      <c r="I20" s="15" t="str">
        <f>F20 * 0.0025 </f>
        <v>0</v>
      </c>
      <c r="J20" s="15">
        <v>0</v>
      </c>
      <c r="K20" s="15" t="str">
        <f>F20-I20-J20</f>
        <v>0</v>
      </c>
      <c r="L20" s="15"/>
      <c r="M20" s="15">
        <v>0.01</v>
      </c>
      <c r="N20" s="15">
        <v>0</v>
      </c>
      <c r="O20" s="15" t="str">
        <f>ROUND(K20*M20,2)</f>
        <v>0</v>
      </c>
      <c r="P20" s="15" t="str">
        <f>ROUND(K20*N20,2)</f>
        <v>0</v>
      </c>
      <c r="Q20" s="15" t="str">
        <f>ROUND(G20*O20,2)</f>
        <v>0</v>
      </c>
      <c r="R20" s="15" t="str">
        <f>ROUND(G20*P20,2)</f>
        <v>0</v>
      </c>
      <c r="S20" s="15"/>
      <c r="T20" s="15" t="str">
        <f>Q20</f>
        <v>0</v>
      </c>
      <c r="U20" s="31"/>
      <c r="V20" s="18"/>
      <c r="W20" s="28"/>
    </row>
    <row r="21" spans="1:23" customHeight="1" ht="35">
      <c r="B21" s="22" t="s">
        <v>276</v>
      </c>
      <c r="C21" s="13" t="s">
        <v>292</v>
      </c>
      <c r="D21" s="13" t="s">
        <v>284</v>
      </c>
      <c r="E21" s="13" t="s">
        <v>293</v>
      </c>
      <c r="F21" s="15">
        <v>300.5</v>
      </c>
      <c r="G21" s="15">
        <v>11112</v>
      </c>
      <c r="H21" s="15">
        <v>3339156</v>
      </c>
      <c r="I21" s="15" t="str">
        <f>F21 * 0.0025 </f>
        <v>0</v>
      </c>
      <c r="J21" s="15">
        <v>0</v>
      </c>
      <c r="K21" s="15" t="str">
        <f>F21-I21-J21</f>
        <v>0</v>
      </c>
      <c r="L21" s="15"/>
      <c r="M21" s="15">
        <v>0.01</v>
      </c>
      <c r="N21" s="15">
        <v>0</v>
      </c>
      <c r="O21" s="15" t="str">
        <f>ROUND(K21*M21,2)</f>
        <v>0</v>
      </c>
      <c r="P21" s="15" t="str">
        <f>ROUND(K21*N21,2)</f>
        <v>0</v>
      </c>
      <c r="Q21" s="15" t="str">
        <f>ROUND(G21*O21,2)</f>
        <v>0</v>
      </c>
      <c r="R21" s="15" t="str">
        <f>ROUND(G21*P21,2)</f>
        <v>0</v>
      </c>
      <c r="S21" s="15"/>
      <c r="T21" s="15"/>
      <c r="U21" s="31" t="str">
        <f>Q21</f>
        <v>0</v>
      </c>
      <c r="V21" s="18"/>
      <c r="W21" s="28"/>
    </row>
    <row r="22" spans="1:23" customHeight="1" ht="35">
      <c r="B22" s="22" t="s">
        <v>276</v>
      </c>
      <c r="C22" s="13" t="s">
        <v>294</v>
      </c>
      <c r="D22" s="13" t="s">
        <v>284</v>
      </c>
      <c r="E22" s="13" t="s">
        <v>293</v>
      </c>
      <c r="F22" s="15">
        <v>300.5</v>
      </c>
      <c r="G22" s="15">
        <v>1104</v>
      </c>
      <c r="H22" s="15">
        <v>331752</v>
      </c>
      <c r="I22" s="15" t="str">
        <f>F22 * 0.0025 </f>
        <v>0</v>
      </c>
      <c r="J22" s="15">
        <v>0</v>
      </c>
      <c r="K22" s="15" t="str">
        <f>F22-I22-J22</f>
        <v>0</v>
      </c>
      <c r="L22" s="15"/>
      <c r="M22" s="15">
        <v>0.01</v>
      </c>
      <c r="N22" s="15">
        <v>0</v>
      </c>
      <c r="O22" s="15" t="str">
        <f>ROUND(K22*M22,2)</f>
        <v>0</v>
      </c>
      <c r="P22" s="15" t="str">
        <f>ROUND(K22*N22,2)</f>
        <v>0</v>
      </c>
      <c r="Q22" s="15" t="str">
        <f>ROUND(G22*O22,2)</f>
        <v>0</v>
      </c>
      <c r="R22" s="15" t="str">
        <f>ROUND(G22*P22,2)</f>
        <v>0</v>
      </c>
      <c r="S22" s="15"/>
      <c r="T22" s="15"/>
      <c r="U22" s="31" t="str">
        <f>Q22</f>
        <v>0</v>
      </c>
      <c r="V22" s="18"/>
      <c r="W22" s="28"/>
    </row>
    <row r="23" spans="1:23" customHeight="1" ht="35">
      <c r="B23" s="22" t="s">
        <v>276</v>
      </c>
      <c r="C23" s="13" t="s">
        <v>295</v>
      </c>
      <c r="D23" s="13" t="s">
        <v>284</v>
      </c>
      <c r="E23" s="13" t="s">
        <v>296</v>
      </c>
      <c r="F23" s="15">
        <v>300.5</v>
      </c>
      <c r="G23" s="15">
        <v>768</v>
      </c>
      <c r="H23" s="15">
        <v>230784</v>
      </c>
      <c r="I23" s="15" t="str">
        <f>F23 * 0.0025 </f>
        <v>0</v>
      </c>
      <c r="J23" s="15">
        <v>0</v>
      </c>
      <c r="K23" s="15" t="str">
        <f>F23-I23-J23</f>
        <v>0</v>
      </c>
      <c r="L23" s="15"/>
      <c r="M23" s="15">
        <v>0.01</v>
      </c>
      <c r="N23" s="15">
        <v>0</v>
      </c>
      <c r="O23" s="15" t="str">
        <f>ROUND(K23*M23,2)</f>
        <v>0</v>
      </c>
      <c r="P23" s="15" t="str">
        <f>ROUND(K23*N23,2)</f>
        <v>0</v>
      </c>
      <c r="Q23" s="15" t="str">
        <f>ROUND(G23*O23,2)</f>
        <v>0</v>
      </c>
      <c r="R23" s="15" t="str">
        <f>ROUND(G23*P23,2)</f>
        <v>0</v>
      </c>
      <c r="S23" s="15"/>
      <c r="T23" s="15"/>
      <c r="U23" s="31" t="str">
        <f>Q23</f>
        <v>0</v>
      </c>
      <c r="V23" s="18"/>
      <c r="W23" s="28"/>
    </row>
    <row r="24" spans="1:23" customHeight="1" ht="35">
      <c r="B24" s="22" t="s">
        <v>276</v>
      </c>
      <c r="C24" s="13" t="s">
        <v>297</v>
      </c>
      <c r="D24" s="13" t="s">
        <v>284</v>
      </c>
      <c r="E24" s="13" t="s">
        <v>298</v>
      </c>
      <c r="F24" s="15">
        <v>450.83</v>
      </c>
      <c r="G24" s="15">
        <v>5796</v>
      </c>
      <c r="H24" s="15">
        <v>2613010.68</v>
      </c>
      <c r="I24" s="15" t="str">
        <f>F24 * 0.0025 </f>
        <v>0</v>
      </c>
      <c r="J24" s="15">
        <v>0</v>
      </c>
      <c r="K24" s="15" t="str">
        <f>F24-I24-J24</f>
        <v>0</v>
      </c>
      <c r="L24" s="15"/>
      <c r="M24" s="15">
        <v>0.01</v>
      </c>
      <c r="N24" s="15">
        <v>0</v>
      </c>
      <c r="O24" s="15" t="str">
        <f>ROUND(K24*M24,2)</f>
        <v>0</v>
      </c>
      <c r="P24" s="15" t="str">
        <f>ROUND(K24*N24,2)</f>
        <v>0</v>
      </c>
      <c r="Q24" s="15" t="str">
        <f>ROUND(G24*O24,2)</f>
        <v>0</v>
      </c>
      <c r="R24" s="15" t="str">
        <f>ROUND(G24*P24,2)</f>
        <v>0</v>
      </c>
      <c r="S24" s="15"/>
      <c r="T24" s="15"/>
      <c r="U24" s="31" t="str">
        <f>Q24</f>
        <v>0</v>
      </c>
      <c r="V24" s="18"/>
      <c r="W24" s="28"/>
    </row>
    <row r="25" spans="1:23" customHeight="1" ht="35">
      <c r="B25" s="22" t="s">
        <v>276</v>
      </c>
      <c r="C25" s="13" t="s">
        <v>299</v>
      </c>
      <c r="D25" s="13" t="s">
        <v>284</v>
      </c>
      <c r="E25" s="13"/>
      <c r="F25" s="15">
        <v>609.05</v>
      </c>
      <c r="G25" s="15">
        <v>30</v>
      </c>
      <c r="H25" s="15">
        <v>18271.5</v>
      </c>
      <c r="I25" s="15" t="str">
        <f>F25 * 0.0025 </f>
        <v>0</v>
      </c>
      <c r="J25" s="15">
        <v>0</v>
      </c>
      <c r="K25" s="15" t="str">
        <f>F25-I25-J25</f>
        <v>0</v>
      </c>
      <c r="L25" s="15"/>
      <c r="M25" s="15">
        <v>0.01</v>
      </c>
      <c r="N25" s="15">
        <v>0</v>
      </c>
      <c r="O25" s="15" t="str">
        <f>ROUND(K25*M25,2)</f>
        <v>0</v>
      </c>
      <c r="P25" s="15" t="str">
        <f>ROUND(K25*N25,2)</f>
        <v>0</v>
      </c>
      <c r="Q25" s="15" t="str">
        <f>ROUND(G25*O25,2)</f>
        <v>0</v>
      </c>
      <c r="R25" s="15" t="str">
        <f>ROUND(G25*P25,2)</f>
        <v>0</v>
      </c>
      <c r="S25" s="15"/>
      <c r="T25" s="15"/>
      <c r="U25" s="31" t="str">
        <f>Q25</f>
        <v>0</v>
      </c>
      <c r="V25" s="18"/>
      <c r="W25" s="28"/>
    </row>
    <row r="26" spans="1:23" customHeight="1" ht="35">
      <c r="B26" s="22" t="s">
        <v>276</v>
      </c>
      <c r="C26" s="13" t="s">
        <v>300</v>
      </c>
      <c r="D26" s="13" t="s">
        <v>278</v>
      </c>
      <c r="E26" s="13"/>
      <c r="F26" s="15">
        <v>339.46</v>
      </c>
      <c r="G26" s="15">
        <v>3528</v>
      </c>
      <c r="H26" s="15">
        <v>1197614.88</v>
      </c>
      <c r="I26" s="15" t="str">
        <f>F26 * 0.0025 </f>
        <v>0</v>
      </c>
      <c r="J26" s="15">
        <v>0</v>
      </c>
      <c r="K26" s="15" t="str">
        <f>F26-I26-J26</f>
        <v>0</v>
      </c>
      <c r="L26" s="15"/>
      <c r="M26" s="15">
        <v>0.01</v>
      </c>
      <c r="N26" s="15">
        <v>0</v>
      </c>
      <c r="O26" s="15" t="str">
        <f>ROUND(K26*M26,2)</f>
        <v>0</v>
      </c>
      <c r="P26" s="15" t="str">
        <f>ROUND(K26*N26,2)</f>
        <v>0</v>
      </c>
      <c r="Q26" s="15" t="str">
        <f>ROUND(G26*O26,2)</f>
        <v>0</v>
      </c>
      <c r="R26" s="15" t="str">
        <f>ROUND(G26*P26,2)</f>
        <v>0</v>
      </c>
      <c r="S26" s="15"/>
      <c r="T26" s="15" t="str">
        <f>Q26</f>
        <v>0</v>
      </c>
      <c r="U26" s="31"/>
      <c r="V26" s="18"/>
      <c r="W26" s="28"/>
    </row>
    <row r="27" spans="1:23" customHeight="1" ht="35">
      <c r="B27" s="22" t="s">
        <v>276</v>
      </c>
      <c r="C27" s="13" t="s">
        <v>300</v>
      </c>
      <c r="D27" s="13" t="s">
        <v>278</v>
      </c>
      <c r="E27" s="13"/>
      <c r="F27" s="15">
        <v>339.46</v>
      </c>
      <c r="G27" s="15">
        <v>9204</v>
      </c>
      <c r="H27" s="15">
        <v>3124389.84</v>
      </c>
      <c r="I27" s="15" t="str">
        <f>F27 * 0.0025 </f>
        <v>0</v>
      </c>
      <c r="J27" s="15">
        <v>0</v>
      </c>
      <c r="K27" s="15" t="str">
        <f>F27-I27-J27</f>
        <v>0</v>
      </c>
      <c r="L27" s="15"/>
      <c r="M27" s="15">
        <v>0.01</v>
      </c>
      <c r="N27" s="15">
        <v>0</v>
      </c>
      <c r="O27" s="15" t="str">
        <f>ROUND(K27*M27,2)</f>
        <v>0</v>
      </c>
      <c r="P27" s="15" t="str">
        <f>ROUND(K27*N27,2)</f>
        <v>0</v>
      </c>
      <c r="Q27" s="15" t="str">
        <f>ROUND(G27*O27,2)</f>
        <v>0</v>
      </c>
      <c r="R27" s="15" t="str">
        <f>ROUND(G27*P27,2)</f>
        <v>0</v>
      </c>
      <c r="S27" s="15"/>
      <c r="T27" s="15"/>
      <c r="U27" s="31" t="str">
        <f>Q27</f>
        <v>0</v>
      </c>
      <c r="V27" s="18"/>
      <c r="W27" s="28"/>
    </row>
    <row r="28" spans="1:23" customHeight="1" ht="35">
      <c r="B28" s="22" t="s">
        <v>276</v>
      </c>
      <c r="C28" s="13" t="s">
        <v>301</v>
      </c>
      <c r="D28" s="13" t="s">
        <v>278</v>
      </c>
      <c r="E28" s="13"/>
      <c r="F28" s="15">
        <v>364.21</v>
      </c>
      <c r="G28" s="15">
        <v>26208</v>
      </c>
      <c r="H28" s="15">
        <v>9545215.68</v>
      </c>
      <c r="I28" s="15" t="str">
        <f>F28 * 0.0025 </f>
        <v>0</v>
      </c>
      <c r="J28" s="15">
        <v>0</v>
      </c>
      <c r="K28" s="15" t="str">
        <f>F28-I28-J28</f>
        <v>0</v>
      </c>
      <c r="L28" s="15"/>
      <c r="M28" s="15">
        <v>0.01</v>
      </c>
      <c r="N28" s="15">
        <v>0</v>
      </c>
      <c r="O28" s="15" t="str">
        <f>ROUND(K28*M28,2)</f>
        <v>0</v>
      </c>
      <c r="P28" s="15" t="str">
        <f>ROUND(K28*N28,2)</f>
        <v>0</v>
      </c>
      <c r="Q28" s="15" t="str">
        <f>ROUND(G28*O28,2)</f>
        <v>0</v>
      </c>
      <c r="R28" s="15" t="str">
        <f>ROUND(G28*P28,2)</f>
        <v>0</v>
      </c>
      <c r="S28" s="15"/>
      <c r="T28" s="15"/>
      <c r="U28" s="31" t="str">
        <f>Q28</f>
        <v>0</v>
      </c>
      <c r="V28" s="18"/>
      <c r="W28" s="28"/>
    </row>
    <row r="29" spans="1:23" customHeight="1" ht="35">
      <c r="B29" s="22" t="s">
        <v>276</v>
      </c>
      <c r="C29" s="13" t="s">
        <v>301</v>
      </c>
      <c r="D29" s="13" t="s">
        <v>278</v>
      </c>
      <c r="E29" s="13"/>
      <c r="F29" s="15">
        <v>364.21</v>
      </c>
      <c r="G29" s="15">
        <v>57456</v>
      </c>
      <c r="H29" s="15">
        <v>20926049.76</v>
      </c>
      <c r="I29" s="15" t="str">
        <f>F29 * 0.0025 </f>
        <v>0</v>
      </c>
      <c r="J29" s="15">
        <v>0</v>
      </c>
      <c r="K29" s="15" t="str">
        <f>F29-I29-J29</f>
        <v>0</v>
      </c>
      <c r="L29" s="15"/>
      <c r="M29" s="15">
        <v>0.01</v>
      </c>
      <c r="N29" s="15">
        <v>0</v>
      </c>
      <c r="O29" s="15" t="str">
        <f>ROUND(K29*M29,2)</f>
        <v>0</v>
      </c>
      <c r="P29" s="15" t="str">
        <f>ROUND(K29*N29,2)</f>
        <v>0</v>
      </c>
      <c r="Q29" s="15" t="str">
        <f>ROUND(G29*O29,2)</f>
        <v>0</v>
      </c>
      <c r="R29" s="15" t="str">
        <f>ROUND(G29*P29,2)</f>
        <v>0</v>
      </c>
      <c r="S29" s="15"/>
      <c r="T29" s="15" t="str">
        <f>Q29</f>
        <v>0</v>
      </c>
      <c r="U29" s="31"/>
      <c r="V29" s="18"/>
      <c r="W29" s="28"/>
    </row>
    <row r="30" spans="1:23" customHeight="1" ht="35">
      <c r="B30" s="22" t="s">
        <v>276</v>
      </c>
      <c r="C30" s="13" t="s">
        <v>302</v>
      </c>
      <c r="D30" s="13" t="s">
        <v>278</v>
      </c>
      <c r="E30" s="13"/>
      <c r="F30" s="15">
        <v>364.21</v>
      </c>
      <c r="G30" s="15">
        <v>504</v>
      </c>
      <c r="H30" s="15">
        <v>183561.84</v>
      </c>
      <c r="I30" s="15" t="str">
        <f>F30 * 0.0025 </f>
        <v>0</v>
      </c>
      <c r="J30" s="15">
        <v>0</v>
      </c>
      <c r="K30" s="15" t="str">
        <f>F30-I30-J30</f>
        <v>0</v>
      </c>
      <c r="L30" s="15"/>
      <c r="M30" s="15">
        <v>0.01</v>
      </c>
      <c r="N30" s="15">
        <v>0</v>
      </c>
      <c r="O30" s="15" t="str">
        <f>ROUND(K30*M30,2)</f>
        <v>0</v>
      </c>
      <c r="P30" s="15" t="str">
        <f>ROUND(K30*N30,2)</f>
        <v>0</v>
      </c>
      <c r="Q30" s="15" t="str">
        <f>ROUND(G30*O30,2)</f>
        <v>0</v>
      </c>
      <c r="R30" s="15" t="str">
        <f>ROUND(G30*P30,2)</f>
        <v>0</v>
      </c>
      <c r="S30" s="15"/>
      <c r="T30" s="15"/>
      <c r="U30" s="31" t="str">
        <f>Q30</f>
        <v>0</v>
      </c>
      <c r="V30" s="18"/>
      <c r="W30" s="28"/>
    </row>
    <row r="31" spans="1:23" customHeight="1" ht="35">
      <c r="B31" s="22" t="s">
        <v>276</v>
      </c>
      <c r="C31" s="13" t="s">
        <v>302</v>
      </c>
      <c r="D31" s="13" t="s">
        <v>278</v>
      </c>
      <c r="E31" s="13"/>
      <c r="F31" s="15">
        <v>364.21</v>
      </c>
      <c r="G31" s="15">
        <v>1512</v>
      </c>
      <c r="H31" s="15">
        <v>550685.52</v>
      </c>
      <c r="I31" s="15" t="str">
        <f>F31 * 0.0025 </f>
        <v>0</v>
      </c>
      <c r="J31" s="15">
        <v>0</v>
      </c>
      <c r="K31" s="15" t="str">
        <f>F31-I31-J31</f>
        <v>0</v>
      </c>
      <c r="L31" s="15"/>
      <c r="M31" s="15">
        <v>0.01</v>
      </c>
      <c r="N31" s="15">
        <v>0</v>
      </c>
      <c r="O31" s="15" t="str">
        <f>ROUND(K31*M31,2)</f>
        <v>0</v>
      </c>
      <c r="P31" s="15" t="str">
        <f>ROUND(K31*N31,2)</f>
        <v>0</v>
      </c>
      <c r="Q31" s="15" t="str">
        <f>ROUND(G31*O31,2)</f>
        <v>0</v>
      </c>
      <c r="R31" s="15" t="str">
        <f>ROUND(G31*P31,2)</f>
        <v>0</v>
      </c>
      <c r="S31" s="15"/>
      <c r="T31" s="15" t="str">
        <f>Q31</f>
        <v>0</v>
      </c>
      <c r="U31" s="31"/>
      <c r="V31" s="18"/>
      <c r="W31" s="28"/>
    </row>
    <row r="32" spans="1:23" customHeight="1" ht="35">
      <c r="B32" s="22" t="s">
        <v>276</v>
      </c>
      <c r="C32" s="13" t="s">
        <v>303</v>
      </c>
      <c r="D32" s="13" t="s">
        <v>304</v>
      </c>
      <c r="E32" s="13"/>
      <c r="F32" s="15">
        <v>405.16</v>
      </c>
      <c r="G32" s="15">
        <v>11952</v>
      </c>
      <c r="H32" s="15">
        <v>4842472.32</v>
      </c>
      <c r="I32" s="15" t="str">
        <f>F32 * 0.0025 </f>
        <v>0</v>
      </c>
      <c r="J32" s="15">
        <v>0</v>
      </c>
      <c r="K32" s="15" t="str">
        <f>F32-I32-J32</f>
        <v>0</v>
      </c>
      <c r="L32" s="15"/>
      <c r="M32" s="15">
        <v>0.01</v>
      </c>
      <c r="N32" s="15">
        <v>0</v>
      </c>
      <c r="O32" s="15" t="str">
        <f>ROUND(K32*M32,2)</f>
        <v>0</v>
      </c>
      <c r="P32" s="15" t="str">
        <f>ROUND(K32*N32,2)</f>
        <v>0</v>
      </c>
      <c r="Q32" s="15" t="str">
        <f>ROUND(G32*O32,2)</f>
        <v>0</v>
      </c>
      <c r="R32" s="15" t="str">
        <f>ROUND(G32*P32,2)</f>
        <v>0</v>
      </c>
      <c r="S32" s="15"/>
      <c r="T32" s="15"/>
      <c r="U32" s="31" t="str">
        <f>Q32</f>
        <v>0</v>
      </c>
      <c r="V32" s="18"/>
      <c r="W32" s="28"/>
    </row>
    <row r="33" spans="1:23" customHeight="1" ht="35">
      <c r="B33" s="22" t="s">
        <v>276</v>
      </c>
      <c r="C33" s="13" t="s">
        <v>305</v>
      </c>
      <c r="D33" s="13" t="s">
        <v>278</v>
      </c>
      <c r="E33" s="13" t="s">
        <v>306</v>
      </c>
      <c r="F33" s="15">
        <v>384.98</v>
      </c>
      <c r="G33" s="15">
        <v>8568</v>
      </c>
      <c r="H33" s="15">
        <v>3298508.64</v>
      </c>
      <c r="I33" s="15" t="str">
        <f>F33 * 0.0025 </f>
        <v>0</v>
      </c>
      <c r="J33" s="15">
        <v>0</v>
      </c>
      <c r="K33" s="15" t="str">
        <f>F33-I33-J33</f>
        <v>0</v>
      </c>
      <c r="L33" s="15"/>
      <c r="M33" s="15">
        <v>0.01</v>
      </c>
      <c r="N33" s="15">
        <v>0</v>
      </c>
      <c r="O33" s="15" t="str">
        <f>ROUND(K33*M33,2)</f>
        <v>0</v>
      </c>
      <c r="P33" s="15" t="str">
        <f>ROUND(K33*N33,2)</f>
        <v>0</v>
      </c>
      <c r="Q33" s="15" t="str">
        <f>ROUND(G33*O33,2)</f>
        <v>0</v>
      </c>
      <c r="R33" s="15" t="str">
        <f>ROUND(G33*P33,2)</f>
        <v>0</v>
      </c>
      <c r="S33" s="15"/>
      <c r="T33" s="15"/>
      <c r="U33" s="31" t="str">
        <f>Q33</f>
        <v>0</v>
      </c>
      <c r="V33" s="18"/>
      <c r="W33" s="28"/>
    </row>
    <row r="34" spans="1:23" customHeight="1" ht="35">
      <c r="B34" s="22" t="s">
        <v>276</v>
      </c>
      <c r="C34" s="13" t="s">
        <v>305</v>
      </c>
      <c r="D34" s="13" t="s">
        <v>278</v>
      </c>
      <c r="E34" s="13" t="s">
        <v>306</v>
      </c>
      <c r="F34" s="15">
        <v>384.98</v>
      </c>
      <c r="G34" s="15">
        <v>30163</v>
      </c>
      <c r="H34" s="15">
        <v>11612151.74</v>
      </c>
      <c r="I34" s="15" t="str">
        <f>F34 * 0.0025 </f>
        <v>0</v>
      </c>
      <c r="J34" s="15">
        <v>0</v>
      </c>
      <c r="K34" s="15" t="str">
        <f>F34-I34-J34</f>
        <v>0</v>
      </c>
      <c r="L34" s="15"/>
      <c r="M34" s="15">
        <v>0.01</v>
      </c>
      <c r="N34" s="15">
        <v>0</v>
      </c>
      <c r="O34" s="15" t="str">
        <f>ROUND(K34*M34,2)</f>
        <v>0</v>
      </c>
      <c r="P34" s="15" t="str">
        <f>ROUND(K34*N34,2)</f>
        <v>0</v>
      </c>
      <c r="Q34" s="15" t="str">
        <f>ROUND(G34*O34,2)</f>
        <v>0</v>
      </c>
      <c r="R34" s="15" t="str">
        <f>ROUND(G34*P34,2)</f>
        <v>0</v>
      </c>
      <c r="S34" s="15"/>
      <c r="T34" s="15" t="str">
        <f>Q34</f>
        <v>0</v>
      </c>
      <c r="U34" s="31"/>
      <c r="V34" s="18"/>
      <c r="W34" s="28"/>
    </row>
    <row r="35" spans="1:23" customHeight="1" ht="35">
      <c r="B35" s="22" t="s">
        <v>276</v>
      </c>
      <c r="C35" s="13" t="s">
        <v>307</v>
      </c>
      <c r="D35" s="13" t="s">
        <v>278</v>
      </c>
      <c r="E35" s="13"/>
      <c r="F35" s="15">
        <v>429.79</v>
      </c>
      <c r="G35" s="15">
        <v>1704</v>
      </c>
      <c r="H35" s="15">
        <v>732362.16</v>
      </c>
      <c r="I35" s="15" t="str">
        <f>F35 * 0.0025 </f>
        <v>0</v>
      </c>
      <c r="J35" s="15">
        <v>0</v>
      </c>
      <c r="K35" s="15" t="str">
        <f>F35-I35-J35</f>
        <v>0</v>
      </c>
      <c r="L35" s="15"/>
      <c r="M35" s="15">
        <v>0.01</v>
      </c>
      <c r="N35" s="15">
        <v>0</v>
      </c>
      <c r="O35" s="15" t="str">
        <f>ROUND(K35*M35,2)</f>
        <v>0</v>
      </c>
      <c r="P35" s="15" t="str">
        <f>ROUND(K35*N35,2)</f>
        <v>0</v>
      </c>
      <c r="Q35" s="15" t="str">
        <f>ROUND(G35*O35,2)</f>
        <v>0</v>
      </c>
      <c r="R35" s="15" t="str">
        <f>ROUND(G35*P35,2)</f>
        <v>0</v>
      </c>
      <c r="S35" s="15"/>
      <c r="T35" s="15"/>
      <c r="U35" s="31" t="str">
        <f>Q35</f>
        <v>0</v>
      </c>
      <c r="V35" s="18"/>
      <c r="W35" s="28"/>
    </row>
    <row r="36" spans="1:23" customHeight="1" ht="35">
      <c r="B36" s="22" t="s">
        <v>276</v>
      </c>
      <c r="C36" s="13" t="s">
        <v>308</v>
      </c>
      <c r="D36" s="13" t="s">
        <v>278</v>
      </c>
      <c r="E36" s="13"/>
      <c r="F36" s="15">
        <v>416.47</v>
      </c>
      <c r="G36" s="15">
        <v>924</v>
      </c>
      <c r="H36" s="15">
        <v>384818.28</v>
      </c>
      <c r="I36" s="15" t="str">
        <f>F36 * 0.0025 </f>
        <v>0</v>
      </c>
      <c r="J36" s="15">
        <v>0</v>
      </c>
      <c r="K36" s="15" t="str">
        <f>F36-I36-J36</f>
        <v>0</v>
      </c>
      <c r="L36" s="15"/>
      <c r="M36" s="15">
        <v>0.01</v>
      </c>
      <c r="N36" s="15">
        <v>0</v>
      </c>
      <c r="O36" s="15" t="str">
        <f>ROUND(K36*M36,2)</f>
        <v>0</v>
      </c>
      <c r="P36" s="15" t="str">
        <f>ROUND(K36*N36,2)</f>
        <v>0</v>
      </c>
      <c r="Q36" s="15" t="str">
        <f>ROUND(G36*O36,2)</f>
        <v>0</v>
      </c>
      <c r="R36" s="15" t="str">
        <f>ROUND(G36*P36,2)</f>
        <v>0</v>
      </c>
      <c r="S36" s="15"/>
      <c r="T36" s="15"/>
      <c r="U36" s="31" t="str">
        <f>Q36</f>
        <v>0</v>
      </c>
      <c r="V36" s="18"/>
      <c r="W36" s="28"/>
    </row>
    <row r="37" spans="1:23" customHeight="1" ht="50">
      <c r="B37" s="48" t="s">
        <v>309</v>
      </c>
      <c r="C37" s="46"/>
      <c r="D37" s="46"/>
      <c r="E37" s="46"/>
      <c r="F37" s="45"/>
      <c r="G37" s="45" t="str">
        <f>SUBTOTAL(9,G13:G36)</f>
        <v>0</v>
      </c>
      <c r="H37" s="49" t="str">
        <f>SUBTOTAL(9,H13:H36)</f>
        <v>0</v>
      </c>
      <c r="I37" s="49"/>
      <c r="J37" s="49"/>
      <c r="K37" s="49"/>
      <c r="L37" s="49"/>
      <c r="M37" s="49"/>
      <c r="N37" s="49"/>
      <c r="O37" s="49"/>
      <c r="P37" s="49"/>
      <c r="Q37" s="49" t="str">
        <f>SUBTOTAL(9,Q13:Q36)</f>
        <v>0</v>
      </c>
      <c r="R37" s="49" t="str">
        <f>SUBTOTAL(9,R13:R36)</f>
        <v>0</v>
      </c>
      <c r="S37" s="49" t="str">
        <f>SUBTOTAL(9,S13:S36)</f>
        <v>0</v>
      </c>
      <c r="T37" s="49" t="str">
        <f>SUBTOTAL(9,T13:T36)</f>
        <v>0</v>
      </c>
      <c r="U37" s="50" t="str">
        <f>SUBTOTAL(9,U13:U36)</f>
        <v>0</v>
      </c>
      <c r="V37" s="46"/>
      <c r="W37" s="47"/>
    </row>
    <row r="38" spans="1:23" customHeight="1" ht="65">
      <c r="B38" s="58" t="s">
        <v>211</v>
      </c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6"/>
      <c r="P38" s="56"/>
      <c r="Q38" s="59" t="str">
        <f>SUM(Q37)</f>
        <v>0</v>
      </c>
      <c r="R38" s="59" t="str">
        <f>SUM(R37)</f>
        <v>0</v>
      </c>
      <c r="S38" s="59" t="str">
        <f>SUM(S37)</f>
        <v>0</v>
      </c>
      <c r="T38" s="59" t="str">
        <f>SUM(T37)</f>
        <v>0</v>
      </c>
      <c r="U38" s="61" t="str">
        <f>SUM(U37)</f>
        <v>0</v>
      </c>
      <c r="V38" s="56"/>
      <c r="W38" s="57"/>
    </row>
    <row r="39" spans="1:23" customHeight="1" ht="65">
      <c r="B39" s="58" t="s">
        <v>212</v>
      </c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56"/>
      <c r="Q39" s="60" t="str">
        <f>Q38+R38</f>
        <v>0</v>
      </c>
      <c r="R39" s="59"/>
      <c r="S39" s="59" t="str">
        <f>S38</f>
        <v>0</v>
      </c>
      <c r="T39" s="59" t="str">
        <f>T38</f>
        <v>0</v>
      </c>
      <c r="U39" s="61" t="str">
        <f>U38</f>
        <v>0</v>
      </c>
      <c r="V39" s="56"/>
      <c r="W39" s="57"/>
    </row>
    <row r="40" spans="1:23" customHeight="1" ht="15"/>
    <row r="41" spans="1:23" customHeight="1" ht="30">
      <c r="B41" s="70" t="s">
        <v>213</v>
      </c>
      <c r="C41" s="70" t="s">
        <v>214</v>
      </c>
      <c r="D41" s="70" t="s">
        <v>215</v>
      </c>
      <c r="E41" s="62" t="s">
        <v>216</v>
      </c>
      <c r="F41" s="34"/>
      <c r="G41" s="34"/>
      <c r="H41" s="34"/>
      <c r="I41" s="34"/>
      <c r="J41" s="35"/>
    </row>
    <row r="42" spans="1:23" customHeight="1" ht="30">
      <c r="B42" s="70"/>
      <c r="C42" s="70"/>
      <c r="D42" s="70" t="s">
        <v>217</v>
      </c>
      <c r="E42" s="63" t="s">
        <v>218</v>
      </c>
      <c r="F42" s="64"/>
      <c r="G42" s="63" t="s">
        <v>219</v>
      </c>
      <c r="H42" s="65"/>
      <c r="I42" s="66" t="s">
        <v>220</v>
      </c>
      <c r="J42" s="35"/>
    </row>
    <row r="43" spans="1:23" customHeight="1" ht="40">
      <c r="B43" s="70" t="s">
        <v>221</v>
      </c>
      <c r="C43" s="70" t="s">
        <v>222</v>
      </c>
      <c r="D43" s="70" t="s">
        <v>223</v>
      </c>
      <c r="E43" s="36"/>
      <c r="F43" s="38"/>
      <c r="G43" s="36"/>
      <c r="H43" s="40"/>
      <c r="I43" s="38"/>
      <c r="J43" s="40"/>
    </row>
    <row r="44" spans="1:23" customHeight="1" ht="40">
      <c r="B44" s="71"/>
      <c r="C44" s="71"/>
      <c r="D44" s="71" t="s">
        <v>224</v>
      </c>
      <c r="E44" s="37"/>
      <c r="F44" s="39"/>
      <c r="G44" s="37"/>
      <c r="H44" s="41"/>
      <c r="I44" s="39"/>
      <c r="J44" s="41"/>
    </row>
    <row r="45" spans="1:23" customHeight="1" ht="25">
      <c r="E45" s="67" t="s">
        <v>225</v>
      </c>
      <c r="F45" s="68"/>
      <c r="G45" s="67" t="s">
        <v>225</v>
      </c>
      <c r="H45" s="69"/>
      <c r="I45" s="68" t="s">
        <v>225</v>
      </c>
      <c r="J45" s="35"/>
    </row>
    <row r="46" spans="1:23" customHeight="1" ht="30">
      <c r="E46" s="63" t="s">
        <v>226</v>
      </c>
      <c r="F46" s="64"/>
      <c r="G46" s="65"/>
      <c r="H46" s="66" t="s">
        <v>227</v>
      </c>
      <c r="I46" s="64"/>
      <c r="J46" s="35"/>
    </row>
    <row r="47" spans="1:23" customHeight="1" ht="80">
      <c r="E47" s="33"/>
      <c r="F47" s="34"/>
      <c r="G47" s="35"/>
      <c r="H47" s="34"/>
      <c r="I47" s="34"/>
      <c r="J47" s="35"/>
    </row>
    <row r="48" spans="1:23" customHeight="1" ht="25">
      <c r="E48" s="67" t="s">
        <v>225</v>
      </c>
      <c r="F48" s="68"/>
      <c r="G48" s="69"/>
      <c r="H48" s="68" t="s">
        <v>225</v>
      </c>
      <c r="I48" s="68"/>
      <c r="J48" s="35"/>
    </row>
    <row r="49" spans="1:23" customHeight="1" ht="8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B12:W12"/>
  <mergeCells>
    <mergeCell ref="M10:N10"/>
    <mergeCell ref="O10:P10"/>
    <mergeCell ref="Q10:R10"/>
    <mergeCell ref="S10:U10"/>
    <mergeCell ref="B37:F37"/>
    <mergeCell ref="I37:P37"/>
    <mergeCell ref="B38:P38"/>
    <mergeCell ref="B39:P39"/>
    <mergeCell ref="Q39:R39"/>
    <mergeCell ref="E41:J41"/>
    <mergeCell ref="E42:F42"/>
    <mergeCell ref="G42:H42"/>
    <mergeCell ref="I42:J42"/>
    <mergeCell ref="E46:G46"/>
    <mergeCell ref="H46:J46"/>
    <mergeCell ref="B10:B11"/>
    <mergeCell ref="C10:C11"/>
    <mergeCell ref="D10:D11"/>
    <mergeCell ref="E10:E11"/>
    <mergeCell ref="F10:F11"/>
    <mergeCell ref="G10:G11"/>
    <mergeCell ref="H10:H11"/>
    <mergeCell ref="I10:I11"/>
    <mergeCell ref="J10:J11"/>
    <mergeCell ref="K10:K11"/>
    <mergeCell ref="L10:L11"/>
  </mergeCells>
  <printOptions gridLines="false" gridLinesSet="true" horizontalCentered="true"/>
  <pageMargins left="0.19" right="0.19" top="0.23" bottom="0.23" header="0.3" footer="0.3"/>
  <pageSetup paperSize="9" orientation="landscape" scale="100" fitToHeight="0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Apr 2020(TBKK)(SM)</vt:lpstr>
      <vt:lpstr>Apr 2020(TBKK)(BRAKE IMCT)</vt:lpstr>
      <vt:lpstr>Apr 2020(TBKK)(BRAKE IGCE)</vt:lpstr>
      <vt:lpstr>Apr 2020(TBKK)(PCL)</vt:lpstr>
      <vt:lpstr>Apr 2020(TBKK)(SM)(BH)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2020-04-03T05:39:06+01:00</dcterms:created>
  <dcterms:modified xsi:type="dcterms:W3CDTF">2020-04-03T05:39:06+01:00</dcterms:modified>
  <dc:title>Untitled Spreadsheet</dc:title>
  <dc:description/>
  <dc:subject/>
  <cp:keywords/>
  <cp:category/>
</cp:coreProperties>
</file>