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r 2020(TBKK)(SM)" sheetId="1" r:id="rId4"/>
    <sheet name="Mar 2020(TBKK)(BRAKE IMCT)" sheetId="2" r:id="rId5"/>
    <sheet name="Mar 2020(TBKK)(BRAKE IGCE)" sheetId="3" r:id="rId6"/>
    <sheet name="Mar 2020(TBKK)(PCL)" sheetId="4" r:id="rId7"/>
    <sheet name="Mar 2020(TBKK)(SM)(BH)" sheetId="5" r:id="rId8"/>
  </sheets>
  <definedNames>
    <definedName name="_xlnm._FilterDatabase" localSheetId="0" hidden="1">'Mar 2020(TBKK)(SM)'!$B$12:$AB$12</definedName>
    <definedName name="_xlnm.Print_Titles" localSheetId="0">'Mar 2020(TBKK)(SM)'!$2:$11</definedName>
    <definedName name="_xlnm.Print_Area" localSheetId="0">'Mar 2020(TBKK)(SM)'!$B$2:$Z$133</definedName>
    <definedName name="_xlnm._FilterDatabase" localSheetId="1" hidden="1">'Mar 2020(TBKK)(BRAKE IMCT)'!$B$12:$V$12</definedName>
    <definedName name="_xlnm.Print_Titles" localSheetId="1">'Mar 2020(TBKK)(BRAKE IMCT)'!$2:$11</definedName>
    <definedName name="_xlnm.Print_Area" localSheetId="1">'Mar 2020(TBKK)(BRAKE IMCT)'!$B$2:$T$31</definedName>
    <definedName name="_xlnm._FilterDatabase" localSheetId="2" hidden="1">'Mar 2020(TBKK)(BRAKE IGCE)'!$B$12:$V$12</definedName>
    <definedName name="_xlnm.Print_Titles" localSheetId="2">'Mar 2020(TBKK)(BRAKE IGCE)'!$2:$11</definedName>
    <definedName name="_xlnm.Print_Area" localSheetId="2">'Mar 2020(TBKK)(BRAKE IGCE)'!$B$2:$T$55</definedName>
    <definedName name="_xlnm._FilterDatabase" localSheetId="3" hidden="1">'Mar 2020(TBKK)(PCL)'!$B$12:$T$12</definedName>
    <definedName name="_xlnm.Print_Titles" localSheetId="3">'Mar 2020(TBKK)(PCL)'!$2:$11</definedName>
    <definedName name="_xlnm.Print_Area" localSheetId="3">'Mar 2020(TBKK)(PCL)'!$B$2:$R$28</definedName>
    <definedName name="_xlnm._FilterDatabase" localSheetId="4" hidden="1">'Mar 2020(TBKK)(SM)(BH)'!$B$12:$W$12</definedName>
    <definedName name="_xlnm.Print_Titles" localSheetId="4">'Mar 2020(TBKK)(SM)(BH)'!$2:$11</definedName>
    <definedName name="_xlnm.Print_Area" localSheetId="4">'Mar 2020(TBKK)(SM)(BH)'!$B$2:$U$50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<sst xmlns="http://schemas.openxmlformats.org/spreadsheetml/2006/main" uniqueCount="317">
  <si>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>Sales RoyaltyReport for Feb'20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</si>
  <si>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</si>
  <si>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</si>
  <si>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</si>
  <si>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</si>
  <si>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Feb'20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</si>
  <si>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</si>
  <si>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</si>
  <si>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</si>
  <si>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</si>
  <si>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</si>
  <si>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</si>
  <si>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</si>
  <si>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</si>
  <si>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</si>
  <si>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</si>
  <si>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</si>
  <si>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</si>
  <si>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</si>
  <si>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</si>
  <si>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</si>
  <si>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</si>
  <si>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</si>
  <si>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</si>
  <si>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</si>
  <si>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</si>
  <si>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</si>
  <si>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</si>
  <si>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</si>
  <si>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</si>
  <si>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</si>
  <si>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</si>
  <si>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</si>
  <si>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WATER PUMP ASSY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</si>
  <si>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</si>
  <si>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</si>
  <si>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</si>
  <si>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</si>
  <si>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</si>
  <si>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</si>
  <si>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</si>
  <si>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</si>
  <si>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</si>
  <si>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1060A196G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</si>
  <si>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</si>
  <si>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</si>
  <si>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</si>
  <si>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</si>
  <si>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</si>
  <si>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</si>
  <si>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</si>
  <si>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</si>
  <si>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</si>
  <si>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</si>
  <si>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</si>
  <si>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</si>
  <si>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</si>
  <si>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</si>
  <si>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</si>
  <si>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</si>
  <si>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</si>
  <si>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</si>
  <si>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</si>
  <si>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</si>
  <si>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</si>
  <si>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</si>
  <si>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</si>
  <si>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</si>
  <si>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</si>
  <si>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</si>
  <si>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</si>
  <si>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</si>
  <si>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</si>
  <si>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</si>
  <si>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</si>
  <si>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</si>
  <si>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</si>
  <si>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</si>
  <si>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</si>
  <si>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</si>
  <si>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</si>
  <si>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</si>
  <si>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</si>
  <si>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</si>
  <si>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</si>
  <si>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</si>
  <si>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</si>
  <si>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</si>
  <si>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</si>
  <si>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</si>
  <si>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</si>
  <si>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</si>
  <si>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</si>
  <si>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</si>
  <si>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</si>
  <si>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</si>
  <si>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</si>
  <si>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</si>
  <si>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</si>
  <si>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</si>
  <si>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</si>
  <si>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</si>
  <si>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</si>
  <si>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</si>
  <si>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</si>
  <si>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</si>
  <si>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</si>
  <si>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</si>
  <si>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</si>
  <si>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</si>
  <si>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</si>
  <si>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</si>
  <si>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</si>
  <si>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</si>
  <si>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</si>
  <si>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</si>
  <si>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</si>
  <si>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</si>
  <si>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</si>
  <si>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</si>
  <si>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</si>
  <si>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</si>
  <si>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</si>
  <si>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</si>
  <si>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</si>
  <si>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</si>
  <si>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</si>
  <si>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</si>
  <si>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</si>
  <si>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</si>
  <si>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</si>
  <si>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</si>
  <si>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</si>
  <si>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</si>
  <si>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</si>
  <si>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</si>
  <si>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</si>
  <si>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</si>
  <si>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</si>
  <si>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</si>
  <si>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</si>
  <si>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</si>
  <si>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</si>
  <si>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</si>
  <si>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</si>
  <si>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</si>
  <si>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</si>
  <si>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</si>
  <si>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</si>
  <si>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</si>
  <si>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</si>
  <si>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</si>
  <si>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</si>
  <si>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</si>
  <si>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</si>
  <si>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</si>
  <si>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</si>
  <si>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</si>
  <si>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</si>
  <si>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</si>
  <si>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</si>
  <si>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</si>
  <si>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</si>
  <si>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</si>
  <si>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</si>
  <si>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</si>
  <si>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</si>
  <si>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</si>
  <si>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</si>
  <si>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</si>
  <si>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</si>
  <si>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</si>
  <si>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</si>
  <si>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</si>
  <si>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</si>
  <si>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</si>
  <si>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</si>
  <si>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</si>
  <si>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</si>
  <si>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</si>
  <si>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</si>
  <si>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</si>
  <si>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</si>
  <si>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</si>
  <si>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</si>
  <si>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</si>
  <si>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</si>
  <si>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</si>
  <si>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</si>
  <si>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</si>
  <si>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</si>
  <si>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</si>
  <si>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</si>
  <si>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</si>
  <si>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</si>
  <si>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</si>
  <si>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</si>
  <si>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</si>
  <si>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</si>
  <si>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</si>
  <si>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</si>
  <si>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</si>
  <si>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</si>
  <si>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</si>
  <si>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</si>
  <si>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</si>
  <si>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</si>
  <si>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</si>
  <si>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</si>
  <si>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</si>
  <si>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</si>
  <si>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</si>
  <si>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</si>
  <si>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</si>
  <si>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</si>
  <si>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Feb'20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</si>
  <si>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</si>
  <si>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</si>
  <si>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</si>
  <si>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</si>
  <si>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</si>
  <si>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</si>
  <si>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</si>
  <si>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</si>
  <si>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</si>
  <si>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</si>
  <si>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</si>
  <si>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</si>
  <si>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</si>
  <si>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</si>
  <si>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</si>
  <si>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</si>
  <si>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</si>
  <si>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</si>
  <si>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</si>
  <si>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</si>
  <si>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</si>
  <si>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</si>
  <si>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</si>
  <si>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</si>
  <si>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</si>
  <si>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</si>
  <si>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</si>
  <si>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</si>
  <si>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</si>
  <si>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SHOE ASSY</t>
  </si>
  <si>
    <t>N-BOI-02</t>
  </si>
  <si>
    <t>Brake Assy</t>
  </si>
  <si>
    <t>K414-85010Z10</t>
  </si>
  <si>
    <t>CAM SHAFT,Ft</t>
  </si>
  <si>
    <t>K414-85030Z10</t>
  </si>
  <si>
    <t>K415-11400Z40</t>
  </si>
  <si>
    <t>SPRING ASSY</t>
  </si>
  <si>
    <t>K415-11430Z40</t>
  </si>
  <si>
    <t>K415-11480Z40</t>
  </si>
  <si>
    <t>K415-11490Z40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</si>
  <si>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</si>
  <si>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</si>
  <si>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</si>
  <si>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</si>
  <si>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</si>
  <si>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</si>
  <si>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</si>
  <si>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</si>
  <si>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</si>
  <si>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</si>
  <si>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</si>
  <si>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</si>
  <si>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</si>
  <si>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</si>
  <si>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</si>
  <si>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</si>
  <si>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</si>
  <si>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</si>
  <si>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</si>
  <si>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</si>
  <si>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</si>
  <si>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</si>
  <si>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</si>
  <si>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</si>
  <si>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</si>
  <si>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</si>
  <si>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</si>
  <si>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</si>
  <si>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</si>
  <si>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</si>
  <si>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49180-25311</t>
  </si>
  <si>
    <t>B/H SUB ASSY</t>
  </si>
  <si>
    <t>49373-25590E</t>
  </si>
  <si>
    <t>HOUSING BEARING SUB ASSY</t>
  </si>
  <si>
    <t>49993-35922</t>
  </si>
  <si>
    <t>MTA</t>
  </si>
  <si>
    <t>49135-25681</t>
  </si>
  <si>
    <t>SMTC-Chojo</t>
  </si>
  <si>
    <t>49173-26761G</t>
  </si>
  <si>
    <t>GM SGE (TD02/025)</t>
  </si>
  <si>
    <t>49177-20112</t>
  </si>
  <si>
    <t>HOUSING BEARING</t>
  </si>
  <si>
    <t>49177-20472</t>
  </si>
  <si>
    <t>TD04L</t>
  </si>
  <si>
    <t>49180-20200</t>
  </si>
  <si>
    <t>RENAULT-R9N</t>
  </si>
  <si>
    <t>49189-20112</t>
  </si>
  <si>
    <t>49189-20123</t>
  </si>
  <si>
    <t>49189-20142</t>
  </si>
  <si>
    <t>TD03</t>
  </si>
  <si>
    <t>49335-20100</t>
  </si>
  <si>
    <t>TF035-VG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</si>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</sst>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33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8975340090</v>
      </c>
      <c r="D13" s="10" t="s">
        <v>33</v>
      </c>
      <c r="E13" s="10"/>
      <c r="F13" s="11">
        <v>527.1799999999999</v>
      </c>
      <c r="G13" s="11">
        <v>1</v>
      </c>
      <c r="H13" s="11">
        <v>527.1799999999999</v>
      </c>
      <c r="I13" s="11" t="str">
        <f>F13 * 0.0025 </f>
        <v>0</v>
      </c>
      <c r="J13" s="11">
        <v>11.13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50">
      <c r="B14" s="48" t="s">
        <v>36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49" t="str">
        <f>SUBTOTAL(9,T13:T13)</f>
        <v>0</v>
      </c>
      <c r="U14" s="49" t="str">
        <f>SUBTOTAL(9,U13:U13)</f>
        <v>0</v>
      </c>
      <c r="V14" s="49" t="str">
        <f>SUBTOTAL(9,V13:V13)</f>
        <v>0</v>
      </c>
      <c r="W14" s="49" t="str">
        <f>SUBTOTAL(9,W13:W13)</f>
        <v>0</v>
      </c>
      <c r="X14" s="49" t="str">
        <f>SUBTOTAL(9,X13:X13)</f>
        <v>0</v>
      </c>
      <c r="Y14" s="49" t="str">
        <f>SUBTOTAL(9,Y13:Y13)</f>
        <v>0</v>
      </c>
      <c r="Z14" s="50" t="str">
        <f>SUBTOTAL(9,Z13:Z13)</f>
        <v>0</v>
      </c>
      <c r="AA14" s="46"/>
      <c r="AB14" s="47"/>
    </row>
    <row r="15" spans="1:28" customHeight="1" ht="35">
      <c r="B15" s="22" t="s">
        <v>37</v>
      </c>
      <c r="C15" s="13" t="s">
        <v>38</v>
      </c>
      <c r="D15" s="13" t="s">
        <v>39</v>
      </c>
      <c r="E15" s="13" t="s">
        <v>40</v>
      </c>
      <c r="F15" s="15">
        <v>46.24</v>
      </c>
      <c r="G15" s="15">
        <v>4440</v>
      </c>
      <c r="H15" s="15">
        <v>205305.6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 t="s">
        <v>37</v>
      </c>
      <c r="C16" s="13" t="s">
        <v>38</v>
      </c>
      <c r="D16" s="13" t="s">
        <v>39</v>
      </c>
      <c r="E16" s="13" t="s">
        <v>40</v>
      </c>
      <c r="F16" s="15">
        <v>45.79</v>
      </c>
      <c r="G16" s="15">
        <v>11133</v>
      </c>
      <c r="H16" s="15">
        <v>509780.07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 t="s">
        <v>37</v>
      </c>
      <c r="C17" s="13" t="s">
        <v>41</v>
      </c>
      <c r="D17" s="13" t="s">
        <v>39</v>
      </c>
      <c r="E17" s="13" t="s">
        <v>42</v>
      </c>
      <c r="F17" s="15">
        <v>46.24</v>
      </c>
      <c r="G17" s="15">
        <v>160</v>
      </c>
      <c r="H17" s="15">
        <v>7398.4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 t="s">
        <v>37</v>
      </c>
      <c r="C18" s="13" t="s">
        <v>41</v>
      </c>
      <c r="D18" s="13" t="s">
        <v>39</v>
      </c>
      <c r="E18" s="13" t="s">
        <v>42</v>
      </c>
      <c r="F18" s="15">
        <v>45.79</v>
      </c>
      <c r="G18" s="15">
        <v>482</v>
      </c>
      <c r="H18" s="15">
        <v>22070.78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 t="s">
        <v>37</v>
      </c>
      <c r="C19" s="13" t="s">
        <v>43</v>
      </c>
      <c r="D19" s="13" t="s">
        <v>44</v>
      </c>
      <c r="E19" s="13" t="s">
        <v>40</v>
      </c>
      <c r="F19" s="15">
        <v>1151.98</v>
      </c>
      <c r="G19" s="15">
        <v>2</v>
      </c>
      <c r="H19" s="15">
        <v>2303.96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 t="s">
        <v>37</v>
      </c>
      <c r="C20" s="13" t="s">
        <v>45</v>
      </c>
      <c r="D20" s="13" t="s">
        <v>44</v>
      </c>
      <c r="E20" s="13" t="s">
        <v>40</v>
      </c>
      <c r="F20" s="15">
        <v>1133.76</v>
      </c>
      <c r="G20" s="15">
        <v>11150</v>
      </c>
      <c r="H20" s="15">
        <v>12641424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 t="s">
        <v>37</v>
      </c>
      <c r="C21" s="13" t="s">
        <v>45</v>
      </c>
      <c r="D21" s="13" t="s">
        <v>44</v>
      </c>
      <c r="E21" s="13" t="s">
        <v>40</v>
      </c>
      <c r="F21" s="15">
        <v>1135.37</v>
      </c>
      <c r="G21" s="15">
        <v>4420</v>
      </c>
      <c r="H21" s="15">
        <v>5018335.4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15"/>
      <c r="U21" s="15"/>
      <c r="V21" s="15"/>
      <c r="W21" s="15"/>
      <c r="X21" s="15"/>
      <c r="Y21" s="15"/>
      <c r="Z21" s="31"/>
      <c r="AA21" s="18" t="s">
        <v>34</v>
      </c>
      <c r="AB21" s="28" t="s">
        <v>35</v>
      </c>
    </row>
    <row r="22" spans="1:28" customHeight="1" ht="35">
      <c r="B22" s="22" t="s">
        <v>37</v>
      </c>
      <c r="C22" s="13" t="s">
        <v>46</v>
      </c>
      <c r="D22" s="13" t="s">
        <v>44</v>
      </c>
      <c r="E22" s="13" t="s">
        <v>40</v>
      </c>
      <c r="F22" s="15">
        <v>1135.37</v>
      </c>
      <c r="G22" s="15">
        <v>190</v>
      </c>
      <c r="H22" s="15">
        <v>215720.3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15"/>
      <c r="U22" s="15"/>
      <c r="V22" s="15"/>
      <c r="W22" s="15"/>
      <c r="X22" s="15"/>
      <c r="Y22" s="15"/>
      <c r="Z22" s="31"/>
      <c r="AA22" s="18" t="s">
        <v>34</v>
      </c>
      <c r="AB22" s="28" t="s">
        <v>35</v>
      </c>
    </row>
    <row r="23" spans="1:28" customHeight="1" ht="35">
      <c r="B23" s="22" t="s">
        <v>37</v>
      </c>
      <c r="C23" s="13" t="s">
        <v>46</v>
      </c>
      <c r="D23" s="13" t="s">
        <v>44</v>
      </c>
      <c r="E23" s="13" t="s">
        <v>40</v>
      </c>
      <c r="F23" s="15">
        <v>1133.76</v>
      </c>
      <c r="G23" s="15">
        <v>450</v>
      </c>
      <c r="H23" s="15">
        <v>510192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15"/>
      <c r="U23" s="15"/>
      <c r="V23" s="15"/>
      <c r="W23" s="15"/>
      <c r="X23" s="15"/>
      <c r="Y23" s="15"/>
      <c r="Z23" s="31"/>
      <c r="AA23" s="18" t="s">
        <v>34</v>
      </c>
      <c r="AB23" s="28" t="s">
        <v>35</v>
      </c>
    </row>
    <row r="24" spans="1:28" customHeight="1" ht="35">
      <c r="B24" s="22" t="s">
        <v>37</v>
      </c>
      <c r="C24" s="13" t="s">
        <v>47</v>
      </c>
      <c r="D24" s="13" t="s">
        <v>48</v>
      </c>
      <c r="E24" s="13" t="s">
        <v>49</v>
      </c>
      <c r="F24" s="15">
        <v>1134.17</v>
      </c>
      <c r="G24" s="15">
        <v>985</v>
      </c>
      <c r="H24" s="15">
        <v>1117157.45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15"/>
      <c r="U24" s="15"/>
      <c r="V24" s="15"/>
      <c r="W24" s="15"/>
      <c r="X24" s="15"/>
      <c r="Y24" s="15"/>
      <c r="Z24" s="31"/>
      <c r="AA24" s="18" t="s">
        <v>34</v>
      </c>
      <c r="AB24" s="28" t="s">
        <v>35</v>
      </c>
    </row>
    <row r="25" spans="1:28" customHeight="1" ht="35">
      <c r="B25" s="22" t="s">
        <v>37</v>
      </c>
      <c r="C25" s="13" t="s">
        <v>47</v>
      </c>
      <c r="D25" s="13" t="s">
        <v>48</v>
      </c>
      <c r="E25" s="13" t="s">
        <v>49</v>
      </c>
      <c r="F25" s="15">
        <v>1143.86</v>
      </c>
      <c r="G25" s="15">
        <v>399</v>
      </c>
      <c r="H25" s="15">
        <v>456400.14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15"/>
      <c r="U25" s="15"/>
      <c r="V25" s="15"/>
      <c r="W25" s="15"/>
      <c r="X25" s="15"/>
      <c r="Y25" s="15"/>
      <c r="Z25" s="31"/>
      <c r="AA25" s="18" t="s">
        <v>34</v>
      </c>
      <c r="AB25" s="28" t="s">
        <v>35</v>
      </c>
    </row>
    <row r="26" spans="1:28" customHeight="1" ht="35">
      <c r="B26" s="22" t="s">
        <v>37</v>
      </c>
      <c r="C26" s="13" t="s">
        <v>50</v>
      </c>
      <c r="D26" s="13" t="s">
        <v>51</v>
      </c>
      <c r="E26" s="13" t="s">
        <v>52</v>
      </c>
      <c r="F26" s="15">
        <v>213.76</v>
      </c>
      <c r="G26" s="15">
        <v>585</v>
      </c>
      <c r="H26" s="15">
        <v>125049.6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53</v>
      </c>
      <c r="AB26" s="28" t="s">
        <v>54</v>
      </c>
    </row>
    <row r="27" spans="1:28" customHeight="1" ht="35">
      <c r="B27" s="22" t="s">
        <v>37</v>
      </c>
      <c r="C27" s="13" t="s">
        <v>55</v>
      </c>
      <c r="D27" s="13" t="s">
        <v>56</v>
      </c>
      <c r="E27" s="13" t="s">
        <v>40</v>
      </c>
      <c r="F27" s="15">
        <v>228.77</v>
      </c>
      <c r="G27" s="15">
        <v>15569</v>
      </c>
      <c r="H27" s="15">
        <v>3561720.13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15"/>
      <c r="V27" s="15" t="str">
        <f>Q27</f>
        <v>0</v>
      </c>
      <c r="W27" s="15"/>
      <c r="X27" s="15"/>
      <c r="Y27" s="15"/>
      <c r="Z27" s="31"/>
      <c r="AA27" s="18" t="s">
        <v>53</v>
      </c>
      <c r="AB27" s="28" t="s">
        <v>54</v>
      </c>
    </row>
    <row r="28" spans="1:28" customHeight="1" ht="35">
      <c r="B28" s="22" t="s">
        <v>37</v>
      </c>
      <c r="C28" s="13" t="s">
        <v>57</v>
      </c>
      <c r="D28" s="13" t="s">
        <v>56</v>
      </c>
      <c r="E28" s="13" t="s">
        <v>40</v>
      </c>
      <c r="F28" s="15">
        <v>231.08</v>
      </c>
      <c r="G28" s="15">
        <v>642</v>
      </c>
      <c r="H28" s="15">
        <v>148353.36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15"/>
      <c r="V28" s="15" t="str">
        <f>Q28</f>
        <v>0</v>
      </c>
      <c r="W28" s="15"/>
      <c r="X28" s="15"/>
      <c r="Y28" s="15"/>
      <c r="Z28" s="31"/>
      <c r="AA28" s="18" t="s">
        <v>53</v>
      </c>
      <c r="AB28" s="28" t="s">
        <v>54</v>
      </c>
    </row>
    <row r="29" spans="1:28" customHeight="1" ht="35">
      <c r="B29" s="22" t="s">
        <v>37</v>
      </c>
      <c r="C29" s="13" t="s">
        <v>58</v>
      </c>
      <c r="D29" s="13" t="s">
        <v>59</v>
      </c>
      <c r="E29" s="13" t="s">
        <v>40</v>
      </c>
      <c r="F29" s="15">
        <v>271.87</v>
      </c>
      <c r="G29" s="15">
        <v>15572</v>
      </c>
      <c r="H29" s="15">
        <v>4233559.64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15"/>
      <c r="V29" s="15" t="str">
        <f>Q29</f>
        <v>0</v>
      </c>
      <c r="W29" s="15"/>
      <c r="X29" s="15"/>
      <c r="Y29" s="15"/>
      <c r="Z29" s="31"/>
      <c r="AA29" s="18" t="s">
        <v>53</v>
      </c>
      <c r="AB29" s="28" t="s">
        <v>54</v>
      </c>
    </row>
    <row r="30" spans="1:28" customHeight="1" ht="35">
      <c r="B30" s="22" t="s">
        <v>37</v>
      </c>
      <c r="C30" s="13" t="s">
        <v>60</v>
      </c>
      <c r="D30" s="13" t="s">
        <v>59</v>
      </c>
      <c r="E30" s="13" t="s">
        <v>40</v>
      </c>
      <c r="F30" s="15">
        <v>274.62</v>
      </c>
      <c r="G30" s="15">
        <v>642</v>
      </c>
      <c r="H30" s="15">
        <v>176306.04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15"/>
      <c r="V30" s="15" t="str">
        <f>Q30</f>
        <v>0</v>
      </c>
      <c r="W30" s="15"/>
      <c r="X30" s="15"/>
      <c r="Y30" s="15"/>
      <c r="Z30" s="31"/>
      <c r="AA30" s="18" t="s">
        <v>53</v>
      </c>
      <c r="AB30" s="28" t="s">
        <v>54</v>
      </c>
    </row>
    <row r="31" spans="1:28" customHeight="1" ht="35">
      <c r="B31" s="22" t="s">
        <v>37</v>
      </c>
      <c r="C31" s="13" t="s">
        <v>61</v>
      </c>
      <c r="D31" s="13" t="s">
        <v>62</v>
      </c>
      <c r="E31" s="13" t="s">
        <v>40</v>
      </c>
      <c r="F31" s="15">
        <v>491.04</v>
      </c>
      <c r="G31" s="15">
        <v>15572</v>
      </c>
      <c r="H31" s="15">
        <v>7646474.88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15"/>
      <c r="V31" s="15" t="str">
        <f>Q31</f>
        <v>0</v>
      </c>
      <c r="W31" s="15"/>
      <c r="X31" s="15"/>
      <c r="Y31" s="15"/>
      <c r="Z31" s="31"/>
      <c r="AA31" s="18" t="s">
        <v>53</v>
      </c>
      <c r="AB31" s="28" t="s">
        <v>54</v>
      </c>
    </row>
    <row r="32" spans="1:28" customHeight="1" ht="35">
      <c r="B32" s="22" t="s">
        <v>37</v>
      </c>
      <c r="C32" s="13" t="s">
        <v>63</v>
      </c>
      <c r="D32" s="13" t="s">
        <v>62</v>
      </c>
      <c r="E32" s="13" t="s">
        <v>40</v>
      </c>
      <c r="F32" s="15">
        <v>495.62</v>
      </c>
      <c r="G32" s="15">
        <v>642</v>
      </c>
      <c r="H32" s="15">
        <v>318188.04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15"/>
      <c r="V32" s="15" t="str">
        <f>Q32</f>
        <v>0</v>
      </c>
      <c r="W32" s="15"/>
      <c r="X32" s="15"/>
      <c r="Y32" s="15"/>
      <c r="Z32" s="31"/>
      <c r="AA32" s="18" t="s">
        <v>53</v>
      </c>
      <c r="AB32" s="28" t="s">
        <v>54</v>
      </c>
    </row>
    <row r="33" spans="1:28" customHeight="1" ht="35">
      <c r="B33" s="22" t="s">
        <v>37</v>
      </c>
      <c r="C33" s="13" t="s">
        <v>64</v>
      </c>
      <c r="D33" s="13" t="s">
        <v>65</v>
      </c>
      <c r="E33" s="13" t="s">
        <v>52</v>
      </c>
      <c r="F33" s="15">
        <v>312.26</v>
      </c>
      <c r="G33" s="15">
        <v>552</v>
      </c>
      <c r="H33" s="15">
        <v>172367.52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15"/>
      <c r="V33" s="15" t="str">
        <f>Q33</f>
        <v>0</v>
      </c>
      <c r="W33" s="15"/>
      <c r="X33" s="15"/>
      <c r="Y33" s="15"/>
      <c r="Z33" s="31"/>
      <c r="AA33" s="18" t="s">
        <v>53</v>
      </c>
      <c r="AB33" s="28" t="s">
        <v>54</v>
      </c>
    </row>
    <row r="34" spans="1:28" customHeight="1" ht="35">
      <c r="B34" s="22" t="s">
        <v>37</v>
      </c>
      <c r="C34" s="13" t="s">
        <v>66</v>
      </c>
      <c r="D34" s="13" t="s">
        <v>67</v>
      </c>
      <c r="E34" s="13" t="s">
        <v>68</v>
      </c>
      <c r="F34" s="15">
        <v>2489.14</v>
      </c>
      <c r="G34" s="15">
        <v>2090</v>
      </c>
      <c r="H34" s="15">
        <v>5202302.6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 t="s">
        <v>37</v>
      </c>
      <c r="C35" s="13" t="s">
        <v>69</v>
      </c>
      <c r="D35" s="13" t="s">
        <v>70</v>
      </c>
      <c r="E35" s="13" t="s">
        <v>49</v>
      </c>
      <c r="F35" s="15">
        <v>755.8099999999999</v>
      </c>
      <c r="G35" s="15">
        <v>980</v>
      </c>
      <c r="H35" s="15">
        <v>740693.8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 t="s">
        <v>37</v>
      </c>
      <c r="C36" s="13" t="s">
        <v>69</v>
      </c>
      <c r="D36" s="13" t="s">
        <v>70</v>
      </c>
      <c r="E36" s="13" t="s">
        <v>49</v>
      </c>
      <c r="F36" s="15">
        <v>759.67</v>
      </c>
      <c r="G36" s="15">
        <v>399</v>
      </c>
      <c r="H36" s="15">
        <v>303108.33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 t="s">
        <v>37</v>
      </c>
      <c r="C37" s="13" t="s">
        <v>71</v>
      </c>
      <c r="D37" s="13" t="s">
        <v>72</v>
      </c>
      <c r="E37" s="13" t="s">
        <v>73</v>
      </c>
      <c r="F37" s="15">
        <v>658.4</v>
      </c>
      <c r="G37" s="15">
        <v>630</v>
      </c>
      <c r="H37" s="15">
        <v>414792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 t="s">
        <v>37</v>
      </c>
      <c r="C38" s="13" t="s">
        <v>71</v>
      </c>
      <c r="D38" s="13" t="s">
        <v>72</v>
      </c>
      <c r="E38" s="13" t="s">
        <v>73</v>
      </c>
      <c r="F38" s="15">
        <v>655.83</v>
      </c>
      <c r="G38" s="15">
        <v>1464</v>
      </c>
      <c r="H38" s="15">
        <v>960135.12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 t="s">
        <v>37</v>
      </c>
      <c r="C39" s="13" t="s">
        <v>74</v>
      </c>
      <c r="D39" s="13" t="s">
        <v>72</v>
      </c>
      <c r="E39" s="13" t="s">
        <v>75</v>
      </c>
      <c r="F39" s="15">
        <v>621.76</v>
      </c>
      <c r="G39" s="15">
        <v>220</v>
      </c>
      <c r="H39" s="15">
        <v>136787.2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 t="s">
        <v>37</v>
      </c>
      <c r="C40" s="13" t="s">
        <v>74</v>
      </c>
      <c r="D40" s="13" t="s">
        <v>72</v>
      </c>
      <c r="E40" s="13" t="s">
        <v>75</v>
      </c>
      <c r="F40" s="15">
        <v>619.12</v>
      </c>
      <c r="G40" s="15">
        <v>335</v>
      </c>
      <c r="H40" s="15">
        <v>207405.2</v>
      </c>
      <c r="I40" s="15" t="str">
        <f>F40 * 0.0025 </f>
        <v>0</v>
      </c>
      <c r="J40" s="15">
        <v>0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 t="s">
        <v>37</v>
      </c>
      <c r="C41" s="13" t="s">
        <v>76</v>
      </c>
      <c r="D41" s="13" t="s">
        <v>33</v>
      </c>
      <c r="E41" s="13" t="s">
        <v>40</v>
      </c>
      <c r="F41" s="15">
        <v>621.97</v>
      </c>
      <c r="G41" s="15">
        <v>11144</v>
      </c>
      <c r="H41" s="15">
        <v>6931233.68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 t="s">
        <v>37</v>
      </c>
      <c r="C42" s="13" t="s">
        <v>76</v>
      </c>
      <c r="D42" s="13" t="s">
        <v>33</v>
      </c>
      <c r="E42" s="13" t="s">
        <v>40</v>
      </c>
      <c r="F42" s="15">
        <v>628.84</v>
      </c>
      <c r="G42" s="15">
        <v>4416</v>
      </c>
      <c r="H42" s="15">
        <v>2776957.44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 t="s">
        <v>37</v>
      </c>
      <c r="C43" s="13" t="s">
        <v>77</v>
      </c>
      <c r="D43" s="13" t="s">
        <v>33</v>
      </c>
      <c r="E43" s="13" t="s">
        <v>40</v>
      </c>
      <c r="F43" s="15">
        <v>621.97</v>
      </c>
      <c r="G43" s="15">
        <v>492</v>
      </c>
      <c r="H43" s="15">
        <v>306009.24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0.03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34</v>
      </c>
      <c r="AB43" s="28" t="s">
        <v>35</v>
      </c>
    </row>
    <row r="44" spans="1:28" customHeight="1" ht="35">
      <c r="B44" s="22" t="s">
        <v>37</v>
      </c>
      <c r="C44" s="13" t="s">
        <v>77</v>
      </c>
      <c r="D44" s="13" t="s">
        <v>33</v>
      </c>
      <c r="E44" s="13" t="s">
        <v>40</v>
      </c>
      <c r="F44" s="15">
        <v>628.84</v>
      </c>
      <c r="G44" s="15">
        <v>160</v>
      </c>
      <c r="H44" s="15">
        <v>100614.4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 t="s">
        <v>37</v>
      </c>
      <c r="C45" s="13" t="s">
        <v>78</v>
      </c>
      <c r="D45" s="13" t="s">
        <v>79</v>
      </c>
      <c r="E45" s="13" t="s">
        <v>40</v>
      </c>
      <c r="F45" s="15">
        <v>337.4</v>
      </c>
      <c r="G45" s="15">
        <v>4420</v>
      </c>
      <c r="H45" s="15">
        <v>1491308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 t="s">
        <v>37</v>
      </c>
      <c r="C46" s="13" t="s">
        <v>78</v>
      </c>
      <c r="D46" s="13" t="s">
        <v>79</v>
      </c>
      <c r="E46" s="13" t="s">
        <v>40</v>
      </c>
      <c r="F46" s="15">
        <v>336.32</v>
      </c>
      <c r="G46" s="15">
        <v>11154</v>
      </c>
      <c r="H46" s="15">
        <v>3751313.28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 t="s">
        <v>37</v>
      </c>
      <c r="C47" s="13" t="s">
        <v>80</v>
      </c>
      <c r="D47" s="13" t="s">
        <v>79</v>
      </c>
      <c r="E47" s="13" t="s">
        <v>40</v>
      </c>
      <c r="F47" s="15">
        <v>337.4</v>
      </c>
      <c r="G47" s="15">
        <v>160</v>
      </c>
      <c r="H47" s="15">
        <v>53984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 t="s">
        <v>37</v>
      </c>
      <c r="C48" s="13" t="s">
        <v>80</v>
      </c>
      <c r="D48" s="13" t="s">
        <v>79</v>
      </c>
      <c r="E48" s="13" t="s">
        <v>40</v>
      </c>
      <c r="F48" s="15">
        <v>336.32</v>
      </c>
      <c r="G48" s="15">
        <v>482</v>
      </c>
      <c r="H48" s="15">
        <v>162106.24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 t="s">
        <v>37</v>
      </c>
      <c r="C49" s="13" t="s">
        <v>81</v>
      </c>
      <c r="D49" s="13" t="s">
        <v>79</v>
      </c>
      <c r="E49" s="13"/>
      <c r="F49" s="15">
        <v>384.63</v>
      </c>
      <c r="G49" s="15">
        <v>1150</v>
      </c>
      <c r="H49" s="15">
        <v>442324.5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0.03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 t="s">
        <v>37</v>
      </c>
      <c r="C50" s="13" t="s">
        <v>82</v>
      </c>
      <c r="D50" s="13" t="s">
        <v>83</v>
      </c>
      <c r="E50" s="13" t="s">
        <v>84</v>
      </c>
      <c r="F50" s="15">
        <v>6.42</v>
      </c>
      <c r="G50" s="15">
        <v>900</v>
      </c>
      <c r="H50" s="15">
        <v>5778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0.03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 t="s">
        <v>37</v>
      </c>
      <c r="C51" s="13" t="s">
        <v>82</v>
      </c>
      <c r="D51" s="13" t="s">
        <v>83</v>
      </c>
      <c r="E51" s="13" t="s">
        <v>84</v>
      </c>
      <c r="F51" s="15">
        <v>6.47</v>
      </c>
      <c r="G51" s="15">
        <v>422</v>
      </c>
      <c r="H51" s="15">
        <v>2730.34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0.03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 t="s">
        <v>37</v>
      </c>
      <c r="C52" s="13" t="s">
        <v>85</v>
      </c>
      <c r="D52" s="13" t="s">
        <v>56</v>
      </c>
      <c r="E52" s="13" t="s">
        <v>52</v>
      </c>
      <c r="F52" s="15">
        <v>422.59</v>
      </c>
      <c r="G52" s="15">
        <v>564</v>
      </c>
      <c r="H52" s="15">
        <v>238340.76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 t="str">
        <f>Q52</f>
        <v>0</v>
      </c>
      <c r="W52" s="15"/>
      <c r="X52" s="15"/>
      <c r="Y52" s="15"/>
      <c r="Z52" s="31"/>
      <c r="AA52" s="18" t="s">
        <v>53</v>
      </c>
      <c r="AB52" s="28" t="s">
        <v>54</v>
      </c>
    </row>
    <row r="53" spans="1:28" customHeight="1" ht="50">
      <c r="B53" s="48" t="s">
        <v>86</v>
      </c>
      <c r="C53" s="46"/>
      <c r="D53" s="46"/>
      <c r="E53" s="46"/>
      <c r="F53" s="45"/>
      <c r="G53" s="45" t="str">
        <f>SUBTOTAL(9,G15:G52)</f>
        <v>0</v>
      </c>
      <c r="H53" s="49" t="str">
        <f>SUBTOTAL(9,H15:H52)</f>
        <v>0</v>
      </c>
      <c r="I53" s="49"/>
      <c r="J53" s="49"/>
      <c r="K53" s="49"/>
      <c r="L53" s="49"/>
      <c r="M53" s="49"/>
      <c r="N53" s="49"/>
      <c r="O53" s="49"/>
      <c r="P53" s="49"/>
      <c r="Q53" s="49" t="str">
        <f>SUBTOTAL(9,Q15:Q52)</f>
        <v>0</v>
      </c>
      <c r="R53" s="49" t="str">
        <f>SUBTOTAL(9,R15:R52)</f>
        <v>0</v>
      </c>
      <c r="S53" s="49" t="str">
        <f>SUBTOTAL(9,S15:S52)</f>
        <v>0</v>
      </c>
      <c r="T53" s="49" t="str">
        <f>SUBTOTAL(9,T15:T52)</f>
        <v>0</v>
      </c>
      <c r="U53" s="49" t="str">
        <f>SUBTOTAL(9,U15:U52)</f>
        <v>0</v>
      </c>
      <c r="V53" s="49" t="str">
        <f>SUBTOTAL(9,V15:V52)</f>
        <v>0</v>
      </c>
      <c r="W53" s="49" t="str">
        <f>SUBTOTAL(9,W15:W52)</f>
        <v>0</v>
      </c>
      <c r="X53" s="49" t="str">
        <f>SUBTOTAL(9,X15:X52)</f>
        <v>0</v>
      </c>
      <c r="Y53" s="49" t="str">
        <f>SUBTOTAL(9,Y15:Y52)</f>
        <v>0</v>
      </c>
      <c r="Z53" s="50" t="str">
        <f>SUBTOTAL(9,Z15:Z52)</f>
        <v>0</v>
      </c>
      <c r="AA53" s="46"/>
      <c r="AB53" s="47"/>
    </row>
    <row r="54" spans="1:28" customHeight="1" ht="35">
      <c r="B54" s="22" t="s">
        <v>87</v>
      </c>
      <c r="C54" s="13">
        <v>8973121474</v>
      </c>
      <c r="D54" s="13" t="s">
        <v>33</v>
      </c>
      <c r="E54" s="13" t="s">
        <v>88</v>
      </c>
      <c r="F54" s="15">
        <v>607.88</v>
      </c>
      <c r="G54" s="15">
        <v>11255</v>
      </c>
      <c r="H54" s="15">
        <v>6841689.4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0.03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15"/>
      <c r="U54" s="15"/>
      <c r="V54" s="15"/>
      <c r="W54" s="15"/>
      <c r="X54" s="15"/>
      <c r="Y54" s="15"/>
      <c r="Z54" s="31"/>
      <c r="AA54" s="18" t="s">
        <v>34</v>
      </c>
      <c r="AB54" s="28" t="s">
        <v>35</v>
      </c>
    </row>
    <row r="55" spans="1:28" customHeight="1" ht="35">
      <c r="B55" s="22" t="s">
        <v>87</v>
      </c>
      <c r="C55" s="13">
        <v>8973794640</v>
      </c>
      <c r="D55" s="13" t="s">
        <v>89</v>
      </c>
      <c r="E55" s="13" t="s">
        <v>88</v>
      </c>
      <c r="F55" s="15">
        <v>64</v>
      </c>
      <c r="G55" s="15">
        <v>11375</v>
      </c>
      <c r="H55" s="15">
        <v>728000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 t="str">
        <f>Q55</f>
        <v>0</v>
      </c>
      <c r="T55" s="15"/>
      <c r="U55" s="15"/>
      <c r="V55" s="15"/>
      <c r="W55" s="15"/>
      <c r="X55" s="15"/>
      <c r="Y55" s="15"/>
      <c r="Z55" s="31"/>
      <c r="AA55" s="18" t="s">
        <v>34</v>
      </c>
      <c r="AB55" s="28" t="s">
        <v>35</v>
      </c>
    </row>
    <row r="56" spans="1:28" customHeight="1" ht="35">
      <c r="B56" s="22" t="s">
        <v>87</v>
      </c>
      <c r="C56" s="13">
        <v>8975299420</v>
      </c>
      <c r="D56" s="13" t="s">
        <v>90</v>
      </c>
      <c r="E56" s="13" t="s">
        <v>91</v>
      </c>
      <c r="F56" s="15">
        <v>893.55</v>
      </c>
      <c r="G56" s="15">
        <v>14827</v>
      </c>
      <c r="H56" s="15">
        <v>13248665.85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 t="str">
        <f>Q56</f>
        <v>0</v>
      </c>
      <c r="Y56" s="15"/>
      <c r="Z56" s="31"/>
      <c r="AA56" s="18" t="s">
        <v>92</v>
      </c>
      <c r="AB56" s="28" t="s">
        <v>93</v>
      </c>
    </row>
    <row r="57" spans="1:28" customHeight="1" ht="35">
      <c r="B57" s="22" t="s">
        <v>87</v>
      </c>
      <c r="C57" s="13">
        <v>8980118901</v>
      </c>
      <c r="D57" s="13" t="s">
        <v>94</v>
      </c>
      <c r="E57" s="13" t="s">
        <v>95</v>
      </c>
      <c r="F57" s="15">
        <v>67.12</v>
      </c>
      <c r="G57" s="15">
        <v>1350</v>
      </c>
      <c r="H57" s="15">
        <v>90612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 t="str">
        <f>Q57</f>
        <v>0</v>
      </c>
      <c r="T57" s="15"/>
      <c r="U57" s="15"/>
      <c r="V57" s="15"/>
      <c r="W57" s="15"/>
      <c r="X57" s="15"/>
      <c r="Y57" s="15"/>
      <c r="Z57" s="31"/>
      <c r="AA57" s="18" t="s">
        <v>34</v>
      </c>
      <c r="AB57" s="28" t="s">
        <v>35</v>
      </c>
    </row>
    <row r="58" spans="1:28" customHeight="1" ht="35">
      <c r="B58" s="22" t="s">
        <v>87</v>
      </c>
      <c r="C58" s="13">
        <v>8981320560</v>
      </c>
      <c r="D58" s="13" t="s">
        <v>94</v>
      </c>
      <c r="E58" s="13" t="s">
        <v>96</v>
      </c>
      <c r="F58" s="15">
        <v>55.6</v>
      </c>
      <c r="G58" s="15">
        <v>870</v>
      </c>
      <c r="H58" s="15">
        <v>48372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 t="str">
        <f>Q58</f>
        <v>0</v>
      </c>
      <c r="T58" s="15"/>
      <c r="U58" s="15"/>
      <c r="V58" s="15"/>
      <c r="W58" s="15"/>
      <c r="X58" s="15"/>
      <c r="Y58" s="15"/>
      <c r="Z58" s="31"/>
      <c r="AA58" s="18" t="s">
        <v>34</v>
      </c>
      <c r="AB58" s="28" t="s">
        <v>35</v>
      </c>
    </row>
    <row r="59" spans="1:28" customHeight="1" ht="35">
      <c r="B59" s="22" t="s">
        <v>87</v>
      </c>
      <c r="C59" s="13">
        <v>8981587152</v>
      </c>
      <c r="D59" s="13" t="s">
        <v>94</v>
      </c>
      <c r="E59" s="13" t="s">
        <v>97</v>
      </c>
      <c r="F59" s="15">
        <v>100.39</v>
      </c>
      <c r="G59" s="15">
        <v>387</v>
      </c>
      <c r="H59" s="15">
        <v>38850.93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34</v>
      </c>
      <c r="AB59" s="28" t="s">
        <v>35</v>
      </c>
    </row>
    <row r="60" spans="1:28" customHeight="1" ht="35">
      <c r="B60" s="22" t="s">
        <v>87</v>
      </c>
      <c r="C60" s="13">
        <v>8981655171</v>
      </c>
      <c r="D60" s="13" t="s">
        <v>98</v>
      </c>
      <c r="E60" s="13" t="s">
        <v>96</v>
      </c>
      <c r="F60" s="15">
        <v>96.63</v>
      </c>
      <c r="G60" s="15">
        <v>1257</v>
      </c>
      <c r="H60" s="15">
        <v>121463.91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 t="str">
        <f>Q60</f>
        <v>0</v>
      </c>
      <c r="T60" s="15"/>
      <c r="U60" s="15"/>
      <c r="V60" s="15"/>
      <c r="W60" s="15"/>
      <c r="X60" s="15"/>
      <c r="Y60" s="15"/>
      <c r="Z60" s="31"/>
      <c r="AA60" s="18" t="s">
        <v>34</v>
      </c>
      <c r="AB60" s="28" t="s">
        <v>35</v>
      </c>
    </row>
    <row r="61" spans="1:28" customHeight="1" ht="35">
      <c r="B61" s="22" t="s">
        <v>87</v>
      </c>
      <c r="C61" s="13">
        <v>8982319070</v>
      </c>
      <c r="D61" s="13" t="s">
        <v>99</v>
      </c>
      <c r="E61" s="13" t="s">
        <v>100</v>
      </c>
      <c r="F61" s="15">
        <v>281.68</v>
      </c>
      <c r="G61" s="15">
        <v>10178</v>
      </c>
      <c r="H61" s="15">
        <v>2866939.04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/>
      <c r="T61" s="15"/>
      <c r="U61" s="15"/>
      <c r="V61" s="15"/>
      <c r="W61" s="15" t="str">
        <f>Q61</f>
        <v>0</v>
      </c>
      <c r="X61" s="15"/>
      <c r="Y61" s="15"/>
      <c r="Z61" s="31"/>
      <c r="AA61" s="18" t="s">
        <v>101</v>
      </c>
      <c r="AB61" s="28" t="s">
        <v>102</v>
      </c>
    </row>
    <row r="62" spans="1:28" customHeight="1" ht="35">
      <c r="B62" s="22" t="s">
        <v>87</v>
      </c>
      <c r="C62" s="13">
        <v>8982326241</v>
      </c>
      <c r="D62" s="13" t="s">
        <v>103</v>
      </c>
      <c r="E62" s="13" t="s">
        <v>104</v>
      </c>
      <c r="F62" s="15">
        <v>612.14</v>
      </c>
      <c r="G62" s="15">
        <v>11490</v>
      </c>
      <c r="H62" s="15">
        <v>7033488.6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0.03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/>
      <c r="T62" s="15" t="str">
        <f>Q62</f>
        <v>0</v>
      </c>
      <c r="U62" s="15"/>
      <c r="V62" s="15"/>
      <c r="W62" s="15"/>
      <c r="X62" s="15"/>
      <c r="Y62" s="15"/>
      <c r="Z62" s="31"/>
      <c r="AA62" s="18" t="s">
        <v>105</v>
      </c>
      <c r="AB62" s="28" t="s">
        <v>106</v>
      </c>
    </row>
    <row r="63" spans="1:28" customHeight="1" ht="35">
      <c r="B63" s="22" t="s">
        <v>87</v>
      </c>
      <c r="C63" s="13">
        <v>8982432260</v>
      </c>
      <c r="D63" s="13" t="s">
        <v>107</v>
      </c>
      <c r="E63" s="13" t="s">
        <v>100</v>
      </c>
      <c r="F63" s="15">
        <v>115.71</v>
      </c>
      <c r="G63" s="15">
        <v>12321</v>
      </c>
      <c r="H63" s="15">
        <v>1425662.91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34</v>
      </c>
      <c r="AB63" s="28" t="s">
        <v>35</v>
      </c>
    </row>
    <row r="64" spans="1:28" customHeight="1" ht="35">
      <c r="B64" s="22" t="s">
        <v>87</v>
      </c>
      <c r="C64" s="13">
        <v>8982446240</v>
      </c>
      <c r="D64" s="13" t="s">
        <v>108</v>
      </c>
      <c r="E64" s="13" t="s">
        <v>100</v>
      </c>
      <c r="F64" s="15">
        <v>202.48</v>
      </c>
      <c r="G64" s="15">
        <v>10800</v>
      </c>
      <c r="H64" s="15">
        <v>2186784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/>
      <c r="T64" s="15"/>
      <c r="U64" s="15"/>
      <c r="V64" s="15"/>
      <c r="W64" s="15"/>
      <c r="X64" s="15"/>
      <c r="Y64" s="15" t="str">
        <f>Q64</f>
        <v>0</v>
      </c>
      <c r="Z64" s="31"/>
      <c r="AA64" s="18" t="s">
        <v>109</v>
      </c>
      <c r="AB64" s="28" t="s">
        <v>110</v>
      </c>
    </row>
    <row r="65" spans="1:28" customHeight="1" ht="35">
      <c r="B65" s="22" t="s">
        <v>87</v>
      </c>
      <c r="C65" s="13">
        <v>8982446250</v>
      </c>
      <c r="D65" s="13" t="s">
        <v>111</v>
      </c>
      <c r="E65" s="13" t="s">
        <v>100</v>
      </c>
      <c r="F65" s="15">
        <v>174.71</v>
      </c>
      <c r="G65" s="15">
        <v>10800</v>
      </c>
      <c r="H65" s="15">
        <v>1886868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/>
      <c r="T65" s="15"/>
      <c r="U65" s="15"/>
      <c r="V65" s="15"/>
      <c r="W65" s="15"/>
      <c r="X65" s="15"/>
      <c r="Y65" s="15" t="str">
        <f>Q65</f>
        <v>0</v>
      </c>
      <c r="Z65" s="31"/>
      <c r="AA65" s="18" t="s">
        <v>109</v>
      </c>
      <c r="AB65" s="28" t="s">
        <v>110</v>
      </c>
    </row>
    <row r="66" spans="1:28" customHeight="1" ht="35">
      <c r="B66" s="22" t="s">
        <v>87</v>
      </c>
      <c r="C66" s="13">
        <v>8982446260</v>
      </c>
      <c r="D66" s="13" t="s">
        <v>112</v>
      </c>
      <c r="E66" s="13" t="s">
        <v>100</v>
      </c>
      <c r="F66" s="15">
        <v>174.71</v>
      </c>
      <c r="G66" s="15">
        <v>10800</v>
      </c>
      <c r="H66" s="15">
        <v>1886868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/>
      <c r="T66" s="15"/>
      <c r="U66" s="15"/>
      <c r="V66" s="15"/>
      <c r="W66" s="15"/>
      <c r="X66" s="15"/>
      <c r="Y66" s="15" t="str">
        <f>Q66</f>
        <v>0</v>
      </c>
      <c r="Z66" s="31"/>
      <c r="AA66" s="18" t="s">
        <v>109</v>
      </c>
      <c r="AB66" s="28" t="s">
        <v>110</v>
      </c>
    </row>
    <row r="67" spans="1:28" customHeight="1" ht="35">
      <c r="B67" s="22" t="s">
        <v>87</v>
      </c>
      <c r="C67" s="13">
        <v>8982446270</v>
      </c>
      <c r="D67" s="13" t="s">
        <v>113</v>
      </c>
      <c r="E67" s="13" t="s">
        <v>100</v>
      </c>
      <c r="F67" s="15">
        <v>174.71</v>
      </c>
      <c r="G67" s="15">
        <v>10800</v>
      </c>
      <c r="H67" s="15">
        <v>1886868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/>
      <c r="T67" s="15"/>
      <c r="U67" s="15"/>
      <c r="V67" s="15"/>
      <c r="W67" s="15"/>
      <c r="X67" s="15"/>
      <c r="Y67" s="15" t="str">
        <f>Q67</f>
        <v>0</v>
      </c>
      <c r="Z67" s="31"/>
      <c r="AA67" s="18" t="s">
        <v>109</v>
      </c>
      <c r="AB67" s="28" t="s">
        <v>110</v>
      </c>
    </row>
    <row r="68" spans="1:28" customHeight="1" ht="35">
      <c r="B68" s="22" t="s">
        <v>87</v>
      </c>
      <c r="C68" s="13">
        <v>8982446280</v>
      </c>
      <c r="D68" s="13" t="s">
        <v>114</v>
      </c>
      <c r="E68" s="13" t="s">
        <v>100</v>
      </c>
      <c r="F68" s="15">
        <v>122.15</v>
      </c>
      <c r="G68" s="15">
        <v>10800</v>
      </c>
      <c r="H68" s="15">
        <v>1319220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/>
      <c r="T68" s="15"/>
      <c r="U68" s="15"/>
      <c r="V68" s="15"/>
      <c r="W68" s="15"/>
      <c r="X68" s="15"/>
      <c r="Y68" s="15" t="str">
        <f>Q68</f>
        <v>0</v>
      </c>
      <c r="Z68" s="31"/>
      <c r="AA68" s="18" t="s">
        <v>109</v>
      </c>
      <c r="AB68" s="28" t="s">
        <v>110</v>
      </c>
    </row>
    <row r="69" spans="1:28" customHeight="1" ht="35">
      <c r="B69" s="22" t="s">
        <v>87</v>
      </c>
      <c r="C69" s="13">
        <v>8982481601</v>
      </c>
      <c r="D69" s="13" t="s">
        <v>115</v>
      </c>
      <c r="E69" s="13" t="s">
        <v>116</v>
      </c>
      <c r="F69" s="15">
        <v>164.82</v>
      </c>
      <c r="G69" s="15">
        <v>15066</v>
      </c>
      <c r="H69" s="15">
        <v>2483178.12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/>
      <c r="T69" s="15"/>
      <c r="U69" s="15"/>
      <c r="V69" s="15"/>
      <c r="W69" s="15"/>
      <c r="X69" s="15"/>
      <c r="Y69" s="15"/>
      <c r="Z69" s="31" t="str">
        <f>Q69</f>
        <v>0</v>
      </c>
      <c r="AA69" s="18" t="s">
        <v>117</v>
      </c>
      <c r="AB69" s="28" t="s">
        <v>118</v>
      </c>
    </row>
    <row r="70" spans="1:28" customHeight="1" ht="35">
      <c r="B70" s="22" t="s">
        <v>87</v>
      </c>
      <c r="C70" s="13">
        <v>8982481612</v>
      </c>
      <c r="D70" s="13" t="s">
        <v>119</v>
      </c>
      <c r="E70" s="13" t="s">
        <v>116</v>
      </c>
      <c r="F70" s="15">
        <v>97.3</v>
      </c>
      <c r="G70" s="15">
        <v>15156</v>
      </c>
      <c r="H70" s="15">
        <v>1474678.8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/>
      <c r="T70" s="15"/>
      <c r="U70" s="15"/>
      <c r="V70" s="15"/>
      <c r="W70" s="15"/>
      <c r="X70" s="15"/>
      <c r="Y70" s="15"/>
      <c r="Z70" s="31" t="str">
        <f>Q70</f>
        <v>0</v>
      </c>
      <c r="AA70" s="18" t="s">
        <v>117</v>
      </c>
      <c r="AB70" s="28" t="s">
        <v>118</v>
      </c>
    </row>
    <row r="71" spans="1:28" customHeight="1" ht="35">
      <c r="B71" s="22" t="s">
        <v>87</v>
      </c>
      <c r="C71" s="13">
        <v>8983518020</v>
      </c>
      <c r="D71" s="13" t="s">
        <v>120</v>
      </c>
      <c r="E71" s="13" t="s">
        <v>121</v>
      </c>
      <c r="F71" s="15">
        <v>259.98</v>
      </c>
      <c r="G71" s="15">
        <v>14805</v>
      </c>
      <c r="H71" s="15">
        <v>3849003.9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/>
      <c r="T71" s="15"/>
      <c r="U71" s="15"/>
      <c r="V71" s="15"/>
      <c r="W71" s="15"/>
      <c r="X71" s="15"/>
      <c r="Y71" s="15"/>
      <c r="Z71" s="31" t="str">
        <f>Q71</f>
        <v>0</v>
      </c>
      <c r="AA71" s="18" t="s">
        <v>117</v>
      </c>
      <c r="AB71" s="28" t="s">
        <v>118</v>
      </c>
    </row>
    <row r="72" spans="1:28" customHeight="1" ht="35">
      <c r="B72" s="22" t="s">
        <v>87</v>
      </c>
      <c r="C72" s="13">
        <v>8983518040</v>
      </c>
      <c r="D72" s="13" t="s">
        <v>122</v>
      </c>
      <c r="E72" s="13" t="s">
        <v>123</v>
      </c>
      <c r="F72" s="15">
        <v>201.96</v>
      </c>
      <c r="G72" s="15">
        <v>14803</v>
      </c>
      <c r="H72" s="15">
        <v>2989613.88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/>
      <c r="T72" s="15"/>
      <c r="U72" s="15"/>
      <c r="V72" s="15"/>
      <c r="W72" s="15"/>
      <c r="X72" s="15"/>
      <c r="Y72" s="15"/>
      <c r="Z72" s="31" t="str">
        <f>Q72</f>
        <v>0</v>
      </c>
      <c r="AA72" s="18" t="s">
        <v>117</v>
      </c>
      <c r="AB72" s="28" t="s">
        <v>118</v>
      </c>
    </row>
    <row r="73" spans="1:28" customHeight="1" ht="35">
      <c r="B73" s="22" t="s">
        <v>87</v>
      </c>
      <c r="C73" s="13">
        <v>8983518350</v>
      </c>
      <c r="D73" s="13" t="s">
        <v>103</v>
      </c>
      <c r="E73" s="13" t="s">
        <v>123</v>
      </c>
      <c r="F73" s="15">
        <v>903.48</v>
      </c>
      <c r="G73" s="15">
        <v>1295</v>
      </c>
      <c r="H73" s="15">
        <v>1170006.6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/>
      <c r="T73" s="15"/>
      <c r="U73" s="15"/>
      <c r="V73" s="15"/>
      <c r="W73" s="15"/>
      <c r="X73" s="15" t="str">
        <f>Q73</f>
        <v>0</v>
      </c>
      <c r="Y73" s="15"/>
      <c r="Z73" s="31"/>
      <c r="AA73" s="18" t="s">
        <v>92</v>
      </c>
      <c r="AB73" s="28" t="s">
        <v>93</v>
      </c>
    </row>
    <row r="74" spans="1:28" customHeight="1" ht="35">
      <c r="B74" s="22" t="s">
        <v>87</v>
      </c>
      <c r="C74" s="13">
        <v>8983828360</v>
      </c>
      <c r="D74" s="13" t="s">
        <v>33</v>
      </c>
      <c r="E74" s="13" t="s">
        <v>124</v>
      </c>
      <c r="F74" s="15">
        <v>449.87</v>
      </c>
      <c r="G74" s="15">
        <v>14825</v>
      </c>
      <c r="H74" s="15">
        <v>6669322.75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34</v>
      </c>
      <c r="AB74" s="28" t="s">
        <v>35</v>
      </c>
    </row>
    <row r="75" spans="1:28" customHeight="1" ht="50">
      <c r="B75" s="48" t="s">
        <v>125</v>
      </c>
      <c r="C75" s="46"/>
      <c r="D75" s="46"/>
      <c r="E75" s="46"/>
      <c r="F75" s="45"/>
      <c r="G75" s="45" t="str">
        <f>SUBTOTAL(9,G54:G74)</f>
        <v>0</v>
      </c>
      <c r="H75" s="49" t="str">
        <f>SUBTOTAL(9,H54:H74)</f>
        <v>0</v>
      </c>
      <c r="I75" s="49"/>
      <c r="J75" s="49"/>
      <c r="K75" s="49"/>
      <c r="L75" s="49"/>
      <c r="M75" s="49"/>
      <c r="N75" s="49"/>
      <c r="O75" s="49"/>
      <c r="P75" s="49"/>
      <c r="Q75" s="49" t="str">
        <f>SUBTOTAL(9,Q54:Q74)</f>
        <v>0</v>
      </c>
      <c r="R75" s="49" t="str">
        <f>SUBTOTAL(9,R54:R74)</f>
        <v>0</v>
      </c>
      <c r="S75" s="49" t="str">
        <f>SUBTOTAL(9,S54:S74)</f>
        <v>0</v>
      </c>
      <c r="T75" s="49" t="str">
        <f>SUBTOTAL(9,T54:T74)</f>
        <v>0</v>
      </c>
      <c r="U75" s="49" t="str">
        <f>SUBTOTAL(9,U54:U74)</f>
        <v>0</v>
      </c>
      <c r="V75" s="49" t="str">
        <f>SUBTOTAL(9,V54:V74)</f>
        <v>0</v>
      </c>
      <c r="W75" s="49" t="str">
        <f>SUBTOTAL(9,W54:W74)</f>
        <v>0</v>
      </c>
      <c r="X75" s="49" t="str">
        <f>SUBTOTAL(9,X54:X74)</f>
        <v>0</v>
      </c>
      <c r="Y75" s="49" t="str">
        <f>SUBTOTAL(9,Y54:Y74)</f>
        <v>0</v>
      </c>
      <c r="Z75" s="50" t="str">
        <f>SUBTOTAL(9,Z54:Z74)</f>
        <v>0</v>
      </c>
      <c r="AA75" s="46"/>
      <c r="AB75" s="47"/>
    </row>
    <row r="76" spans="1:28" customHeight="1" ht="35">
      <c r="B76" s="22" t="s">
        <v>126</v>
      </c>
      <c r="C76" s="13" t="s">
        <v>127</v>
      </c>
      <c r="D76" s="13" t="s">
        <v>128</v>
      </c>
      <c r="E76" s="13" t="s">
        <v>129</v>
      </c>
      <c r="F76" s="15">
        <v>182.01</v>
      </c>
      <c r="G76" s="15">
        <v>3</v>
      </c>
      <c r="H76" s="15">
        <v>546.03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34</v>
      </c>
      <c r="AB76" s="28" t="s">
        <v>35</v>
      </c>
    </row>
    <row r="77" spans="1:28" customHeight="1" ht="35">
      <c r="B77" s="22" t="s">
        <v>126</v>
      </c>
      <c r="C77" s="13" t="s">
        <v>127</v>
      </c>
      <c r="D77" s="13" t="s">
        <v>128</v>
      </c>
      <c r="E77" s="13" t="s">
        <v>129</v>
      </c>
      <c r="F77" s="15">
        <v>181.49</v>
      </c>
      <c r="G77" s="15">
        <v>945</v>
      </c>
      <c r="H77" s="15">
        <v>171508.05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34</v>
      </c>
      <c r="AB77" s="28" t="s">
        <v>35</v>
      </c>
    </row>
    <row r="78" spans="1:28" customHeight="1" ht="35">
      <c r="B78" s="22" t="s">
        <v>126</v>
      </c>
      <c r="C78" s="13" t="s">
        <v>130</v>
      </c>
      <c r="D78" s="13" t="s">
        <v>131</v>
      </c>
      <c r="E78" s="13" t="s">
        <v>129</v>
      </c>
      <c r="F78" s="15">
        <v>170.19</v>
      </c>
      <c r="G78" s="15">
        <v>960</v>
      </c>
      <c r="H78" s="15">
        <v>163382.4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34</v>
      </c>
      <c r="AB78" s="28" t="s">
        <v>35</v>
      </c>
    </row>
    <row r="79" spans="1:28" customHeight="1" ht="35">
      <c r="B79" s="22" t="s">
        <v>126</v>
      </c>
      <c r="C79" s="13" t="s">
        <v>130</v>
      </c>
      <c r="D79" s="13" t="s">
        <v>131</v>
      </c>
      <c r="E79" s="13" t="s">
        <v>129</v>
      </c>
      <c r="F79" s="15">
        <v>170.56</v>
      </c>
      <c r="G79" s="15">
        <v>6</v>
      </c>
      <c r="H79" s="15">
        <v>1023.36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34</v>
      </c>
      <c r="AB79" s="28" t="s">
        <v>35</v>
      </c>
    </row>
    <row r="80" spans="1:28" customHeight="1" ht="35">
      <c r="B80" s="22" t="s">
        <v>126</v>
      </c>
      <c r="C80" s="13" t="s">
        <v>132</v>
      </c>
      <c r="D80" s="13" t="s">
        <v>133</v>
      </c>
      <c r="E80" s="13" t="s">
        <v>129</v>
      </c>
      <c r="F80" s="15">
        <v>157.95</v>
      </c>
      <c r="G80" s="15">
        <v>940</v>
      </c>
      <c r="H80" s="15">
        <v>148473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34</v>
      </c>
      <c r="AB80" s="28" t="s">
        <v>35</v>
      </c>
    </row>
    <row r="81" spans="1:28" customHeight="1" ht="35">
      <c r="B81" s="22" t="s">
        <v>126</v>
      </c>
      <c r="C81" s="13" t="s">
        <v>134</v>
      </c>
      <c r="D81" s="13" t="s">
        <v>135</v>
      </c>
      <c r="E81" s="13" t="s">
        <v>136</v>
      </c>
      <c r="F81" s="15">
        <v>230.79</v>
      </c>
      <c r="G81" s="15">
        <v>60</v>
      </c>
      <c r="H81" s="15">
        <v>13847.4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34</v>
      </c>
      <c r="AB81" s="28" t="s">
        <v>35</v>
      </c>
    </row>
    <row r="82" spans="1:28" customHeight="1" ht="35">
      <c r="B82" s="22" t="s">
        <v>126</v>
      </c>
      <c r="C82" s="13" t="s">
        <v>137</v>
      </c>
      <c r="D82" s="13" t="s">
        <v>138</v>
      </c>
      <c r="E82" s="13" t="s">
        <v>136</v>
      </c>
      <c r="F82" s="15">
        <v>229.38</v>
      </c>
      <c r="G82" s="15">
        <v>41</v>
      </c>
      <c r="H82" s="15">
        <v>9404.58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34</v>
      </c>
      <c r="AB82" s="28" t="s">
        <v>35</v>
      </c>
    </row>
    <row r="83" spans="1:28" customHeight="1" ht="35">
      <c r="B83" s="22" t="s">
        <v>126</v>
      </c>
      <c r="C83" s="13" t="s">
        <v>139</v>
      </c>
      <c r="D83" s="13" t="s">
        <v>140</v>
      </c>
      <c r="E83" s="13" t="s">
        <v>136</v>
      </c>
      <c r="F83" s="15">
        <v>283.12</v>
      </c>
      <c r="G83" s="15">
        <v>40</v>
      </c>
      <c r="H83" s="15">
        <v>11324.8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34</v>
      </c>
      <c r="AB83" s="28" t="s">
        <v>35</v>
      </c>
    </row>
    <row r="84" spans="1:28" customHeight="1" ht="35">
      <c r="B84" s="22" t="s">
        <v>126</v>
      </c>
      <c r="C84" s="13" t="s">
        <v>141</v>
      </c>
      <c r="D84" s="13" t="s">
        <v>142</v>
      </c>
      <c r="E84" s="13" t="s">
        <v>143</v>
      </c>
      <c r="F84" s="15">
        <v>266.83</v>
      </c>
      <c r="G84" s="15">
        <v>60</v>
      </c>
      <c r="H84" s="15">
        <v>16009.8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34</v>
      </c>
      <c r="AB84" s="28" t="s">
        <v>35</v>
      </c>
    </row>
    <row r="85" spans="1:28" customHeight="1" ht="35">
      <c r="B85" s="22" t="s">
        <v>126</v>
      </c>
      <c r="C85" s="13" t="s">
        <v>144</v>
      </c>
      <c r="D85" s="13" t="s">
        <v>145</v>
      </c>
      <c r="E85" s="13" t="s">
        <v>146</v>
      </c>
      <c r="F85" s="15">
        <v>117.28</v>
      </c>
      <c r="G85" s="15">
        <v>525</v>
      </c>
      <c r="H85" s="15">
        <v>61572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34</v>
      </c>
      <c r="AB85" s="28" t="s">
        <v>35</v>
      </c>
    </row>
    <row r="86" spans="1:28" customHeight="1" ht="35">
      <c r="B86" s="22" t="s">
        <v>126</v>
      </c>
      <c r="C86" s="13" t="s">
        <v>147</v>
      </c>
      <c r="D86" s="13" t="s">
        <v>148</v>
      </c>
      <c r="E86" s="13" t="s">
        <v>146</v>
      </c>
      <c r="F86" s="15">
        <v>155.73</v>
      </c>
      <c r="G86" s="15">
        <v>2850</v>
      </c>
      <c r="H86" s="15">
        <v>443830.5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34</v>
      </c>
      <c r="AB86" s="28" t="s">
        <v>35</v>
      </c>
    </row>
    <row r="87" spans="1:28" customHeight="1" ht="35">
      <c r="B87" s="22" t="s">
        <v>126</v>
      </c>
      <c r="C87" s="13" t="s">
        <v>149</v>
      </c>
      <c r="D87" s="13" t="s">
        <v>150</v>
      </c>
      <c r="E87" s="13" t="s">
        <v>151</v>
      </c>
      <c r="F87" s="15">
        <v>184.59</v>
      </c>
      <c r="G87" s="15">
        <v>980</v>
      </c>
      <c r="H87" s="15">
        <v>180898.2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34</v>
      </c>
      <c r="AB87" s="28" t="s">
        <v>35</v>
      </c>
    </row>
    <row r="88" spans="1:28" customHeight="1" ht="35">
      <c r="B88" s="22" t="s">
        <v>126</v>
      </c>
      <c r="C88" s="13" t="s">
        <v>152</v>
      </c>
      <c r="D88" s="13" t="s">
        <v>153</v>
      </c>
      <c r="E88" s="13" t="s">
        <v>146</v>
      </c>
      <c r="F88" s="15">
        <v>189.79</v>
      </c>
      <c r="G88" s="15">
        <v>13</v>
      </c>
      <c r="H88" s="15">
        <v>2467.27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34</v>
      </c>
      <c r="AB88" s="28" t="s">
        <v>35</v>
      </c>
    </row>
    <row r="89" spans="1:28" customHeight="1" ht="35">
      <c r="B89" s="22" t="s">
        <v>126</v>
      </c>
      <c r="C89" s="13" t="s">
        <v>152</v>
      </c>
      <c r="D89" s="13" t="s">
        <v>153</v>
      </c>
      <c r="E89" s="13" t="s">
        <v>146</v>
      </c>
      <c r="F89" s="15">
        <v>188.98</v>
      </c>
      <c r="G89" s="15">
        <v>1240</v>
      </c>
      <c r="H89" s="15">
        <v>234335.2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34</v>
      </c>
      <c r="AB89" s="28" t="s">
        <v>35</v>
      </c>
    </row>
    <row r="90" spans="1:28" customHeight="1" ht="35">
      <c r="B90" s="22" t="s">
        <v>126</v>
      </c>
      <c r="C90" s="13" t="s">
        <v>154</v>
      </c>
      <c r="D90" s="13" t="s">
        <v>155</v>
      </c>
      <c r="E90" s="13" t="s">
        <v>146</v>
      </c>
      <c r="F90" s="15">
        <v>701.39</v>
      </c>
      <c r="G90" s="15">
        <v>1260</v>
      </c>
      <c r="H90" s="15">
        <v>883751.4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34</v>
      </c>
      <c r="AB90" s="28" t="s">
        <v>35</v>
      </c>
    </row>
    <row r="91" spans="1:28" customHeight="1" ht="35">
      <c r="B91" s="22" t="s">
        <v>126</v>
      </c>
      <c r="C91" s="13" t="s">
        <v>156</v>
      </c>
      <c r="D91" s="13" t="s">
        <v>157</v>
      </c>
      <c r="E91" s="13" t="s">
        <v>158</v>
      </c>
      <c r="F91" s="15">
        <v>164.03</v>
      </c>
      <c r="G91" s="15">
        <v>1260</v>
      </c>
      <c r="H91" s="15">
        <v>206677.8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34</v>
      </c>
      <c r="AB91" s="28" t="s">
        <v>35</v>
      </c>
    </row>
    <row r="92" spans="1:28" customHeight="1" ht="35">
      <c r="B92" s="22" t="s">
        <v>126</v>
      </c>
      <c r="C92" s="13" t="s">
        <v>159</v>
      </c>
      <c r="D92" s="13" t="s">
        <v>160</v>
      </c>
      <c r="E92" s="13" t="s">
        <v>146</v>
      </c>
      <c r="F92" s="15">
        <v>159.93</v>
      </c>
      <c r="G92" s="15">
        <v>38</v>
      </c>
      <c r="H92" s="15">
        <v>6077.34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34</v>
      </c>
      <c r="AB92" s="28" t="s">
        <v>35</v>
      </c>
    </row>
    <row r="93" spans="1:28" customHeight="1" ht="35">
      <c r="B93" s="22" t="s">
        <v>126</v>
      </c>
      <c r="C93" s="13" t="s">
        <v>161</v>
      </c>
      <c r="D93" s="13" t="s">
        <v>162</v>
      </c>
      <c r="E93" s="13" t="s">
        <v>146</v>
      </c>
      <c r="F93" s="15">
        <v>401.56</v>
      </c>
      <c r="G93" s="15">
        <v>1260</v>
      </c>
      <c r="H93" s="15">
        <v>505965.6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34</v>
      </c>
      <c r="AB93" s="28" t="s">
        <v>35</v>
      </c>
    </row>
    <row r="94" spans="1:28" customHeight="1" ht="35">
      <c r="B94" s="22" t="s">
        <v>126</v>
      </c>
      <c r="C94" s="13" t="s">
        <v>163</v>
      </c>
      <c r="D94" s="13" t="s">
        <v>153</v>
      </c>
      <c r="E94" s="13" t="s">
        <v>146</v>
      </c>
      <c r="F94" s="15">
        <v>171.34</v>
      </c>
      <c r="G94" s="15">
        <v>38</v>
      </c>
      <c r="H94" s="15">
        <v>6510.92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34</v>
      </c>
      <c r="AB94" s="28" t="s">
        <v>35</v>
      </c>
    </row>
    <row r="95" spans="1:28" customHeight="1" ht="35">
      <c r="B95" s="22" t="s">
        <v>126</v>
      </c>
      <c r="C95" s="13" t="s">
        <v>164</v>
      </c>
      <c r="D95" s="13" t="s">
        <v>165</v>
      </c>
      <c r="E95" s="13" t="s">
        <v>146</v>
      </c>
      <c r="F95" s="15">
        <v>129.65</v>
      </c>
      <c r="G95" s="15">
        <v>106</v>
      </c>
      <c r="H95" s="15">
        <v>13742.9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34</v>
      </c>
      <c r="AB95" s="28" t="s">
        <v>35</v>
      </c>
    </row>
    <row r="96" spans="1:28" customHeight="1" ht="35">
      <c r="B96" s="22" t="s">
        <v>126</v>
      </c>
      <c r="C96" s="13" t="s">
        <v>166</v>
      </c>
      <c r="D96" s="13" t="s">
        <v>145</v>
      </c>
      <c r="E96" s="13" t="s">
        <v>151</v>
      </c>
      <c r="F96" s="15">
        <v>166.7</v>
      </c>
      <c r="G96" s="15">
        <v>975</v>
      </c>
      <c r="H96" s="15">
        <v>162532.5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34</v>
      </c>
      <c r="AB96" s="28" t="s">
        <v>35</v>
      </c>
    </row>
    <row r="97" spans="1:28" customHeight="1" ht="35">
      <c r="B97" s="22" t="s">
        <v>126</v>
      </c>
      <c r="C97" s="13" t="s">
        <v>167</v>
      </c>
      <c r="D97" s="13" t="s">
        <v>157</v>
      </c>
      <c r="E97" s="13" t="s">
        <v>151</v>
      </c>
      <c r="F97" s="15">
        <v>239.17</v>
      </c>
      <c r="G97" s="15">
        <v>990</v>
      </c>
      <c r="H97" s="15">
        <v>236778.3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34</v>
      </c>
      <c r="AB97" s="28" t="s">
        <v>35</v>
      </c>
    </row>
    <row r="98" spans="1:28" customHeight="1" ht="35">
      <c r="B98" s="22" t="s">
        <v>126</v>
      </c>
      <c r="C98" s="13" t="s">
        <v>168</v>
      </c>
      <c r="D98" s="13" t="s">
        <v>160</v>
      </c>
      <c r="E98" s="13" t="s">
        <v>151</v>
      </c>
      <c r="F98" s="15">
        <v>235.57</v>
      </c>
      <c r="G98" s="15">
        <v>990</v>
      </c>
      <c r="H98" s="15">
        <v>233214.3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34</v>
      </c>
      <c r="AB98" s="28" t="s">
        <v>35</v>
      </c>
    </row>
    <row r="99" spans="1:28" customHeight="1" ht="35">
      <c r="B99" s="22" t="s">
        <v>126</v>
      </c>
      <c r="C99" s="13" t="s">
        <v>169</v>
      </c>
      <c r="D99" s="13" t="s">
        <v>165</v>
      </c>
      <c r="E99" s="13" t="s">
        <v>151</v>
      </c>
      <c r="F99" s="15">
        <v>176.09</v>
      </c>
      <c r="G99" s="15">
        <v>960</v>
      </c>
      <c r="H99" s="15">
        <v>169046.4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34</v>
      </c>
      <c r="AB99" s="28" t="s">
        <v>35</v>
      </c>
    </row>
    <row r="100" spans="1:28" customHeight="1" ht="35">
      <c r="B100" s="22" t="s">
        <v>126</v>
      </c>
      <c r="C100" s="13" t="s">
        <v>170</v>
      </c>
      <c r="D100" s="13" t="s">
        <v>171</v>
      </c>
      <c r="E100" s="13" t="s">
        <v>172</v>
      </c>
      <c r="F100" s="15">
        <v>173.15</v>
      </c>
      <c r="G100" s="15">
        <v>1286</v>
      </c>
      <c r="H100" s="15">
        <v>222670.9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34</v>
      </c>
      <c r="AB100" s="28" t="s">
        <v>35</v>
      </c>
    </row>
    <row r="101" spans="1:28" customHeight="1" ht="35">
      <c r="B101" s="22" t="s">
        <v>126</v>
      </c>
      <c r="C101" s="13" t="s">
        <v>173</v>
      </c>
      <c r="D101" s="13" t="s">
        <v>174</v>
      </c>
      <c r="E101" s="13" t="s">
        <v>172</v>
      </c>
      <c r="F101" s="15">
        <v>170.24</v>
      </c>
      <c r="G101" s="15">
        <v>38</v>
      </c>
      <c r="H101" s="15">
        <v>6469.12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 t="str">
        <f>Q101</f>
        <v>0</v>
      </c>
      <c r="T101" s="15"/>
      <c r="U101" s="15"/>
      <c r="V101" s="15"/>
      <c r="W101" s="15"/>
      <c r="X101" s="15"/>
      <c r="Y101" s="15"/>
      <c r="Z101" s="31"/>
      <c r="AA101" s="18" t="s">
        <v>34</v>
      </c>
      <c r="AB101" s="28" t="s">
        <v>35</v>
      </c>
    </row>
    <row r="102" spans="1:28" customHeight="1" ht="35">
      <c r="B102" s="22" t="s">
        <v>126</v>
      </c>
      <c r="C102" s="13" t="s">
        <v>175</v>
      </c>
      <c r="D102" s="13" t="s">
        <v>171</v>
      </c>
      <c r="E102" s="13" t="s">
        <v>176</v>
      </c>
      <c r="F102" s="15">
        <v>226.27</v>
      </c>
      <c r="G102" s="15">
        <v>8</v>
      </c>
      <c r="H102" s="15">
        <v>1810.16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 t="str">
        <f>Q102</f>
        <v>0</v>
      </c>
      <c r="T102" s="15"/>
      <c r="U102" s="15"/>
      <c r="V102" s="15"/>
      <c r="W102" s="15"/>
      <c r="X102" s="15"/>
      <c r="Y102" s="15"/>
      <c r="Z102" s="31"/>
      <c r="AA102" s="18" t="s">
        <v>34</v>
      </c>
      <c r="AB102" s="28" t="s">
        <v>35</v>
      </c>
    </row>
    <row r="103" spans="1:28" customHeight="1" ht="35">
      <c r="B103" s="22" t="s">
        <v>126</v>
      </c>
      <c r="C103" s="13" t="s">
        <v>177</v>
      </c>
      <c r="D103" s="13" t="s">
        <v>178</v>
      </c>
      <c r="E103" s="13" t="s">
        <v>172</v>
      </c>
      <c r="F103" s="15">
        <v>278.92</v>
      </c>
      <c r="G103" s="15">
        <v>20</v>
      </c>
      <c r="H103" s="15">
        <v>5578.4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 t="str">
        <f>Q103</f>
        <v>0</v>
      </c>
      <c r="T103" s="15"/>
      <c r="U103" s="15"/>
      <c r="V103" s="15"/>
      <c r="W103" s="15"/>
      <c r="X103" s="15"/>
      <c r="Y103" s="15"/>
      <c r="Z103" s="31"/>
      <c r="AA103" s="18" t="s">
        <v>34</v>
      </c>
      <c r="AB103" s="28" t="s">
        <v>35</v>
      </c>
    </row>
    <row r="104" spans="1:28" customHeight="1" ht="35">
      <c r="B104" s="22" t="s">
        <v>126</v>
      </c>
      <c r="C104" s="13" t="s">
        <v>179</v>
      </c>
      <c r="D104" s="13" t="s">
        <v>153</v>
      </c>
      <c r="E104" s="13" t="s">
        <v>172</v>
      </c>
      <c r="F104" s="15">
        <v>206.49</v>
      </c>
      <c r="G104" s="15">
        <v>520</v>
      </c>
      <c r="H104" s="15">
        <v>107374.8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 t="str">
        <f>Q104</f>
        <v>0</v>
      </c>
      <c r="T104" s="15"/>
      <c r="U104" s="15"/>
      <c r="V104" s="15"/>
      <c r="W104" s="15"/>
      <c r="X104" s="15"/>
      <c r="Y104" s="15"/>
      <c r="Z104" s="31"/>
      <c r="AA104" s="18" t="s">
        <v>34</v>
      </c>
      <c r="AB104" s="28" t="s">
        <v>35</v>
      </c>
    </row>
    <row r="105" spans="1:28" customHeight="1" ht="35">
      <c r="B105" s="22" t="s">
        <v>126</v>
      </c>
      <c r="C105" s="13" t="s">
        <v>180</v>
      </c>
      <c r="D105" s="13" t="s">
        <v>178</v>
      </c>
      <c r="E105" s="13" t="s">
        <v>181</v>
      </c>
      <c r="F105" s="15">
        <v>105.31</v>
      </c>
      <c r="G105" s="15">
        <v>1240</v>
      </c>
      <c r="H105" s="15">
        <v>130584.4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 t="str">
        <f>Q105</f>
        <v>0</v>
      </c>
      <c r="T105" s="15"/>
      <c r="U105" s="15"/>
      <c r="V105" s="15"/>
      <c r="W105" s="15"/>
      <c r="X105" s="15"/>
      <c r="Y105" s="15"/>
      <c r="Z105" s="31"/>
      <c r="AA105" s="18" t="s">
        <v>34</v>
      </c>
      <c r="AB105" s="28" t="s">
        <v>35</v>
      </c>
    </row>
    <row r="106" spans="1:28" customHeight="1" ht="35">
      <c r="B106" s="22" t="s">
        <v>126</v>
      </c>
      <c r="C106" s="13" t="s">
        <v>182</v>
      </c>
      <c r="D106" s="13" t="s">
        <v>183</v>
      </c>
      <c r="E106" s="13" t="s">
        <v>181</v>
      </c>
      <c r="F106" s="15">
        <v>162.82</v>
      </c>
      <c r="G106" s="15">
        <v>1240</v>
      </c>
      <c r="H106" s="15">
        <v>201896.8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 t="str">
        <f>Q106</f>
        <v>0</v>
      </c>
      <c r="T106" s="15"/>
      <c r="U106" s="15"/>
      <c r="V106" s="15"/>
      <c r="W106" s="15"/>
      <c r="X106" s="15"/>
      <c r="Y106" s="15"/>
      <c r="Z106" s="31"/>
      <c r="AA106" s="18" t="s">
        <v>34</v>
      </c>
      <c r="AB106" s="28" t="s">
        <v>35</v>
      </c>
    </row>
    <row r="107" spans="1:28" customHeight="1" ht="35">
      <c r="B107" s="22" t="s">
        <v>126</v>
      </c>
      <c r="C107" s="13" t="s">
        <v>184</v>
      </c>
      <c r="D107" s="13" t="s">
        <v>174</v>
      </c>
      <c r="E107" s="13" t="s">
        <v>181</v>
      </c>
      <c r="F107" s="15">
        <v>132.33</v>
      </c>
      <c r="G107" s="15">
        <v>1125</v>
      </c>
      <c r="H107" s="15">
        <v>148871.25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34</v>
      </c>
      <c r="AB107" s="28" t="s">
        <v>35</v>
      </c>
    </row>
    <row r="108" spans="1:28" customHeight="1" ht="35">
      <c r="B108" s="22" t="s">
        <v>126</v>
      </c>
      <c r="C108" s="13" t="s">
        <v>185</v>
      </c>
      <c r="D108" s="13" t="s">
        <v>171</v>
      </c>
      <c r="E108" s="13" t="s">
        <v>186</v>
      </c>
      <c r="F108" s="15">
        <v>206.44</v>
      </c>
      <c r="G108" s="15">
        <v>980</v>
      </c>
      <c r="H108" s="15">
        <v>202311.2</v>
      </c>
      <c r="I108" s="15" t="str">
        <f>F108 * 0.0025 </f>
        <v>0</v>
      </c>
      <c r="J108" s="15">
        <v>0</v>
      </c>
      <c r="K108" s="15" t="str">
        <f>F108-I108-J108</f>
        <v>0</v>
      </c>
      <c r="L108" s="15"/>
      <c r="M108" s="15">
        <v>0.01</v>
      </c>
      <c r="N108" s="15">
        <v>0</v>
      </c>
      <c r="O108" s="15" t="str">
        <f>ROUND(K108*M108,2)</f>
        <v>0</v>
      </c>
      <c r="P108" s="15" t="str">
        <f>ROUND(K108*N108,2)</f>
        <v>0</v>
      </c>
      <c r="Q108" s="15" t="str">
        <f>ROUND(G108*O108,2)</f>
        <v>0</v>
      </c>
      <c r="R108" s="15" t="str">
        <f>ROUND(G108*P108,2)</f>
        <v>0</v>
      </c>
      <c r="S108" s="15" t="str">
        <f>Q108</f>
        <v>0</v>
      </c>
      <c r="T108" s="15"/>
      <c r="U108" s="15"/>
      <c r="V108" s="15"/>
      <c r="W108" s="15"/>
      <c r="X108" s="15"/>
      <c r="Y108" s="15"/>
      <c r="Z108" s="31"/>
      <c r="AA108" s="18" t="s">
        <v>34</v>
      </c>
      <c r="AB108" s="28" t="s">
        <v>35</v>
      </c>
    </row>
    <row r="109" spans="1:28" customHeight="1" ht="35">
      <c r="B109" s="22" t="s">
        <v>126</v>
      </c>
      <c r="C109" s="13" t="s">
        <v>187</v>
      </c>
      <c r="D109" s="13" t="s">
        <v>188</v>
      </c>
      <c r="E109" s="13" t="s">
        <v>189</v>
      </c>
      <c r="F109" s="15">
        <v>576.4</v>
      </c>
      <c r="G109" s="15">
        <v>183</v>
      </c>
      <c r="H109" s="15">
        <v>105481.2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0.03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34</v>
      </c>
      <c r="AB109" s="28" t="s">
        <v>35</v>
      </c>
    </row>
    <row r="110" spans="1:28" customHeight="1" ht="35">
      <c r="B110" s="22" t="s">
        <v>126</v>
      </c>
      <c r="C110" s="13" t="s">
        <v>190</v>
      </c>
      <c r="D110" s="13" t="s">
        <v>191</v>
      </c>
      <c r="E110" s="13" t="s">
        <v>189</v>
      </c>
      <c r="F110" s="15">
        <v>549.04</v>
      </c>
      <c r="G110" s="15">
        <v>183</v>
      </c>
      <c r="H110" s="15">
        <v>100474.32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0.03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34</v>
      </c>
      <c r="AB110" s="28" t="s">
        <v>35</v>
      </c>
    </row>
    <row r="111" spans="1:28" customHeight="1" ht="35">
      <c r="B111" s="22" t="s">
        <v>126</v>
      </c>
      <c r="C111" s="13" t="s">
        <v>192</v>
      </c>
      <c r="D111" s="13" t="s">
        <v>188</v>
      </c>
      <c r="E111" s="13" t="s">
        <v>193</v>
      </c>
      <c r="F111" s="15">
        <v>454.42</v>
      </c>
      <c r="G111" s="15">
        <v>119</v>
      </c>
      <c r="H111" s="15">
        <v>54075.98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34</v>
      </c>
      <c r="AB111" s="28" t="s">
        <v>35</v>
      </c>
    </row>
    <row r="112" spans="1:28" customHeight="1" ht="50">
      <c r="B112" s="48" t="s">
        <v>194</v>
      </c>
      <c r="C112" s="46"/>
      <c r="D112" s="46"/>
      <c r="E112" s="46"/>
      <c r="F112" s="45"/>
      <c r="G112" s="45" t="str">
        <f>SUBTOTAL(9,G76:G111)</f>
        <v>0</v>
      </c>
      <c r="H112" s="49" t="str">
        <f>SUBTOTAL(9,H76:H111)</f>
        <v>0</v>
      </c>
      <c r="I112" s="49"/>
      <c r="J112" s="49"/>
      <c r="K112" s="49"/>
      <c r="L112" s="49"/>
      <c r="M112" s="49"/>
      <c r="N112" s="49"/>
      <c r="O112" s="49"/>
      <c r="P112" s="49"/>
      <c r="Q112" s="49" t="str">
        <f>SUBTOTAL(9,Q76:Q111)</f>
        <v>0</v>
      </c>
      <c r="R112" s="49" t="str">
        <f>SUBTOTAL(9,R76:R111)</f>
        <v>0</v>
      </c>
      <c r="S112" s="49" t="str">
        <f>SUBTOTAL(9,S76:S111)</f>
        <v>0</v>
      </c>
      <c r="T112" s="49" t="str">
        <f>SUBTOTAL(9,T76:T111)</f>
        <v>0</v>
      </c>
      <c r="U112" s="49" t="str">
        <f>SUBTOTAL(9,U76:U111)</f>
        <v>0</v>
      </c>
      <c r="V112" s="49" t="str">
        <f>SUBTOTAL(9,V76:V111)</f>
        <v>0</v>
      </c>
      <c r="W112" s="49" t="str">
        <f>SUBTOTAL(9,W76:W111)</f>
        <v>0</v>
      </c>
      <c r="X112" s="49" t="str">
        <f>SUBTOTAL(9,X76:X111)</f>
        <v>0</v>
      </c>
      <c r="Y112" s="49" t="str">
        <f>SUBTOTAL(9,Y76:Y111)</f>
        <v>0</v>
      </c>
      <c r="Z112" s="50" t="str">
        <f>SUBTOTAL(9,Z76:Z111)</f>
        <v>0</v>
      </c>
      <c r="AA112" s="46"/>
      <c r="AB112" s="47"/>
    </row>
    <row r="113" spans="1:28" customHeight="1" ht="35">
      <c r="B113" s="22" t="s">
        <v>195</v>
      </c>
      <c r="C113" s="13" t="s">
        <v>196</v>
      </c>
      <c r="D113" s="13" t="s">
        <v>33</v>
      </c>
      <c r="E113" s="13" t="s">
        <v>197</v>
      </c>
      <c r="F113" s="15">
        <v>468.73</v>
      </c>
      <c r="G113" s="15">
        <v>2850</v>
      </c>
      <c r="H113" s="15">
        <v>1335880.5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0.03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/>
      <c r="T113" s="15"/>
      <c r="U113" s="15" t="str">
        <f>Q113</f>
        <v>0</v>
      </c>
      <c r="V113" s="15"/>
      <c r="W113" s="15"/>
      <c r="X113" s="15"/>
      <c r="Y113" s="15"/>
      <c r="Z113" s="31"/>
      <c r="AA113" s="18" t="s">
        <v>198</v>
      </c>
      <c r="AB113" s="28" t="s">
        <v>199</v>
      </c>
    </row>
    <row r="114" spans="1:28" customHeight="1" ht="35">
      <c r="B114" s="22" t="s">
        <v>195</v>
      </c>
      <c r="C114" s="13" t="s">
        <v>200</v>
      </c>
      <c r="D114" s="13" t="s">
        <v>33</v>
      </c>
      <c r="E114" s="13" t="s">
        <v>197</v>
      </c>
      <c r="F114" s="15">
        <v>482.32</v>
      </c>
      <c r="G114" s="15">
        <v>56</v>
      </c>
      <c r="H114" s="15">
        <v>27009.92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0.03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/>
      <c r="T114" s="15"/>
      <c r="U114" s="15" t="str">
        <f>Q114</f>
        <v>0</v>
      </c>
      <c r="V114" s="15"/>
      <c r="W114" s="15"/>
      <c r="X114" s="15"/>
      <c r="Y114" s="15"/>
      <c r="Z114" s="31"/>
      <c r="AA114" s="18" t="s">
        <v>198</v>
      </c>
      <c r="AB114" s="28" t="s">
        <v>199</v>
      </c>
    </row>
    <row r="115" spans="1:28" customHeight="1" ht="35">
      <c r="B115" s="22" t="s">
        <v>195</v>
      </c>
      <c r="C115" s="13" t="s">
        <v>201</v>
      </c>
      <c r="D115" s="13" t="s">
        <v>33</v>
      </c>
      <c r="E115" s="13" t="s">
        <v>197</v>
      </c>
      <c r="F115" s="15">
        <v>491.48</v>
      </c>
      <c r="G115" s="15">
        <v>400</v>
      </c>
      <c r="H115" s="15">
        <v>196592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0.03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/>
      <c r="T115" s="15"/>
      <c r="U115" s="15" t="str">
        <f>Q115</f>
        <v>0</v>
      </c>
      <c r="V115" s="15"/>
      <c r="W115" s="15"/>
      <c r="X115" s="15"/>
      <c r="Y115" s="15"/>
      <c r="Z115" s="31"/>
      <c r="AA115" s="18" t="s">
        <v>198</v>
      </c>
      <c r="AB115" s="28" t="s">
        <v>199</v>
      </c>
    </row>
    <row r="116" spans="1:28" customHeight="1" ht="35">
      <c r="B116" s="23" t="s">
        <v>195</v>
      </c>
      <c r="C116" s="14" t="s">
        <v>202</v>
      </c>
      <c r="D116" s="14" t="s">
        <v>33</v>
      </c>
      <c r="E116" s="14" t="s">
        <v>197</v>
      </c>
      <c r="F116" s="16">
        <v>509.24</v>
      </c>
      <c r="G116" s="16">
        <v>840</v>
      </c>
      <c r="H116" s="16">
        <v>427761.6</v>
      </c>
      <c r="I116" s="16" t="str">
        <f>F116 * 0.0025 </f>
        <v>0</v>
      </c>
      <c r="J116" s="16">
        <v>5.11</v>
      </c>
      <c r="K116" s="16" t="str">
        <f>F116-I116-J116</f>
        <v>0</v>
      </c>
      <c r="L116" s="16"/>
      <c r="M116" s="16">
        <v>0.03</v>
      </c>
      <c r="N116" s="16">
        <v>0</v>
      </c>
      <c r="O116" s="16" t="str">
        <f>ROUND(K116*M116,2)</f>
        <v>0</v>
      </c>
      <c r="P116" s="16" t="str">
        <f>ROUND(K116*N116,2)</f>
        <v>0</v>
      </c>
      <c r="Q116" s="16" t="str">
        <f>ROUND(G116*O116,2)</f>
        <v>0</v>
      </c>
      <c r="R116" s="16" t="str">
        <f>ROUND(G116*P116,2)</f>
        <v>0</v>
      </c>
      <c r="S116" s="16"/>
      <c r="T116" s="16"/>
      <c r="U116" s="16" t="str">
        <f>Q116</f>
        <v>0</v>
      </c>
      <c r="V116" s="16"/>
      <c r="W116" s="16"/>
      <c r="X116" s="16"/>
      <c r="Y116" s="16"/>
      <c r="Z116" s="32"/>
      <c r="AA116" s="17" t="s">
        <v>198</v>
      </c>
      <c r="AB116" s="29" t="s">
        <v>199</v>
      </c>
    </row>
    <row r="117" spans="1:28" customHeight="1" ht="50">
      <c r="B117" s="48" t="s">
        <v>203</v>
      </c>
      <c r="C117" s="52"/>
      <c r="D117" s="52"/>
      <c r="E117" s="52"/>
      <c r="F117" s="51"/>
      <c r="G117" s="51" t="str">
        <f>SUBTOTAL(9,G113:G116)</f>
        <v>0</v>
      </c>
      <c r="H117" s="54" t="str">
        <f>SUBTOTAL(9,H113:H116)</f>
        <v>0</v>
      </c>
      <c r="I117" s="54"/>
      <c r="J117" s="54"/>
      <c r="K117" s="54"/>
      <c r="L117" s="54"/>
      <c r="M117" s="54"/>
      <c r="N117" s="54"/>
      <c r="O117" s="54"/>
      <c r="P117" s="54"/>
      <c r="Q117" s="54" t="str">
        <f>SUBTOTAL(9,Q113:Q116)</f>
        <v>0</v>
      </c>
      <c r="R117" s="54" t="str">
        <f>SUBTOTAL(9,R113:R116)</f>
        <v>0</v>
      </c>
      <c r="S117" s="54" t="str">
        <f>SUBTOTAL(9,S113:S116)</f>
        <v>0</v>
      </c>
      <c r="T117" s="54" t="str">
        <f>SUBTOTAL(9,T113:T116)</f>
        <v>0</v>
      </c>
      <c r="U117" s="54" t="str">
        <f>SUBTOTAL(9,U113:U116)</f>
        <v>0</v>
      </c>
      <c r="V117" s="54" t="str">
        <f>SUBTOTAL(9,V113:V116)</f>
        <v>0</v>
      </c>
      <c r="W117" s="54" t="str">
        <f>SUBTOTAL(9,W113:W116)</f>
        <v>0</v>
      </c>
      <c r="X117" s="54" t="str">
        <f>SUBTOTAL(9,X113:X116)</f>
        <v>0</v>
      </c>
      <c r="Y117" s="54" t="str">
        <f>SUBTOTAL(9,Y113:Y116)</f>
        <v>0</v>
      </c>
      <c r="Z117" s="55" t="str">
        <f>SUBTOTAL(9,Z113:Z116)</f>
        <v>0</v>
      </c>
      <c r="AA117" s="52"/>
      <c r="AB117" s="53"/>
    </row>
    <row r="118" spans="1:28" customHeight="1" ht="35">
      <c r="B118" s="23" t="s">
        <v>204</v>
      </c>
      <c r="C118" s="14" t="s">
        <v>205</v>
      </c>
      <c r="D118" s="14" t="s">
        <v>206</v>
      </c>
      <c r="E118" s="14" t="s">
        <v>207</v>
      </c>
      <c r="F118" s="16">
        <v>576.7</v>
      </c>
      <c r="G118" s="16">
        <v>828</v>
      </c>
      <c r="H118" s="16">
        <v>477507.6</v>
      </c>
      <c r="I118" s="16" t="str">
        <f>F118 * 0.0025 </f>
        <v>0</v>
      </c>
      <c r="J118" s="16">
        <v>0</v>
      </c>
      <c r="K118" s="16" t="str">
        <f>F118-I118-J118</f>
        <v>0</v>
      </c>
      <c r="L118" s="16"/>
      <c r="M118" s="16">
        <v>0.01</v>
      </c>
      <c r="N118" s="16">
        <v>0</v>
      </c>
      <c r="O118" s="16" t="str">
        <f>ROUND(K118*M118,2)</f>
        <v>0</v>
      </c>
      <c r="P118" s="16" t="str">
        <f>ROUND(K118*N118,2)</f>
        <v>0</v>
      </c>
      <c r="Q118" s="16" t="str">
        <f>ROUND(G118*O118,2)</f>
        <v>0</v>
      </c>
      <c r="R118" s="16" t="str">
        <f>ROUND(G118*P118,2)</f>
        <v>0</v>
      </c>
      <c r="S118" s="16" t="str">
        <f>Q118</f>
        <v>0</v>
      </c>
      <c r="T118" s="16"/>
      <c r="U118" s="16"/>
      <c r="V118" s="16"/>
      <c r="W118" s="16"/>
      <c r="X118" s="16"/>
      <c r="Y118" s="16"/>
      <c r="Z118" s="32"/>
      <c r="AA118" s="17" t="s">
        <v>34</v>
      </c>
      <c r="AB118" s="29" t="s">
        <v>35</v>
      </c>
    </row>
    <row r="119" spans="1:28" customHeight="1" ht="50">
      <c r="B119" s="48" t="s">
        <v>208</v>
      </c>
      <c r="C119" s="52"/>
      <c r="D119" s="52"/>
      <c r="E119" s="52"/>
      <c r="F119" s="51"/>
      <c r="G119" s="51" t="str">
        <f>SUBTOTAL(9,G118:G118)</f>
        <v>0</v>
      </c>
      <c r="H119" s="54" t="str">
        <f>SUBTOTAL(9,H118:H118)</f>
        <v>0</v>
      </c>
      <c r="I119" s="54"/>
      <c r="J119" s="54"/>
      <c r="K119" s="54"/>
      <c r="L119" s="54"/>
      <c r="M119" s="54"/>
      <c r="N119" s="54"/>
      <c r="O119" s="54"/>
      <c r="P119" s="54"/>
      <c r="Q119" s="54" t="str">
        <f>SUBTOTAL(9,Q118:Q118)</f>
        <v>0</v>
      </c>
      <c r="R119" s="54" t="str">
        <f>SUBTOTAL(9,R118:R118)</f>
        <v>0</v>
      </c>
      <c r="S119" s="54" t="str">
        <f>SUBTOTAL(9,S118:S118)</f>
        <v>0</v>
      </c>
      <c r="T119" s="54" t="str">
        <f>SUBTOTAL(9,T118:T118)</f>
        <v>0</v>
      </c>
      <c r="U119" s="54" t="str">
        <f>SUBTOTAL(9,U118:U118)</f>
        <v>0</v>
      </c>
      <c r="V119" s="54" t="str">
        <f>SUBTOTAL(9,V118:V118)</f>
        <v>0</v>
      </c>
      <c r="W119" s="54" t="str">
        <f>SUBTOTAL(9,W118:W118)</f>
        <v>0</v>
      </c>
      <c r="X119" s="54" t="str">
        <f>SUBTOTAL(9,X118:X118)</f>
        <v>0</v>
      </c>
      <c r="Y119" s="54" t="str">
        <f>SUBTOTAL(9,Y118:Y118)</f>
        <v>0</v>
      </c>
      <c r="Z119" s="55" t="str">
        <f>SUBTOTAL(9,Z118:Z118)</f>
        <v>0</v>
      </c>
      <c r="AA119" s="52"/>
      <c r="AB119" s="53"/>
    </row>
    <row r="120" spans="1:28" customHeight="1" ht="35">
      <c r="B120" s="23" t="s">
        <v>209</v>
      </c>
      <c r="C120" s="14" t="s">
        <v>210</v>
      </c>
      <c r="D120" s="14" t="s">
        <v>211</v>
      </c>
      <c r="E120" s="14" t="s">
        <v>212</v>
      </c>
      <c r="F120" s="16">
        <v>437.76</v>
      </c>
      <c r="G120" s="16">
        <v>2500</v>
      </c>
      <c r="H120" s="16">
        <v>1094400</v>
      </c>
      <c r="I120" s="16" t="str">
        <f>F120 * 0.0025 </f>
        <v>0</v>
      </c>
      <c r="J120" s="16">
        <v>0</v>
      </c>
      <c r="K120" s="16" t="str">
        <f>F120-I120-J120</f>
        <v>0</v>
      </c>
      <c r="L120" s="16"/>
      <c r="M120" s="16">
        <v>0.01</v>
      </c>
      <c r="N120" s="16">
        <v>0</v>
      </c>
      <c r="O120" s="16" t="str">
        <f>ROUND(K120*M120,2)</f>
        <v>0</v>
      </c>
      <c r="P120" s="16" t="str">
        <f>ROUND(K120*N120,2)</f>
        <v>0</v>
      </c>
      <c r="Q120" s="16" t="str">
        <f>ROUND(G120*O120,2)</f>
        <v>0</v>
      </c>
      <c r="R120" s="16" t="str">
        <f>ROUND(G120*P120,2)</f>
        <v>0</v>
      </c>
      <c r="S120" s="16"/>
      <c r="T120" s="16"/>
      <c r="U120" s="16" t="str">
        <f>Q120</f>
        <v>0</v>
      </c>
      <c r="V120" s="16"/>
      <c r="W120" s="16"/>
      <c r="X120" s="16"/>
      <c r="Y120" s="16"/>
      <c r="Z120" s="32"/>
      <c r="AA120" s="17" t="s">
        <v>198</v>
      </c>
      <c r="AB120" s="29" t="s">
        <v>199</v>
      </c>
    </row>
    <row r="121" spans="1:28" customHeight="1" ht="50">
      <c r="B121" s="48" t="s">
        <v>213</v>
      </c>
      <c r="C121" s="52"/>
      <c r="D121" s="52"/>
      <c r="E121" s="52"/>
      <c r="F121" s="51"/>
      <c r="G121" s="51" t="str">
        <f>SUBTOTAL(9,G120:G120)</f>
        <v>0</v>
      </c>
      <c r="H121" s="54" t="str">
        <f>SUBTOTAL(9,H120:H120)</f>
        <v>0</v>
      </c>
      <c r="I121" s="54"/>
      <c r="J121" s="54"/>
      <c r="K121" s="54"/>
      <c r="L121" s="54"/>
      <c r="M121" s="54"/>
      <c r="N121" s="54"/>
      <c r="O121" s="54"/>
      <c r="P121" s="54"/>
      <c r="Q121" s="54" t="str">
        <f>SUBTOTAL(9,Q120:Q120)</f>
        <v>0</v>
      </c>
      <c r="R121" s="54" t="str">
        <f>SUBTOTAL(9,R120:R120)</f>
        <v>0</v>
      </c>
      <c r="S121" s="54" t="str">
        <f>SUBTOTAL(9,S120:S120)</f>
        <v>0</v>
      </c>
      <c r="T121" s="54" t="str">
        <f>SUBTOTAL(9,T120:T120)</f>
        <v>0</v>
      </c>
      <c r="U121" s="54" t="str">
        <f>SUBTOTAL(9,U120:U120)</f>
        <v>0</v>
      </c>
      <c r="V121" s="54" t="str">
        <f>SUBTOTAL(9,V120:V120)</f>
        <v>0</v>
      </c>
      <c r="W121" s="54" t="str">
        <f>SUBTOTAL(9,W120:W120)</f>
        <v>0</v>
      </c>
      <c r="X121" s="54" t="str">
        <f>SUBTOTAL(9,X120:X120)</f>
        <v>0</v>
      </c>
      <c r="Y121" s="54" t="str">
        <f>SUBTOTAL(9,Y120:Y120)</f>
        <v>0</v>
      </c>
      <c r="Z121" s="55" t="str">
        <f>SUBTOTAL(9,Z120:Z120)</f>
        <v>0</v>
      </c>
      <c r="AA121" s="52"/>
      <c r="AB121" s="53"/>
    </row>
    <row r="122" spans="1:28" customHeight="1" ht="65">
      <c r="B122" s="58" t="s">
        <v>214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9" t="str">
        <f>SUM(Q14,Q53,Q75,Q112,Q117,Q119,Q121)</f>
        <v>0</v>
      </c>
      <c r="R122" s="59" t="str">
        <f>SUM(R14,R53,R75,R112,R117,R119,R121)</f>
        <v>0</v>
      </c>
      <c r="S122" s="59" t="str">
        <f>SUM(S14,S53,S75,S112,S117,S119,S121)</f>
        <v>0</v>
      </c>
      <c r="T122" s="59" t="str">
        <f>SUM(T14,T53,T75,T112,T117,T119,T121)</f>
        <v>0</v>
      </c>
      <c r="U122" s="59" t="str">
        <f>SUM(U14,U53,U75,U112,U117,U119,U121)</f>
        <v>0</v>
      </c>
      <c r="V122" s="59" t="str">
        <f>SUM(V14,V53,V75,V112,V117,V119,V121)</f>
        <v>0</v>
      </c>
      <c r="W122" s="59" t="str">
        <f>SUM(W14,W53,W75,W112,W117,W119,W121)</f>
        <v>0</v>
      </c>
      <c r="X122" s="59" t="str">
        <f>SUM(X14,X53,X75,X112,X117,X119,X121)</f>
        <v>0</v>
      </c>
      <c r="Y122" s="59" t="str">
        <f>SUM(Y14,Y53,Y75,Y112,Y117,Y119,Y121)</f>
        <v>0</v>
      </c>
      <c r="Z122" s="61" t="str">
        <f>SUM(Z14,Z53,Z75,Z112,Z117,Z119,Z121)</f>
        <v>0</v>
      </c>
      <c r="AA122" s="56"/>
      <c r="AB122" s="57"/>
    </row>
    <row r="123" spans="1:28" customHeight="1" ht="65">
      <c r="B123" s="58" t="s">
        <v>215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60" t="str">
        <f>Q122+R122</f>
        <v>0</v>
      </c>
      <c r="R123" s="59"/>
      <c r="S123" s="59" t="str">
        <f>S122</f>
        <v>0</v>
      </c>
      <c r="T123" s="59" t="str">
        <f>T122</f>
        <v>0</v>
      </c>
      <c r="U123" s="59" t="str">
        <f>U122</f>
        <v>0</v>
      </c>
      <c r="V123" s="59" t="str">
        <f>V122</f>
        <v>0</v>
      </c>
      <c r="W123" s="59" t="str">
        <f>W122</f>
        <v>0</v>
      </c>
      <c r="X123" s="59" t="str">
        <f>X122</f>
        <v>0</v>
      </c>
      <c r="Y123" s="59" t="str">
        <f>Y122</f>
        <v>0</v>
      </c>
      <c r="Z123" s="61" t="str">
        <f>Z122</f>
        <v>0</v>
      </c>
      <c r="AA123" s="56"/>
      <c r="AB123" s="57"/>
    </row>
    <row r="124" spans="1:28" customHeight="1" ht="15"/>
    <row r="125" spans="1:28" customHeight="1" ht="30">
      <c r="B125" s="70" t="s">
        <v>216</v>
      </c>
      <c r="C125" s="70" t="s">
        <v>217</v>
      </c>
      <c r="D125" s="70" t="s">
        <v>218</v>
      </c>
      <c r="E125" s="62" t="s">
        <v>219</v>
      </c>
      <c r="F125" s="34"/>
      <c r="G125" s="34"/>
      <c r="H125" s="34"/>
      <c r="I125" s="34"/>
      <c r="J125" s="35"/>
    </row>
    <row r="126" spans="1:28" customHeight="1" ht="30">
      <c r="B126" s="70"/>
      <c r="C126" s="70"/>
      <c r="D126" s="70" t="s">
        <v>220</v>
      </c>
      <c r="E126" s="63" t="s">
        <v>221</v>
      </c>
      <c r="F126" s="64"/>
      <c r="G126" s="63" t="s">
        <v>222</v>
      </c>
      <c r="H126" s="65"/>
      <c r="I126" s="66" t="s">
        <v>223</v>
      </c>
      <c r="J126" s="35"/>
    </row>
    <row r="127" spans="1:28" customHeight="1" ht="40">
      <c r="B127" s="70" t="s">
        <v>224</v>
      </c>
      <c r="C127" s="70" t="s">
        <v>225</v>
      </c>
      <c r="D127" s="70" t="s">
        <v>226</v>
      </c>
      <c r="E127" s="36"/>
      <c r="F127" s="38"/>
      <c r="G127" s="36"/>
      <c r="H127" s="40"/>
      <c r="I127" s="38"/>
      <c r="J127" s="40"/>
    </row>
    <row r="128" spans="1:28" customHeight="1" ht="40">
      <c r="B128" s="71"/>
      <c r="C128" s="71"/>
      <c r="D128" s="71" t="s">
        <v>227</v>
      </c>
      <c r="E128" s="37"/>
      <c r="F128" s="39"/>
      <c r="G128" s="37"/>
      <c r="H128" s="41"/>
      <c r="I128" s="39"/>
      <c r="J128" s="41"/>
    </row>
    <row r="129" spans="1:28" customHeight="1" ht="25">
      <c r="E129" s="67" t="s">
        <v>228</v>
      </c>
      <c r="F129" s="68"/>
      <c r="G129" s="67" t="s">
        <v>228</v>
      </c>
      <c r="H129" s="69"/>
      <c r="I129" s="68" t="s">
        <v>228</v>
      </c>
      <c r="J129" s="35"/>
    </row>
    <row r="130" spans="1:28" customHeight="1" ht="30">
      <c r="E130" s="63" t="s">
        <v>229</v>
      </c>
      <c r="F130" s="64"/>
      <c r="G130" s="65"/>
      <c r="H130" s="66" t="s">
        <v>230</v>
      </c>
      <c r="I130" s="64"/>
      <c r="J130" s="35"/>
    </row>
    <row r="131" spans="1:28" customHeight="1" ht="80">
      <c r="E131" s="33"/>
      <c r="F131" s="34"/>
      <c r="G131" s="35"/>
      <c r="H131" s="34"/>
      <c r="I131" s="34"/>
      <c r="J131" s="35"/>
    </row>
    <row r="132" spans="1:28" customHeight="1" ht="25">
      <c r="E132" s="67" t="s">
        <v>228</v>
      </c>
      <c r="F132" s="68"/>
      <c r="G132" s="69"/>
      <c r="H132" s="68" t="s">
        <v>228</v>
      </c>
      <c r="I132" s="68"/>
      <c r="J132" s="35"/>
    </row>
    <row r="133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14:F14"/>
    <mergeCell ref="I14:P14"/>
    <mergeCell ref="B53:F53"/>
    <mergeCell ref="I53:P53"/>
    <mergeCell ref="B75:F75"/>
    <mergeCell ref="I75:P75"/>
    <mergeCell ref="B112:F112"/>
    <mergeCell ref="I112:P112"/>
    <mergeCell ref="B117:F117"/>
    <mergeCell ref="I117:P117"/>
    <mergeCell ref="B119:F119"/>
    <mergeCell ref="I119:P119"/>
    <mergeCell ref="B121:F121"/>
    <mergeCell ref="I121:P121"/>
    <mergeCell ref="B122:P122"/>
    <mergeCell ref="B123:P123"/>
    <mergeCell ref="Q123:R123"/>
    <mergeCell ref="E125:J125"/>
    <mergeCell ref="E126:F126"/>
    <mergeCell ref="G126:H126"/>
    <mergeCell ref="I126:J126"/>
    <mergeCell ref="E130:G130"/>
    <mergeCell ref="H130:J13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1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87</v>
      </c>
      <c r="C13" s="10">
        <v>8979483260</v>
      </c>
      <c r="D13" s="10" t="s">
        <v>233</v>
      </c>
      <c r="E13" s="10" t="s">
        <v>234</v>
      </c>
      <c r="F13" s="11">
        <v>9923.16</v>
      </c>
      <c r="G13" s="11">
        <v>192</v>
      </c>
      <c r="H13" s="11">
        <v>1905246.72</v>
      </c>
      <c r="I13" s="11">
        <v>51.04</v>
      </c>
      <c r="J13" s="11">
        <v>2638.73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235</v>
      </c>
      <c r="V13" s="27" t="s">
        <v>236</v>
      </c>
    </row>
    <row r="14" spans="1:22" customHeight="1" ht="35">
      <c r="B14" s="22" t="s">
        <v>87</v>
      </c>
      <c r="C14" s="13">
        <v>8979483270</v>
      </c>
      <c r="D14" s="13" t="s">
        <v>237</v>
      </c>
      <c r="E14" s="13" t="s">
        <v>234</v>
      </c>
      <c r="F14" s="15">
        <v>9923.16</v>
      </c>
      <c r="G14" s="15">
        <v>192</v>
      </c>
      <c r="H14" s="15">
        <v>1905246.72</v>
      </c>
      <c r="I14" s="15">
        <v>51.04</v>
      </c>
      <c r="J14" s="15">
        <v>2638.73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235</v>
      </c>
      <c r="V14" s="28" t="s">
        <v>236</v>
      </c>
    </row>
    <row r="15" spans="1:22" customHeight="1" ht="35">
      <c r="B15" s="22" t="s">
        <v>87</v>
      </c>
      <c r="C15" s="13">
        <v>8979483360</v>
      </c>
      <c r="D15" s="13" t="s">
        <v>238</v>
      </c>
      <c r="E15" s="13" t="s">
        <v>234</v>
      </c>
      <c r="F15" s="15">
        <v>12477.32</v>
      </c>
      <c r="G15" s="15">
        <v>192</v>
      </c>
      <c r="H15" s="15">
        <v>2395645.44</v>
      </c>
      <c r="I15" s="15">
        <v>51.04</v>
      </c>
      <c r="J15" s="15">
        <v>3038.61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235</v>
      </c>
      <c r="V15" s="28" t="s">
        <v>236</v>
      </c>
    </row>
    <row r="16" spans="1:22" customHeight="1" ht="35">
      <c r="B16" s="22" t="s">
        <v>87</v>
      </c>
      <c r="C16" s="13">
        <v>8979483370</v>
      </c>
      <c r="D16" s="13" t="s">
        <v>239</v>
      </c>
      <c r="E16" s="13" t="s">
        <v>234</v>
      </c>
      <c r="F16" s="15">
        <v>12477.32</v>
      </c>
      <c r="G16" s="15">
        <v>192</v>
      </c>
      <c r="H16" s="15">
        <v>2395645.44</v>
      </c>
      <c r="I16" s="15">
        <v>51.04</v>
      </c>
      <c r="J16" s="15">
        <v>3038.61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235</v>
      </c>
      <c r="V16" s="28" t="s">
        <v>236</v>
      </c>
    </row>
    <row r="17" spans="1:22" customHeight="1" ht="35">
      <c r="B17" s="22" t="s">
        <v>87</v>
      </c>
      <c r="C17" s="13">
        <v>8979483440</v>
      </c>
      <c r="D17" s="13" t="s">
        <v>240</v>
      </c>
      <c r="E17" s="13" t="s">
        <v>234</v>
      </c>
      <c r="F17" s="15">
        <v>12557.32</v>
      </c>
      <c r="G17" s="15">
        <v>192</v>
      </c>
      <c r="H17" s="15">
        <v>2411005.44</v>
      </c>
      <c r="I17" s="15">
        <v>51.04</v>
      </c>
      <c r="J17" s="15">
        <v>3038.61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235</v>
      </c>
      <c r="V17" s="28" t="s">
        <v>236</v>
      </c>
    </row>
    <row r="18" spans="1:22" customHeight="1" ht="35">
      <c r="B18" s="22" t="s">
        <v>87</v>
      </c>
      <c r="C18" s="13">
        <v>8979483450</v>
      </c>
      <c r="D18" s="13" t="s">
        <v>241</v>
      </c>
      <c r="E18" s="13" t="s">
        <v>234</v>
      </c>
      <c r="F18" s="15">
        <v>12557.32</v>
      </c>
      <c r="G18" s="15">
        <v>192</v>
      </c>
      <c r="H18" s="15">
        <v>2411005.44</v>
      </c>
      <c r="I18" s="15">
        <v>51.04</v>
      </c>
      <c r="J18" s="15">
        <v>3038.61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235</v>
      </c>
      <c r="V18" s="28" t="s">
        <v>236</v>
      </c>
    </row>
    <row r="19" spans="1:22" customHeight="1" ht="50">
      <c r="B19" s="48" t="s">
        <v>125</v>
      </c>
      <c r="C19" s="46"/>
      <c r="D19" s="46"/>
      <c r="E19" s="46"/>
      <c r="F19" s="45"/>
      <c r="G19" s="45" t="str">
        <f>SUBTOTAL(9,G13:G18)</f>
        <v>0</v>
      </c>
      <c r="H19" s="49" t="str">
        <f>SUBTOTAL(9,H13:H18)</f>
        <v>0</v>
      </c>
      <c r="I19" s="49"/>
      <c r="J19" s="49"/>
      <c r="K19" s="49"/>
      <c r="L19" s="49"/>
      <c r="M19" s="49"/>
      <c r="N19" s="49"/>
      <c r="O19" s="49"/>
      <c r="P19" s="49"/>
      <c r="Q19" s="49" t="str">
        <f>SUBTOTAL(9,Q13:Q18)</f>
        <v>0</v>
      </c>
      <c r="R19" s="49" t="str">
        <f>SUBTOTAL(9,R13:R18)</f>
        <v>0</v>
      </c>
      <c r="S19" s="49" t="str">
        <f>SUBTOTAL(9,S13:S18)</f>
        <v>0</v>
      </c>
      <c r="T19" s="50" t="str">
        <f>SUBTOTAL(9,T13:T18)</f>
        <v>0</v>
      </c>
      <c r="U19" s="46"/>
      <c r="V19" s="47"/>
    </row>
    <row r="20" spans="1:22" customHeight="1" ht="65">
      <c r="B20" s="58" t="s">
        <v>214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9" t="str">
        <f>SUM(Q19)</f>
        <v>0</v>
      </c>
      <c r="R20" s="59" t="str">
        <f>SUM(R19)</f>
        <v>0</v>
      </c>
      <c r="S20" s="59" t="str">
        <f>SUM(S19)</f>
        <v>0</v>
      </c>
      <c r="T20" s="61" t="str">
        <f>SUM(T19)</f>
        <v>0</v>
      </c>
      <c r="U20" s="56"/>
      <c r="V20" s="57"/>
    </row>
    <row r="21" spans="1:22" customHeight="1" ht="65">
      <c r="B21" s="58" t="s">
        <v>215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0" t="str">
        <f>Q20+R20</f>
        <v>0</v>
      </c>
      <c r="R21" s="59"/>
      <c r="S21" s="59" t="str">
        <f>S20</f>
        <v>0</v>
      </c>
      <c r="T21" s="61" t="str">
        <f>T20</f>
        <v>0</v>
      </c>
      <c r="U21" s="56"/>
      <c r="V21" s="57"/>
    </row>
    <row r="22" spans="1:22" customHeight="1" ht="15"/>
    <row r="23" spans="1:22" customHeight="1" ht="30">
      <c r="B23" s="70" t="s">
        <v>242</v>
      </c>
      <c r="C23" s="70"/>
      <c r="D23" s="70"/>
      <c r="E23" s="62" t="s">
        <v>219</v>
      </c>
      <c r="F23" s="34"/>
      <c r="G23" s="34"/>
      <c r="H23" s="34"/>
      <c r="I23" s="34"/>
      <c r="J23" s="35"/>
    </row>
    <row r="24" spans="1:22" customHeight="1" ht="30">
      <c r="B24" s="70"/>
      <c r="C24" s="70" t="s">
        <v>243</v>
      </c>
      <c r="D24" s="70"/>
      <c r="E24" s="63" t="s">
        <v>221</v>
      </c>
      <c r="F24" s="64"/>
      <c r="G24" s="63" t="s">
        <v>222</v>
      </c>
      <c r="H24" s="65"/>
      <c r="I24" s="66" t="s">
        <v>223</v>
      </c>
      <c r="J24" s="35"/>
    </row>
    <row r="25" spans="1:22" customHeight="1" ht="40">
      <c r="B25" s="70"/>
      <c r="C25" s="70" t="s">
        <v>244</v>
      </c>
      <c r="D25" s="70"/>
      <c r="E25" s="36"/>
      <c r="F25" s="38"/>
      <c r="G25" s="36"/>
      <c r="H25" s="40"/>
      <c r="I25" s="38"/>
      <c r="J25" s="40"/>
    </row>
    <row r="26" spans="1:22" customHeight="1" ht="40">
      <c r="B26" s="71"/>
      <c r="C26" s="71"/>
      <c r="D26" s="71"/>
      <c r="E26" s="37"/>
      <c r="F26" s="39"/>
      <c r="G26" s="37"/>
      <c r="H26" s="41"/>
      <c r="I26" s="39"/>
      <c r="J26" s="41"/>
    </row>
    <row r="27" spans="1:22" customHeight="1" ht="25">
      <c r="E27" s="67" t="s">
        <v>228</v>
      </c>
      <c r="F27" s="68"/>
      <c r="G27" s="67" t="s">
        <v>228</v>
      </c>
      <c r="H27" s="69"/>
      <c r="I27" s="68" t="s">
        <v>228</v>
      </c>
      <c r="J27" s="35"/>
    </row>
    <row r="28" spans="1:22" customHeight="1" ht="30">
      <c r="E28" s="63" t="s">
        <v>229</v>
      </c>
      <c r="F28" s="64"/>
      <c r="G28" s="65"/>
      <c r="H28" s="66" t="s">
        <v>230</v>
      </c>
      <c r="I28" s="64"/>
      <c r="J28" s="35"/>
    </row>
    <row r="29" spans="1:22" customHeight="1" ht="80">
      <c r="E29" s="33"/>
      <c r="F29" s="34"/>
      <c r="G29" s="35"/>
      <c r="H29" s="34"/>
      <c r="I29" s="34"/>
      <c r="J29" s="35"/>
    </row>
    <row r="30" spans="1:22" customHeight="1" ht="25">
      <c r="E30" s="67" t="s">
        <v>228</v>
      </c>
      <c r="F30" s="68"/>
      <c r="G30" s="69"/>
      <c r="H30" s="68" t="s">
        <v>228</v>
      </c>
      <c r="I30" s="68"/>
      <c r="J30" s="35"/>
    </row>
    <row r="31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9:F19"/>
    <mergeCell ref="I19:P19"/>
    <mergeCell ref="B20:P20"/>
    <mergeCell ref="B21:P21"/>
    <mergeCell ref="Q21:R21"/>
    <mergeCell ref="E23:J23"/>
    <mergeCell ref="E24:F24"/>
    <mergeCell ref="G24:H24"/>
    <mergeCell ref="I24:J24"/>
    <mergeCell ref="E28:G28"/>
    <mergeCell ref="H28:J2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55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>
        <v>8983262451</v>
      </c>
      <c r="D13" s="10" t="s">
        <v>245</v>
      </c>
      <c r="E13" s="10"/>
      <c r="F13" s="11">
        <v>2105.12</v>
      </c>
      <c r="G13" s="11">
        <v>0</v>
      </c>
      <c r="H13" s="11">
        <v>0</v>
      </c>
      <c r="I13" s="11">
        <v>51.04</v>
      </c>
      <c r="J13" s="11">
        <v>898.45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246</v>
      </c>
      <c r="V13" s="27" t="s">
        <v>247</v>
      </c>
    </row>
    <row r="14" spans="1:22" customHeight="1" ht="35">
      <c r="B14" s="22"/>
      <c r="C14" s="13" t="s">
        <v>248</v>
      </c>
      <c r="D14" s="13" t="s">
        <v>249</v>
      </c>
      <c r="E14" s="13"/>
      <c r="F14" s="15">
        <v>33500</v>
      </c>
      <c r="G14" s="15">
        <v>5</v>
      </c>
      <c r="H14" s="15">
        <v>167500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246</v>
      </c>
      <c r="V14" s="28" t="s">
        <v>247</v>
      </c>
    </row>
    <row r="15" spans="1:22" customHeight="1" ht="35">
      <c r="B15" s="22"/>
      <c r="C15" s="13" t="s">
        <v>250</v>
      </c>
      <c r="D15" s="13" t="s">
        <v>249</v>
      </c>
      <c r="E15" s="13"/>
      <c r="F15" s="15">
        <v>34000</v>
      </c>
      <c r="G15" s="15">
        <v>5</v>
      </c>
      <c r="H15" s="15">
        <v>170000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246</v>
      </c>
      <c r="V15" s="28" t="s">
        <v>247</v>
      </c>
    </row>
    <row r="16" spans="1:22" customHeight="1" ht="35">
      <c r="B16" s="22"/>
      <c r="C16" s="13" t="s">
        <v>251</v>
      </c>
      <c r="D16" s="13" t="s">
        <v>252</v>
      </c>
      <c r="E16" s="13"/>
      <c r="F16" s="15">
        <v>8250</v>
      </c>
      <c r="G16" s="15">
        <v>20</v>
      </c>
      <c r="H16" s="15">
        <v>165000</v>
      </c>
      <c r="I16" s="15">
        <v>51.04</v>
      </c>
      <c r="J16" s="15">
        <v>96.52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246</v>
      </c>
      <c r="V16" s="28" t="s">
        <v>247</v>
      </c>
    </row>
    <row r="17" spans="1:22" customHeight="1" ht="35">
      <c r="B17" s="22"/>
      <c r="C17" s="13" t="s">
        <v>253</v>
      </c>
      <c r="D17" s="13" t="s">
        <v>252</v>
      </c>
      <c r="E17" s="13"/>
      <c r="F17" s="15">
        <v>8250</v>
      </c>
      <c r="G17" s="15">
        <v>20</v>
      </c>
      <c r="H17" s="15">
        <v>165000</v>
      </c>
      <c r="I17" s="15">
        <v>51.04</v>
      </c>
      <c r="J17" s="15">
        <v>116.67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246</v>
      </c>
      <c r="V17" s="28" t="s">
        <v>247</v>
      </c>
    </row>
    <row r="18" spans="1:22" customHeight="1" ht="35">
      <c r="B18" s="22"/>
      <c r="C18" s="13" t="s">
        <v>254</v>
      </c>
      <c r="D18" s="13" t="s">
        <v>245</v>
      </c>
      <c r="E18" s="13"/>
      <c r="F18" s="15">
        <v>14500</v>
      </c>
      <c r="G18" s="15">
        <v>2</v>
      </c>
      <c r="H18" s="15">
        <v>29000</v>
      </c>
      <c r="I18" s="15">
        <v>51.04</v>
      </c>
      <c r="J18" s="15">
        <v>12.92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246</v>
      </c>
      <c r="V18" s="28" t="s">
        <v>247</v>
      </c>
    </row>
    <row r="19" spans="1:22" customHeight="1" ht="35">
      <c r="B19" s="22"/>
      <c r="C19" s="13" t="s">
        <v>255</v>
      </c>
      <c r="D19" s="13" t="s">
        <v>245</v>
      </c>
      <c r="E19" s="13"/>
      <c r="F19" s="15">
        <v>14500</v>
      </c>
      <c r="G19" s="15">
        <v>2</v>
      </c>
      <c r="H19" s="15">
        <v>29000</v>
      </c>
      <c r="I19" s="15">
        <v>51.04</v>
      </c>
      <c r="J19" s="15">
        <v>12.92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246</v>
      </c>
      <c r="V19" s="28" t="s">
        <v>247</v>
      </c>
    </row>
    <row r="20" spans="1:22" customHeight="1" ht="50">
      <c r="B20" s="48" t="s">
        <v>36</v>
      </c>
      <c r="C20" s="46"/>
      <c r="D20" s="46"/>
      <c r="E20" s="46"/>
      <c r="F20" s="45"/>
      <c r="G20" s="45" t="str">
        <f>SUBTOTAL(9,G13:G19)</f>
        <v>0</v>
      </c>
      <c r="H20" s="49" t="str">
        <f>SUBTOTAL(9,H13:H19)</f>
        <v>0</v>
      </c>
      <c r="I20" s="49"/>
      <c r="J20" s="49"/>
      <c r="K20" s="49"/>
      <c r="L20" s="49"/>
      <c r="M20" s="49"/>
      <c r="N20" s="49"/>
      <c r="O20" s="49"/>
      <c r="P20" s="49"/>
      <c r="Q20" s="49" t="str">
        <f>SUBTOTAL(9,Q13:Q19)</f>
        <v>0</v>
      </c>
      <c r="R20" s="49" t="str">
        <f>SUBTOTAL(9,R13:R19)</f>
        <v>0</v>
      </c>
      <c r="S20" s="49" t="str">
        <f>SUBTOTAL(9,S13:S19)</f>
        <v>0</v>
      </c>
      <c r="T20" s="50" t="str">
        <f>SUBTOTAL(9,T13:T19)</f>
        <v>0</v>
      </c>
      <c r="U20" s="46"/>
      <c r="V20" s="47"/>
    </row>
    <row r="21" spans="1:22" customHeight="1" ht="35">
      <c r="B21" s="22" t="s">
        <v>256</v>
      </c>
      <c r="C21" s="13">
        <v>8983153683</v>
      </c>
      <c r="D21" s="13" t="s">
        <v>257</v>
      </c>
      <c r="E21" s="13" t="s">
        <v>258</v>
      </c>
      <c r="F21" s="15">
        <v>9426</v>
      </c>
      <c r="G21" s="15">
        <v>7</v>
      </c>
      <c r="H21" s="15">
        <v>65982</v>
      </c>
      <c r="I21" s="15" t="str">
        <f>F21 * 0.0025 </f>
        <v>0</v>
      </c>
      <c r="J21" s="15">
        <v>3278.35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259</v>
      </c>
      <c r="V21" s="28" t="s">
        <v>260</v>
      </c>
    </row>
    <row r="22" spans="1:22" customHeight="1" ht="35">
      <c r="B22" s="22" t="s">
        <v>256</v>
      </c>
      <c r="C22" s="13">
        <v>8983153693</v>
      </c>
      <c r="D22" s="13" t="s">
        <v>261</v>
      </c>
      <c r="E22" s="13" t="s">
        <v>258</v>
      </c>
      <c r="F22" s="15">
        <v>9426</v>
      </c>
      <c r="G22" s="15">
        <v>7</v>
      </c>
      <c r="H22" s="15">
        <v>65982</v>
      </c>
      <c r="I22" s="15">
        <v>51.04</v>
      </c>
      <c r="J22" s="15">
        <v>3278.35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259</v>
      </c>
      <c r="V22" s="28" t="s">
        <v>260</v>
      </c>
    </row>
    <row r="23" spans="1:22" customHeight="1" ht="35">
      <c r="B23" s="22" t="s">
        <v>256</v>
      </c>
      <c r="C23" s="13">
        <v>8983157052</v>
      </c>
      <c r="D23" s="13" t="s">
        <v>262</v>
      </c>
      <c r="E23" s="13" t="s">
        <v>258</v>
      </c>
      <c r="F23" s="15">
        <v>9975</v>
      </c>
      <c r="G23" s="15">
        <v>168</v>
      </c>
      <c r="H23" s="15">
        <v>1675800</v>
      </c>
      <c r="I23" s="15">
        <v>51.04</v>
      </c>
      <c r="J23" s="15">
        <v>3628.32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259</v>
      </c>
      <c r="V23" s="28" t="s">
        <v>260</v>
      </c>
    </row>
    <row r="24" spans="1:22" customHeight="1" ht="35">
      <c r="B24" s="22" t="s">
        <v>256</v>
      </c>
      <c r="C24" s="13">
        <v>8974854150</v>
      </c>
      <c r="D24" s="13" t="s">
        <v>263</v>
      </c>
      <c r="E24" s="13" t="s">
        <v>264</v>
      </c>
      <c r="F24" s="15">
        <v>8996</v>
      </c>
      <c r="G24" s="15">
        <v>107</v>
      </c>
      <c r="H24" s="15">
        <v>962572</v>
      </c>
      <c r="I24" s="15">
        <v>51.04</v>
      </c>
      <c r="J24" s="15">
        <v>1449.57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259</v>
      </c>
      <c r="V24" s="28" t="s">
        <v>260</v>
      </c>
    </row>
    <row r="25" spans="1:22" customHeight="1" ht="35">
      <c r="B25" s="22" t="s">
        <v>256</v>
      </c>
      <c r="C25" s="13">
        <v>8974854160</v>
      </c>
      <c r="D25" s="13" t="s">
        <v>265</v>
      </c>
      <c r="E25" s="13" t="s">
        <v>264</v>
      </c>
      <c r="F25" s="15">
        <v>8996</v>
      </c>
      <c r="G25" s="15">
        <v>107</v>
      </c>
      <c r="H25" s="15">
        <v>962572</v>
      </c>
      <c r="I25" s="15">
        <v>51.04</v>
      </c>
      <c r="J25" s="15">
        <v>1449.57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259</v>
      </c>
      <c r="V25" s="28" t="s">
        <v>260</v>
      </c>
    </row>
    <row r="26" spans="1:22" customHeight="1" ht="35">
      <c r="B26" s="22" t="s">
        <v>256</v>
      </c>
      <c r="C26" s="13">
        <v>8983153723</v>
      </c>
      <c r="D26" s="13" t="s">
        <v>263</v>
      </c>
      <c r="E26" s="13" t="s">
        <v>258</v>
      </c>
      <c r="F26" s="15">
        <v>9396</v>
      </c>
      <c r="G26" s="15">
        <v>498</v>
      </c>
      <c r="H26" s="15">
        <v>4679208</v>
      </c>
      <c r="I26" s="15">
        <v>51.04</v>
      </c>
      <c r="J26" s="15">
        <v>3278.35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259</v>
      </c>
      <c r="V26" s="28" t="s">
        <v>260</v>
      </c>
    </row>
    <row r="27" spans="1:22" customHeight="1" ht="35">
      <c r="B27" s="22" t="s">
        <v>256</v>
      </c>
      <c r="C27" s="13">
        <v>8983153733</v>
      </c>
      <c r="D27" s="13" t="s">
        <v>265</v>
      </c>
      <c r="E27" s="13" t="s">
        <v>258</v>
      </c>
      <c r="F27" s="15">
        <v>9396</v>
      </c>
      <c r="G27" s="15">
        <v>498</v>
      </c>
      <c r="H27" s="15">
        <v>4679208</v>
      </c>
      <c r="I27" s="15">
        <v>51.04</v>
      </c>
      <c r="J27" s="15">
        <v>3278.35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259</v>
      </c>
      <c r="V27" s="28" t="s">
        <v>260</v>
      </c>
    </row>
    <row r="28" spans="1:22" customHeight="1" ht="35">
      <c r="B28" s="22" t="s">
        <v>256</v>
      </c>
      <c r="C28" s="13">
        <v>8983156983</v>
      </c>
      <c r="D28" s="13" t="s">
        <v>262</v>
      </c>
      <c r="E28" s="13" t="s">
        <v>258</v>
      </c>
      <c r="F28" s="15">
        <v>9975</v>
      </c>
      <c r="G28" s="15">
        <v>222</v>
      </c>
      <c r="H28" s="15">
        <v>2214450</v>
      </c>
      <c r="I28" s="15">
        <v>51.04</v>
      </c>
      <c r="J28" s="15">
        <v>3802.43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259</v>
      </c>
      <c r="V28" s="28" t="s">
        <v>260</v>
      </c>
    </row>
    <row r="29" spans="1:22" customHeight="1" ht="35">
      <c r="B29" s="22" t="s">
        <v>256</v>
      </c>
      <c r="C29" s="13">
        <v>8983156993</v>
      </c>
      <c r="D29" s="13" t="s">
        <v>266</v>
      </c>
      <c r="E29" s="13" t="s">
        <v>258</v>
      </c>
      <c r="F29" s="15">
        <v>9975</v>
      </c>
      <c r="G29" s="15">
        <v>222</v>
      </c>
      <c r="H29" s="15">
        <v>2214450</v>
      </c>
      <c r="I29" s="15">
        <v>51.04</v>
      </c>
      <c r="J29" s="15">
        <v>3802.43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259</v>
      </c>
      <c r="V29" s="28" t="s">
        <v>260</v>
      </c>
    </row>
    <row r="30" spans="1:22" customHeight="1" ht="35">
      <c r="B30" s="22" t="s">
        <v>256</v>
      </c>
      <c r="C30" s="13">
        <v>8983157023</v>
      </c>
      <c r="D30" s="13" t="s">
        <v>267</v>
      </c>
      <c r="E30" s="13" t="s">
        <v>258</v>
      </c>
      <c r="F30" s="15">
        <v>10005</v>
      </c>
      <c r="G30" s="15">
        <v>13</v>
      </c>
      <c r="H30" s="15">
        <v>130065</v>
      </c>
      <c r="I30" s="15">
        <v>51.04</v>
      </c>
      <c r="J30" s="15">
        <v>3808.74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259</v>
      </c>
      <c r="V30" s="28" t="s">
        <v>260</v>
      </c>
    </row>
    <row r="31" spans="1:22" customHeight="1" ht="35">
      <c r="B31" s="22" t="s">
        <v>256</v>
      </c>
      <c r="C31" s="13">
        <v>8983157033</v>
      </c>
      <c r="D31" s="13" t="s">
        <v>268</v>
      </c>
      <c r="E31" s="13" t="s">
        <v>258</v>
      </c>
      <c r="F31" s="15">
        <v>10005</v>
      </c>
      <c r="G31" s="15">
        <v>13</v>
      </c>
      <c r="H31" s="15">
        <v>130065</v>
      </c>
      <c r="I31" s="15">
        <v>51.04</v>
      </c>
      <c r="J31" s="15">
        <v>3808.74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259</v>
      </c>
      <c r="V31" s="28" t="s">
        <v>260</v>
      </c>
    </row>
    <row r="32" spans="1:22" customHeight="1" ht="35">
      <c r="B32" s="22" t="s">
        <v>256</v>
      </c>
      <c r="C32" s="13">
        <v>8983157062</v>
      </c>
      <c r="D32" s="13" t="s">
        <v>266</v>
      </c>
      <c r="E32" s="13" t="s">
        <v>258</v>
      </c>
      <c r="F32" s="15">
        <v>9975</v>
      </c>
      <c r="G32" s="15">
        <v>168</v>
      </c>
      <c r="H32" s="15">
        <v>1675800</v>
      </c>
      <c r="I32" s="15">
        <v>51.04</v>
      </c>
      <c r="J32" s="15">
        <v>3622.01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259</v>
      </c>
      <c r="V32" s="28" t="s">
        <v>260</v>
      </c>
    </row>
    <row r="33" spans="1:22" customHeight="1" ht="35">
      <c r="B33" s="22" t="s">
        <v>256</v>
      </c>
      <c r="C33" s="13">
        <v>8983157273</v>
      </c>
      <c r="D33" s="13" t="s">
        <v>269</v>
      </c>
      <c r="E33" s="13" t="s">
        <v>258</v>
      </c>
      <c r="F33" s="15">
        <v>9689</v>
      </c>
      <c r="G33" s="15">
        <v>90</v>
      </c>
      <c r="H33" s="15">
        <v>872010</v>
      </c>
      <c r="I33" s="15">
        <v>51.04</v>
      </c>
      <c r="J33" s="15">
        <v>4238.74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259</v>
      </c>
      <c r="V33" s="28" t="s">
        <v>260</v>
      </c>
    </row>
    <row r="34" spans="1:22" customHeight="1" ht="35">
      <c r="B34" s="22" t="s">
        <v>256</v>
      </c>
      <c r="C34" s="13">
        <v>8983157293</v>
      </c>
      <c r="D34" s="13" t="s">
        <v>270</v>
      </c>
      <c r="E34" s="13" t="s">
        <v>258</v>
      </c>
      <c r="F34" s="15">
        <v>9689</v>
      </c>
      <c r="G34" s="15">
        <v>120</v>
      </c>
      <c r="H34" s="15">
        <v>1162680</v>
      </c>
      <c r="I34" s="15">
        <v>51.04</v>
      </c>
      <c r="J34" s="15">
        <v>4158.76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259</v>
      </c>
      <c r="V34" s="28" t="s">
        <v>260</v>
      </c>
    </row>
    <row r="35" spans="1:22" customHeight="1" ht="35">
      <c r="B35" s="22" t="s">
        <v>256</v>
      </c>
      <c r="C35" s="13">
        <v>8983157333</v>
      </c>
      <c r="D35" s="13" t="s">
        <v>271</v>
      </c>
      <c r="E35" s="13" t="s">
        <v>258</v>
      </c>
      <c r="F35" s="15">
        <v>9689</v>
      </c>
      <c r="G35" s="15">
        <v>90</v>
      </c>
      <c r="H35" s="15">
        <v>872010</v>
      </c>
      <c r="I35" s="15">
        <v>51.04</v>
      </c>
      <c r="J35" s="15">
        <v>4238.74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259</v>
      </c>
      <c r="V35" s="28" t="s">
        <v>260</v>
      </c>
    </row>
    <row r="36" spans="1:22" customHeight="1" ht="35">
      <c r="B36" s="22" t="s">
        <v>256</v>
      </c>
      <c r="C36" s="13">
        <v>8983157353</v>
      </c>
      <c r="D36" s="13" t="s">
        <v>272</v>
      </c>
      <c r="E36" s="13" t="s">
        <v>258</v>
      </c>
      <c r="F36" s="15">
        <v>9689</v>
      </c>
      <c r="G36" s="15">
        <v>121</v>
      </c>
      <c r="H36" s="15">
        <v>1172369</v>
      </c>
      <c r="I36" s="15">
        <v>51.04</v>
      </c>
      <c r="J36" s="15">
        <v>4284.15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259</v>
      </c>
      <c r="V36" s="28" t="s">
        <v>260</v>
      </c>
    </row>
    <row r="37" spans="1:22" customHeight="1" ht="35">
      <c r="B37" s="22" t="s">
        <v>256</v>
      </c>
      <c r="C37" s="13">
        <v>8984823710</v>
      </c>
      <c r="D37" s="13" t="s">
        <v>262</v>
      </c>
      <c r="E37" s="13" t="s">
        <v>264</v>
      </c>
      <c r="F37" s="15">
        <v>9575</v>
      </c>
      <c r="G37" s="15">
        <v>105</v>
      </c>
      <c r="H37" s="15">
        <v>1005375</v>
      </c>
      <c r="I37" s="15">
        <v>51.04</v>
      </c>
      <c r="J37" s="15">
        <v>961.24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31"/>
      <c r="U37" s="18" t="s">
        <v>259</v>
      </c>
      <c r="V37" s="28" t="s">
        <v>260</v>
      </c>
    </row>
    <row r="38" spans="1:22" customHeight="1" ht="35">
      <c r="B38" s="22" t="s">
        <v>256</v>
      </c>
      <c r="C38" s="13">
        <v>8984823740</v>
      </c>
      <c r="D38" s="13" t="s">
        <v>269</v>
      </c>
      <c r="E38" s="13" t="s">
        <v>264</v>
      </c>
      <c r="F38" s="15">
        <v>9289</v>
      </c>
      <c r="G38" s="15">
        <v>54</v>
      </c>
      <c r="H38" s="15">
        <v>501606</v>
      </c>
      <c r="I38" s="15">
        <v>51.04</v>
      </c>
      <c r="J38" s="15">
        <v>1393.05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31"/>
      <c r="U38" s="18" t="s">
        <v>259</v>
      </c>
      <c r="V38" s="28" t="s">
        <v>260</v>
      </c>
    </row>
    <row r="39" spans="1:22" customHeight="1" ht="35">
      <c r="B39" s="22" t="s">
        <v>256</v>
      </c>
      <c r="C39" s="13">
        <v>8984823770</v>
      </c>
      <c r="D39" s="13" t="s">
        <v>266</v>
      </c>
      <c r="E39" s="13" t="s">
        <v>264</v>
      </c>
      <c r="F39" s="15">
        <v>9575</v>
      </c>
      <c r="G39" s="15">
        <v>105</v>
      </c>
      <c r="H39" s="15">
        <v>1005375</v>
      </c>
      <c r="I39" s="15">
        <v>51.04</v>
      </c>
      <c r="J39" s="15">
        <v>961.24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31"/>
      <c r="U39" s="18" t="s">
        <v>259</v>
      </c>
      <c r="V39" s="28" t="s">
        <v>260</v>
      </c>
    </row>
    <row r="40" spans="1:22" customHeight="1" ht="35">
      <c r="B40" s="22" t="s">
        <v>256</v>
      </c>
      <c r="C40" s="13">
        <v>8984823800</v>
      </c>
      <c r="D40" s="13" t="s">
        <v>271</v>
      </c>
      <c r="E40" s="13" t="s">
        <v>264</v>
      </c>
      <c r="F40" s="15">
        <v>9289</v>
      </c>
      <c r="G40" s="15">
        <v>54</v>
      </c>
      <c r="H40" s="15">
        <v>501606</v>
      </c>
      <c r="I40" s="15">
        <v>51.04</v>
      </c>
      <c r="J40" s="15">
        <v>1519.34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31"/>
      <c r="U40" s="18" t="s">
        <v>259</v>
      </c>
      <c r="V40" s="28" t="s">
        <v>260</v>
      </c>
    </row>
    <row r="41" spans="1:22" customHeight="1" ht="35">
      <c r="B41" s="22" t="s">
        <v>256</v>
      </c>
      <c r="C41" s="13">
        <v>8984823830</v>
      </c>
      <c r="D41" s="13" t="s">
        <v>269</v>
      </c>
      <c r="E41" s="13" t="s">
        <v>264</v>
      </c>
      <c r="F41" s="15">
        <v>9289</v>
      </c>
      <c r="G41" s="15">
        <v>50</v>
      </c>
      <c r="H41" s="15">
        <v>464450</v>
      </c>
      <c r="I41" s="15">
        <v>51.04</v>
      </c>
      <c r="J41" s="15">
        <v>1490.77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31"/>
      <c r="U41" s="18" t="s">
        <v>259</v>
      </c>
      <c r="V41" s="28" t="s">
        <v>260</v>
      </c>
    </row>
    <row r="42" spans="1:22" customHeight="1" ht="35">
      <c r="B42" s="22" t="s">
        <v>256</v>
      </c>
      <c r="C42" s="13">
        <v>8984823840</v>
      </c>
      <c r="D42" s="13" t="s">
        <v>271</v>
      </c>
      <c r="E42" s="13" t="s">
        <v>264</v>
      </c>
      <c r="F42" s="15">
        <v>9289</v>
      </c>
      <c r="G42" s="15">
        <v>50</v>
      </c>
      <c r="H42" s="15">
        <v>464450</v>
      </c>
      <c r="I42" s="15">
        <v>51.04</v>
      </c>
      <c r="J42" s="15">
        <v>1528.96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31"/>
      <c r="U42" s="18" t="s">
        <v>259</v>
      </c>
      <c r="V42" s="28" t="s">
        <v>260</v>
      </c>
    </row>
    <row r="43" spans="1:22" customHeight="1" ht="50">
      <c r="B43" s="48" t="s">
        <v>273</v>
      </c>
      <c r="C43" s="52"/>
      <c r="D43" s="52"/>
      <c r="E43" s="52"/>
      <c r="F43" s="51"/>
      <c r="G43" s="51" t="str">
        <f>SUBTOTAL(9,G21:G42)</f>
        <v>0</v>
      </c>
      <c r="H43" s="54" t="str">
        <f>SUBTOTAL(9,H21:H42)</f>
        <v>0</v>
      </c>
      <c r="I43" s="54"/>
      <c r="J43" s="54"/>
      <c r="K43" s="54"/>
      <c r="L43" s="54"/>
      <c r="M43" s="54"/>
      <c r="N43" s="54"/>
      <c r="O43" s="54"/>
      <c r="P43" s="54"/>
      <c r="Q43" s="54" t="str">
        <f>SUBTOTAL(9,Q21:Q42)</f>
        <v>0</v>
      </c>
      <c r="R43" s="54" t="str">
        <f>SUBTOTAL(9,R21:R42)</f>
        <v>0</v>
      </c>
      <c r="S43" s="54" t="str">
        <f>SUBTOTAL(9,S21:S42)</f>
        <v>0</v>
      </c>
      <c r="T43" s="55" t="str">
        <f>SUBTOTAL(9,T21:T42)</f>
        <v>0</v>
      </c>
      <c r="U43" s="52"/>
      <c r="V43" s="53"/>
    </row>
    <row r="44" spans="1:22" customHeight="1" ht="65">
      <c r="B44" s="58" t="s">
        <v>214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9" t="str">
        <f>SUM(Q20,Q43)</f>
        <v>0</v>
      </c>
      <c r="R44" s="59" t="str">
        <f>SUM(R20,R43)</f>
        <v>0</v>
      </c>
      <c r="S44" s="59" t="str">
        <f>SUM(S20,S43)</f>
        <v>0</v>
      </c>
      <c r="T44" s="61" t="str">
        <f>SUM(T20,T43)</f>
        <v>0</v>
      </c>
      <c r="U44" s="56"/>
      <c r="V44" s="57"/>
    </row>
    <row r="45" spans="1:22" customHeight="1" ht="65">
      <c r="B45" s="58" t="s">
        <v>215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60" t="str">
        <f>Q44+R44</f>
        <v>0</v>
      </c>
      <c r="R45" s="59"/>
      <c r="S45" s="59" t="str">
        <f>S44</f>
        <v>0</v>
      </c>
      <c r="T45" s="61" t="str">
        <f>T44</f>
        <v>0</v>
      </c>
      <c r="U45" s="56"/>
      <c r="V45" s="57"/>
    </row>
    <row r="46" spans="1:22" customHeight="1" ht="15"/>
    <row r="47" spans="1:22" customHeight="1" ht="30">
      <c r="B47" s="70" t="s">
        <v>242</v>
      </c>
      <c r="C47" s="70"/>
      <c r="D47" s="70"/>
      <c r="E47" s="62" t="s">
        <v>219</v>
      </c>
      <c r="F47" s="34"/>
      <c r="G47" s="34"/>
      <c r="H47" s="34"/>
      <c r="I47" s="34"/>
      <c r="J47" s="35"/>
    </row>
    <row r="48" spans="1:22" customHeight="1" ht="30">
      <c r="B48" s="70"/>
      <c r="C48" s="70" t="s">
        <v>243</v>
      </c>
      <c r="D48" s="70"/>
      <c r="E48" s="63" t="s">
        <v>221</v>
      </c>
      <c r="F48" s="64"/>
      <c r="G48" s="63" t="s">
        <v>222</v>
      </c>
      <c r="H48" s="65"/>
      <c r="I48" s="66" t="s">
        <v>223</v>
      </c>
      <c r="J48" s="35"/>
    </row>
    <row r="49" spans="1:22" customHeight="1" ht="40">
      <c r="B49" s="70"/>
      <c r="C49" s="70" t="s">
        <v>244</v>
      </c>
      <c r="D49" s="70"/>
      <c r="E49" s="36"/>
      <c r="F49" s="38"/>
      <c r="G49" s="36"/>
      <c r="H49" s="40"/>
      <c r="I49" s="38"/>
      <c r="J49" s="40"/>
    </row>
    <row r="50" spans="1:22" customHeight="1" ht="40">
      <c r="B50" s="71"/>
      <c r="C50" s="71"/>
      <c r="D50" s="71"/>
      <c r="E50" s="37"/>
      <c r="F50" s="39"/>
      <c r="G50" s="37"/>
      <c r="H50" s="41"/>
      <c r="I50" s="39"/>
      <c r="J50" s="41"/>
    </row>
    <row r="51" spans="1:22" customHeight="1" ht="25">
      <c r="E51" s="67" t="s">
        <v>228</v>
      </c>
      <c r="F51" s="68"/>
      <c r="G51" s="67" t="s">
        <v>228</v>
      </c>
      <c r="H51" s="69"/>
      <c r="I51" s="68" t="s">
        <v>228</v>
      </c>
      <c r="J51" s="35"/>
    </row>
    <row r="52" spans="1:22" customHeight="1" ht="30">
      <c r="E52" s="63" t="s">
        <v>229</v>
      </c>
      <c r="F52" s="64"/>
      <c r="G52" s="65"/>
      <c r="H52" s="66" t="s">
        <v>230</v>
      </c>
      <c r="I52" s="64"/>
      <c r="J52" s="35"/>
    </row>
    <row r="53" spans="1:22" customHeight="1" ht="80">
      <c r="E53" s="33"/>
      <c r="F53" s="34"/>
      <c r="G53" s="35"/>
      <c r="H53" s="34"/>
      <c r="I53" s="34"/>
      <c r="J53" s="35"/>
    </row>
    <row r="54" spans="1:22" customHeight="1" ht="25">
      <c r="E54" s="67" t="s">
        <v>228</v>
      </c>
      <c r="F54" s="68"/>
      <c r="G54" s="69"/>
      <c r="H54" s="68" t="s">
        <v>228</v>
      </c>
      <c r="I54" s="68"/>
      <c r="J54" s="35"/>
    </row>
    <row r="55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20:F20"/>
    <mergeCell ref="I20:P20"/>
    <mergeCell ref="B43:F43"/>
    <mergeCell ref="I43:P43"/>
    <mergeCell ref="B44:P44"/>
    <mergeCell ref="B45:P45"/>
    <mergeCell ref="Q45:R45"/>
    <mergeCell ref="E47:J47"/>
    <mergeCell ref="E48:F48"/>
    <mergeCell ref="G48:H48"/>
    <mergeCell ref="I48:J48"/>
    <mergeCell ref="E52:G52"/>
    <mergeCell ref="H52:J5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8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274</v>
      </c>
      <c r="C13" s="10" t="s">
        <v>275</v>
      </c>
      <c r="D13" s="10" t="s">
        <v>276</v>
      </c>
      <c r="E13" s="10" t="s">
        <v>277</v>
      </c>
      <c r="F13" s="11">
        <v>541.34</v>
      </c>
      <c r="G13" s="11">
        <v>1080</v>
      </c>
      <c r="H13" s="11">
        <v>584647.2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34</v>
      </c>
      <c r="T13" s="27" t="s">
        <v>35</v>
      </c>
    </row>
    <row r="14" spans="1:20" customHeight="1" ht="50">
      <c r="B14" s="48" t="s">
        <v>278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279</v>
      </c>
      <c r="C15" s="13" t="s">
        <v>280</v>
      </c>
      <c r="D15" s="13" t="s">
        <v>281</v>
      </c>
      <c r="E15" s="13" t="s">
        <v>282</v>
      </c>
      <c r="F15" s="15">
        <v>1376.88</v>
      </c>
      <c r="G15" s="15">
        <v>10260</v>
      </c>
      <c r="H15" s="15">
        <v>14126788.8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34</v>
      </c>
      <c r="T15" s="28" t="s">
        <v>35</v>
      </c>
    </row>
    <row r="16" spans="1:20" customHeight="1" ht="50">
      <c r="B16" s="48" t="s">
        <v>283</v>
      </c>
      <c r="C16" s="52"/>
      <c r="D16" s="52"/>
      <c r="E16" s="52"/>
      <c r="F16" s="51"/>
      <c r="G16" s="51" t="str">
        <f>SUBTOTAL(9,G15:G15)</f>
        <v>0</v>
      </c>
      <c r="H16" s="54" t="str">
        <f>SUBTOTAL(9,H15:H15)</f>
        <v>0</v>
      </c>
      <c r="I16" s="54"/>
      <c r="J16" s="54"/>
      <c r="K16" s="54"/>
      <c r="L16" s="54"/>
      <c r="M16" s="54"/>
      <c r="N16" s="54"/>
      <c r="O16" s="54"/>
      <c r="P16" s="54"/>
      <c r="Q16" s="54" t="str">
        <f>SUBTOTAL(9,Q15:Q15)</f>
        <v>0</v>
      </c>
      <c r="R16" s="55" t="str">
        <f>SUBTOTAL(9,R15:R15)</f>
        <v>0</v>
      </c>
      <c r="S16" s="52"/>
      <c r="T16" s="53"/>
    </row>
    <row r="17" spans="1:20" customHeight="1" ht="65">
      <c r="B17" s="58" t="s">
        <v>214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9" t="str">
        <f>SUM(Q14,Q16)</f>
        <v>0</v>
      </c>
      <c r="R17" s="61" t="str">
        <f>SUM(R14,R16)</f>
        <v>0</v>
      </c>
      <c r="S17" s="56"/>
      <c r="T17" s="57"/>
    </row>
    <row r="18" spans="1:20" customHeight="1" ht="65">
      <c r="B18" s="58" t="s">
        <v>215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60" t="str">
        <f>Q17+R17</f>
        <v>0</v>
      </c>
      <c r="R18" s="61"/>
      <c r="S18" s="56"/>
      <c r="T18" s="57"/>
    </row>
    <row r="19" spans="1:20" customHeight="1" ht="15"/>
    <row r="20" spans="1:20" customHeight="1" ht="30">
      <c r="B20" s="70"/>
      <c r="C20" s="70"/>
      <c r="D20" s="70"/>
      <c r="E20" s="62" t="s">
        <v>219</v>
      </c>
      <c r="F20" s="34"/>
      <c r="G20" s="34"/>
      <c r="H20" s="34"/>
      <c r="I20" s="34"/>
      <c r="J20" s="35"/>
    </row>
    <row r="21" spans="1:20" customHeight="1" ht="30">
      <c r="B21" s="70"/>
      <c r="C21" s="70"/>
      <c r="D21" s="70"/>
      <c r="E21" s="63" t="s">
        <v>221</v>
      </c>
      <c r="F21" s="64"/>
      <c r="G21" s="63" t="s">
        <v>222</v>
      </c>
      <c r="H21" s="65"/>
      <c r="I21" s="66" t="s">
        <v>223</v>
      </c>
      <c r="J21" s="35"/>
    </row>
    <row r="22" spans="1:20" customHeight="1" ht="40">
      <c r="B22" s="70"/>
      <c r="C22" s="70"/>
      <c r="D22" s="70"/>
      <c r="E22" s="36"/>
      <c r="F22" s="38"/>
      <c r="G22" s="36"/>
      <c r="H22" s="40"/>
      <c r="I22" s="38"/>
      <c r="J22" s="40"/>
    </row>
    <row r="23" spans="1:20" customHeight="1" ht="40">
      <c r="B23" s="71"/>
      <c r="C23" s="71"/>
      <c r="D23" s="71"/>
      <c r="E23" s="37"/>
      <c r="F23" s="39"/>
      <c r="G23" s="37"/>
      <c r="H23" s="41"/>
      <c r="I23" s="39"/>
      <c r="J23" s="41"/>
    </row>
    <row r="24" spans="1:20" customHeight="1" ht="25">
      <c r="E24" s="67" t="s">
        <v>228</v>
      </c>
      <c r="F24" s="68"/>
      <c r="G24" s="67" t="s">
        <v>228</v>
      </c>
      <c r="H24" s="69"/>
      <c r="I24" s="68" t="s">
        <v>228</v>
      </c>
      <c r="J24" s="35"/>
    </row>
    <row r="25" spans="1:20" customHeight="1" ht="30">
      <c r="E25" s="63" t="s">
        <v>229</v>
      </c>
      <c r="F25" s="64"/>
      <c r="G25" s="65"/>
      <c r="H25" s="66" t="s">
        <v>230</v>
      </c>
      <c r="I25" s="64"/>
      <c r="J25" s="35"/>
    </row>
    <row r="26" spans="1:20" customHeight="1" ht="80">
      <c r="E26" s="33"/>
      <c r="F26" s="34"/>
      <c r="G26" s="35"/>
      <c r="H26" s="34"/>
      <c r="I26" s="34"/>
      <c r="J26" s="35"/>
    </row>
    <row r="27" spans="1:20" customHeight="1" ht="25">
      <c r="E27" s="67" t="s">
        <v>228</v>
      </c>
      <c r="F27" s="68"/>
      <c r="G27" s="69"/>
      <c r="H27" s="68" t="s">
        <v>228</v>
      </c>
      <c r="I27" s="68"/>
      <c r="J27" s="35"/>
    </row>
    <row r="28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6:F16"/>
    <mergeCell ref="I16:P16"/>
    <mergeCell ref="B17:P17"/>
    <mergeCell ref="B18:P18"/>
    <mergeCell ref="Q18:R18"/>
    <mergeCell ref="E20:J20"/>
    <mergeCell ref="E21:F21"/>
    <mergeCell ref="G21:H21"/>
    <mergeCell ref="I21:J21"/>
    <mergeCell ref="E25:G25"/>
    <mergeCell ref="H25:J25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5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284</v>
      </c>
      <c r="U11" s="26" t="s">
        <v>285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/>
      <c r="C13" s="10" t="s">
        <v>286</v>
      </c>
      <c r="D13" s="10" t="s">
        <v>287</v>
      </c>
      <c r="E13" s="10"/>
      <c r="F13" s="11">
        <v>593.17</v>
      </c>
      <c r="G13" s="11">
        <v>450</v>
      </c>
      <c r="H13" s="11">
        <v>266926.5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/>
      <c r="C14" s="13" t="s">
        <v>288</v>
      </c>
      <c r="D14" s="13" t="s">
        <v>289</v>
      </c>
      <c r="E14" s="13"/>
      <c r="F14" s="15">
        <v>364.21</v>
      </c>
      <c r="G14" s="15">
        <v>2520</v>
      </c>
      <c r="H14" s="15">
        <v>917809.2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 t="str">
        <f>Q14</f>
        <v>0</v>
      </c>
      <c r="U14" s="31"/>
      <c r="V14" s="18"/>
      <c r="W14" s="28"/>
    </row>
    <row r="15" spans="1:23" customHeight="1" ht="35">
      <c r="B15" s="22"/>
      <c r="C15" s="13" t="s">
        <v>290</v>
      </c>
      <c r="D15" s="13" t="s">
        <v>287</v>
      </c>
      <c r="E15" s="13"/>
      <c r="F15" s="15">
        <v>461.58</v>
      </c>
      <c r="G15" s="15">
        <v>135</v>
      </c>
      <c r="H15" s="15">
        <v>62313.3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50">
      <c r="B16" s="48" t="s">
        <v>36</v>
      </c>
      <c r="C16" s="46"/>
      <c r="D16" s="46"/>
      <c r="E16" s="46"/>
      <c r="F16" s="45"/>
      <c r="G16" s="45" t="str">
        <f>SUBTOTAL(9,G13:G15)</f>
        <v>0</v>
      </c>
      <c r="H16" s="49" t="str">
        <f>SUBTOTAL(9,H13:H15)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SUBTOTAL(9,Q13:Q15)</f>
        <v>0</v>
      </c>
      <c r="R16" s="49" t="str">
        <f>SUBTOTAL(9,R13:R15)</f>
        <v>0</v>
      </c>
      <c r="S16" s="49" t="str">
        <f>SUBTOTAL(9,S13:S15)</f>
        <v>0</v>
      </c>
      <c r="T16" s="49" t="str">
        <f>SUBTOTAL(9,T13:T15)</f>
        <v>0</v>
      </c>
      <c r="U16" s="50" t="str">
        <f>SUBTOTAL(9,U13:U15)</f>
        <v>0</v>
      </c>
      <c r="V16" s="46"/>
      <c r="W16" s="47"/>
    </row>
    <row r="17" spans="1:23" customHeight="1" ht="35">
      <c r="B17" s="22" t="s">
        <v>291</v>
      </c>
      <c r="C17" s="13" t="s">
        <v>292</v>
      </c>
      <c r="D17" s="13" t="s">
        <v>289</v>
      </c>
      <c r="E17" s="13" t="s">
        <v>293</v>
      </c>
      <c r="F17" s="15">
        <v>391.15</v>
      </c>
      <c r="G17" s="15">
        <v>852</v>
      </c>
      <c r="H17" s="15">
        <v>333259.8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 t="s">
        <v>291</v>
      </c>
      <c r="C18" s="13" t="s">
        <v>294</v>
      </c>
      <c r="D18" s="13" t="s">
        <v>289</v>
      </c>
      <c r="E18" s="13" t="s">
        <v>295</v>
      </c>
      <c r="F18" s="15">
        <v>287.09</v>
      </c>
      <c r="G18" s="15">
        <v>11952</v>
      </c>
      <c r="H18" s="15">
        <v>3431299.68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 t="str">
        <f>Q18</f>
        <v>0</v>
      </c>
      <c r="U18" s="31"/>
      <c r="V18" s="18"/>
      <c r="W18" s="28"/>
    </row>
    <row r="19" spans="1:23" customHeight="1" ht="35">
      <c r="B19" s="22" t="s">
        <v>291</v>
      </c>
      <c r="C19" s="13" t="s">
        <v>296</v>
      </c>
      <c r="D19" s="13" t="s">
        <v>297</v>
      </c>
      <c r="E19" s="13"/>
      <c r="F19" s="15">
        <v>300.99</v>
      </c>
      <c r="G19" s="15">
        <v>1080</v>
      </c>
      <c r="H19" s="15">
        <v>325069.2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35">
      <c r="B20" s="22" t="s">
        <v>291</v>
      </c>
      <c r="C20" s="13" t="s">
        <v>298</v>
      </c>
      <c r="D20" s="13" t="s">
        <v>297</v>
      </c>
      <c r="E20" s="13" t="s">
        <v>299</v>
      </c>
      <c r="F20" s="15">
        <v>299.9</v>
      </c>
      <c r="G20" s="15">
        <v>648</v>
      </c>
      <c r="H20" s="15">
        <v>194335.2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31" t="str">
        <f>Q20</f>
        <v>0</v>
      </c>
      <c r="V20" s="18"/>
      <c r="W20" s="28"/>
    </row>
    <row r="21" spans="1:23" customHeight="1" ht="35">
      <c r="B21" s="22" t="s">
        <v>291</v>
      </c>
      <c r="C21" s="13" t="s">
        <v>300</v>
      </c>
      <c r="D21" s="13" t="s">
        <v>297</v>
      </c>
      <c r="E21" s="13" t="s">
        <v>301</v>
      </c>
      <c r="F21" s="15">
        <v>478.28</v>
      </c>
      <c r="G21" s="15">
        <v>2394</v>
      </c>
      <c r="H21" s="15">
        <v>1145002.32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 t="str">
        <f>Q21</f>
        <v>0</v>
      </c>
      <c r="U21" s="31"/>
      <c r="V21" s="18"/>
      <c r="W21" s="28"/>
    </row>
    <row r="22" spans="1:23" customHeight="1" ht="35">
      <c r="B22" s="22" t="s">
        <v>291</v>
      </c>
      <c r="C22" s="13" t="s">
        <v>302</v>
      </c>
      <c r="D22" s="13" t="s">
        <v>297</v>
      </c>
      <c r="E22" s="13" t="s">
        <v>299</v>
      </c>
      <c r="F22" s="15">
        <v>300.5</v>
      </c>
      <c r="G22" s="15">
        <v>5640</v>
      </c>
      <c r="H22" s="15">
        <v>1694820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291</v>
      </c>
      <c r="C23" s="13" t="s">
        <v>303</v>
      </c>
      <c r="D23" s="13" t="s">
        <v>297</v>
      </c>
      <c r="E23" s="13" t="s">
        <v>299</v>
      </c>
      <c r="F23" s="15">
        <v>300.5</v>
      </c>
      <c r="G23" s="15">
        <v>648</v>
      </c>
      <c r="H23" s="15">
        <v>194724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291</v>
      </c>
      <c r="C24" s="13" t="s">
        <v>304</v>
      </c>
      <c r="D24" s="13" t="s">
        <v>297</v>
      </c>
      <c r="E24" s="13" t="s">
        <v>305</v>
      </c>
      <c r="F24" s="15">
        <v>300.5</v>
      </c>
      <c r="G24" s="15">
        <v>504</v>
      </c>
      <c r="H24" s="15">
        <v>151452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291</v>
      </c>
      <c r="C25" s="13" t="s">
        <v>306</v>
      </c>
      <c r="D25" s="13" t="s">
        <v>297</v>
      </c>
      <c r="E25" s="13" t="s">
        <v>307</v>
      </c>
      <c r="F25" s="15">
        <v>450.83</v>
      </c>
      <c r="G25" s="15">
        <v>5292</v>
      </c>
      <c r="H25" s="15">
        <v>2385792.36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291</v>
      </c>
      <c r="C26" s="13" t="s">
        <v>308</v>
      </c>
      <c r="D26" s="13" t="s">
        <v>289</v>
      </c>
      <c r="E26" s="13"/>
      <c r="F26" s="15">
        <v>339.46</v>
      </c>
      <c r="G26" s="15">
        <v>5040</v>
      </c>
      <c r="H26" s="15">
        <v>1710878.4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 t="str">
        <f>Q26</f>
        <v>0</v>
      </c>
      <c r="U26" s="31"/>
      <c r="V26" s="18"/>
      <c r="W26" s="28"/>
    </row>
    <row r="27" spans="1:23" customHeight="1" ht="35">
      <c r="B27" s="22" t="s">
        <v>291</v>
      </c>
      <c r="C27" s="13" t="s">
        <v>308</v>
      </c>
      <c r="D27" s="13" t="s">
        <v>289</v>
      </c>
      <c r="E27" s="13"/>
      <c r="F27" s="15">
        <v>339.46</v>
      </c>
      <c r="G27" s="15">
        <v>6552</v>
      </c>
      <c r="H27" s="15">
        <v>2224141.92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31" t="str">
        <f>Q27</f>
        <v>0</v>
      </c>
      <c r="V27" s="18"/>
      <c r="W27" s="28"/>
    </row>
    <row r="28" spans="1:23" customHeight="1" ht="35">
      <c r="B28" s="22" t="s">
        <v>291</v>
      </c>
      <c r="C28" s="13" t="s">
        <v>309</v>
      </c>
      <c r="D28" s="13" t="s">
        <v>289</v>
      </c>
      <c r="E28" s="13"/>
      <c r="F28" s="15">
        <v>364.21</v>
      </c>
      <c r="G28" s="15">
        <v>23520</v>
      </c>
      <c r="H28" s="15">
        <v>8566219.199999999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291</v>
      </c>
      <c r="C29" s="13" t="s">
        <v>309</v>
      </c>
      <c r="D29" s="13" t="s">
        <v>289</v>
      </c>
      <c r="E29" s="13"/>
      <c r="F29" s="15">
        <v>364.21</v>
      </c>
      <c r="G29" s="15">
        <v>61824</v>
      </c>
      <c r="H29" s="15">
        <v>22516919.04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 t="str">
        <f>Q29</f>
        <v>0</v>
      </c>
      <c r="U29" s="31"/>
      <c r="V29" s="18"/>
      <c r="W29" s="28"/>
    </row>
    <row r="30" spans="1:23" customHeight="1" ht="35">
      <c r="B30" s="22" t="s">
        <v>291</v>
      </c>
      <c r="C30" s="13" t="s">
        <v>310</v>
      </c>
      <c r="D30" s="13" t="s">
        <v>311</v>
      </c>
      <c r="E30" s="13"/>
      <c r="F30" s="15">
        <v>405.16</v>
      </c>
      <c r="G30" s="15">
        <v>8832</v>
      </c>
      <c r="H30" s="15">
        <v>3578373.12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 t="str">
        <f>Q30</f>
        <v>0</v>
      </c>
      <c r="U30" s="31"/>
      <c r="V30" s="18"/>
      <c r="W30" s="28"/>
    </row>
    <row r="31" spans="1:23" customHeight="1" ht="35">
      <c r="B31" s="22" t="s">
        <v>291</v>
      </c>
      <c r="C31" s="13" t="s">
        <v>310</v>
      </c>
      <c r="D31" s="13" t="s">
        <v>311</v>
      </c>
      <c r="E31" s="13"/>
      <c r="F31" s="15">
        <v>405.16</v>
      </c>
      <c r="G31" s="15">
        <v>3528</v>
      </c>
      <c r="H31" s="15">
        <v>1429404.48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31" t="str">
        <f>Q31</f>
        <v>0</v>
      </c>
      <c r="V31" s="18"/>
      <c r="W31" s="28"/>
    </row>
    <row r="32" spans="1:23" customHeight="1" ht="35">
      <c r="B32" s="22" t="s">
        <v>291</v>
      </c>
      <c r="C32" s="13" t="s">
        <v>312</v>
      </c>
      <c r="D32" s="13" t="s">
        <v>289</v>
      </c>
      <c r="E32" s="13" t="s">
        <v>313</v>
      </c>
      <c r="F32" s="15">
        <v>384.98</v>
      </c>
      <c r="G32" s="15">
        <v>32256</v>
      </c>
      <c r="H32" s="15">
        <v>12417914.88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291</v>
      </c>
      <c r="C33" s="13" t="s">
        <v>312</v>
      </c>
      <c r="D33" s="13" t="s">
        <v>289</v>
      </c>
      <c r="E33" s="13" t="s">
        <v>313</v>
      </c>
      <c r="F33" s="15">
        <v>384.98</v>
      </c>
      <c r="G33" s="15">
        <v>13608</v>
      </c>
      <c r="H33" s="15">
        <v>5238807.84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291</v>
      </c>
      <c r="C34" s="13" t="s">
        <v>314</v>
      </c>
      <c r="D34" s="13" t="s">
        <v>289</v>
      </c>
      <c r="E34" s="13"/>
      <c r="F34" s="15">
        <v>429.79</v>
      </c>
      <c r="G34" s="15">
        <v>1008</v>
      </c>
      <c r="H34" s="15">
        <v>433228.32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 t="str">
        <f>Q34</f>
        <v>0</v>
      </c>
      <c r="U34" s="31"/>
      <c r="V34" s="18"/>
      <c r="W34" s="28"/>
    </row>
    <row r="35" spans="1:23" customHeight="1" ht="35">
      <c r="B35" s="22" t="s">
        <v>291</v>
      </c>
      <c r="C35" s="13" t="s">
        <v>314</v>
      </c>
      <c r="D35" s="13" t="s">
        <v>289</v>
      </c>
      <c r="E35" s="13"/>
      <c r="F35" s="15">
        <v>429.79</v>
      </c>
      <c r="G35" s="15">
        <v>924</v>
      </c>
      <c r="H35" s="15">
        <v>397125.96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/>
      <c r="U35" s="31" t="str">
        <f>Q35</f>
        <v>0</v>
      </c>
      <c r="V35" s="18"/>
      <c r="W35" s="28"/>
    </row>
    <row r="36" spans="1:23" customHeight="1" ht="35">
      <c r="B36" s="22" t="s">
        <v>291</v>
      </c>
      <c r="C36" s="13" t="s">
        <v>315</v>
      </c>
      <c r="D36" s="13" t="s">
        <v>289</v>
      </c>
      <c r="E36" s="13"/>
      <c r="F36" s="15">
        <v>416.47</v>
      </c>
      <c r="G36" s="15">
        <v>3024</v>
      </c>
      <c r="H36" s="15">
        <v>1259405.28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/>
      <c r="U36" s="31" t="str">
        <f>Q36</f>
        <v>0</v>
      </c>
      <c r="V36" s="18"/>
      <c r="W36" s="28"/>
    </row>
    <row r="37" spans="1:23" customHeight="1" ht="35">
      <c r="B37" s="22" t="s">
        <v>291</v>
      </c>
      <c r="C37" s="13" t="s">
        <v>315</v>
      </c>
      <c r="D37" s="13" t="s">
        <v>289</v>
      </c>
      <c r="E37" s="13"/>
      <c r="F37" s="15">
        <v>416.47</v>
      </c>
      <c r="G37" s="15">
        <v>9576</v>
      </c>
      <c r="H37" s="15">
        <v>3988116.72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0.01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/>
      <c r="T37" s="15" t="str">
        <f>Q37</f>
        <v>0</v>
      </c>
      <c r="U37" s="31"/>
      <c r="V37" s="18"/>
      <c r="W37" s="28"/>
    </row>
    <row r="38" spans="1:23" customHeight="1" ht="50">
      <c r="B38" s="48" t="s">
        <v>316</v>
      </c>
      <c r="C38" s="52"/>
      <c r="D38" s="52"/>
      <c r="E38" s="52"/>
      <c r="F38" s="51"/>
      <c r="G38" s="51" t="str">
        <f>SUBTOTAL(9,G17:G37)</f>
        <v>0</v>
      </c>
      <c r="H38" s="54" t="str">
        <f>SUBTOTAL(9,H17:H37)</f>
        <v>0</v>
      </c>
      <c r="I38" s="54"/>
      <c r="J38" s="54"/>
      <c r="K38" s="54"/>
      <c r="L38" s="54"/>
      <c r="M38" s="54"/>
      <c r="N38" s="54"/>
      <c r="O38" s="54"/>
      <c r="P38" s="54"/>
      <c r="Q38" s="54" t="str">
        <f>SUBTOTAL(9,Q17:Q37)</f>
        <v>0</v>
      </c>
      <c r="R38" s="54" t="str">
        <f>SUBTOTAL(9,R17:R37)</f>
        <v>0</v>
      </c>
      <c r="S38" s="54" t="str">
        <f>SUBTOTAL(9,S17:S37)</f>
        <v>0</v>
      </c>
      <c r="T38" s="54" t="str">
        <f>SUBTOTAL(9,T17:T37)</f>
        <v>0</v>
      </c>
      <c r="U38" s="55" t="str">
        <f>SUBTOTAL(9,U17:U37)</f>
        <v>0</v>
      </c>
      <c r="V38" s="52"/>
      <c r="W38" s="53"/>
    </row>
    <row r="39" spans="1:23" customHeight="1" ht="65">
      <c r="B39" s="58" t="s">
        <v>214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9" t="str">
        <f>SUM(Q16,Q38)</f>
        <v>0</v>
      </c>
      <c r="R39" s="59" t="str">
        <f>SUM(R16,R38)</f>
        <v>0</v>
      </c>
      <c r="S39" s="59" t="str">
        <f>SUM(S16,S38)</f>
        <v>0</v>
      </c>
      <c r="T39" s="59" t="str">
        <f>SUM(T16,T38)</f>
        <v>0</v>
      </c>
      <c r="U39" s="61" t="str">
        <f>SUM(U16,U38)</f>
        <v>0</v>
      </c>
      <c r="V39" s="56"/>
      <c r="W39" s="57"/>
    </row>
    <row r="40" spans="1:23" customHeight="1" ht="65">
      <c r="B40" s="58" t="s">
        <v>215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0" t="str">
        <f>Q39+R39</f>
        <v>0</v>
      </c>
      <c r="R40" s="59"/>
      <c r="S40" s="59" t="str">
        <f>S39</f>
        <v>0</v>
      </c>
      <c r="T40" s="59" t="str">
        <f>T39</f>
        <v>0</v>
      </c>
      <c r="U40" s="61" t="str">
        <f>U39</f>
        <v>0</v>
      </c>
      <c r="V40" s="56"/>
      <c r="W40" s="57"/>
    </row>
    <row r="41" spans="1:23" customHeight="1" ht="15"/>
    <row r="42" spans="1:23" customHeight="1" ht="30">
      <c r="B42" s="70" t="s">
        <v>216</v>
      </c>
      <c r="C42" s="70" t="s">
        <v>217</v>
      </c>
      <c r="D42" s="70" t="s">
        <v>218</v>
      </c>
      <c r="E42" s="62" t="s">
        <v>219</v>
      </c>
      <c r="F42" s="34"/>
      <c r="G42" s="34"/>
      <c r="H42" s="34"/>
      <c r="I42" s="34"/>
      <c r="J42" s="35"/>
    </row>
    <row r="43" spans="1:23" customHeight="1" ht="30">
      <c r="B43" s="70"/>
      <c r="C43" s="70"/>
      <c r="D43" s="70" t="s">
        <v>220</v>
      </c>
      <c r="E43" s="63" t="s">
        <v>221</v>
      </c>
      <c r="F43" s="64"/>
      <c r="G43" s="63" t="s">
        <v>222</v>
      </c>
      <c r="H43" s="65"/>
      <c r="I43" s="66" t="s">
        <v>223</v>
      </c>
      <c r="J43" s="35"/>
    </row>
    <row r="44" spans="1:23" customHeight="1" ht="40">
      <c r="B44" s="70" t="s">
        <v>224</v>
      </c>
      <c r="C44" s="70" t="s">
        <v>225</v>
      </c>
      <c r="D44" s="70" t="s">
        <v>226</v>
      </c>
      <c r="E44" s="36"/>
      <c r="F44" s="38"/>
      <c r="G44" s="36"/>
      <c r="H44" s="40"/>
      <c r="I44" s="38"/>
      <c r="J44" s="40"/>
    </row>
    <row r="45" spans="1:23" customHeight="1" ht="40">
      <c r="B45" s="71"/>
      <c r="C45" s="71"/>
      <c r="D45" s="71" t="s">
        <v>227</v>
      </c>
      <c r="E45" s="37"/>
      <c r="F45" s="39"/>
      <c r="G45" s="37"/>
      <c r="H45" s="41"/>
      <c r="I45" s="39"/>
      <c r="J45" s="41"/>
    </row>
    <row r="46" spans="1:23" customHeight="1" ht="25">
      <c r="E46" s="67" t="s">
        <v>228</v>
      </c>
      <c r="F46" s="68"/>
      <c r="G46" s="67" t="s">
        <v>228</v>
      </c>
      <c r="H46" s="69"/>
      <c r="I46" s="68" t="s">
        <v>228</v>
      </c>
      <c r="J46" s="35"/>
    </row>
    <row r="47" spans="1:23" customHeight="1" ht="30">
      <c r="E47" s="63" t="s">
        <v>229</v>
      </c>
      <c r="F47" s="64"/>
      <c r="G47" s="65"/>
      <c r="H47" s="66" t="s">
        <v>230</v>
      </c>
      <c r="I47" s="64"/>
      <c r="J47" s="35"/>
    </row>
    <row r="48" spans="1:23" customHeight="1" ht="80">
      <c r="E48" s="33"/>
      <c r="F48" s="34"/>
      <c r="G48" s="35"/>
      <c r="H48" s="34"/>
      <c r="I48" s="34"/>
      <c r="J48" s="35"/>
    </row>
    <row r="49" spans="1:23" customHeight="1" ht="25">
      <c r="E49" s="67" t="s">
        <v>228</v>
      </c>
      <c r="F49" s="68"/>
      <c r="G49" s="69"/>
      <c r="H49" s="68" t="s">
        <v>228</v>
      </c>
      <c r="I49" s="68"/>
      <c r="J49" s="35"/>
    </row>
    <row r="50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16:F16"/>
    <mergeCell ref="I16:P16"/>
    <mergeCell ref="B38:F38"/>
    <mergeCell ref="I38:P38"/>
    <mergeCell ref="B39:P39"/>
    <mergeCell ref="B40:P40"/>
    <mergeCell ref="Q40:R40"/>
    <mergeCell ref="E42:J42"/>
    <mergeCell ref="E43:F43"/>
    <mergeCell ref="G43:H43"/>
    <mergeCell ref="I43:J43"/>
    <mergeCell ref="E47:G47"/>
    <mergeCell ref="H47:J4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2020(TBKK)(SM)</vt:lpstr>
      <vt:lpstr>Mar 2020(TBKK)(BRAKE IMCT)</vt:lpstr>
      <vt:lpstr>Mar 2020(TBKK)(BRAKE IGCE)</vt:lpstr>
      <vt:lpstr>Mar 2020(TBKK)(PCL)</vt:lpstr>
      <vt:lpstr>Mar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2020-03-04T07:50:11+00:00</dcterms:created>
  <dcterms:modified xsi:type="dcterms:W3CDTF">2020-03-04T07:50:11+00:00</dcterms:modified>
  <dc:title>Untitled Spreadsheet</dc:title>
  <dc:description/>
  <dc:subject/>
  <cp:keywords/>
  <cp:category/>
</cp:coreProperties>
</file>