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Jan 2020(TBKK)(SM)" sheetId="1" r:id="rId4"/>
    <sheet name="Jan 2020(TBKK)(BRAKE IMCT)" sheetId="2" r:id="rId5"/>
    <sheet name="Jan 2020(TBKK)(BRAKE IGCE)" sheetId="3" r:id="rId6"/>
    <sheet name="Jan 2020(TBKK)(PCL)" sheetId="4" r:id="rId7"/>
    <sheet name="Jan 2020(TBKK)(SM)(BH)" sheetId="5" r:id="rId8"/>
  </sheets>
  <definedNames>
    <definedName name="_xlnm._FilterDatabase" localSheetId="0" hidden="1">'Jan 2020(TBKK)(SM)'!$B$12:$AB$12</definedName>
    <definedName name="_xlnm.Print_Titles" localSheetId="0">'Jan 2020(TBKK)(SM)'!$2:$11</definedName>
    <definedName name="_xlnm.Print_Area" localSheetId="0">'Jan 2020(TBKK)(SM)'!$B$2:$Z$122</definedName>
    <definedName name="_xlnm._FilterDatabase" localSheetId="1" hidden="1">'Jan 2020(TBKK)(BRAKE IMCT)'!$B$12:$V$12</definedName>
    <definedName name="_xlnm.Print_Titles" localSheetId="1">'Jan 2020(TBKK)(BRAKE IMCT)'!$2:$11</definedName>
    <definedName name="_xlnm.Print_Area" localSheetId="1">'Jan 2020(TBKK)(BRAKE IMCT)'!$B$2:$T$42</definedName>
    <definedName name="_xlnm._FilterDatabase" localSheetId="2" hidden="1">'Jan 2020(TBKK)(BRAKE IGCE)'!$B$12:$V$12</definedName>
    <definedName name="_xlnm.Print_Titles" localSheetId="2">'Jan 2020(TBKK)(BRAKE IGCE)'!$2:$11</definedName>
    <definedName name="_xlnm.Print_Area" localSheetId="2">'Jan 2020(TBKK)(BRAKE IGCE)'!$B$2:$T$60</definedName>
    <definedName name="_xlnm._FilterDatabase" localSheetId="3" hidden="1">'Jan 2020(TBKK)(PCL)'!$B$12:$T$12</definedName>
    <definedName name="_xlnm.Print_Titles" localSheetId="3">'Jan 2020(TBKK)(PCL)'!$2:$11</definedName>
    <definedName name="_xlnm.Print_Area" localSheetId="3">'Jan 2020(TBKK)(PCL)'!$B$2:$R$31</definedName>
    <definedName name="_xlnm._FilterDatabase" localSheetId="4" hidden="1">'Jan 2020(TBKK)(SM)(BH)'!$B$12:$W$12</definedName>
    <definedName name="_xlnm.Print_Titles" localSheetId="4">'Jan 2020(TBKK)(SM)(BH)'!$2:$11</definedName>
    <definedName name="_xlnm.Print_Area" localSheetId="4">'Jan 2020(TBKK)(SM)(BH)'!$B$2:$U$49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<sst xmlns="http://schemas.openxmlformats.org/spreadsheetml/2006/main" uniqueCount="329">
  <si>
    <t>Sales RoyaltyReport for Dec'19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</si>
  <si>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</si>
  <si>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</si>
  <si>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</si>
  <si>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</si>
  <si>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Dec'19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</si>
  <si>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</si>
  <si>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</si>
  <si>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</si>
  <si>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</si>
  <si>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</si>
  <si>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</si>
  <si>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</si>
  <si>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</si>
  <si>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</si>
  <si>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</si>
  <si>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</si>
  <si>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</si>
  <si>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</si>
  <si>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</si>
  <si>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</si>
  <si>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</si>
  <si>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</si>
  <si>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</si>
  <si>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</si>
  <si>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</si>
  <si>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</si>
  <si>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</si>
  <si>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</si>
  <si>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</si>
  <si>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</si>
  <si>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</si>
  <si>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</si>
  <si>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MEC</t>
  </si>
  <si>
    <t>1050B375</t>
  </si>
  <si>
    <t>SLEEVE</t>
  </si>
  <si>
    <t>4P00</t>
  </si>
  <si>
    <t>N-BOI-01</t>
  </si>
  <si>
    <t>Oil Pump / Water Pump / Others</t>
  </si>
  <si>
    <t>1050B375G</t>
  </si>
  <si>
    <t>SU-4N15</t>
  </si>
  <si>
    <t>1060A196</t>
  </si>
  <si>
    <t>CASE ASSY  TIMING CHAIN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</si>
  <si>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</si>
  <si>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</si>
  <si>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</si>
  <si>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</si>
  <si>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</si>
  <si>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</si>
  <si>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</si>
  <si>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</si>
  <si>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</si>
  <si>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</si>
  <si>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</si>
  <si>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</si>
  <si>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</si>
  <si>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</si>
  <si>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</si>
  <si>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</si>
  <si>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</si>
  <si>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</si>
  <si>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</si>
  <si>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</si>
  <si>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</si>
  <si>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</si>
  <si>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</si>
  <si>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</si>
  <si>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</si>
  <si>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</si>
  <si>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</si>
  <si>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</si>
  <si>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</si>
  <si>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1300A064</t>
  </si>
  <si>
    <t>3E00-4M4</t>
  </si>
  <si>
    <t>1300A075</t>
  </si>
  <si>
    <t>4M4</t>
  </si>
  <si>
    <t>1300A126</t>
  </si>
  <si>
    <t>WATER PUMP ASSY</t>
  </si>
  <si>
    <t>1300A126G</t>
  </si>
  <si>
    <t>1320A047</t>
  </si>
  <si>
    <t>BRKT ASSY COOLING FAN</t>
  </si>
  <si>
    <t>1320A047G</t>
  </si>
  <si>
    <t>1320A064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</si>
  <si>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</si>
  <si>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</si>
  <si>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</si>
  <si>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</si>
  <si>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</si>
  <si>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</si>
  <si>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</si>
  <si>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</si>
  <si>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</si>
  <si>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</si>
  <si>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</si>
  <si>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</si>
  <si>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</si>
  <si>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</si>
  <si>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RT50</t>
  </si>
  <si>
    <t>RT56</t>
  </si>
  <si>
    <t>PIPE; WATER BYPASS</t>
  </si>
  <si>
    <t>GEAR ASM; IDLE D</t>
  </si>
  <si>
    <t>EJ40</t>
  </si>
  <si>
    <t>BOI-05</t>
  </si>
  <si>
    <t>1833(2)/2556 Gears, etc (4N15)</t>
  </si>
  <si>
    <t>OIL PUMP ASSY</t>
  </si>
  <si>
    <t>07'TF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</si>
  <si>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</si>
  <si>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</si>
  <si>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</si>
  <si>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</si>
  <si>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</si>
  <si>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</si>
  <si>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</si>
  <si>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</si>
  <si>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</si>
  <si>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</si>
  <si>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</si>
  <si>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</si>
  <si>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</si>
  <si>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</si>
  <si>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</si>
  <si>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</si>
  <si>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</si>
  <si>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</si>
  <si>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</si>
  <si>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</si>
  <si>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</si>
  <si>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</si>
  <si>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</si>
  <si>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</si>
  <si>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</si>
  <si>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</si>
  <si>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</si>
  <si>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</si>
  <si>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</si>
  <si>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KL99918224</t>
  </si>
  <si>
    <t>FORK  2 SHIFT</t>
  </si>
  <si>
    <t>PEM1408</t>
  </si>
  <si>
    <t>KL99918324</t>
  </si>
  <si>
    <t>FORK  3 SHIFT</t>
  </si>
  <si>
    <t>KL99918423</t>
  </si>
  <si>
    <t>FORK  4 SHIFT</t>
  </si>
  <si>
    <t>PEM480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</si>
  <si>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</si>
  <si>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</si>
  <si>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</si>
  <si>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</si>
  <si>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</si>
  <si>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</si>
  <si>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</si>
  <si>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</si>
  <si>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</si>
  <si>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</si>
  <si>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</si>
  <si>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</si>
  <si>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TC42221882</t>
  </si>
  <si>
    <t>FORK  SHIFT SHUTTLE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</si>
  <si>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</si>
  <si>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</si>
  <si>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</si>
  <si>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</si>
  <si>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</si>
  <si>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</si>
  <si>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</si>
  <si>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</si>
  <si>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</si>
  <si>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</si>
  <si>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</si>
  <si>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TC43221881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</si>
  <si>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</si>
  <si>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</si>
  <si>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</si>
  <si>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</si>
  <si>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</si>
  <si>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</si>
  <si>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</si>
  <si>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</si>
  <si>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</si>
  <si>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</si>
  <si>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</si>
  <si>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</si>
  <si>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</si>
  <si>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</si>
  <si>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</si>
  <si>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</si>
  <si>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</si>
  <si>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</si>
  <si>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</si>
  <si>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</si>
  <si>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</si>
  <si>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</si>
  <si>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</si>
  <si>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</si>
  <si>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FORK SHIFT (1-2) (FG)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</si>
  <si>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</si>
  <si>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</si>
  <si>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</si>
  <si>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</si>
  <si>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</si>
  <si>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</si>
  <si>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</si>
  <si>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</si>
  <si>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1J87373033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</si>
  <si>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</si>
  <si>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</si>
  <si>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</si>
  <si>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</si>
  <si>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</si>
  <si>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</si>
  <si>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</si>
  <si>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</si>
  <si>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</si>
  <si>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</si>
  <si>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</si>
  <si>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</si>
  <si>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</si>
  <si>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</si>
  <si>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Dec'19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</si>
  <si>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</si>
  <si>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</si>
  <si>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</si>
  <si>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</si>
  <si>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</si>
  <si>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</si>
  <si>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</si>
  <si>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</si>
  <si>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</si>
  <si>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</si>
  <si>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</si>
  <si>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</si>
  <si>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</si>
  <si>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</si>
  <si>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</si>
  <si>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</si>
  <si>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</si>
  <si>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BRAKE ASSY RRr LH ABS</t>
  </si>
  <si>
    <t>700P</t>
  </si>
  <si>
    <t>BOI-07</t>
  </si>
  <si>
    <t>2453(2)/2556 Brake Assy, etc.</t>
  </si>
  <si>
    <t>BRAKE ASSY RRr RH ABS</t>
  </si>
  <si>
    <t>BRAKE ASSY Ft RH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</si>
  <si>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</si>
  <si>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</si>
  <si>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</si>
  <si>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</si>
  <si>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</si>
  <si>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</si>
  <si>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</si>
  <si>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</si>
  <si>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G121-01900</t>
  </si>
  <si>
    <t>CAM ROLLER</t>
  </si>
  <si>
    <t>N-BOI-02</t>
  </si>
  <si>
    <t>Brake Assy</t>
  </si>
  <si>
    <t>G121-02000</t>
  </si>
  <si>
    <t>G123-01700</t>
  </si>
  <si>
    <t>ROLLER PIN</t>
  </si>
  <si>
    <t>G123-01800</t>
  </si>
  <si>
    <t>PIN ROLLER</t>
  </si>
  <si>
    <t>K414-85200Z10</t>
  </si>
  <si>
    <t>SHOE</t>
  </si>
  <si>
    <t>K414-85210Z10</t>
  </si>
  <si>
    <t xml:space="preserve">TOTAL OF SELLING FOR </t>
  </si>
  <si>
    <t>IGCE</t>
  </si>
  <si>
    <t>BRAKE ASSY Ft RH (ABS)</t>
  </si>
  <si>
    <t>VD00</t>
  </si>
  <si>
    <t>BOI-11</t>
  </si>
  <si>
    <t>59-1097-1-00-1-0 Brake Set (VD00)</t>
  </si>
  <si>
    <t>BRAKE ASSY Ft LH (ABS)</t>
  </si>
  <si>
    <t>BRAKE ASSY FRr RH (STD)</t>
  </si>
  <si>
    <t>BRAKE ASSY Ft RH (STD)</t>
  </si>
  <si>
    <t>VD00-HR</t>
  </si>
  <si>
    <t>BRAKE ASSY Ft LH (STD)</t>
  </si>
  <si>
    <t>BRAKE ASSY FRr LH (STD)</t>
  </si>
  <si>
    <t>BRAKE ASSY FRr RH (ABS)</t>
  </si>
  <si>
    <t>BRAKE ASSY FRr LH (ABS)</t>
  </si>
  <si>
    <t>BRAKE ASSY RRr RH (STD)</t>
  </si>
  <si>
    <t>BRAKE ASSY RRr R (STD)</t>
  </si>
  <si>
    <t>BRAKE ASSY RRr RH (ABS)</t>
  </si>
  <si>
    <t>BRAKE ASSY RRr LH (STD)</t>
  </si>
  <si>
    <t>BRAKE ASSY RRr LH (ABS)</t>
  </si>
  <si>
    <t>TOTAL OF SELLING FOR IGCE</t>
  </si>
  <si>
    <t>DAIHATSU</t>
  </si>
  <si>
    <t>16100-BZ051-A</t>
  </si>
  <si>
    <t>PUMP ASSY  WATER</t>
  </si>
  <si>
    <t>D46T (ALZA)</t>
  </si>
  <si>
    <t>TOTAL OF SELLING FOR DAIHATSU</t>
  </si>
  <si>
    <t>PRO</t>
  </si>
  <si>
    <t>PW811566</t>
  </si>
  <si>
    <t>FRONT CASE ASSY</t>
  </si>
  <si>
    <t>Campro</t>
  </si>
  <si>
    <t>TOTAL OF SELLING FOR PRO</t>
  </si>
  <si>
    <t>PMSB</t>
  </si>
  <si>
    <t>15100-BZ080-00</t>
  </si>
  <si>
    <t>D13B</t>
  </si>
  <si>
    <t>TOTAL OF SELLING FOR PMSB</t>
  </si>
  <si>
    <t>Bearing housing 2198(2)/2557</t>
  </si>
  <si>
    <t>Bearing housing 1260(2)/2552</t>
  </si>
  <si>
    <t>49180-25311</t>
  </si>
  <si>
    <t>B/H SUB ASSY</t>
  </si>
  <si>
    <t>49993-35922</t>
  </si>
  <si>
    <t>MTA</t>
  </si>
  <si>
    <t>49135-25681</t>
  </si>
  <si>
    <t>HOUSING BEARING SUB ASSY</t>
  </si>
  <si>
    <t>SMTC-Chojo</t>
  </si>
  <si>
    <t>49173-26761G</t>
  </si>
  <si>
    <t>GM SGE (TD02/025)</t>
  </si>
  <si>
    <t>49177-20112</t>
  </si>
  <si>
    <t>HOUSING  BEARING</t>
  </si>
  <si>
    <t>49177-20472</t>
  </si>
  <si>
    <t>TD04L</t>
  </si>
  <si>
    <t>49177-20482</t>
  </si>
  <si>
    <t>49180-20200</t>
  </si>
  <si>
    <t>HOUSING BEARING</t>
  </si>
  <si>
    <t>RENAULT-R9N</t>
  </si>
  <si>
    <t>49180-25590</t>
  </si>
  <si>
    <t>49189-20112</t>
  </si>
  <si>
    <t>49189-20123</t>
  </si>
  <si>
    <t>49335-20100</t>
  </si>
  <si>
    <t>TF035-VG</t>
  </si>
  <si>
    <t>49335-20800</t>
  </si>
  <si>
    <t>49373-25160</t>
  </si>
  <si>
    <t>49373-25590</t>
  </si>
  <si>
    <t>49373-25591</t>
  </si>
  <si>
    <t>HOUSING BEARING ASSY</t>
  </si>
  <si>
    <t>49373-25698</t>
  </si>
  <si>
    <t>VW EA211 1.5L 118kW EVO</t>
  </si>
  <si>
    <t>49377-26886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</si>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</sst>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22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 t="s">
        <v>33</v>
      </c>
      <c r="C13" s="10" t="s">
        <v>34</v>
      </c>
      <c r="D13" s="10" t="s">
        <v>35</v>
      </c>
      <c r="E13" s="10" t="s">
        <v>36</v>
      </c>
      <c r="F13" s="11">
        <v>46.24</v>
      </c>
      <c r="G13" s="11">
        <v>11280</v>
      </c>
      <c r="H13" s="11">
        <v>521587.2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37</v>
      </c>
      <c r="AB13" s="27" t="s">
        <v>38</v>
      </c>
    </row>
    <row r="14" spans="1:28" customHeight="1" ht="35">
      <c r="B14" s="22" t="s">
        <v>33</v>
      </c>
      <c r="C14" s="13" t="s">
        <v>39</v>
      </c>
      <c r="D14" s="13" t="s">
        <v>35</v>
      </c>
      <c r="E14" s="13" t="s">
        <v>40</v>
      </c>
      <c r="F14" s="15">
        <v>46.24</v>
      </c>
      <c r="G14" s="15">
        <v>420</v>
      </c>
      <c r="H14" s="15">
        <v>19420.8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15"/>
      <c r="U14" s="15"/>
      <c r="V14" s="15"/>
      <c r="W14" s="15"/>
      <c r="X14" s="15"/>
      <c r="Y14" s="15"/>
      <c r="Z14" s="31"/>
      <c r="AA14" s="18" t="s">
        <v>37</v>
      </c>
      <c r="AB14" s="28" t="s">
        <v>38</v>
      </c>
    </row>
    <row r="15" spans="1:28" customHeight="1" ht="35">
      <c r="B15" s="22" t="s">
        <v>33</v>
      </c>
      <c r="C15" s="13" t="s">
        <v>41</v>
      </c>
      <c r="D15" s="13" t="s">
        <v>42</v>
      </c>
      <c r="E15" s="13" t="s">
        <v>36</v>
      </c>
      <c r="F15" s="15">
        <v>1153.59</v>
      </c>
      <c r="G15" s="15">
        <v>1</v>
      </c>
      <c r="H15" s="15">
        <v>1153.59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37</v>
      </c>
      <c r="AB15" s="28" t="s">
        <v>38</v>
      </c>
    </row>
    <row r="16" spans="1:28" customHeight="1" ht="35">
      <c r="B16" s="22" t="s">
        <v>33</v>
      </c>
      <c r="C16" s="13" t="s">
        <v>43</v>
      </c>
      <c r="D16" s="13" t="s">
        <v>42</v>
      </c>
      <c r="E16" s="13" t="s">
        <v>36</v>
      </c>
      <c r="F16" s="15">
        <v>1135.37</v>
      </c>
      <c r="G16" s="15">
        <v>11278</v>
      </c>
      <c r="H16" s="15">
        <v>12804702.86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37</v>
      </c>
      <c r="AB16" s="28" t="s">
        <v>38</v>
      </c>
    </row>
    <row r="17" spans="1:28" customHeight="1" ht="35">
      <c r="B17" s="22" t="s">
        <v>33</v>
      </c>
      <c r="C17" s="13" t="s">
        <v>44</v>
      </c>
      <c r="D17" s="13" t="s">
        <v>42</v>
      </c>
      <c r="E17" s="13" t="s">
        <v>36</v>
      </c>
      <c r="F17" s="15">
        <v>1135.37</v>
      </c>
      <c r="G17" s="15">
        <v>420</v>
      </c>
      <c r="H17" s="15">
        <v>476855.4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37</v>
      </c>
      <c r="AB17" s="28" t="s">
        <v>38</v>
      </c>
    </row>
    <row r="18" spans="1:28" customHeight="1" ht="35">
      <c r="B18" s="22" t="s">
        <v>33</v>
      </c>
      <c r="C18" s="13" t="s">
        <v>45</v>
      </c>
      <c r="D18" s="13" t="s">
        <v>46</v>
      </c>
      <c r="E18" s="13" t="s">
        <v>47</v>
      </c>
      <c r="F18" s="15">
        <v>1143.86</v>
      </c>
      <c r="G18" s="15">
        <v>2640</v>
      </c>
      <c r="H18" s="15">
        <v>3019790.4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37</v>
      </c>
      <c r="AB18" s="28" t="s">
        <v>38</v>
      </c>
    </row>
    <row r="19" spans="1:28" customHeight="1" ht="35">
      <c r="B19" s="22" t="s">
        <v>33</v>
      </c>
      <c r="C19" s="13" t="s">
        <v>48</v>
      </c>
      <c r="D19" s="13" t="s">
        <v>49</v>
      </c>
      <c r="E19" s="13" t="s">
        <v>50</v>
      </c>
      <c r="F19" s="15">
        <v>213.76</v>
      </c>
      <c r="G19" s="15">
        <v>360</v>
      </c>
      <c r="H19" s="15">
        <v>76953.60000000001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/>
      <c r="U19" s="15"/>
      <c r="V19" s="15" t="str">
        <f>Q19</f>
        <v>0</v>
      </c>
      <c r="W19" s="15"/>
      <c r="X19" s="15"/>
      <c r="Y19" s="15"/>
      <c r="Z19" s="31"/>
      <c r="AA19" s="18" t="s">
        <v>51</v>
      </c>
      <c r="AB19" s="28" t="s">
        <v>52</v>
      </c>
    </row>
    <row r="20" spans="1:28" customHeight="1" ht="35">
      <c r="B20" s="22" t="s">
        <v>33</v>
      </c>
      <c r="C20" s="13" t="s">
        <v>53</v>
      </c>
      <c r="D20" s="13" t="s">
        <v>54</v>
      </c>
      <c r="E20" s="13" t="s">
        <v>36</v>
      </c>
      <c r="F20" s="15">
        <v>228.77</v>
      </c>
      <c r="G20" s="15">
        <v>11280</v>
      </c>
      <c r="H20" s="15">
        <v>2580525.6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/>
      <c r="U20" s="15"/>
      <c r="V20" s="15" t="str">
        <f>Q20</f>
        <v>0</v>
      </c>
      <c r="W20" s="15"/>
      <c r="X20" s="15"/>
      <c r="Y20" s="15"/>
      <c r="Z20" s="31"/>
      <c r="AA20" s="18" t="s">
        <v>51</v>
      </c>
      <c r="AB20" s="28" t="s">
        <v>52</v>
      </c>
    </row>
    <row r="21" spans="1:28" customHeight="1" ht="35">
      <c r="B21" s="22" t="s">
        <v>33</v>
      </c>
      <c r="C21" s="13" t="s">
        <v>55</v>
      </c>
      <c r="D21" s="13" t="s">
        <v>54</v>
      </c>
      <c r="E21" s="13" t="s">
        <v>36</v>
      </c>
      <c r="F21" s="15">
        <v>231.08</v>
      </c>
      <c r="G21" s="15">
        <v>420</v>
      </c>
      <c r="H21" s="15">
        <v>97053.60000000001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15"/>
      <c r="V21" s="15" t="str">
        <f>Q21</f>
        <v>0</v>
      </c>
      <c r="W21" s="15"/>
      <c r="X21" s="15"/>
      <c r="Y21" s="15"/>
      <c r="Z21" s="31"/>
      <c r="AA21" s="18" t="s">
        <v>51</v>
      </c>
      <c r="AB21" s="28" t="s">
        <v>52</v>
      </c>
    </row>
    <row r="22" spans="1:28" customHeight="1" ht="35">
      <c r="B22" s="22" t="s">
        <v>33</v>
      </c>
      <c r="C22" s="13" t="s">
        <v>56</v>
      </c>
      <c r="D22" s="13" t="s">
        <v>57</v>
      </c>
      <c r="E22" s="13" t="s">
        <v>36</v>
      </c>
      <c r="F22" s="15">
        <v>271.87</v>
      </c>
      <c r="G22" s="15">
        <v>11280</v>
      </c>
      <c r="H22" s="15">
        <v>3066693.6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15"/>
      <c r="V22" s="15" t="str">
        <f>Q22</f>
        <v>0</v>
      </c>
      <c r="W22" s="15"/>
      <c r="X22" s="15"/>
      <c r="Y22" s="15"/>
      <c r="Z22" s="31"/>
      <c r="AA22" s="18" t="s">
        <v>51</v>
      </c>
      <c r="AB22" s="28" t="s">
        <v>52</v>
      </c>
    </row>
    <row r="23" spans="1:28" customHeight="1" ht="35">
      <c r="B23" s="22" t="s">
        <v>33</v>
      </c>
      <c r="C23" s="13" t="s">
        <v>58</v>
      </c>
      <c r="D23" s="13" t="s">
        <v>57</v>
      </c>
      <c r="E23" s="13" t="s">
        <v>36</v>
      </c>
      <c r="F23" s="15">
        <v>274.62</v>
      </c>
      <c r="G23" s="15">
        <v>420</v>
      </c>
      <c r="H23" s="15">
        <v>115340.4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15"/>
      <c r="V23" s="15" t="str">
        <f>Q23</f>
        <v>0</v>
      </c>
      <c r="W23" s="15"/>
      <c r="X23" s="15"/>
      <c r="Y23" s="15"/>
      <c r="Z23" s="31"/>
      <c r="AA23" s="18" t="s">
        <v>51</v>
      </c>
      <c r="AB23" s="28" t="s">
        <v>52</v>
      </c>
    </row>
    <row r="24" spans="1:28" customHeight="1" ht="35">
      <c r="B24" s="22" t="s">
        <v>33</v>
      </c>
      <c r="C24" s="13" t="s">
        <v>59</v>
      </c>
      <c r="D24" s="13" t="s">
        <v>60</v>
      </c>
      <c r="E24" s="13" t="s">
        <v>36</v>
      </c>
      <c r="F24" s="15">
        <v>491.04</v>
      </c>
      <c r="G24" s="15">
        <v>11268</v>
      </c>
      <c r="H24" s="15">
        <v>5533038.72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15"/>
      <c r="V24" s="15" t="str">
        <f>Q24</f>
        <v>0</v>
      </c>
      <c r="W24" s="15"/>
      <c r="X24" s="15"/>
      <c r="Y24" s="15"/>
      <c r="Z24" s="31"/>
      <c r="AA24" s="18" t="s">
        <v>51</v>
      </c>
      <c r="AB24" s="28" t="s">
        <v>52</v>
      </c>
    </row>
    <row r="25" spans="1:28" customHeight="1" ht="35">
      <c r="B25" s="22" t="s">
        <v>33</v>
      </c>
      <c r="C25" s="13" t="s">
        <v>61</v>
      </c>
      <c r="D25" s="13" t="s">
        <v>60</v>
      </c>
      <c r="E25" s="13" t="s">
        <v>36</v>
      </c>
      <c r="F25" s="15">
        <v>495.62</v>
      </c>
      <c r="G25" s="15">
        <v>420</v>
      </c>
      <c r="H25" s="15">
        <v>208160.4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15"/>
      <c r="V25" s="15" t="str">
        <f>Q25</f>
        <v>0</v>
      </c>
      <c r="W25" s="15"/>
      <c r="X25" s="15"/>
      <c r="Y25" s="15"/>
      <c r="Z25" s="31"/>
      <c r="AA25" s="18" t="s">
        <v>51</v>
      </c>
      <c r="AB25" s="28" t="s">
        <v>52</v>
      </c>
    </row>
    <row r="26" spans="1:28" customHeight="1" ht="35">
      <c r="B26" s="22" t="s">
        <v>33</v>
      </c>
      <c r="C26" s="13" t="s">
        <v>62</v>
      </c>
      <c r="D26" s="13" t="s">
        <v>63</v>
      </c>
      <c r="E26" s="13" t="s">
        <v>50</v>
      </c>
      <c r="F26" s="15">
        <v>312.26</v>
      </c>
      <c r="G26" s="15">
        <v>384</v>
      </c>
      <c r="H26" s="15">
        <v>119907.84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15"/>
      <c r="V26" s="15" t="str">
        <f>Q26</f>
        <v>0</v>
      </c>
      <c r="W26" s="15"/>
      <c r="X26" s="15"/>
      <c r="Y26" s="15"/>
      <c r="Z26" s="31"/>
      <c r="AA26" s="18" t="s">
        <v>51</v>
      </c>
      <c r="AB26" s="28" t="s">
        <v>52</v>
      </c>
    </row>
    <row r="27" spans="1:28" customHeight="1" ht="35">
      <c r="B27" s="22" t="s">
        <v>33</v>
      </c>
      <c r="C27" s="13" t="s">
        <v>64</v>
      </c>
      <c r="D27" s="13" t="s">
        <v>65</v>
      </c>
      <c r="E27" s="13" t="s">
        <v>66</v>
      </c>
      <c r="F27" s="15">
        <v>2489.14</v>
      </c>
      <c r="G27" s="15">
        <v>1350</v>
      </c>
      <c r="H27" s="15">
        <v>3360339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15"/>
      <c r="U27" s="15"/>
      <c r="V27" s="15"/>
      <c r="W27" s="15"/>
      <c r="X27" s="15"/>
      <c r="Y27" s="15"/>
      <c r="Z27" s="31"/>
      <c r="AA27" s="18" t="s">
        <v>37</v>
      </c>
      <c r="AB27" s="28" t="s">
        <v>38</v>
      </c>
    </row>
    <row r="28" spans="1:28" customHeight="1" ht="35">
      <c r="B28" s="22" t="s">
        <v>33</v>
      </c>
      <c r="C28" s="13" t="s">
        <v>67</v>
      </c>
      <c r="D28" s="13" t="s">
        <v>68</v>
      </c>
      <c r="E28" s="13" t="s">
        <v>47</v>
      </c>
      <c r="F28" s="15">
        <v>759.67</v>
      </c>
      <c r="G28" s="15">
        <v>2635</v>
      </c>
      <c r="H28" s="15">
        <v>2001730.45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15"/>
      <c r="U28" s="15"/>
      <c r="V28" s="15"/>
      <c r="W28" s="15"/>
      <c r="X28" s="15"/>
      <c r="Y28" s="15"/>
      <c r="Z28" s="31"/>
      <c r="AA28" s="18" t="s">
        <v>37</v>
      </c>
      <c r="AB28" s="28" t="s">
        <v>38</v>
      </c>
    </row>
    <row r="29" spans="1:28" customHeight="1" ht="35">
      <c r="B29" s="22" t="s">
        <v>33</v>
      </c>
      <c r="C29" s="13" t="s">
        <v>69</v>
      </c>
      <c r="D29" s="13" t="s">
        <v>70</v>
      </c>
      <c r="E29" s="13" t="s">
        <v>71</v>
      </c>
      <c r="F29" s="15">
        <v>658.4</v>
      </c>
      <c r="G29" s="15">
        <v>1350</v>
      </c>
      <c r="H29" s="15">
        <v>888840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15"/>
      <c r="U29" s="15"/>
      <c r="V29" s="15"/>
      <c r="W29" s="15"/>
      <c r="X29" s="15"/>
      <c r="Y29" s="15"/>
      <c r="Z29" s="31"/>
      <c r="AA29" s="18" t="s">
        <v>37</v>
      </c>
      <c r="AB29" s="28" t="s">
        <v>38</v>
      </c>
    </row>
    <row r="30" spans="1:28" customHeight="1" ht="35">
      <c r="B30" s="22" t="s">
        <v>33</v>
      </c>
      <c r="C30" s="13" t="s">
        <v>72</v>
      </c>
      <c r="D30" s="13" t="s">
        <v>70</v>
      </c>
      <c r="E30" s="13" t="s">
        <v>73</v>
      </c>
      <c r="F30" s="15">
        <v>589.7</v>
      </c>
      <c r="G30" s="15">
        <v>24</v>
      </c>
      <c r="H30" s="15">
        <v>14152.8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15"/>
      <c r="U30" s="15"/>
      <c r="V30" s="15"/>
      <c r="W30" s="15"/>
      <c r="X30" s="15"/>
      <c r="Y30" s="15"/>
      <c r="Z30" s="31"/>
      <c r="AA30" s="18" t="s">
        <v>37</v>
      </c>
      <c r="AB30" s="28" t="s">
        <v>38</v>
      </c>
    </row>
    <row r="31" spans="1:28" customHeight="1" ht="35">
      <c r="B31" s="22" t="s">
        <v>33</v>
      </c>
      <c r="C31" s="13" t="s">
        <v>74</v>
      </c>
      <c r="D31" s="13" t="s">
        <v>70</v>
      </c>
      <c r="E31" s="13" t="s">
        <v>75</v>
      </c>
      <c r="F31" s="15">
        <v>621.76</v>
      </c>
      <c r="G31" s="15">
        <v>355</v>
      </c>
      <c r="H31" s="15">
        <v>220724.8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15"/>
      <c r="U31" s="15"/>
      <c r="V31" s="15"/>
      <c r="W31" s="15"/>
      <c r="X31" s="15"/>
      <c r="Y31" s="15"/>
      <c r="Z31" s="31"/>
      <c r="AA31" s="18" t="s">
        <v>37</v>
      </c>
      <c r="AB31" s="28" t="s">
        <v>38</v>
      </c>
    </row>
    <row r="32" spans="1:28" customHeight="1" ht="35">
      <c r="B32" s="22" t="s">
        <v>33</v>
      </c>
      <c r="C32" s="13" t="s">
        <v>76</v>
      </c>
      <c r="D32" s="13" t="s">
        <v>77</v>
      </c>
      <c r="E32" s="13" t="s">
        <v>36</v>
      </c>
      <c r="F32" s="15">
        <v>628.84</v>
      </c>
      <c r="G32" s="15">
        <v>11276</v>
      </c>
      <c r="H32" s="15">
        <v>7090799.84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15"/>
      <c r="U32" s="15"/>
      <c r="V32" s="15"/>
      <c r="W32" s="15"/>
      <c r="X32" s="15"/>
      <c r="Y32" s="15"/>
      <c r="Z32" s="31"/>
      <c r="AA32" s="18" t="s">
        <v>37</v>
      </c>
      <c r="AB32" s="28" t="s">
        <v>38</v>
      </c>
    </row>
    <row r="33" spans="1:28" customHeight="1" ht="35">
      <c r="B33" s="22" t="s">
        <v>33</v>
      </c>
      <c r="C33" s="13" t="s">
        <v>78</v>
      </c>
      <c r="D33" s="13" t="s">
        <v>77</v>
      </c>
      <c r="E33" s="13" t="s">
        <v>36</v>
      </c>
      <c r="F33" s="15">
        <v>628.84</v>
      </c>
      <c r="G33" s="15">
        <v>420</v>
      </c>
      <c r="H33" s="15">
        <v>264112.8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15"/>
      <c r="U33" s="15"/>
      <c r="V33" s="15"/>
      <c r="W33" s="15"/>
      <c r="X33" s="15"/>
      <c r="Y33" s="15"/>
      <c r="Z33" s="31"/>
      <c r="AA33" s="18" t="s">
        <v>37</v>
      </c>
      <c r="AB33" s="28" t="s">
        <v>38</v>
      </c>
    </row>
    <row r="34" spans="1:28" customHeight="1" ht="35">
      <c r="B34" s="22" t="s">
        <v>33</v>
      </c>
      <c r="C34" s="13" t="s">
        <v>79</v>
      </c>
      <c r="D34" s="13" t="s">
        <v>80</v>
      </c>
      <c r="E34" s="13" t="s">
        <v>36</v>
      </c>
      <c r="F34" s="15">
        <v>337.4</v>
      </c>
      <c r="G34" s="15">
        <v>11280</v>
      </c>
      <c r="H34" s="15">
        <v>3805872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37</v>
      </c>
      <c r="AB34" s="28" t="s">
        <v>38</v>
      </c>
    </row>
    <row r="35" spans="1:28" customHeight="1" ht="35">
      <c r="B35" s="22" t="s">
        <v>33</v>
      </c>
      <c r="C35" s="13" t="s">
        <v>81</v>
      </c>
      <c r="D35" s="13" t="s">
        <v>80</v>
      </c>
      <c r="E35" s="13" t="s">
        <v>36</v>
      </c>
      <c r="F35" s="15">
        <v>337.4</v>
      </c>
      <c r="G35" s="15">
        <v>420</v>
      </c>
      <c r="H35" s="15">
        <v>141708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0.01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37</v>
      </c>
      <c r="AB35" s="28" t="s">
        <v>38</v>
      </c>
    </row>
    <row r="36" spans="1:28" customHeight="1" ht="35">
      <c r="B36" s="22" t="s">
        <v>33</v>
      </c>
      <c r="C36" s="13" t="s">
        <v>82</v>
      </c>
      <c r="D36" s="13" t="s">
        <v>80</v>
      </c>
      <c r="E36" s="13"/>
      <c r="F36" s="15">
        <v>349.15</v>
      </c>
      <c r="G36" s="15">
        <v>1670</v>
      </c>
      <c r="H36" s="15">
        <v>583080.5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37</v>
      </c>
      <c r="AB36" s="28" t="s">
        <v>38</v>
      </c>
    </row>
    <row r="37" spans="1:28" customHeight="1" ht="35">
      <c r="B37" s="22" t="s">
        <v>33</v>
      </c>
      <c r="C37" s="13" t="s">
        <v>82</v>
      </c>
      <c r="D37" s="13" t="s">
        <v>80</v>
      </c>
      <c r="E37" s="13"/>
      <c r="F37" s="15">
        <v>384.63</v>
      </c>
      <c r="G37" s="15">
        <v>210</v>
      </c>
      <c r="H37" s="15">
        <v>80772.3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37</v>
      </c>
      <c r="AB37" s="28" t="s">
        <v>38</v>
      </c>
    </row>
    <row r="38" spans="1:28" customHeight="1" ht="35">
      <c r="B38" s="22" t="s">
        <v>33</v>
      </c>
      <c r="C38" s="13" t="s">
        <v>83</v>
      </c>
      <c r="D38" s="13" t="s">
        <v>84</v>
      </c>
      <c r="E38" s="13" t="s">
        <v>85</v>
      </c>
      <c r="F38" s="15">
        <v>6.47</v>
      </c>
      <c r="G38" s="15">
        <v>2700</v>
      </c>
      <c r="H38" s="15">
        <v>17469</v>
      </c>
      <c r="I38" s="15" t="str">
        <f>F38 * 0.0025 </f>
        <v>0</v>
      </c>
      <c r="J38" s="15">
        <v>0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37</v>
      </c>
      <c r="AB38" s="28" t="s">
        <v>38</v>
      </c>
    </row>
    <row r="39" spans="1:28" customHeight="1" ht="35">
      <c r="B39" s="22" t="s">
        <v>33</v>
      </c>
      <c r="C39" s="13" t="s">
        <v>86</v>
      </c>
      <c r="D39" s="13" t="s">
        <v>54</v>
      </c>
      <c r="E39" s="13" t="s">
        <v>50</v>
      </c>
      <c r="F39" s="15">
        <v>422.59</v>
      </c>
      <c r="G39" s="15">
        <v>372</v>
      </c>
      <c r="H39" s="15">
        <v>157203.48</v>
      </c>
      <c r="I39" s="15" t="str">
        <f>F39 * 0.0025 </f>
        <v>0</v>
      </c>
      <c r="J39" s="15">
        <v>0</v>
      </c>
      <c r="K39" s="15" t="str">
        <f>F39-I39-J39</f>
        <v>0</v>
      </c>
      <c r="L39" s="15"/>
      <c r="M39" s="15">
        <v>0.01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/>
      <c r="T39" s="15"/>
      <c r="U39" s="15"/>
      <c r="V39" s="15" t="str">
        <f>Q39</f>
        <v>0</v>
      </c>
      <c r="W39" s="15"/>
      <c r="X39" s="15"/>
      <c r="Y39" s="15"/>
      <c r="Z39" s="31"/>
      <c r="AA39" s="18" t="s">
        <v>51</v>
      </c>
      <c r="AB39" s="28" t="s">
        <v>52</v>
      </c>
    </row>
    <row r="40" spans="1:28" customHeight="1" ht="50">
      <c r="B40" s="48" t="s">
        <v>87</v>
      </c>
      <c r="C40" s="46"/>
      <c r="D40" s="46"/>
      <c r="E40" s="46"/>
      <c r="F40" s="45"/>
      <c r="G40" s="45" t="str">
        <f>SUBTOTAL(9,G13:G39)</f>
        <v>0</v>
      </c>
      <c r="H40" s="49" t="str">
        <f>SUBTOTAL(9,H13:H39)</f>
        <v>0</v>
      </c>
      <c r="I40" s="49"/>
      <c r="J40" s="49"/>
      <c r="K40" s="49"/>
      <c r="L40" s="49"/>
      <c r="M40" s="49"/>
      <c r="N40" s="49"/>
      <c r="O40" s="49"/>
      <c r="P40" s="49"/>
      <c r="Q40" s="49" t="str">
        <f>SUBTOTAL(9,Q13:Q39)</f>
        <v>0</v>
      </c>
      <c r="R40" s="49" t="str">
        <f>SUBTOTAL(9,R13:R39)</f>
        <v>0</v>
      </c>
      <c r="S40" s="49" t="str">
        <f>SUBTOTAL(9,S13:S39)</f>
        <v>0</v>
      </c>
      <c r="T40" s="49" t="str">
        <f>SUBTOTAL(9,T13:T39)</f>
        <v>0</v>
      </c>
      <c r="U40" s="49" t="str">
        <f>SUBTOTAL(9,U13:U39)</f>
        <v>0</v>
      </c>
      <c r="V40" s="49" t="str">
        <f>SUBTOTAL(9,V13:V39)</f>
        <v>0</v>
      </c>
      <c r="W40" s="49" t="str">
        <f>SUBTOTAL(9,W13:W39)</f>
        <v>0</v>
      </c>
      <c r="X40" s="49" t="str">
        <f>SUBTOTAL(9,X13:X39)</f>
        <v>0</v>
      </c>
      <c r="Y40" s="49" t="str">
        <f>SUBTOTAL(9,Y13:Y39)</f>
        <v>0</v>
      </c>
      <c r="Z40" s="50" t="str">
        <f>SUBTOTAL(9,Z13:Z39)</f>
        <v>0</v>
      </c>
      <c r="AA40" s="46"/>
      <c r="AB40" s="47"/>
    </row>
    <row r="41" spans="1:28" customHeight="1" ht="35">
      <c r="B41" s="22" t="s">
        <v>88</v>
      </c>
      <c r="C41" s="13">
        <v>8973121474</v>
      </c>
      <c r="D41" s="13" t="s">
        <v>77</v>
      </c>
      <c r="E41" s="13" t="s">
        <v>89</v>
      </c>
      <c r="F41" s="15">
        <v>607.88</v>
      </c>
      <c r="G41" s="15">
        <v>9090</v>
      </c>
      <c r="H41" s="15">
        <v>5525629.2</v>
      </c>
      <c r="I41" s="15" t="str">
        <f>F41 * 0.0025 </f>
        <v>0</v>
      </c>
      <c r="J41" s="15">
        <v>0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15"/>
      <c r="U41" s="15"/>
      <c r="V41" s="15"/>
      <c r="W41" s="15"/>
      <c r="X41" s="15"/>
      <c r="Y41" s="15"/>
      <c r="Z41" s="31"/>
      <c r="AA41" s="18" t="s">
        <v>37</v>
      </c>
      <c r="AB41" s="28" t="s">
        <v>38</v>
      </c>
    </row>
    <row r="42" spans="1:28" customHeight="1" ht="35">
      <c r="B42" s="22" t="s">
        <v>88</v>
      </c>
      <c r="C42" s="13">
        <v>8973794640</v>
      </c>
      <c r="D42" s="13" t="s">
        <v>90</v>
      </c>
      <c r="E42" s="13" t="s">
        <v>89</v>
      </c>
      <c r="F42" s="15">
        <v>64</v>
      </c>
      <c r="G42" s="15">
        <v>8912</v>
      </c>
      <c r="H42" s="15">
        <v>570368</v>
      </c>
      <c r="I42" s="15" t="str">
        <f>F42 * 0.0025 </f>
        <v>0</v>
      </c>
      <c r="J42" s="15">
        <v>0</v>
      </c>
      <c r="K42" s="15" t="str">
        <f>F42-I42-J42</f>
        <v>0</v>
      </c>
      <c r="L42" s="15"/>
      <c r="M42" s="15">
        <v>0.01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15"/>
      <c r="U42" s="15"/>
      <c r="V42" s="15"/>
      <c r="W42" s="15"/>
      <c r="X42" s="15"/>
      <c r="Y42" s="15"/>
      <c r="Z42" s="31"/>
      <c r="AA42" s="18" t="s">
        <v>37</v>
      </c>
      <c r="AB42" s="28" t="s">
        <v>38</v>
      </c>
    </row>
    <row r="43" spans="1:28" customHeight="1" ht="35">
      <c r="B43" s="22" t="s">
        <v>88</v>
      </c>
      <c r="C43" s="13">
        <v>8975299420</v>
      </c>
      <c r="D43" s="13" t="s">
        <v>91</v>
      </c>
      <c r="E43" s="13" t="s">
        <v>92</v>
      </c>
      <c r="F43" s="15">
        <v>893.55</v>
      </c>
      <c r="G43" s="15">
        <v>13852</v>
      </c>
      <c r="H43" s="15">
        <v>12377454.6</v>
      </c>
      <c r="I43" s="15" t="str">
        <f>F43 * 0.0025 </f>
        <v>0</v>
      </c>
      <c r="J43" s="15">
        <v>0</v>
      </c>
      <c r="K43" s="15" t="str">
        <f>F43-I43-J43</f>
        <v>0</v>
      </c>
      <c r="L43" s="15"/>
      <c r="M43" s="15">
        <v>0.01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/>
      <c r="T43" s="15"/>
      <c r="U43" s="15"/>
      <c r="V43" s="15"/>
      <c r="W43" s="15"/>
      <c r="X43" s="15" t="str">
        <f>Q43</f>
        <v>0</v>
      </c>
      <c r="Y43" s="15"/>
      <c r="Z43" s="31"/>
      <c r="AA43" s="18" t="s">
        <v>93</v>
      </c>
      <c r="AB43" s="28" t="s">
        <v>94</v>
      </c>
    </row>
    <row r="44" spans="1:28" customHeight="1" ht="35">
      <c r="B44" s="22" t="s">
        <v>88</v>
      </c>
      <c r="C44" s="13">
        <v>8980118901</v>
      </c>
      <c r="D44" s="13" t="s">
        <v>95</v>
      </c>
      <c r="E44" s="13" t="s">
        <v>96</v>
      </c>
      <c r="F44" s="15">
        <v>67.12</v>
      </c>
      <c r="G44" s="15">
        <v>1020</v>
      </c>
      <c r="H44" s="15">
        <v>68462.39999999999</v>
      </c>
      <c r="I44" s="15" t="str">
        <f>F44 * 0.0025 </f>
        <v>0</v>
      </c>
      <c r="J44" s="15">
        <v>0</v>
      </c>
      <c r="K44" s="15" t="str">
        <f>F44-I44-J44</f>
        <v>0</v>
      </c>
      <c r="L44" s="15"/>
      <c r="M44" s="15">
        <v>0.01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15"/>
      <c r="U44" s="15"/>
      <c r="V44" s="15"/>
      <c r="W44" s="15"/>
      <c r="X44" s="15"/>
      <c r="Y44" s="15"/>
      <c r="Z44" s="31"/>
      <c r="AA44" s="18" t="s">
        <v>37</v>
      </c>
      <c r="AB44" s="28" t="s">
        <v>38</v>
      </c>
    </row>
    <row r="45" spans="1:28" customHeight="1" ht="35">
      <c r="B45" s="22" t="s">
        <v>88</v>
      </c>
      <c r="C45" s="13">
        <v>8981320560</v>
      </c>
      <c r="D45" s="13" t="s">
        <v>95</v>
      </c>
      <c r="E45" s="13" t="s">
        <v>97</v>
      </c>
      <c r="F45" s="15">
        <v>55.6</v>
      </c>
      <c r="G45" s="15">
        <v>1374</v>
      </c>
      <c r="H45" s="15">
        <v>76394.39999999999</v>
      </c>
      <c r="I45" s="15" t="str">
        <f>F45 * 0.0025 </f>
        <v>0</v>
      </c>
      <c r="J45" s="15">
        <v>0</v>
      </c>
      <c r="K45" s="15" t="str">
        <f>F45-I45-J45</f>
        <v>0</v>
      </c>
      <c r="L45" s="15"/>
      <c r="M45" s="15">
        <v>0.01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37</v>
      </c>
      <c r="AB45" s="28" t="s">
        <v>38</v>
      </c>
    </row>
    <row r="46" spans="1:28" customHeight="1" ht="35">
      <c r="B46" s="22" t="s">
        <v>88</v>
      </c>
      <c r="C46" s="13">
        <v>8981587152</v>
      </c>
      <c r="D46" s="13" t="s">
        <v>95</v>
      </c>
      <c r="E46" s="13" t="s">
        <v>98</v>
      </c>
      <c r="F46" s="15">
        <v>100.39</v>
      </c>
      <c r="G46" s="15">
        <v>378</v>
      </c>
      <c r="H46" s="15">
        <v>37947.42</v>
      </c>
      <c r="I46" s="15" t="str">
        <f>F46 * 0.0025 </f>
        <v>0</v>
      </c>
      <c r="J46" s="15">
        <v>0</v>
      </c>
      <c r="K46" s="15" t="str">
        <f>F46-I46-J46</f>
        <v>0</v>
      </c>
      <c r="L46" s="15"/>
      <c r="M46" s="15">
        <v>0.01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15"/>
      <c r="U46" s="15"/>
      <c r="V46" s="15"/>
      <c r="W46" s="15"/>
      <c r="X46" s="15"/>
      <c r="Y46" s="15"/>
      <c r="Z46" s="31"/>
      <c r="AA46" s="18" t="s">
        <v>37</v>
      </c>
      <c r="AB46" s="28" t="s">
        <v>38</v>
      </c>
    </row>
    <row r="47" spans="1:28" customHeight="1" ht="35">
      <c r="B47" s="22" t="s">
        <v>88</v>
      </c>
      <c r="C47" s="13">
        <v>8981655171</v>
      </c>
      <c r="D47" s="13" t="s">
        <v>99</v>
      </c>
      <c r="E47" s="13" t="s">
        <v>97</v>
      </c>
      <c r="F47" s="15">
        <v>96.63</v>
      </c>
      <c r="G47" s="15">
        <v>1707</v>
      </c>
      <c r="H47" s="15">
        <v>164947.41</v>
      </c>
      <c r="I47" s="15" t="str">
        <f>F47 * 0.0025 </f>
        <v>0</v>
      </c>
      <c r="J47" s="15">
        <v>0</v>
      </c>
      <c r="K47" s="15" t="str">
        <f>F47-I47-J47</f>
        <v>0</v>
      </c>
      <c r="L47" s="15"/>
      <c r="M47" s="15">
        <v>0.01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37</v>
      </c>
      <c r="AB47" s="28" t="s">
        <v>38</v>
      </c>
    </row>
    <row r="48" spans="1:28" customHeight="1" ht="35">
      <c r="B48" s="22" t="s">
        <v>88</v>
      </c>
      <c r="C48" s="13">
        <v>8982319070</v>
      </c>
      <c r="D48" s="13" t="s">
        <v>100</v>
      </c>
      <c r="E48" s="13" t="s">
        <v>101</v>
      </c>
      <c r="F48" s="15">
        <v>281.68</v>
      </c>
      <c r="G48" s="15">
        <v>7475</v>
      </c>
      <c r="H48" s="15">
        <v>2105558</v>
      </c>
      <c r="I48" s="15" t="str">
        <f>F48 * 0.0025 </f>
        <v>0</v>
      </c>
      <c r="J48" s="15">
        <v>0</v>
      </c>
      <c r="K48" s="15" t="str">
        <f>F48-I48-J48</f>
        <v>0</v>
      </c>
      <c r="L48" s="15"/>
      <c r="M48" s="15">
        <v>0.01</v>
      </c>
      <c r="N48" s="15">
        <v>0</v>
      </c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/>
      <c r="T48" s="15"/>
      <c r="U48" s="15"/>
      <c r="V48" s="15"/>
      <c r="W48" s="15" t="str">
        <f>Q48</f>
        <v>0</v>
      </c>
      <c r="X48" s="15"/>
      <c r="Y48" s="15"/>
      <c r="Z48" s="31"/>
      <c r="AA48" s="18" t="s">
        <v>102</v>
      </c>
      <c r="AB48" s="28" t="s">
        <v>103</v>
      </c>
    </row>
    <row r="49" spans="1:28" customHeight="1" ht="35">
      <c r="B49" s="22" t="s">
        <v>88</v>
      </c>
      <c r="C49" s="13">
        <v>8982326241</v>
      </c>
      <c r="D49" s="13" t="s">
        <v>104</v>
      </c>
      <c r="E49" s="13" t="s">
        <v>105</v>
      </c>
      <c r="F49" s="15">
        <v>612.14</v>
      </c>
      <c r="G49" s="15">
        <v>9026</v>
      </c>
      <c r="H49" s="15">
        <v>5525175.64</v>
      </c>
      <c r="I49" s="15" t="str">
        <f>F49 * 0.0025 </f>
        <v>0</v>
      </c>
      <c r="J49" s="15">
        <v>0</v>
      </c>
      <c r="K49" s="15" t="str">
        <f>F49-I49-J49</f>
        <v>0</v>
      </c>
      <c r="L49" s="15"/>
      <c r="M49" s="15">
        <v>0.03</v>
      </c>
      <c r="N49" s="15">
        <v>0</v>
      </c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/>
      <c r="T49" s="15" t="str">
        <f>Q49</f>
        <v>0</v>
      </c>
      <c r="U49" s="15"/>
      <c r="V49" s="15"/>
      <c r="W49" s="15"/>
      <c r="X49" s="15"/>
      <c r="Y49" s="15"/>
      <c r="Z49" s="31"/>
      <c r="AA49" s="18" t="s">
        <v>106</v>
      </c>
      <c r="AB49" s="28" t="s">
        <v>107</v>
      </c>
    </row>
    <row r="50" spans="1:28" customHeight="1" ht="35">
      <c r="B50" s="22" t="s">
        <v>88</v>
      </c>
      <c r="C50" s="13">
        <v>8982432260</v>
      </c>
      <c r="D50" s="13" t="s">
        <v>108</v>
      </c>
      <c r="E50" s="13" t="s">
        <v>101</v>
      </c>
      <c r="F50" s="15">
        <v>115.71</v>
      </c>
      <c r="G50" s="15">
        <v>9897</v>
      </c>
      <c r="H50" s="15">
        <v>1145181.87</v>
      </c>
      <c r="I50" s="15" t="str">
        <f>F50 * 0.0025 </f>
        <v>0</v>
      </c>
      <c r="J50" s="15">
        <v>0</v>
      </c>
      <c r="K50" s="15" t="str">
        <f>F50-I50-J50</f>
        <v>0</v>
      </c>
      <c r="L50" s="15"/>
      <c r="M50" s="15">
        <v>0.01</v>
      </c>
      <c r="N50" s="15">
        <v>0</v>
      </c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 t="str">
        <f>Q50</f>
        <v>0</v>
      </c>
      <c r="T50" s="15"/>
      <c r="U50" s="15"/>
      <c r="V50" s="15"/>
      <c r="W50" s="15"/>
      <c r="X50" s="15"/>
      <c r="Y50" s="15"/>
      <c r="Z50" s="31"/>
      <c r="AA50" s="18" t="s">
        <v>37</v>
      </c>
      <c r="AB50" s="28" t="s">
        <v>38</v>
      </c>
    </row>
    <row r="51" spans="1:28" customHeight="1" ht="35">
      <c r="B51" s="22" t="s">
        <v>88</v>
      </c>
      <c r="C51" s="13">
        <v>8982446240</v>
      </c>
      <c r="D51" s="13" t="s">
        <v>109</v>
      </c>
      <c r="E51" s="13" t="s">
        <v>101</v>
      </c>
      <c r="F51" s="15">
        <v>202.48</v>
      </c>
      <c r="G51" s="15">
        <v>7200</v>
      </c>
      <c r="H51" s="15">
        <v>1457856</v>
      </c>
      <c r="I51" s="15" t="str">
        <f>F51 * 0.0025 </f>
        <v>0</v>
      </c>
      <c r="J51" s="15">
        <v>0</v>
      </c>
      <c r="K51" s="15" t="str">
        <f>F51-I51-J51</f>
        <v>0</v>
      </c>
      <c r="L51" s="15"/>
      <c r="M51" s="15">
        <v>0.01</v>
      </c>
      <c r="N51" s="15">
        <v>0</v>
      </c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/>
      <c r="T51" s="15"/>
      <c r="U51" s="15"/>
      <c r="V51" s="15"/>
      <c r="W51" s="15"/>
      <c r="X51" s="15"/>
      <c r="Y51" s="15" t="str">
        <f>Q51</f>
        <v>0</v>
      </c>
      <c r="Z51" s="31"/>
      <c r="AA51" s="18" t="s">
        <v>110</v>
      </c>
      <c r="AB51" s="28" t="s">
        <v>111</v>
      </c>
    </row>
    <row r="52" spans="1:28" customHeight="1" ht="35">
      <c r="B52" s="22" t="s">
        <v>88</v>
      </c>
      <c r="C52" s="13">
        <v>8982446250</v>
      </c>
      <c r="D52" s="13" t="s">
        <v>112</v>
      </c>
      <c r="E52" s="13" t="s">
        <v>101</v>
      </c>
      <c r="F52" s="15">
        <v>174.71</v>
      </c>
      <c r="G52" s="15">
        <v>7200</v>
      </c>
      <c r="H52" s="15">
        <v>1257912</v>
      </c>
      <c r="I52" s="15" t="str">
        <f>F52 * 0.0025 </f>
        <v>0</v>
      </c>
      <c r="J52" s="15">
        <v>0</v>
      </c>
      <c r="K52" s="15" t="str">
        <f>F52-I52-J52</f>
        <v>0</v>
      </c>
      <c r="L52" s="15"/>
      <c r="M52" s="15">
        <v>0.01</v>
      </c>
      <c r="N52" s="15">
        <v>0</v>
      </c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/>
      <c r="T52" s="15"/>
      <c r="U52" s="15"/>
      <c r="V52" s="15"/>
      <c r="W52" s="15"/>
      <c r="X52" s="15"/>
      <c r="Y52" s="15" t="str">
        <f>Q52</f>
        <v>0</v>
      </c>
      <c r="Z52" s="31"/>
      <c r="AA52" s="18" t="s">
        <v>110</v>
      </c>
      <c r="AB52" s="28" t="s">
        <v>111</v>
      </c>
    </row>
    <row r="53" spans="1:28" customHeight="1" ht="35">
      <c r="B53" s="22" t="s">
        <v>88</v>
      </c>
      <c r="C53" s="13">
        <v>8982446260</v>
      </c>
      <c r="D53" s="13" t="s">
        <v>113</v>
      </c>
      <c r="E53" s="13" t="s">
        <v>101</v>
      </c>
      <c r="F53" s="15">
        <v>174.71</v>
      </c>
      <c r="G53" s="15">
        <v>7200</v>
      </c>
      <c r="H53" s="15">
        <v>1257912</v>
      </c>
      <c r="I53" s="15" t="str">
        <f>F53 * 0.0025 </f>
        <v>0</v>
      </c>
      <c r="J53" s="15">
        <v>0</v>
      </c>
      <c r="K53" s="15" t="str">
        <f>F53-I53-J53</f>
        <v>0</v>
      </c>
      <c r="L53" s="15"/>
      <c r="M53" s="15">
        <v>0.01</v>
      </c>
      <c r="N53" s="15">
        <v>0</v>
      </c>
      <c r="O53" s="15" t="str">
        <f>ROUND(K53*M53,2)</f>
        <v>0</v>
      </c>
      <c r="P53" s="15" t="str">
        <f>ROUND(K53*N53,2)</f>
        <v>0</v>
      </c>
      <c r="Q53" s="15" t="str">
        <f>ROUND(G53*O53,2)</f>
        <v>0</v>
      </c>
      <c r="R53" s="15" t="str">
        <f>ROUND(G53*P53,2)</f>
        <v>0</v>
      </c>
      <c r="S53" s="15"/>
      <c r="T53" s="15"/>
      <c r="U53" s="15"/>
      <c r="V53" s="15"/>
      <c r="W53" s="15"/>
      <c r="X53" s="15"/>
      <c r="Y53" s="15" t="str">
        <f>Q53</f>
        <v>0</v>
      </c>
      <c r="Z53" s="31"/>
      <c r="AA53" s="18" t="s">
        <v>110</v>
      </c>
      <c r="AB53" s="28" t="s">
        <v>111</v>
      </c>
    </row>
    <row r="54" spans="1:28" customHeight="1" ht="35">
      <c r="B54" s="22" t="s">
        <v>88</v>
      </c>
      <c r="C54" s="13">
        <v>8982446270</v>
      </c>
      <c r="D54" s="13" t="s">
        <v>114</v>
      </c>
      <c r="E54" s="13" t="s">
        <v>101</v>
      </c>
      <c r="F54" s="15">
        <v>174.71</v>
      </c>
      <c r="G54" s="15">
        <v>7200</v>
      </c>
      <c r="H54" s="15">
        <v>1257912</v>
      </c>
      <c r="I54" s="15" t="str">
        <f>F54 * 0.0025 </f>
        <v>0</v>
      </c>
      <c r="J54" s="15">
        <v>0</v>
      </c>
      <c r="K54" s="15" t="str">
        <f>F54-I54-J54</f>
        <v>0</v>
      </c>
      <c r="L54" s="15"/>
      <c r="M54" s="15">
        <v>0.01</v>
      </c>
      <c r="N54" s="15">
        <v>0</v>
      </c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/>
      <c r="T54" s="15"/>
      <c r="U54" s="15"/>
      <c r="V54" s="15"/>
      <c r="W54" s="15"/>
      <c r="X54" s="15"/>
      <c r="Y54" s="15" t="str">
        <f>Q54</f>
        <v>0</v>
      </c>
      <c r="Z54" s="31"/>
      <c r="AA54" s="18" t="s">
        <v>110</v>
      </c>
      <c r="AB54" s="28" t="s">
        <v>111</v>
      </c>
    </row>
    <row r="55" spans="1:28" customHeight="1" ht="35">
      <c r="B55" s="22" t="s">
        <v>88</v>
      </c>
      <c r="C55" s="13">
        <v>8982446280</v>
      </c>
      <c r="D55" s="13" t="s">
        <v>115</v>
      </c>
      <c r="E55" s="13" t="s">
        <v>101</v>
      </c>
      <c r="F55" s="15">
        <v>122.15</v>
      </c>
      <c r="G55" s="15">
        <v>7200</v>
      </c>
      <c r="H55" s="15">
        <v>879480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>
        <v>0.01</v>
      </c>
      <c r="N55" s="15">
        <v>0</v>
      </c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/>
      <c r="T55" s="15"/>
      <c r="U55" s="15"/>
      <c r="V55" s="15"/>
      <c r="W55" s="15"/>
      <c r="X55" s="15"/>
      <c r="Y55" s="15" t="str">
        <f>Q55</f>
        <v>0</v>
      </c>
      <c r="Z55" s="31"/>
      <c r="AA55" s="18" t="s">
        <v>110</v>
      </c>
      <c r="AB55" s="28" t="s">
        <v>111</v>
      </c>
    </row>
    <row r="56" spans="1:28" customHeight="1" ht="35">
      <c r="B56" s="22" t="s">
        <v>88</v>
      </c>
      <c r="C56" s="13">
        <v>8982481601</v>
      </c>
      <c r="D56" s="13" t="s">
        <v>116</v>
      </c>
      <c r="E56" s="13" t="s">
        <v>117</v>
      </c>
      <c r="F56" s="15">
        <v>164.82</v>
      </c>
      <c r="G56" s="15">
        <v>13954</v>
      </c>
      <c r="H56" s="15">
        <v>2299898.28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>
        <v>0.01</v>
      </c>
      <c r="N56" s="15">
        <v>0</v>
      </c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/>
      <c r="T56" s="15"/>
      <c r="U56" s="15"/>
      <c r="V56" s="15"/>
      <c r="W56" s="15"/>
      <c r="X56" s="15"/>
      <c r="Y56" s="15"/>
      <c r="Z56" s="31" t="str">
        <f>Q56</f>
        <v>0</v>
      </c>
      <c r="AA56" s="18" t="s">
        <v>118</v>
      </c>
      <c r="AB56" s="28" t="s">
        <v>119</v>
      </c>
    </row>
    <row r="57" spans="1:28" customHeight="1" ht="35">
      <c r="B57" s="22" t="s">
        <v>88</v>
      </c>
      <c r="C57" s="13">
        <v>8982481612</v>
      </c>
      <c r="D57" s="13" t="s">
        <v>120</v>
      </c>
      <c r="E57" s="13" t="s">
        <v>117</v>
      </c>
      <c r="F57" s="15">
        <v>97.3</v>
      </c>
      <c r="G57" s="15">
        <v>13942</v>
      </c>
      <c r="H57" s="15">
        <v>1356556.6</v>
      </c>
      <c r="I57" s="15" t="str">
        <f>F57 * 0.0025 </f>
        <v>0</v>
      </c>
      <c r="J57" s="15">
        <v>0</v>
      </c>
      <c r="K57" s="15" t="str">
        <f>F57-I57-J57</f>
        <v>0</v>
      </c>
      <c r="L57" s="15"/>
      <c r="M57" s="15">
        <v>0.01</v>
      </c>
      <c r="N57" s="15">
        <v>0</v>
      </c>
      <c r="O57" s="15" t="str">
        <f>ROUND(K57*M57,2)</f>
        <v>0</v>
      </c>
      <c r="P57" s="15" t="str">
        <f>ROUND(K57*N57,2)</f>
        <v>0</v>
      </c>
      <c r="Q57" s="15" t="str">
        <f>ROUND(G57*O57,2)</f>
        <v>0</v>
      </c>
      <c r="R57" s="15" t="str">
        <f>ROUND(G57*P57,2)</f>
        <v>0</v>
      </c>
      <c r="S57" s="15"/>
      <c r="T57" s="15"/>
      <c r="U57" s="15"/>
      <c r="V57" s="15"/>
      <c r="W57" s="15"/>
      <c r="X57" s="15"/>
      <c r="Y57" s="15"/>
      <c r="Z57" s="31" t="str">
        <f>Q57</f>
        <v>0</v>
      </c>
      <c r="AA57" s="18" t="s">
        <v>118</v>
      </c>
      <c r="AB57" s="28" t="s">
        <v>119</v>
      </c>
    </row>
    <row r="58" spans="1:28" customHeight="1" ht="35">
      <c r="B58" s="22" t="s">
        <v>88</v>
      </c>
      <c r="C58" s="13">
        <v>8983518020</v>
      </c>
      <c r="D58" s="13" t="s">
        <v>121</v>
      </c>
      <c r="E58" s="13" t="s">
        <v>122</v>
      </c>
      <c r="F58" s="15">
        <v>259.98</v>
      </c>
      <c r="G58" s="15">
        <v>13884</v>
      </c>
      <c r="H58" s="15">
        <v>3609562.32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0.01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/>
      <c r="T58" s="15"/>
      <c r="U58" s="15"/>
      <c r="V58" s="15"/>
      <c r="W58" s="15"/>
      <c r="X58" s="15"/>
      <c r="Y58" s="15"/>
      <c r="Z58" s="31" t="str">
        <f>Q58</f>
        <v>0</v>
      </c>
      <c r="AA58" s="18" t="s">
        <v>118</v>
      </c>
      <c r="AB58" s="28" t="s">
        <v>119</v>
      </c>
    </row>
    <row r="59" spans="1:28" customHeight="1" ht="35">
      <c r="B59" s="22" t="s">
        <v>88</v>
      </c>
      <c r="C59" s="13">
        <v>8983518040</v>
      </c>
      <c r="D59" s="13" t="s">
        <v>123</v>
      </c>
      <c r="E59" s="13" t="s">
        <v>124</v>
      </c>
      <c r="F59" s="15">
        <v>201.96</v>
      </c>
      <c r="G59" s="15">
        <v>13874</v>
      </c>
      <c r="H59" s="15">
        <v>2801993.04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0.01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/>
      <c r="T59" s="15"/>
      <c r="U59" s="15"/>
      <c r="V59" s="15"/>
      <c r="W59" s="15"/>
      <c r="X59" s="15"/>
      <c r="Y59" s="15"/>
      <c r="Z59" s="31" t="str">
        <f>Q59</f>
        <v>0</v>
      </c>
      <c r="AA59" s="18" t="s">
        <v>118</v>
      </c>
      <c r="AB59" s="28" t="s">
        <v>119</v>
      </c>
    </row>
    <row r="60" spans="1:28" customHeight="1" ht="35">
      <c r="B60" s="22" t="s">
        <v>88</v>
      </c>
      <c r="C60" s="13">
        <v>8983518350</v>
      </c>
      <c r="D60" s="13" t="s">
        <v>104</v>
      </c>
      <c r="E60" s="13" t="s">
        <v>124</v>
      </c>
      <c r="F60" s="15">
        <v>903.48</v>
      </c>
      <c r="G60" s="15">
        <v>240</v>
      </c>
      <c r="H60" s="15">
        <v>216835.2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0.01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/>
      <c r="T60" s="15"/>
      <c r="U60" s="15"/>
      <c r="V60" s="15"/>
      <c r="W60" s="15"/>
      <c r="X60" s="15" t="str">
        <f>Q60</f>
        <v>0</v>
      </c>
      <c r="Y60" s="15"/>
      <c r="Z60" s="31"/>
      <c r="AA60" s="18" t="s">
        <v>93</v>
      </c>
      <c r="AB60" s="28" t="s">
        <v>94</v>
      </c>
    </row>
    <row r="61" spans="1:28" customHeight="1" ht="35">
      <c r="B61" s="22" t="s">
        <v>88</v>
      </c>
      <c r="C61" s="13">
        <v>8983828360</v>
      </c>
      <c r="D61" s="13" t="s">
        <v>77</v>
      </c>
      <c r="E61" s="13" t="s">
        <v>125</v>
      </c>
      <c r="F61" s="15">
        <v>449.87</v>
      </c>
      <c r="G61" s="15">
        <v>13652</v>
      </c>
      <c r="H61" s="15">
        <v>6141625.24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0.01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 t="str">
        <f>Q61</f>
        <v>0</v>
      </c>
      <c r="T61" s="15"/>
      <c r="U61" s="15"/>
      <c r="V61" s="15"/>
      <c r="W61" s="15"/>
      <c r="X61" s="15"/>
      <c r="Y61" s="15"/>
      <c r="Z61" s="31"/>
      <c r="AA61" s="18" t="s">
        <v>37</v>
      </c>
      <c r="AB61" s="28" t="s">
        <v>38</v>
      </c>
    </row>
    <row r="62" spans="1:28" customHeight="1" ht="50">
      <c r="B62" s="48" t="s">
        <v>126</v>
      </c>
      <c r="C62" s="46"/>
      <c r="D62" s="46"/>
      <c r="E62" s="46"/>
      <c r="F62" s="45"/>
      <c r="G62" s="45" t="str">
        <f>SUBTOTAL(9,G41:G61)</f>
        <v>0</v>
      </c>
      <c r="H62" s="49" t="str">
        <f>SUBTOTAL(9,H41:H61)</f>
        <v>0</v>
      </c>
      <c r="I62" s="49"/>
      <c r="J62" s="49"/>
      <c r="K62" s="49"/>
      <c r="L62" s="49"/>
      <c r="M62" s="49"/>
      <c r="N62" s="49"/>
      <c r="O62" s="49"/>
      <c r="P62" s="49"/>
      <c r="Q62" s="49" t="str">
        <f>SUBTOTAL(9,Q41:Q61)</f>
        <v>0</v>
      </c>
      <c r="R62" s="49" t="str">
        <f>SUBTOTAL(9,R41:R61)</f>
        <v>0</v>
      </c>
      <c r="S62" s="49" t="str">
        <f>SUBTOTAL(9,S41:S61)</f>
        <v>0</v>
      </c>
      <c r="T62" s="49" t="str">
        <f>SUBTOTAL(9,T41:T61)</f>
        <v>0</v>
      </c>
      <c r="U62" s="49" t="str">
        <f>SUBTOTAL(9,U41:U61)</f>
        <v>0</v>
      </c>
      <c r="V62" s="49" t="str">
        <f>SUBTOTAL(9,V41:V61)</f>
        <v>0</v>
      </c>
      <c r="W62" s="49" t="str">
        <f>SUBTOTAL(9,W41:W61)</f>
        <v>0</v>
      </c>
      <c r="X62" s="49" t="str">
        <f>SUBTOTAL(9,X41:X61)</f>
        <v>0</v>
      </c>
      <c r="Y62" s="49" t="str">
        <f>SUBTOTAL(9,Y41:Y61)</f>
        <v>0</v>
      </c>
      <c r="Z62" s="50" t="str">
        <f>SUBTOTAL(9,Z41:Z61)</f>
        <v>0</v>
      </c>
      <c r="AA62" s="46"/>
      <c r="AB62" s="47"/>
    </row>
    <row r="63" spans="1:28" customHeight="1" ht="35">
      <c r="B63" s="22" t="s">
        <v>127</v>
      </c>
      <c r="C63" s="13" t="s">
        <v>128</v>
      </c>
      <c r="D63" s="13" t="s">
        <v>129</v>
      </c>
      <c r="E63" s="13" t="s">
        <v>130</v>
      </c>
      <c r="F63" s="15">
        <v>182.01</v>
      </c>
      <c r="G63" s="15">
        <v>925</v>
      </c>
      <c r="H63" s="15">
        <v>168359.25</v>
      </c>
      <c r="I63" s="15" t="str">
        <f>F63 * 0.0025 </f>
        <v>0</v>
      </c>
      <c r="J63" s="15">
        <v>0</v>
      </c>
      <c r="K63" s="15" t="str">
        <f>F63-I63-J63</f>
        <v>0</v>
      </c>
      <c r="L63" s="15"/>
      <c r="M63" s="15">
        <v>0.01</v>
      </c>
      <c r="N63" s="15">
        <v>0</v>
      </c>
      <c r="O63" s="15" t="str">
        <f>ROUND(K63*M63,2)</f>
        <v>0</v>
      </c>
      <c r="P63" s="15" t="str">
        <f>ROUND(K63*N63,2)</f>
        <v>0</v>
      </c>
      <c r="Q63" s="15" t="str">
        <f>ROUND(G63*O63,2)</f>
        <v>0</v>
      </c>
      <c r="R63" s="15" t="str">
        <f>ROUND(G63*P63,2)</f>
        <v>0</v>
      </c>
      <c r="S63" s="15" t="str">
        <f>Q63</f>
        <v>0</v>
      </c>
      <c r="T63" s="15"/>
      <c r="U63" s="15"/>
      <c r="V63" s="15"/>
      <c r="W63" s="15"/>
      <c r="X63" s="15"/>
      <c r="Y63" s="15"/>
      <c r="Z63" s="31"/>
      <c r="AA63" s="18" t="s">
        <v>37</v>
      </c>
      <c r="AB63" s="28" t="s">
        <v>38</v>
      </c>
    </row>
    <row r="64" spans="1:28" customHeight="1" ht="35">
      <c r="B64" s="22" t="s">
        <v>127</v>
      </c>
      <c r="C64" s="13" t="s">
        <v>131</v>
      </c>
      <c r="D64" s="13" t="s">
        <v>132</v>
      </c>
      <c r="E64" s="13" t="s">
        <v>130</v>
      </c>
      <c r="F64" s="15">
        <v>170.56</v>
      </c>
      <c r="G64" s="15">
        <v>938</v>
      </c>
      <c r="H64" s="15">
        <v>159985.28</v>
      </c>
      <c r="I64" s="15" t="str">
        <f>F64 * 0.0025 </f>
        <v>0</v>
      </c>
      <c r="J64" s="15">
        <v>0</v>
      </c>
      <c r="K64" s="15" t="str">
        <f>F64-I64-J64</f>
        <v>0</v>
      </c>
      <c r="L64" s="15"/>
      <c r="M64" s="15">
        <v>0.01</v>
      </c>
      <c r="N64" s="15">
        <v>0</v>
      </c>
      <c r="O64" s="15" t="str">
        <f>ROUND(K64*M64,2)</f>
        <v>0</v>
      </c>
      <c r="P64" s="15" t="str">
        <f>ROUND(K64*N64,2)</f>
        <v>0</v>
      </c>
      <c r="Q64" s="15" t="str">
        <f>ROUND(G64*O64,2)</f>
        <v>0</v>
      </c>
      <c r="R64" s="15" t="str">
        <f>ROUND(G64*P64,2)</f>
        <v>0</v>
      </c>
      <c r="S64" s="15" t="str">
        <f>Q64</f>
        <v>0</v>
      </c>
      <c r="T64" s="15"/>
      <c r="U64" s="15"/>
      <c r="V64" s="15"/>
      <c r="W64" s="15"/>
      <c r="X64" s="15"/>
      <c r="Y64" s="15"/>
      <c r="Z64" s="31"/>
      <c r="AA64" s="18" t="s">
        <v>37</v>
      </c>
      <c r="AB64" s="28" t="s">
        <v>38</v>
      </c>
    </row>
    <row r="65" spans="1:28" customHeight="1" ht="35">
      <c r="B65" s="22" t="s">
        <v>127</v>
      </c>
      <c r="C65" s="13" t="s">
        <v>133</v>
      </c>
      <c r="D65" s="13" t="s">
        <v>134</v>
      </c>
      <c r="E65" s="13" t="s">
        <v>130</v>
      </c>
      <c r="F65" s="15">
        <v>158.19</v>
      </c>
      <c r="G65" s="15">
        <v>920</v>
      </c>
      <c r="H65" s="15">
        <v>145534.8</v>
      </c>
      <c r="I65" s="15" t="str">
        <f>F65 * 0.0025 </f>
        <v>0</v>
      </c>
      <c r="J65" s="15">
        <v>0</v>
      </c>
      <c r="K65" s="15" t="str">
        <f>F65-I65-J65</f>
        <v>0</v>
      </c>
      <c r="L65" s="15"/>
      <c r="M65" s="15">
        <v>0.01</v>
      </c>
      <c r="N65" s="15">
        <v>0</v>
      </c>
      <c r="O65" s="15" t="str">
        <f>ROUND(K65*M65,2)</f>
        <v>0</v>
      </c>
      <c r="P65" s="15" t="str">
        <f>ROUND(K65*N65,2)</f>
        <v>0</v>
      </c>
      <c r="Q65" s="15" t="str">
        <f>ROUND(G65*O65,2)</f>
        <v>0</v>
      </c>
      <c r="R65" s="15" t="str">
        <f>ROUND(G65*P65,2)</f>
        <v>0</v>
      </c>
      <c r="S65" s="15" t="str">
        <f>Q65</f>
        <v>0</v>
      </c>
      <c r="T65" s="15"/>
      <c r="U65" s="15"/>
      <c r="V65" s="15"/>
      <c r="W65" s="15"/>
      <c r="X65" s="15"/>
      <c r="Y65" s="15"/>
      <c r="Z65" s="31"/>
      <c r="AA65" s="18" t="s">
        <v>37</v>
      </c>
      <c r="AB65" s="28" t="s">
        <v>38</v>
      </c>
    </row>
    <row r="66" spans="1:28" customHeight="1" ht="35">
      <c r="B66" s="22" t="s">
        <v>127</v>
      </c>
      <c r="C66" s="13" t="s">
        <v>135</v>
      </c>
      <c r="D66" s="13" t="s">
        <v>136</v>
      </c>
      <c r="E66" s="13" t="s">
        <v>137</v>
      </c>
      <c r="F66" s="15">
        <v>229.62</v>
      </c>
      <c r="G66" s="15">
        <v>21</v>
      </c>
      <c r="H66" s="15">
        <v>4822.02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 t="str">
        <f>Q66</f>
        <v>0</v>
      </c>
      <c r="T66" s="15"/>
      <c r="U66" s="15"/>
      <c r="V66" s="15"/>
      <c r="W66" s="15"/>
      <c r="X66" s="15"/>
      <c r="Y66" s="15"/>
      <c r="Z66" s="31"/>
      <c r="AA66" s="18" t="s">
        <v>37</v>
      </c>
      <c r="AB66" s="28" t="s">
        <v>38</v>
      </c>
    </row>
    <row r="67" spans="1:28" customHeight="1" ht="35">
      <c r="B67" s="22" t="s">
        <v>127</v>
      </c>
      <c r="C67" s="13" t="s">
        <v>138</v>
      </c>
      <c r="D67" s="13" t="s">
        <v>139</v>
      </c>
      <c r="E67" s="13" t="s">
        <v>137</v>
      </c>
      <c r="F67" s="15">
        <v>283.34</v>
      </c>
      <c r="G67" s="15">
        <v>20</v>
      </c>
      <c r="H67" s="15">
        <v>5666.8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 t="str">
        <f>Q67</f>
        <v>0</v>
      </c>
      <c r="T67" s="15"/>
      <c r="U67" s="15"/>
      <c r="V67" s="15"/>
      <c r="W67" s="15"/>
      <c r="X67" s="15"/>
      <c r="Y67" s="15"/>
      <c r="Z67" s="31"/>
      <c r="AA67" s="18" t="s">
        <v>37</v>
      </c>
      <c r="AB67" s="28" t="s">
        <v>38</v>
      </c>
    </row>
    <row r="68" spans="1:28" customHeight="1" ht="35">
      <c r="B68" s="22" t="s">
        <v>127</v>
      </c>
      <c r="C68" s="13" t="s">
        <v>140</v>
      </c>
      <c r="D68" s="13" t="s">
        <v>141</v>
      </c>
      <c r="E68" s="13" t="s">
        <v>142</v>
      </c>
      <c r="F68" s="15">
        <v>267.04</v>
      </c>
      <c r="G68" s="15">
        <v>40</v>
      </c>
      <c r="H68" s="15">
        <v>10681.6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 t="str">
        <f>Q68</f>
        <v>0</v>
      </c>
      <c r="T68" s="15"/>
      <c r="U68" s="15"/>
      <c r="V68" s="15"/>
      <c r="W68" s="15"/>
      <c r="X68" s="15"/>
      <c r="Y68" s="15"/>
      <c r="Z68" s="31"/>
      <c r="AA68" s="18" t="s">
        <v>37</v>
      </c>
      <c r="AB68" s="28" t="s">
        <v>38</v>
      </c>
    </row>
    <row r="69" spans="1:28" customHeight="1" ht="35">
      <c r="B69" s="22" t="s">
        <v>127</v>
      </c>
      <c r="C69" s="13" t="s">
        <v>143</v>
      </c>
      <c r="D69" s="13" t="s">
        <v>144</v>
      </c>
      <c r="E69" s="13" t="s">
        <v>145</v>
      </c>
      <c r="F69" s="15">
        <v>117.67</v>
      </c>
      <c r="G69" s="15">
        <v>490</v>
      </c>
      <c r="H69" s="15">
        <v>57658.3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 t="str">
        <f>Q69</f>
        <v>0</v>
      </c>
      <c r="T69" s="15"/>
      <c r="U69" s="15"/>
      <c r="V69" s="15"/>
      <c r="W69" s="15"/>
      <c r="X69" s="15"/>
      <c r="Y69" s="15"/>
      <c r="Z69" s="31"/>
      <c r="AA69" s="18" t="s">
        <v>37</v>
      </c>
      <c r="AB69" s="28" t="s">
        <v>38</v>
      </c>
    </row>
    <row r="70" spans="1:28" customHeight="1" ht="35">
      <c r="B70" s="22" t="s">
        <v>127</v>
      </c>
      <c r="C70" s="13" t="s">
        <v>146</v>
      </c>
      <c r="D70" s="13" t="s">
        <v>147</v>
      </c>
      <c r="E70" s="13" t="s">
        <v>145</v>
      </c>
      <c r="F70" s="15">
        <v>156.35</v>
      </c>
      <c r="G70" s="15">
        <v>3750</v>
      </c>
      <c r="H70" s="15">
        <v>586312.5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 t="str">
        <f>Q70</f>
        <v>0</v>
      </c>
      <c r="T70" s="15"/>
      <c r="U70" s="15"/>
      <c r="V70" s="15"/>
      <c r="W70" s="15"/>
      <c r="X70" s="15"/>
      <c r="Y70" s="15"/>
      <c r="Z70" s="31"/>
      <c r="AA70" s="18" t="s">
        <v>37</v>
      </c>
      <c r="AB70" s="28" t="s">
        <v>38</v>
      </c>
    </row>
    <row r="71" spans="1:28" customHeight="1" ht="35">
      <c r="B71" s="22" t="s">
        <v>127</v>
      </c>
      <c r="C71" s="13" t="s">
        <v>148</v>
      </c>
      <c r="D71" s="13" t="s">
        <v>149</v>
      </c>
      <c r="E71" s="13" t="s">
        <v>150</v>
      </c>
      <c r="F71" s="15">
        <v>185.12</v>
      </c>
      <c r="G71" s="15">
        <v>1420</v>
      </c>
      <c r="H71" s="15">
        <v>262870.4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 t="str">
        <f>Q71</f>
        <v>0</v>
      </c>
      <c r="T71" s="15"/>
      <c r="U71" s="15"/>
      <c r="V71" s="15"/>
      <c r="W71" s="15"/>
      <c r="X71" s="15"/>
      <c r="Y71" s="15"/>
      <c r="Z71" s="31"/>
      <c r="AA71" s="18" t="s">
        <v>37</v>
      </c>
      <c r="AB71" s="28" t="s">
        <v>38</v>
      </c>
    </row>
    <row r="72" spans="1:28" customHeight="1" ht="35">
      <c r="B72" s="22" t="s">
        <v>127</v>
      </c>
      <c r="C72" s="13" t="s">
        <v>151</v>
      </c>
      <c r="D72" s="13" t="s">
        <v>152</v>
      </c>
      <c r="E72" s="13" t="s">
        <v>145</v>
      </c>
      <c r="F72" s="15">
        <v>189.79</v>
      </c>
      <c r="G72" s="15">
        <v>1540</v>
      </c>
      <c r="H72" s="15">
        <v>292276.6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0.01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 t="str">
        <f>Q72</f>
        <v>0</v>
      </c>
      <c r="T72" s="15"/>
      <c r="U72" s="15"/>
      <c r="V72" s="15"/>
      <c r="W72" s="15"/>
      <c r="X72" s="15"/>
      <c r="Y72" s="15"/>
      <c r="Z72" s="31"/>
      <c r="AA72" s="18" t="s">
        <v>37</v>
      </c>
      <c r="AB72" s="28" t="s">
        <v>38</v>
      </c>
    </row>
    <row r="73" spans="1:28" customHeight="1" ht="35">
      <c r="B73" s="22" t="s">
        <v>127</v>
      </c>
      <c r="C73" s="13" t="s">
        <v>151</v>
      </c>
      <c r="D73" s="13" t="s">
        <v>152</v>
      </c>
      <c r="E73" s="13" t="s">
        <v>145</v>
      </c>
      <c r="F73" s="15">
        <v>189.62</v>
      </c>
      <c r="G73" s="15">
        <v>3</v>
      </c>
      <c r="H73" s="15">
        <v>568.86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0.01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 t="str">
        <f>Q73</f>
        <v>0</v>
      </c>
      <c r="T73" s="15"/>
      <c r="U73" s="15"/>
      <c r="V73" s="15"/>
      <c r="W73" s="15"/>
      <c r="X73" s="15"/>
      <c r="Y73" s="15"/>
      <c r="Z73" s="31"/>
      <c r="AA73" s="18" t="s">
        <v>37</v>
      </c>
      <c r="AB73" s="28" t="s">
        <v>38</v>
      </c>
    </row>
    <row r="74" spans="1:28" customHeight="1" ht="35">
      <c r="B74" s="22" t="s">
        <v>127</v>
      </c>
      <c r="C74" s="13" t="s">
        <v>153</v>
      </c>
      <c r="D74" s="13" t="s">
        <v>154</v>
      </c>
      <c r="E74" s="13" t="s">
        <v>145</v>
      </c>
      <c r="F74" s="15">
        <v>713.95</v>
      </c>
      <c r="G74" s="15">
        <v>1620</v>
      </c>
      <c r="H74" s="15">
        <v>1156599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0.01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 t="str">
        <f>Q74</f>
        <v>0</v>
      </c>
      <c r="T74" s="15"/>
      <c r="U74" s="15"/>
      <c r="V74" s="15"/>
      <c r="W74" s="15"/>
      <c r="X74" s="15"/>
      <c r="Y74" s="15"/>
      <c r="Z74" s="31"/>
      <c r="AA74" s="18" t="s">
        <v>37</v>
      </c>
      <c r="AB74" s="28" t="s">
        <v>38</v>
      </c>
    </row>
    <row r="75" spans="1:28" customHeight="1" ht="35">
      <c r="B75" s="22" t="s">
        <v>127</v>
      </c>
      <c r="C75" s="13" t="s">
        <v>155</v>
      </c>
      <c r="D75" s="13" t="s">
        <v>156</v>
      </c>
      <c r="E75" s="13" t="s">
        <v>145</v>
      </c>
      <c r="F75" s="15">
        <v>164.86</v>
      </c>
      <c r="G75" s="15">
        <v>24</v>
      </c>
      <c r="H75" s="15">
        <v>3956.64</v>
      </c>
      <c r="I75" s="15" t="str">
        <f>F75 * 0.0025 </f>
        <v>0</v>
      </c>
      <c r="J75" s="15">
        <v>0</v>
      </c>
      <c r="K75" s="15" t="str">
        <f>F75-I75-J75</f>
        <v>0</v>
      </c>
      <c r="L75" s="15"/>
      <c r="M75" s="15">
        <v>0.01</v>
      </c>
      <c r="N75" s="15">
        <v>0</v>
      </c>
      <c r="O75" s="15" t="str">
        <f>ROUND(K75*M75,2)</f>
        <v>0</v>
      </c>
      <c r="P75" s="15" t="str">
        <f>ROUND(K75*N75,2)</f>
        <v>0</v>
      </c>
      <c r="Q75" s="15" t="str">
        <f>ROUND(G75*O75,2)</f>
        <v>0</v>
      </c>
      <c r="R75" s="15" t="str">
        <f>ROUND(G75*P75,2)</f>
        <v>0</v>
      </c>
      <c r="S75" s="15" t="str">
        <f>Q75</f>
        <v>0</v>
      </c>
      <c r="T75" s="15"/>
      <c r="U75" s="15"/>
      <c r="V75" s="15"/>
      <c r="W75" s="15"/>
      <c r="X75" s="15"/>
      <c r="Y75" s="15"/>
      <c r="Z75" s="31"/>
      <c r="AA75" s="18" t="s">
        <v>37</v>
      </c>
      <c r="AB75" s="28" t="s">
        <v>38</v>
      </c>
    </row>
    <row r="76" spans="1:28" customHeight="1" ht="35">
      <c r="B76" s="22" t="s">
        <v>127</v>
      </c>
      <c r="C76" s="13" t="s">
        <v>157</v>
      </c>
      <c r="D76" s="13" t="s">
        <v>158</v>
      </c>
      <c r="E76" s="13" t="s">
        <v>159</v>
      </c>
      <c r="F76" s="15">
        <v>164.71</v>
      </c>
      <c r="G76" s="15">
        <v>1669</v>
      </c>
      <c r="H76" s="15">
        <v>274900.99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0.01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37</v>
      </c>
      <c r="AB76" s="28" t="s">
        <v>38</v>
      </c>
    </row>
    <row r="77" spans="1:28" customHeight="1" ht="35">
      <c r="B77" s="22" t="s">
        <v>127</v>
      </c>
      <c r="C77" s="13" t="s">
        <v>160</v>
      </c>
      <c r="D77" s="13" t="s">
        <v>161</v>
      </c>
      <c r="E77" s="13" t="s">
        <v>145</v>
      </c>
      <c r="F77" s="15">
        <v>160.43</v>
      </c>
      <c r="G77" s="15">
        <v>40</v>
      </c>
      <c r="H77" s="15">
        <v>6417.2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0.01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37</v>
      </c>
      <c r="AB77" s="28" t="s">
        <v>38</v>
      </c>
    </row>
    <row r="78" spans="1:28" customHeight="1" ht="35">
      <c r="B78" s="22" t="s">
        <v>127</v>
      </c>
      <c r="C78" s="13" t="s">
        <v>160</v>
      </c>
      <c r="D78" s="13" t="s">
        <v>161</v>
      </c>
      <c r="E78" s="13" t="s">
        <v>145</v>
      </c>
      <c r="F78" s="15">
        <v>160.57</v>
      </c>
      <c r="G78" s="15">
        <v>142</v>
      </c>
      <c r="H78" s="15">
        <v>22800.94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0.01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37</v>
      </c>
      <c r="AB78" s="28" t="s">
        <v>38</v>
      </c>
    </row>
    <row r="79" spans="1:28" customHeight="1" ht="35">
      <c r="B79" s="22" t="s">
        <v>127</v>
      </c>
      <c r="C79" s="13" t="s">
        <v>162</v>
      </c>
      <c r="D79" s="13" t="s">
        <v>163</v>
      </c>
      <c r="E79" s="13" t="s">
        <v>145</v>
      </c>
      <c r="F79" s="15">
        <v>406.72</v>
      </c>
      <c r="G79" s="15">
        <v>1680</v>
      </c>
      <c r="H79" s="15">
        <v>683289.6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0.01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37</v>
      </c>
      <c r="AB79" s="28" t="s">
        <v>38</v>
      </c>
    </row>
    <row r="80" spans="1:28" customHeight="1" ht="35">
      <c r="B80" s="22" t="s">
        <v>127</v>
      </c>
      <c r="C80" s="13" t="s">
        <v>164</v>
      </c>
      <c r="D80" s="13" t="s">
        <v>152</v>
      </c>
      <c r="E80" s="13" t="s">
        <v>145</v>
      </c>
      <c r="F80" s="15">
        <v>172.11</v>
      </c>
      <c r="G80" s="15">
        <v>142</v>
      </c>
      <c r="H80" s="15">
        <v>24439.62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0.01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37</v>
      </c>
      <c r="AB80" s="28" t="s">
        <v>38</v>
      </c>
    </row>
    <row r="81" spans="1:28" customHeight="1" ht="35">
      <c r="B81" s="22" t="s">
        <v>127</v>
      </c>
      <c r="C81" s="13" t="s">
        <v>165</v>
      </c>
      <c r="D81" s="13" t="s">
        <v>166</v>
      </c>
      <c r="E81" s="13" t="s">
        <v>145</v>
      </c>
      <c r="F81" s="15">
        <v>130.2</v>
      </c>
      <c r="G81" s="15">
        <v>194</v>
      </c>
      <c r="H81" s="15">
        <v>25258.8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0.01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37</v>
      </c>
      <c r="AB81" s="28" t="s">
        <v>38</v>
      </c>
    </row>
    <row r="82" spans="1:28" customHeight="1" ht="35">
      <c r="B82" s="22" t="s">
        <v>127</v>
      </c>
      <c r="C82" s="13" t="s">
        <v>167</v>
      </c>
      <c r="D82" s="13" t="s">
        <v>144</v>
      </c>
      <c r="E82" s="13" t="s">
        <v>150</v>
      </c>
      <c r="F82" s="15">
        <v>167.43</v>
      </c>
      <c r="G82" s="15">
        <v>1440</v>
      </c>
      <c r="H82" s="15">
        <v>241099.2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37</v>
      </c>
      <c r="AB82" s="28" t="s">
        <v>38</v>
      </c>
    </row>
    <row r="83" spans="1:28" customHeight="1" ht="35">
      <c r="B83" s="22" t="s">
        <v>127</v>
      </c>
      <c r="C83" s="13" t="s">
        <v>168</v>
      </c>
      <c r="D83" s="13" t="s">
        <v>156</v>
      </c>
      <c r="E83" s="13" t="s">
        <v>150</v>
      </c>
      <c r="F83" s="15">
        <v>214.88</v>
      </c>
      <c r="G83" s="15">
        <v>20</v>
      </c>
      <c r="H83" s="15">
        <v>4297.6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37</v>
      </c>
      <c r="AB83" s="28" t="s">
        <v>38</v>
      </c>
    </row>
    <row r="84" spans="1:28" customHeight="1" ht="35">
      <c r="B84" s="22" t="s">
        <v>127</v>
      </c>
      <c r="C84" s="13" t="s">
        <v>169</v>
      </c>
      <c r="D84" s="13" t="s">
        <v>158</v>
      </c>
      <c r="E84" s="13" t="s">
        <v>150</v>
      </c>
      <c r="F84" s="15">
        <v>239.79</v>
      </c>
      <c r="G84" s="15">
        <v>1425</v>
      </c>
      <c r="H84" s="15">
        <v>341700.75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0.01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37</v>
      </c>
      <c r="AB84" s="28" t="s">
        <v>38</v>
      </c>
    </row>
    <row r="85" spans="1:28" customHeight="1" ht="35">
      <c r="B85" s="22" t="s">
        <v>127</v>
      </c>
      <c r="C85" s="13" t="s">
        <v>170</v>
      </c>
      <c r="D85" s="13" t="s">
        <v>161</v>
      </c>
      <c r="E85" s="13" t="s">
        <v>150</v>
      </c>
      <c r="F85" s="15">
        <v>236.13</v>
      </c>
      <c r="G85" s="15">
        <v>1425</v>
      </c>
      <c r="H85" s="15">
        <v>336485.25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0.01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37</v>
      </c>
      <c r="AB85" s="28" t="s">
        <v>38</v>
      </c>
    </row>
    <row r="86" spans="1:28" customHeight="1" ht="35">
      <c r="B86" s="22" t="s">
        <v>127</v>
      </c>
      <c r="C86" s="13" t="s">
        <v>171</v>
      </c>
      <c r="D86" s="13" t="s">
        <v>166</v>
      </c>
      <c r="E86" s="13" t="s">
        <v>150</v>
      </c>
      <c r="F86" s="15">
        <v>176.53</v>
      </c>
      <c r="G86" s="15">
        <v>1300</v>
      </c>
      <c r="H86" s="15">
        <v>229489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 t="str">
        <f>Q86</f>
        <v>0</v>
      </c>
      <c r="T86" s="15"/>
      <c r="U86" s="15"/>
      <c r="V86" s="15"/>
      <c r="W86" s="15"/>
      <c r="X86" s="15"/>
      <c r="Y86" s="15"/>
      <c r="Z86" s="31"/>
      <c r="AA86" s="18" t="s">
        <v>37</v>
      </c>
      <c r="AB86" s="28" t="s">
        <v>38</v>
      </c>
    </row>
    <row r="87" spans="1:28" customHeight="1" ht="35">
      <c r="B87" s="22" t="s">
        <v>127</v>
      </c>
      <c r="C87" s="13" t="s">
        <v>172</v>
      </c>
      <c r="D87" s="13" t="s">
        <v>173</v>
      </c>
      <c r="E87" s="13" t="s">
        <v>174</v>
      </c>
      <c r="F87" s="15">
        <v>173.55</v>
      </c>
      <c r="G87" s="15">
        <v>1666</v>
      </c>
      <c r="H87" s="15">
        <v>289134.3</v>
      </c>
      <c r="I87" s="15" t="str">
        <f>F87 * 0.0025 </f>
        <v>0</v>
      </c>
      <c r="J87" s="15">
        <v>0</v>
      </c>
      <c r="K87" s="15" t="str">
        <f>F87-I87-J87</f>
        <v>0</v>
      </c>
      <c r="L87" s="15"/>
      <c r="M87" s="15">
        <v>0.01</v>
      </c>
      <c r="N87" s="15">
        <v>0</v>
      </c>
      <c r="O87" s="15" t="str">
        <f>ROUND(K87*M87,2)</f>
        <v>0</v>
      </c>
      <c r="P87" s="15" t="str">
        <f>ROUND(K87*N87,2)</f>
        <v>0</v>
      </c>
      <c r="Q87" s="15" t="str">
        <f>ROUND(G87*O87,2)</f>
        <v>0</v>
      </c>
      <c r="R87" s="15" t="str">
        <f>ROUND(G87*P87,2)</f>
        <v>0</v>
      </c>
      <c r="S87" s="15" t="str">
        <f>Q87</f>
        <v>0</v>
      </c>
      <c r="T87" s="15"/>
      <c r="U87" s="15"/>
      <c r="V87" s="15"/>
      <c r="W87" s="15"/>
      <c r="X87" s="15"/>
      <c r="Y87" s="15"/>
      <c r="Z87" s="31"/>
      <c r="AA87" s="18" t="s">
        <v>37</v>
      </c>
      <c r="AB87" s="28" t="s">
        <v>38</v>
      </c>
    </row>
    <row r="88" spans="1:28" customHeight="1" ht="35">
      <c r="B88" s="22" t="s">
        <v>127</v>
      </c>
      <c r="C88" s="13" t="s">
        <v>175</v>
      </c>
      <c r="D88" s="13" t="s">
        <v>176</v>
      </c>
      <c r="E88" s="13" t="s">
        <v>174</v>
      </c>
      <c r="F88" s="15">
        <v>170.79</v>
      </c>
      <c r="G88" s="15">
        <v>103</v>
      </c>
      <c r="H88" s="15">
        <v>17591.37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0.01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37</v>
      </c>
      <c r="AB88" s="28" t="s">
        <v>38</v>
      </c>
    </row>
    <row r="89" spans="1:28" customHeight="1" ht="35">
      <c r="B89" s="22" t="s">
        <v>127</v>
      </c>
      <c r="C89" s="13" t="s">
        <v>177</v>
      </c>
      <c r="D89" s="13" t="s">
        <v>173</v>
      </c>
      <c r="E89" s="13" t="s">
        <v>178</v>
      </c>
      <c r="F89" s="15">
        <v>226.89</v>
      </c>
      <c r="G89" s="15">
        <v>129</v>
      </c>
      <c r="H89" s="15">
        <v>29268.81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37</v>
      </c>
      <c r="AB89" s="28" t="s">
        <v>38</v>
      </c>
    </row>
    <row r="90" spans="1:28" customHeight="1" ht="35">
      <c r="B90" s="22" t="s">
        <v>127</v>
      </c>
      <c r="C90" s="13" t="s">
        <v>179</v>
      </c>
      <c r="D90" s="13" t="s">
        <v>180</v>
      </c>
      <c r="E90" s="13" t="s">
        <v>174</v>
      </c>
      <c r="F90" s="15">
        <v>279.23</v>
      </c>
      <c r="G90" s="15">
        <v>103</v>
      </c>
      <c r="H90" s="15">
        <v>28760.69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 t="str">
        <f>Q90</f>
        <v>0</v>
      </c>
      <c r="T90" s="15"/>
      <c r="U90" s="15"/>
      <c r="V90" s="15"/>
      <c r="W90" s="15"/>
      <c r="X90" s="15"/>
      <c r="Y90" s="15"/>
      <c r="Z90" s="31"/>
      <c r="AA90" s="18" t="s">
        <v>37</v>
      </c>
      <c r="AB90" s="28" t="s">
        <v>38</v>
      </c>
    </row>
    <row r="91" spans="1:28" customHeight="1" ht="35">
      <c r="B91" s="22" t="s">
        <v>127</v>
      </c>
      <c r="C91" s="13" t="s">
        <v>181</v>
      </c>
      <c r="D91" s="13" t="s">
        <v>152</v>
      </c>
      <c r="E91" s="13" t="s">
        <v>174</v>
      </c>
      <c r="F91" s="15">
        <v>206.85</v>
      </c>
      <c r="G91" s="15">
        <v>460</v>
      </c>
      <c r="H91" s="15">
        <v>95151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37</v>
      </c>
      <c r="AB91" s="28" t="s">
        <v>38</v>
      </c>
    </row>
    <row r="92" spans="1:28" customHeight="1" ht="35">
      <c r="B92" s="22" t="s">
        <v>127</v>
      </c>
      <c r="C92" s="13" t="s">
        <v>182</v>
      </c>
      <c r="D92" s="13" t="s">
        <v>180</v>
      </c>
      <c r="E92" s="13" t="s">
        <v>183</v>
      </c>
      <c r="F92" s="15">
        <v>105.66</v>
      </c>
      <c r="G92" s="15">
        <v>1</v>
      </c>
      <c r="H92" s="15">
        <v>105.66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37</v>
      </c>
      <c r="AB92" s="28" t="s">
        <v>38</v>
      </c>
    </row>
    <row r="93" spans="1:28" customHeight="1" ht="35">
      <c r="B93" s="22" t="s">
        <v>127</v>
      </c>
      <c r="C93" s="13" t="s">
        <v>182</v>
      </c>
      <c r="D93" s="13" t="s">
        <v>180</v>
      </c>
      <c r="E93" s="13" t="s">
        <v>183</v>
      </c>
      <c r="F93" s="15">
        <v>105.75</v>
      </c>
      <c r="G93" s="15">
        <v>1540</v>
      </c>
      <c r="H93" s="15">
        <v>162855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37</v>
      </c>
      <c r="AB93" s="28" t="s">
        <v>38</v>
      </c>
    </row>
    <row r="94" spans="1:28" customHeight="1" ht="35">
      <c r="B94" s="22" t="s">
        <v>127</v>
      </c>
      <c r="C94" s="13" t="s">
        <v>184</v>
      </c>
      <c r="D94" s="13" t="s">
        <v>185</v>
      </c>
      <c r="E94" s="13" t="s">
        <v>183</v>
      </c>
      <c r="F94" s="15">
        <v>163.31</v>
      </c>
      <c r="G94" s="15">
        <v>1</v>
      </c>
      <c r="H94" s="15">
        <v>163.31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 t="str">
        <f>Q94</f>
        <v>0</v>
      </c>
      <c r="T94" s="15"/>
      <c r="U94" s="15"/>
      <c r="V94" s="15"/>
      <c r="W94" s="15"/>
      <c r="X94" s="15"/>
      <c r="Y94" s="15"/>
      <c r="Z94" s="31"/>
      <c r="AA94" s="18" t="s">
        <v>37</v>
      </c>
      <c r="AB94" s="28" t="s">
        <v>38</v>
      </c>
    </row>
    <row r="95" spans="1:28" customHeight="1" ht="35">
      <c r="B95" s="22" t="s">
        <v>127</v>
      </c>
      <c r="C95" s="13" t="s">
        <v>184</v>
      </c>
      <c r="D95" s="13" t="s">
        <v>185</v>
      </c>
      <c r="E95" s="13" t="s">
        <v>183</v>
      </c>
      <c r="F95" s="15">
        <v>163.44</v>
      </c>
      <c r="G95" s="15">
        <v>1530</v>
      </c>
      <c r="H95" s="15">
        <v>250063.2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0.01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 t="str">
        <f>Q95</f>
        <v>0</v>
      </c>
      <c r="T95" s="15"/>
      <c r="U95" s="15"/>
      <c r="V95" s="15"/>
      <c r="W95" s="15"/>
      <c r="X95" s="15"/>
      <c r="Y95" s="15"/>
      <c r="Z95" s="31"/>
      <c r="AA95" s="18" t="s">
        <v>37</v>
      </c>
      <c r="AB95" s="28" t="s">
        <v>38</v>
      </c>
    </row>
    <row r="96" spans="1:28" customHeight="1" ht="35">
      <c r="B96" s="22" t="s">
        <v>127</v>
      </c>
      <c r="C96" s="13" t="s">
        <v>186</v>
      </c>
      <c r="D96" s="13" t="s">
        <v>176</v>
      </c>
      <c r="E96" s="13" t="s">
        <v>183</v>
      </c>
      <c r="F96" s="15">
        <v>132.89</v>
      </c>
      <c r="G96" s="15">
        <v>1365</v>
      </c>
      <c r="H96" s="15">
        <v>181394.85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0.01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37</v>
      </c>
      <c r="AB96" s="28" t="s">
        <v>38</v>
      </c>
    </row>
    <row r="97" spans="1:28" customHeight="1" ht="35">
      <c r="B97" s="22" t="s">
        <v>127</v>
      </c>
      <c r="C97" s="13" t="s">
        <v>187</v>
      </c>
      <c r="D97" s="13" t="s">
        <v>173</v>
      </c>
      <c r="E97" s="13" t="s">
        <v>188</v>
      </c>
      <c r="F97" s="15">
        <v>207</v>
      </c>
      <c r="G97" s="15">
        <v>1303</v>
      </c>
      <c r="H97" s="15">
        <v>269721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 t="str">
        <f>Q97</f>
        <v>0</v>
      </c>
      <c r="T97" s="15"/>
      <c r="U97" s="15"/>
      <c r="V97" s="15"/>
      <c r="W97" s="15"/>
      <c r="X97" s="15"/>
      <c r="Y97" s="15"/>
      <c r="Z97" s="31"/>
      <c r="AA97" s="18" t="s">
        <v>37</v>
      </c>
      <c r="AB97" s="28" t="s">
        <v>38</v>
      </c>
    </row>
    <row r="98" spans="1:28" customHeight="1" ht="35">
      <c r="B98" s="22" t="s">
        <v>127</v>
      </c>
      <c r="C98" s="13" t="s">
        <v>189</v>
      </c>
      <c r="D98" s="13" t="s">
        <v>190</v>
      </c>
      <c r="E98" s="13" t="s">
        <v>191</v>
      </c>
      <c r="F98" s="15">
        <v>576.4</v>
      </c>
      <c r="G98" s="15">
        <v>129</v>
      </c>
      <c r="H98" s="15">
        <v>74355.60000000001</v>
      </c>
      <c r="I98" s="15" t="str">
        <f>F98 * 0.0025 </f>
        <v>0</v>
      </c>
      <c r="J98" s="15">
        <v>0</v>
      </c>
      <c r="K98" s="15" t="str">
        <f>F98-I98-J98</f>
        <v>0</v>
      </c>
      <c r="L98" s="15"/>
      <c r="M98" s="15">
        <v>0.03</v>
      </c>
      <c r="N98" s="15">
        <v>0</v>
      </c>
      <c r="O98" s="15" t="str">
        <f>ROUND(K98*M98,2)</f>
        <v>0</v>
      </c>
      <c r="P98" s="15" t="str">
        <f>ROUND(K98*N98,2)</f>
        <v>0</v>
      </c>
      <c r="Q98" s="15" t="str">
        <f>ROUND(G98*O98,2)</f>
        <v>0</v>
      </c>
      <c r="R98" s="15" t="str">
        <f>ROUND(G98*P98,2)</f>
        <v>0</v>
      </c>
      <c r="S98" s="15" t="str">
        <f>Q98</f>
        <v>0</v>
      </c>
      <c r="T98" s="15"/>
      <c r="U98" s="15"/>
      <c r="V98" s="15"/>
      <c r="W98" s="15"/>
      <c r="X98" s="15"/>
      <c r="Y98" s="15"/>
      <c r="Z98" s="31"/>
      <c r="AA98" s="18" t="s">
        <v>37</v>
      </c>
      <c r="AB98" s="28" t="s">
        <v>38</v>
      </c>
    </row>
    <row r="99" spans="1:28" customHeight="1" ht="35">
      <c r="B99" s="22" t="s">
        <v>127</v>
      </c>
      <c r="C99" s="13" t="s">
        <v>192</v>
      </c>
      <c r="D99" s="13" t="s">
        <v>193</v>
      </c>
      <c r="E99" s="13" t="s">
        <v>191</v>
      </c>
      <c r="F99" s="15">
        <v>549.04</v>
      </c>
      <c r="G99" s="15">
        <v>129</v>
      </c>
      <c r="H99" s="15">
        <v>70826.16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0.03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 t="str">
        <f>Q99</f>
        <v>0</v>
      </c>
      <c r="T99" s="15"/>
      <c r="U99" s="15"/>
      <c r="V99" s="15"/>
      <c r="W99" s="15"/>
      <c r="X99" s="15"/>
      <c r="Y99" s="15"/>
      <c r="Z99" s="31"/>
      <c r="AA99" s="18" t="s">
        <v>37</v>
      </c>
      <c r="AB99" s="28" t="s">
        <v>38</v>
      </c>
    </row>
    <row r="100" spans="1:28" customHeight="1" ht="35">
      <c r="B100" s="22" t="s">
        <v>127</v>
      </c>
      <c r="C100" s="13" t="s">
        <v>194</v>
      </c>
      <c r="D100" s="13" t="s">
        <v>190</v>
      </c>
      <c r="E100" s="13" t="s">
        <v>195</v>
      </c>
      <c r="F100" s="15">
        <v>455.11</v>
      </c>
      <c r="G100" s="15">
        <v>155</v>
      </c>
      <c r="H100" s="15">
        <v>70542.05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0.01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 t="str">
        <f>Q100</f>
        <v>0</v>
      </c>
      <c r="T100" s="15"/>
      <c r="U100" s="15"/>
      <c r="V100" s="15"/>
      <c r="W100" s="15"/>
      <c r="X100" s="15"/>
      <c r="Y100" s="15"/>
      <c r="Z100" s="31"/>
      <c r="AA100" s="18" t="s">
        <v>37</v>
      </c>
      <c r="AB100" s="28" t="s">
        <v>38</v>
      </c>
    </row>
    <row r="101" spans="1:28" customHeight="1" ht="50">
      <c r="B101" s="48" t="s">
        <v>196</v>
      </c>
      <c r="C101" s="46"/>
      <c r="D101" s="46"/>
      <c r="E101" s="46"/>
      <c r="F101" s="45"/>
      <c r="G101" s="45" t="str">
        <f>SUBTOTAL(9,G63:G100)</f>
        <v>0</v>
      </c>
      <c r="H101" s="49" t="str">
        <f>SUBTOTAL(9,H63:H100)</f>
        <v>0</v>
      </c>
      <c r="I101" s="49"/>
      <c r="J101" s="49"/>
      <c r="K101" s="49"/>
      <c r="L101" s="49"/>
      <c r="M101" s="49"/>
      <c r="N101" s="49"/>
      <c r="O101" s="49"/>
      <c r="P101" s="49"/>
      <c r="Q101" s="49" t="str">
        <f>SUBTOTAL(9,Q63:Q100)</f>
        <v>0</v>
      </c>
      <c r="R101" s="49" t="str">
        <f>SUBTOTAL(9,R63:R100)</f>
        <v>0</v>
      </c>
      <c r="S101" s="49" t="str">
        <f>SUBTOTAL(9,S63:S100)</f>
        <v>0</v>
      </c>
      <c r="T101" s="49" t="str">
        <f>SUBTOTAL(9,T63:T100)</f>
        <v>0</v>
      </c>
      <c r="U101" s="49" t="str">
        <f>SUBTOTAL(9,U63:U100)</f>
        <v>0</v>
      </c>
      <c r="V101" s="49" t="str">
        <f>SUBTOTAL(9,V63:V100)</f>
        <v>0</v>
      </c>
      <c r="W101" s="49" t="str">
        <f>SUBTOTAL(9,W63:W100)</f>
        <v>0</v>
      </c>
      <c r="X101" s="49" t="str">
        <f>SUBTOTAL(9,X63:X100)</f>
        <v>0</v>
      </c>
      <c r="Y101" s="49" t="str">
        <f>SUBTOTAL(9,Y63:Y100)</f>
        <v>0</v>
      </c>
      <c r="Z101" s="50" t="str">
        <f>SUBTOTAL(9,Z63:Z100)</f>
        <v>0</v>
      </c>
      <c r="AA101" s="46"/>
      <c r="AB101" s="47"/>
    </row>
    <row r="102" spans="1:28" customHeight="1" ht="35">
      <c r="B102" s="22" t="s">
        <v>197</v>
      </c>
      <c r="C102" s="13" t="s">
        <v>198</v>
      </c>
      <c r="D102" s="13" t="s">
        <v>77</v>
      </c>
      <c r="E102" s="13" t="s">
        <v>199</v>
      </c>
      <c r="F102" s="15">
        <v>468.73</v>
      </c>
      <c r="G102" s="15">
        <v>3379</v>
      </c>
      <c r="H102" s="15">
        <v>1583838.67</v>
      </c>
      <c r="I102" s="15" t="str">
        <f>F102 * 0.0025 </f>
        <v>0</v>
      </c>
      <c r="J102" s="15">
        <v>0</v>
      </c>
      <c r="K102" s="15" t="str">
        <f>F102-I102-J102</f>
        <v>0</v>
      </c>
      <c r="L102" s="15"/>
      <c r="M102" s="15">
        <v>0.03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/>
      <c r="T102" s="15"/>
      <c r="U102" s="15" t="str">
        <f>Q102</f>
        <v>0</v>
      </c>
      <c r="V102" s="15"/>
      <c r="W102" s="15"/>
      <c r="X102" s="15"/>
      <c r="Y102" s="15"/>
      <c r="Z102" s="31"/>
      <c r="AA102" s="18" t="s">
        <v>200</v>
      </c>
      <c r="AB102" s="28" t="s">
        <v>201</v>
      </c>
    </row>
    <row r="103" spans="1:28" customHeight="1" ht="35">
      <c r="B103" s="22" t="s">
        <v>197</v>
      </c>
      <c r="C103" s="13" t="s">
        <v>202</v>
      </c>
      <c r="D103" s="13" t="s">
        <v>77</v>
      </c>
      <c r="E103" s="13" t="s">
        <v>199</v>
      </c>
      <c r="F103" s="15">
        <v>482.32</v>
      </c>
      <c r="G103" s="15">
        <v>56</v>
      </c>
      <c r="H103" s="15">
        <v>27009.92</v>
      </c>
      <c r="I103" s="15" t="str">
        <f>F103 * 0.0025 </f>
        <v>0</v>
      </c>
      <c r="J103" s="15">
        <v>0</v>
      </c>
      <c r="K103" s="15" t="str">
        <f>F103-I103-J103</f>
        <v>0</v>
      </c>
      <c r="L103" s="15"/>
      <c r="M103" s="15">
        <v>0.03</v>
      </c>
      <c r="N103" s="15">
        <v>0</v>
      </c>
      <c r="O103" s="15" t="str">
        <f>ROUND(K103*M103,2)</f>
        <v>0</v>
      </c>
      <c r="P103" s="15" t="str">
        <f>ROUND(K103*N103,2)</f>
        <v>0</v>
      </c>
      <c r="Q103" s="15" t="str">
        <f>ROUND(G103*O103,2)</f>
        <v>0</v>
      </c>
      <c r="R103" s="15" t="str">
        <f>ROUND(G103*P103,2)</f>
        <v>0</v>
      </c>
      <c r="S103" s="15"/>
      <c r="T103" s="15"/>
      <c r="U103" s="15" t="str">
        <f>Q103</f>
        <v>0</v>
      </c>
      <c r="V103" s="15"/>
      <c r="W103" s="15"/>
      <c r="X103" s="15"/>
      <c r="Y103" s="15"/>
      <c r="Z103" s="31"/>
      <c r="AA103" s="18" t="s">
        <v>200</v>
      </c>
      <c r="AB103" s="28" t="s">
        <v>201</v>
      </c>
    </row>
    <row r="104" spans="1:28" customHeight="1" ht="35">
      <c r="B104" s="22" t="s">
        <v>197</v>
      </c>
      <c r="C104" s="13" t="s">
        <v>203</v>
      </c>
      <c r="D104" s="13" t="s">
        <v>77</v>
      </c>
      <c r="E104" s="13" t="s">
        <v>199</v>
      </c>
      <c r="F104" s="15">
        <v>491.48</v>
      </c>
      <c r="G104" s="15">
        <v>397</v>
      </c>
      <c r="H104" s="15">
        <v>195117.56</v>
      </c>
      <c r="I104" s="15" t="str">
        <f>F104 * 0.0025 </f>
        <v>0</v>
      </c>
      <c r="J104" s="15">
        <v>0</v>
      </c>
      <c r="K104" s="15" t="str">
        <f>F104-I104-J104</f>
        <v>0</v>
      </c>
      <c r="L104" s="15"/>
      <c r="M104" s="15">
        <v>0.03</v>
      </c>
      <c r="N104" s="15">
        <v>0</v>
      </c>
      <c r="O104" s="15" t="str">
        <f>ROUND(K104*M104,2)</f>
        <v>0</v>
      </c>
      <c r="P104" s="15" t="str">
        <f>ROUND(K104*N104,2)</f>
        <v>0</v>
      </c>
      <c r="Q104" s="15" t="str">
        <f>ROUND(G104*O104,2)</f>
        <v>0</v>
      </c>
      <c r="R104" s="15" t="str">
        <f>ROUND(G104*P104,2)</f>
        <v>0</v>
      </c>
      <c r="S104" s="15"/>
      <c r="T104" s="15"/>
      <c r="U104" s="15" t="str">
        <f>Q104</f>
        <v>0</v>
      </c>
      <c r="V104" s="15"/>
      <c r="W104" s="15"/>
      <c r="X104" s="15"/>
      <c r="Y104" s="15"/>
      <c r="Z104" s="31"/>
      <c r="AA104" s="18" t="s">
        <v>200</v>
      </c>
      <c r="AB104" s="28" t="s">
        <v>201</v>
      </c>
    </row>
    <row r="105" spans="1:28" customHeight="1" ht="35">
      <c r="B105" s="22" t="s">
        <v>197</v>
      </c>
      <c r="C105" s="13" t="s">
        <v>204</v>
      </c>
      <c r="D105" s="13" t="s">
        <v>77</v>
      </c>
      <c r="E105" s="13" t="s">
        <v>199</v>
      </c>
      <c r="F105" s="15">
        <v>509.24</v>
      </c>
      <c r="G105" s="15">
        <v>448</v>
      </c>
      <c r="H105" s="15">
        <v>228139.52</v>
      </c>
      <c r="I105" s="15" t="str">
        <f>F105 * 0.0025 </f>
        <v>0</v>
      </c>
      <c r="J105" s="15">
        <v>5.11</v>
      </c>
      <c r="K105" s="15" t="str">
        <f>F105-I105-J105</f>
        <v>0</v>
      </c>
      <c r="L105" s="15"/>
      <c r="M105" s="15">
        <v>0.03</v>
      </c>
      <c r="N105" s="15">
        <v>0</v>
      </c>
      <c r="O105" s="15" t="str">
        <f>ROUND(K105*M105,2)</f>
        <v>0</v>
      </c>
      <c r="P105" s="15" t="str">
        <f>ROUND(K105*N105,2)</f>
        <v>0</v>
      </c>
      <c r="Q105" s="15" t="str">
        <f>ROUND(G105*O105,2)</f>
        <v>0</v>
      </c>
      <c r="R105" s="15" t="str">
        <f>ROUND(G105*P105,2)</f>
        <v>0</v>
      </c>
      <c r="S105" s="15"/>
      <c r="T105" s="15"/>
      <c r="U105" s="15" t="str">
        <f>Q105</f>
        <v>0</v>
      </c>
      <c r="V105" s="15"/>
      <c r="W105" s="15"/>
      <c r="X105" s="15"/>
      <c r="Y105" s="15"/>
      <c r="Z105" s="31"/>
      <c r="AA105" s="18" t="s">
        <v>200</v>
      </c>
      <c r="AB105" s="28" t="s">
        <v>201</v>
      </c>
    </row>
    <row r="106" spans="1:28" customHeight="1" ht="50">
      <c r="B106" s="48" t="s">
        <v>205</v>
      </c>
      <c r="C106" s="52"/>
      <c r="D106" s="52"/>
      <c r="E106" s="52"/>
      <c r="F106" s="51"/>
      <c r="G106" s="51" t="str">
        <f>SUBTOTAL(9,G102:G105)</f>
        <v>0</v>
      </c>
      <c r="H106" s="54" t="str">
        <f>SUBTOTAL(9,H102:H105)</f>
        <v>0</v>
      </c>
      <c r="I106" s="54"/>
      <c r="J106" s="54"/>
      <c r="K106" s="54"/>
      <c r="L106" s="54"/>
      <c r="M106" s="54"/>
      <c r="N106" s="54"/>
      <c r="O106" s="54"/>
      <c r="P106" s="54"/>
      <c r="Q106" s="54" t="str">
        <f>SUBTOTAL(9,Q102:Q105)</f>
        <v>0</v>
      </c>
      <c r="R106" s="54" t="str">
        <f>SUBTOTAL(9,R102:R105)</f>
        <v>0</v>
      </c>
      <c r="S106" s="54" t="str">
        <f>SUBTOTAL(9,S102:S105)</f>
        <v>0</v>
      </c>
      <c r="T106" s="54" t="str">
        <f>SUBTOTAL(9,T102:T105)</f>
        <v>0</v>
      </c>
      <c r="U106" s="54" t="str">
        <f>SUBTOTAL(9,U102:U105)</f>
        <v>0</v>
      </c>
      <c r="V106" s="54" t="str">
        <f>SUBTOTAL(9,V102:V105)</f>
        <v>0</v>
      </c>
      <c r="W106" s="54" t="str">
        <f>SUBTOTAL(9,W102:W105)</f>
        <v>0</v>
      </c>
      <c r="X106" s="54" t="str">
        <f>SUBTOTAL(9,X102:X105)</f>
        <v>0</v>
      </c>
      <c r="Y106" s="54" t="str">
        <f>SUBTOTAL(9,Y102:Y105)</f>
        <v>0</v>
      </c>
      <c r="Z106" s="55" t="str">
        <f>SUBTOTAL(9,Z102:Z105)</f>
        <v>0</v>
      </c>
      <c r="AA106" s="52"/>
      <c r="AB106" s="53"/>
    </row>
    <row r="107" spans="1:28" customHeight="1" ht="35">
      <c r="B107" s="23" t="s">
        <v>206</v>
      </c>
      <c r="C107" s="14" t="s">
        <v>207</v>
      </c>
      <c r="D107" s="14" t="s">
        <v>208</v>
      </c>
      <c r="E107" s="14" t="s">
        <v>209</v>
      </c>
      <c r="F107" s="16">
        <v>576.7</v>
      </c>
      <c r="G107" s="16">
        <v>864</v>
      </c>
      <c r="H107" s="16">
        <v>498268.8</v>
      </c>
      <c r="I107" s="16" t="str">
        <f>F107 * 0.0025 </f>
        <v>0</v>
      </c>
      <c r="J107" s="16">
        <v>0</v>
      </c>
      <c r="K107" s="16" t="str">
        <f>F107-I107-J107</f>
        <v>0</v>
      </c>
      <c r="L107" s="16"/>
      <c r="M107" s="16">
        <v>0.01</v>
      </c>
      <c r="N107" s="16">
        <v>0</v>
      </c>
      <c r="O107" s="16" t="str">
        <f>ROUND(K107*M107,2)</f>
        <v>0</v>
      </c>
      <c r="P107" s="16" t="str">
        <f>ROUND(K107*N107,2)</f>
        <v>0</v>
      </c>
      <c r="Q107" s="16" t="str">
        <f>ROUND(G107*O107,2)</f>
        <v>0</v>
      </c>
      <c r="R107" s="16" t="str">
        <f>ROUND(G107*P107,2)</f>
        <v>0</v>
      </c>
      <c r="S107" s="16" t="str">
        <f>Q107</f>
        <v>0</v>
      </c>
      <c r="T107" s="16"/>
      <c r="U107" s="16"/>
      <c r="V107" s="16"/>
      <c r="W107" s="16"/>
      <c r="X107" s="16"/>
      <c r="Y107" s="16"/>
      <c r="Z107" s="32"/>
      <c r="AA107" s="17" t="s">
        <v>37</v>
      </c>
      <c r="AB107" s="29" t="s">
        <v>38</v>
      </c>
    </row>
    <row r="108" spans="1:28" customHeight="1" ht="50">
      <c r="B108" s="48" t="s">
        <v>210</v>
      </c>
      <c r="C108" s="52"/>
      <c r="D108" s="52"/>
      <c r="E108" s="52"/>
      <c r="F108" s="51"/>
      <c r="G108" s="51" t="str">
        <f>SUBTOTAL(9,G107:G107)</f>
        <v>0</v>
      </c>
      <c r="H108" s="54" t="str">
        <f>SUBTOTAL(9,H107:H107)</f>
        <v>0</v>
      </c>
      <c r="I108" s="54"/>
      <c r="J108" s="54"/>
      <c r="K108" s="54"/>
      <c r="L108" s="54"/>
      <c r="M108" s="54"/>
      <c r="N108" s="54"/>
      <c r="O108" s="54"/>
      <c r="P108" s="54"/>
      <c r="Q108" s="54" t="str">
        <f>SUBTOTAL(9,Q107:Q107)</f>
        <v>0</v>
      </c>
      <c r="R108" s="54" t="str">
        <f>SUBTOTAL(9,R107:R107)</f>
        <v>0</v>
      </c>
      <c r="S108" s="54" t="str">
        <f>SUBTOTAL(9,S107:S107)</f>
        <v>0</v>
      </c>
      <c r="T108" s="54" t="str">
        <f>SUBTOTAL(9,T107:T107)</f>
        <v>0</v>
      </c>
      <c r="U108" s="54" t="str">
        <f>SUBTOTAL(9,U107:U107)</f>
        <v>0</v>
      </c>
      <c r="V108" s="54" t="str">
        <f>SUBTOTAL(9,V107:V107)</f>
        <v>0</v>
      </c>
      <c r="W108" s="54" t="str">
        <f>SUBTOTAL(9,W107:W107)</f>
        <v>0</v>
      </c>
      <c r="X108" s="54" t="str">
        <f>SUBTOTAL(9,X107:X107)</f>
        <v>0</v>
      </c>
      <c r="Y108" s="54" t="str">
        <f>SUBTOTAL(9,Y107:Y107)</f>
        <v>0</v>
      </c>
      <c r="Z108" s="55" t="str">
        <f>SUBTOTAL(9,Z107:Z107)</f>
        <v>0</v>
      </c>
      <c r="AA108" s="52"/>
      <c r="AB108" s="53"/>
    </row>
    <row r="109" spans="1:28" customHeight="1" ht="35">
      <c r="B109" s="23" t="s">
        <v>211</v>
      </c>
      <c r="C109" s="14" t="s">
        <v>212</v>
      </c>
      <c r="D109" s="14" t="s">
        <v>213</v>
      </c>
      <c r="E109" s="14" t="s">
        <v>214</v>
      </c>
      <c r="F109" s="16">
        <v>437.76</v>
      </c>
      <c r="G109" s="16">
        <v>2360</v>
      </c>
      <c r="H109" s="16">
        <v>1033113.6</v>
      </c>
      <c r="I109" s="16" t="str">
        <f>F109 * 0.0025 </f>
        <v>0</v>
      </c>
      <c r="J109" s="16">
        <v>0</v>
      </c>
      <c r="K109" s="16" t="str">
        <f>F109-I109-J109</f>
        <v>0</v>
      </c>
      <c r="L109" s="16"/>
      <c r="M109" s="16">
        <v>0.01</v>
      </c>
      <c r="N109" s="16">
        <v>0</v>
      </c>
      <c r="O109" s="16" t="str">
        <f>ROUND(K109*M109,2)</f>
        <v>0</v>
      </c>
      <c r="P109" s="16" t="str">
        <f>ROUND(K109*N109,2)</f>
        <v>0</v>
      </c>
      <c r="Q109" s="16" t="str">
        <f>ROUND(G109*O109,2)</f>
        <v>0</v>
      </c>
      <c r="R109" s="16" t="str">
        <f>ROUND(G109*P109,2)</f>
        <v>0</v>
      </c>
      <c r="S109" s="16"/>
      <c r="T109" s="16"/>
      <c r="U109" s="16" t="str">
        <f>Q109</f>
        <v>0</v>
      </c>
      <c r="V109" s="16"/>
      <c r="W109" s="16"/>
      <c r="X109" s="16"/>
      <c r="Y109" s="16"/>
      <c r="Z109" s="32"/>
      <c r="AA109" s="17" t="s">
        <v>200</v>
      </c>
      <c r="AB109" s="29" t="s">
        <v>201</v>
      </c>
    </row>
    <row r="110" spans="1:28" customHeight="1" ht="50">
      <c r="B110" s="48" t="s">
        <v>215</v>
      </c>
      <c r="C110" s="52"/>
      <c r="D110" s="52"/>
      <c r="E110" s="52"/>
      <c r="F110" s="51"/>
      <c r="G110" s="51" t="str">
        <f>SUBTOTAL(9,G109:G109)</f>
        <v>0</v>
      </c>
      <c r="H110" s="54" t="str">
        <f>SUBTOTAL(9,H109:H109)</f>
        <v>0</v>
      </c>
      <c r="I110" s="54"/>
      <c r="J110" s="54"/>
      <c r="K110" s="54"/>
      <c r="L110" s="54"/>
      <c r="M110" s="54"/>
      <c r="N110" s="54"/>
      <c r="O110" s="54"/>
      <c r="P110" s="54"/>
      <c r="Q110" s="54" t="str">
        <f>SUBTOTAL(9,Q109:Q109)</f>
        <v>0</v>
      </c>
      <c r="R110" s="54" t="str">
        <f>SUBTOTAL(9,R109:R109)</f>
        <v>0</v>
      </c>
      <c r="S110" s="54" t="str">
        <f>SUBTOTAL(9,S109:S109)</f>
        <v>0</v>
      </c>
      <c r="T110" s="54" t="str">
        <f>SUBTOTAL(9,T109:T109)</f>
        <v>0</v>
      </c>
      <c r="U110" s="54" t="str">
        <f>SUBTOTAL(9,U109:U109)</f>
        <v>0</v>
      </c>
      <c r="V110" s="54" t="str">
        <f>SUBTOTAL(9,V109:V109)</f>
        <v>0</v>
      </c>
      <c r="W110" s="54" t="str">
        <f>SUBTOTAL(9,W109:W109)</f>
        <v>0</v>
      </c>
      <c r="X110" s="54" t="str">
        <f>SUBTOTAL(9,X109:X109)</f>
        <v>0</v>
      </c>
      <c r="Y110" s="54" t="str">
        <f>SUBTOTAL(9,Y109:Y109)</f>
        <v>0</v>
      </c>
      <c r="Z110" s="55" t="str">
        <f>SUBTOTAL(9,Z109:Z109)</f>
        <v>0</v>
      </c>
      <c r="AA110" s="52"/>
      <c r="AB110" s="53"/>
    </row>
    <row r="111" spans="1:28" customHeight="1" ht="65">
      <c r="B111" s="58" t="s">
        <v>216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9" t="str">
        <f>SUM(Q40,Q62,Q101,Q106,Q108,Q110)</f>
        <v>0</v>
      </c>
      <c r="R111" s="59" t="str">
        <f>SUM(R40,R62,R101,R106,R108,R110)</f>
        <v>0</v>
      </c>
      <c r="S111" s="59" t="str">
        <f>SUM(S40,S62,S101,S106,S108,S110)</f>
        <v>0</v>
      </c>
      <c r="T111" s="59" t="str">
        <f>SUM(T40,T62,T101,T106,T108,T110)</f>
        <v>0</v>
      </c>
      <c r="U111" s="59" t="str">
        <f>SUM(U40,U62,U101,U106,U108,U110)</f>
        <v>0</v>
      </c>
      <c r="V111" s="59" t="str">
        <f>SUM(V40,V62,V101,V106,V108,V110)</f>
        <v>0</v>
      </c>
      <c r="W111" s="59" t="str">
        <f>SUM(W40,W62,W101,W106,W108,W110)</f>
        <v>0</v>
      </c>
      <c r="X111" s="59" t="str">
        <f>SUM(X40,X62,X101,X106,X108,X110)</f>
        <v>0</v>
      </c>
      <c r="Y111" s="59" t="str">
        <f>SUM(Y40,Y62,Y101,Y106,Y108,Y110)</f>
        <v>0</v>
      </c>
      <c r="Z111" s="61" t="str">
        <f>SUM(Z40,Z62,Z101,Z106,Z108,Z110)</f>
        <v>0</v>
      </c>
      <c r="AA111" s="56"/>
      <c r="AB111" s="57"/>
    </row>
    <row r="112" spans="1:28" customHeight="1" ht="65">
      <c r="B112" s="58" t="s">
        <v>217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60" t="str">
        <f>Q111+R111</f>
        <v>0</v>
      </c>
      <c r="R112" s="59"/>
      <c r="S112" s="59" t="str">
        <f>S111</f>
        <v>0</v>
      </c>
      <c r="T112" s="59" t="str">
        <f>T111</f>
        <v>0</v>
      </c>
      <c r="U112" s="59" t="str">
        <f>U111</f>
        <v>0</v>
      </c>
      <c r="V112" s="59" t="str">
        <f>V111</f>
        <v>0</v>
      </c>
      <c r="W112" s="59" t="str">
        <f>W111</f>
        <v>0</v>
      </c>
      <c r="X112" s="59" t="str">
        <f>X111</f>
        <v>0</v>
      </c>
      <c r="Y112" s="59" t="str">
        <f>Y111</f>
        <v>0</v>
      </c>
      <c r="Z112" s="61" t="str">
        <f>Z111</f>
        <v>0</v>
      </c>
      <c r="AA112" s="56"/>
      <c r="AB112" s="57"/>
    </row>
    <row r="113" spans="1:28" customHeight="1" ht="15"/>
    <row r="114" spans="1:28" customHeight="1" ht="30">
      <c r="B114" s="70" t="s">
        <v>218</v>
      </c>
      <c r="C114" s="70" t="s">
        <v>219</v>
      </c>
      <c r="D114" s="70" t="s">
        <v>220</v>
      </c>
      <c r="E114" s="62" t="s">
        <v>221</v>
      </c>
      <c r="F114" s="34"/>
      <c r="G114" s="34"/>
      <c r="H114" s="34"/>
      <c r="I114" s="34"/>
      <c r="J114" s="35"/>
    </row>
    <row r="115" spans="1:28" customHeight="1" ht="30">
      <c r="B115" s="70"/>
      <c r="C115" s="70"/>
      <c r="D115" s="70" t="s">
        <v>222</v>
      </c>
      <c r="E115" s="63" t="s">
        <v>223</v>
      </c>
      <c r="F115" s="64"/>
      <c r="G115" s="63" t="s">
        <v>224</v>
      </c>
      <c r="H115" s="65"/>
      <c r="I115" s="66" t="s">
        <v>225</v>
      </c>
      <c r="J115" s="35"/>
    </row>
    <row r="116" spans="1:28" customHeight="1" ht="40">
      <c r="B116" s="70" t="s">
        <v>226</v>
      </c>
      <c r="C116" s="70" t="s">
        <v>227</v>
      </c>
      <c r="D116" s="70" t="s">
        <v>228</v>
      </c>
      <c r="E116" s="36"/>
      <c r="F116" s="38"/>
      <c r="G116" s="36"/>
      <c r="H116" s="40"/>
      <c r="I116" s="38"/>
      <c r="J116" s="40"/>
    </row>
    <row r="117" spans="1:28" customHeight="1" ht="40">
      <c r="B117" s="71"/>
      <c r="C117" s="71"/>
      <c r="D117" s="71" t="s">
        <v>229</v>
      </c>
      <c r="E117" s="37"/>
      <c r="F117" s="39"/>
      <c r="G117" s="37"/>
      <c r="H117" s="41"/>
      <c r="I117" s="39"/>
      <c r="J117" s="41"/>
    </row>
    <row r="118" spans="1:28" customHeight="1" ht="25">
      <c r="E118" s="67" t="s">
        <v>230</v>
      </c>
      <c r="F118" s="68"/>
      <c r="G118" s="67" t="s">
        <v>230</v>
      </c>
      <c r="H118" s="69"/>
      <c r="I118" s="68" t="s">
        <v>230</v>
      </c>
      <c r="J118" s="35"/>
    </row>
    <row r="119" spans="1:28" customHeight="1" ht="30">
      <c r="E119" s="63" t="s">
        <v>231</v>
      </c>
      <c r="F119" s="64"/>
      <c r="G119" s="65"/>
      <c r="H119" s="66" t="s">
        <v>232</v>
      </c>
      <c r="I119" s="64"/>
      <c r="J119" s="35"/>
    </row>
    <row r="120" spans="1:28" customHeight="1" ht="80">
      <c r="E120" s="33"/>
      <c r="F120" s="34"/>
      <c r="G120" s="35"/>
      <c r="H120" s="34"/>
      <c r="I120" s="34"/>
      <c r="J120" s="35"/>
    </row>
    <row r="121" spans="1:28" customHeight="1" ht="25">
      <c r="E121" s="67" t="s">
        <v>230</v>
      </c>
      <c r="F121" s="68"/>
      <c r="G121" s="69"/>
      <c r="H121" s="68" t="s">
        <v>230</v>
      </c>
      <c r="I121" s="68"/>
      <c r="J121" s="35"/>
    </row>
    <row r="122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40:F40"/>
    <mergeCell ref="I40:P40"/>
    <mergeCell ref="B62:F62"/>
    <mergeCell ref="I62:P62"/>
    <mergeCell ref="B101:F101"/>
    <mergeCell ref="I101:P101"/>
    <mergeCell ref="B106:F106"/>
    <mergeCell ref="I106:P106"/>
    <mergeCell ref="B108:F108"/>
    <mergeCell ref="I108:P108"/>
    <mergeCell ref="B110:F110"/>
    <mergeCell ref="I110:P110"/>
    <mergeCell ref="B111:P111"/>
    <mergeCell ref="B112:P112"/>
    <mergeCell ref="Q112:R112"/>
    <mergeCell ref="E114:J114"/>
    <mergeCell ref="E115:F115"/>
    <mergeCell ref="G115:H115"/>
    <mergeCell ref="I115:J115"/>
    <mergeCell ref="E119:G119"/>
    <mergeCell ref="H119:J11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42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233</v>
      </c>
      <c r="T11" s="26" t="s">
        <v>234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88</v>
      </c>
      <c r="C13" s="10">
        <v>8974810250</v>
      </c>
      <c r="D13" s="10" t="s">
        <v>235</v>
      </c>
      <c r="E13" s="10" t="s">
        <v>236</v>
      </c>
      <c r="F13" s="11">
        <v>25200</v>
      </c>
      <c r="G13" s="11">
        <v>24</v>
      </c>
      <c r="H13" s="11">
        <v>604800</v>
      </c>
      <c r="I13" s="11">
        <v>51.04</v>
      </c>
      <c r="J13" s="11">
        <v>2933.36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237</v>
      </c>
      <c r="V13" s="27" t="s">
        <v>238</v>
      </c>
    </row>
    <row r="14" spans="1:22" customHeight="1" ht="35">
      <c r="B14" s="22" t="s">
        <v>88</v>
      </c>
      <c r="C14" s="13">
        <v>8974810260</v>
      </c>
      <c r="D14" s="13" t="s">
        <v>239</v>
      </c>
      <c r="E14" s="13" t="s">
        <v>236</v>
      </c>
      <c r="F14" s="15">
        <v>25200</v>
      </c>
      <c r="G14" s="15">
        <v>24</v>
      </c>
      <c r="H14" s="15">
        <v>604800</v>
      </c>
      <c r="I14" s="15">
        <v>51.04</v>
      </c>
      <c r="J14" s="15">
        <v>2933.36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237</v>
      </c>
      <c r="V14" s="28" t="s">
        <v>238</v>
      </c>
    </row>
    <row r="15" spans="1:22" customHeight="1" ht="35">
      <c r="B15" s="22" t="s">
        <v>88</v>
      </c>
      <c r="C15" s="13">
        <v>8974810260</v>
      </c>
      <c r="D15" s="13" t="s">
        <v>239</v>
      </c>
      <c r="E15" s="13" t="s">
        <v>236</v>
      </c>
      <c r="F15" s="15">
        <v>25200</v>
      </c>
      <c r="G15" s="15">
        <v>24</v>
      </c>
      <c r="H15" s="15">
        <v>604800</v>
      </c>
      <c r="I15" s="15">
        <v>51.04</v>
      </c>
      <c r="J15" s="15">
        <v>2933.36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237</v>
      </c>
      <c r="V15" s="28" t="s">
        <v>238</v>
      </c>
    </row>
    <row r="16" spans="1:22" customHeight="1" ht="35">
      <c r="B16" s="22" t="s">
        <v>88</v>
      </c>
      <c r="C16" s="13">
        <v>8979483240</v>
      </c>
      <c r="D16" s="13" t="s">
        <v>240</v>
      </c>
      <c r="E16" s="13" t="s">
        <v>236</v>
      </c>
      <c r="F16" s="15">
        <v>10085.16</v>
      </c>
      <c r="G16" s="15">
        <v>24</v>
      </c>
      <c r="H16" s="15">
        <v>242043.84</v>
      </c>
      <c r="I16" s="15">
        <v>51.04</v>
      </c>
      <c r="J16" s="15">
        <v>2638.73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237</v>
      </c>
      <c r="V16" s="28" t="s">
        <v>238</v>
      </c>
    </row>
    <row r="17" spans="1:22" customHeight="1" ht="35">
      <c r="B17" s="22" t="s">
        <v>88</v>
      </c>
      <c r="C17" s="13">
        <v>8979483250</v>
      </c>
      <c r="D17" s="13" t="s">
        <v>241</v>
      </c>
      <c r="E17" s="13" t="s">
        <v>236</v>
      </c>
      <c r="F17" s="15">
        <v>10085.16</v>
      </c>
      <c r="G17" s="15">
        <v>24</v>
      </c>
      <c r="H17" s="15">
        <v>242043.84</v>
      </c>
      <c r="I17" s="15">
        <v>51.04</v>
      </c>
      <c r="J17" s="15">
        <v>2638.73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237</v>
      </c>
      <c r="V17" s="28" t="s">
        <v>238</v>
      </c>
    </row>
    <row r="18" spans="1:22" customHeight="1" ht="35">
      <c r="B18" s="22" t="s">
        <v>88</v>
      </c>
      <c r="C18" s="13">
        <v>8979483260</v>
      </c>
      <c r="D18" s="13" t="s">
        <v>240</v>
      </c>
      <c r="E18" s="13" t="s">
        <v>236</v>
      </c>
      <c r="F18" s="15">
        <v>9923.16</v>
      </c>
      <c r="G18" s="15">
        <v>132</v>
      </c>
      <c r="H18" s="15">
        <v>1309857.12</v>
      </c>
      <c r="I18" s="15">
        <v>51.04</v>
      </c>
      <c r="J18" s="15">
        <v>2638.73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237</v>
      </c>
      <c r="V18" s="28" t="s">
        <v>238</v>
      </c>
    </row>
    <row r="19" spans="1:22" customHeight="1" ht="35">
      <c r="B19" s="22" t="s">
        <v>88</v>
      </c>
      <c r="C19" s="13">
        <v>8979483270</v>
      </c>
      <c r="D19" s="13" t="s">
        <v>241</v>
      </c>
      <c r="E19" s="13" t="s">
        <v>236</v>
      </c>
      <c r="F19" s="15">
        <v>9923.16</v>
      </c>
      <c r="G19" s="15">
        <v>132</v>
      </c>
      <c r="H19" s="15">
        <v>1309857.12</v>
      </c>
      <c r="I19" s="15">
        <v>51.04</v>
      </c>
      <c r="J19" s="15">
        <v>2638.73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31" t="str">
        <f>Q19</f>
        <v>0</v>
      </c>
      <c r="U19" s="18" t="s">
        <v>237</v>
      </c>
      <c r="V19" s="28" t="s">
        <v>238</v>
      </c>
    </row>
    <row r="20" spans="1:22" customHeight="1" ht="35">
      <c r="B20" s="22" t="s">
        <v>88</v>
      </c>
      <c r="C20" s="13">
        <v>8979483280</v>
      </c>
      <c r="D20" s="13" t="s">
        <v>240</v>
      </c>
      <c r="E20" s="13" t="s">
        <v>236</v>
      </c>
      <c r="F20" s="15">
        <v>10126.92</v>
      </c>
      <c r="G20" s="15">
        <v>48</v>
      </c>
      <c r="H20" s="15">
        <v>486092.16</v>
      </c>
      <c r="I20" s="15">
        <v>51.04</v>
      </c>
      <c r="J20" s="15">
        <v>2638.73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31" t="str">
        <f>Q20</f>
        <v>0</v>
      </c>
      <c r="U20" s="18" t="s">
        <v>237</v>
      </c>
      <c r="V20" s="28" t="s">
        <v>238</v>
      </c>
    </row>
    <row r="21" spans="1:22" customHeight="1" ht="35">
      <c r="B21" s="22" t="s">
        <v>88</v>
      </c>
      <c r="C21" s="13">
        <v>8979483290</v>
      </c>
      <c r="D21" s="13" t="s">
        <v>241</v>
      </c>
      <c r="E21" s="13" t="s">
        <v>236</v>
      </c>
      <c r="F21" s="15">
        <v>10126.92</v>
      </c>
      <c r="G21" s="15">
        <v>48</v>
      </c>
      <c r="H21" s="15">
        <v>486092.16</v>
      </c>
      <c r="I21" s="15">
        <v>51.04</v>
      </c>
      <c r="J21" s="15">
        <v>2638.73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31" t="str">
        <f>Q21</f>
        <v>0</v>
      </c>
      <c r="U21" s="18" t="s">
        <v>237</v>
      </c>
      <c r="V21" s="28" t="s">
        <v>238</v>
      </c>
    </row>
    <row r="22" spans="1:22" customHeight="1" ht="35">
      <c r="B22" s="22" t="s">
        <v>88</v>
      </c>
      <c r="C22" s="13">
        <v>8979483360</v>
      </c>
      <c r="D22" s="13" t="s">
        <v>242</v>
      </c>
      <c r="E22" s="13" t="s">
        <v>236</v>
      </c>
      <c r="F22" s="15">
        <v>12477.32</v>
      </c>
      <c r="G22" s="15">
        <v>132</v>
      </c>
      <c r="H22" s="15">
        <v>1647006.24</v>
      </c>
      <c r="I22" s="15">
        <v>51.04</v>
      </c>
      <c r="J22" s="15">
        <v>3038.61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31" t="str">
        <f>Q22</f>
        <v>0</v>
      </c>
      <c r="U22" s="18" t="s">
        <v>237</v>
      </c>
      <c r="V22" s="28" t="s">
        <v>238</v>
      </c>
    </row>
    <row r="23" spans="1:22" customHeight="1" ht="35">
      <c r="B23" s="22" t="s">
        <v>88</v>
      </c>
      <c r="C23" s="13">
        <v>8979483370</v>
      </c>
      <c r="D23" s="13" t="s">
        <v>243</v>
      </c>
      <c r="E23" s="13" t="s">
        <v>236</v>
      </c>
      <c r="F23" s="15">
        <v>12477.32</v>
      </c>
      <c r="G23" s="15">
        <v>132</v>
      </c>
      <c r="H23" s="15">
        <v>1647006.24</v>
      </c>
      <c r="I23" s="15">
        <v>51.04</v>
      </c>
      <c r="J23" s="15">
        <v>3038.61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31" t="str">
        <f>Q23</f>
        <v>0</v>
      </c>
      <c r="U23" s="18" t="s">
        <v>237</v>
      </c>
      <c r="V23" s="28" t="s">
        <v>238</v>
      </c>
    </row>
    <row r="24" spans="1:22" customHeight="1" ht="35">
      <c r="B24" s="22" t="s">
        <v>88</v>
      </c>
      <c r="C24" s="13">
        <v>8979483440</v>
      </c>
      <c r="D24" s="13" t="s">
        <v>244</v>
      </c>
      <c r="E24" s="13" t="s">
        <v>236</v>
      </c>
      <c r="F24" s="15">
        <v>12557.32</v>
      </c>
      <c r="G24" s="15">
        <v>132</v>
      </c>
      <c r="H24" s="15">
        <v>1657566.24</v>
      </c>
      <c r="I24" s="15">
        <v>51.04</v>
      </c>
      <c r="J24" s="15">
        <v>3038.61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31" t="str">
        <f>Q24</f>
        <v>0</v>
      </c>
      <c r="U24" s="18" t="s">
        <v>237</v>
      </c>
      <c r="V24" s="28" t="s">
        <v>238</v>
      </c>
    </row>
    <row r="25" spans="1:22" customHeight="1" ht="35">
      <c r="B25" s="22" t="s">
        <v>88</v>
      </c>
      <c r="C25" s="13">
        <v>8979483450</v>
      </c>
      <c r="D25" s="13" t="s">
        <v>245</v>
      </c>
      <c r="E25" s="13" t="s">
        <v>236</v>
      </c>
      <c r="F25" s="15">
        <v>12557.32</v>
      </c>
      <c r="G25" s="15">
        <v>132</v>
      </c>
      <c r="H25" s="15">
        <v>1657566.24</v>
      </c>
      <c r="I25" s="15">
        <v>51.04</v>
      </c>
      <c r="J25" s="15">
        <v>3038.61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31" t="str">
        <f>Q25</f>
        <v>0</v>
      </c>
      <c r="U25" s="18" t="s">
        <v>237</v>
      </c>
      <c r="V25" s="28" t="s">
        <v>238</v>
      </c>
    </row>
    <row r="26" spans="1:22" customHeight="1" ht="35">
      <c r="B26" s="22" t="s">
        <v>88</v>
      </c>
      <c r="C26" s="13">
        <v>8979483460</v>
      </c>
      <c r="D26" s="13" t="s">
        <v>244</v>
      </c>
      <c r="E26" s="13" t="s">
        <v>236</v>
      </c>
      <c r="F26" s="15">
        <v>13912.97</v>
      </c>
      <c r="G26" s="15">
        <v>48</v>
      </c>
      <c r="H26" s="15">
        <v>667822.5600000001</v>
      </c>
      <c r="I26" s="15">
        <v>51.04</v>
      </c>
      <c r="J26" s="15">
        <v>2933.36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31" t="str">
        <f>Q26</f>
        <v>0</v>
      </c>
      <c r="U26" s="18" t="s">
        <v>237</v>
      </c>
      <c r="V26" s="28" t="s">
        <v>238</v>
      </c>
    </row>
    <row r="27" spans="1:22" customHeight="1" ht="35">
      <c r="B27" s="22" t="s">
        <v>88</v>
      </c>
      <c r="C27" s="13">
        <v>8979483470</v>
      </c>
      <c r="D27" s="13" t="s">
        <v>245</v>
      </c>
      <c r="E27" s="13" t="s">
        <v>236</v>
      </c>
      <c r="F27" s="15">
        <v>13912.97</v>
      </c>
      <c r="G27" s="15">
        <v>48</v>
      </c>
      <c r="H27" s="15">
        <v>667822.5600000001</v>
      </c>
      <c r="I27" s="15">
        <v>51.04</v>
      </c>
      <c r="J27" s="15">
        <v>2933.36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31" t="str">
        <f>Q27</f>
        <v>0</v>
      </c>
      <c r="U27" s="18" t="s">
        <v>237</v>
      </c>
      <c r="V27" s="28" t="s">
        <v>238</v>
      </c>
    </row>
    <row r="28" spans="1:22" customHeight="1" ht="35">
      <c r="B28" s="22" t="s">
        <v>88</v>
      </c>
      <c r="C28" s="13">
        <v>8979483480</v>
      </c>
      <c r="D28" s="13" t="s">
        <v>242</v>
      </c>
      <c r="E28" s="13" t="s">
        <v>236</v>
      </c>
      <c r="F28" s="15">
        <v>13845.97</v>
      </c>
      <c r="G28" s="15">
        <v>24</v>
      </c>
      <c r="H28" s="15">
        <v>332303.28</v>
      </c>
      <c r="I28" s="15">
        <v>51.04</v>
      </c>
      <c r="J28" s="15">
        <v>2933.36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31" t="str">
        <f>Q28</f>
        <v>0</v>
      </c>
      <c r="U28" s="18" t="s">
        <v>237</v>
      </c>
      <c r="V28" s="28" t="s">
        <v>238</v>
      </c>
    </row>
    <row r="29" spans="1:22" customHeight="1" ht="35">
      <c r="B29" s="22" t="s">
        <v>88</v>
      </c>
      <c r="C29" s="13">
        <v>8979483490</v>
      </c>
      <c r="D29" s="13" t="s">
        <v>243</v>
      </c>
      <c r="E29" s="13" t="s">
        <v>236</v>
      </c>
      <c r="F29" s="15">
        <v>13845.97</v>
      </c>
      <c r="G29" s="15">
        <v>24</v>
      </c>
      <c r="H29" s="15">
        <v>332303.28</v>
      </c>
      <c r="I29" s="15">
        <v>51.04</v>
      </c>
      <c r="J29" s="15">
        <v>2933.36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31" t="str">
        <f>Q29</f>
        <v>0</v>
      </c>
      <c r="U29" s="18" t="s">
        <v>237</v>
      </c>
      <c r="V29" s="28" t="s">
        <v>238</v>
      </c>
    </row>
    <row r="30" spans="1:22" customHeight="1" ht="50">
      <c r="B30" s="48" t="s">
        <v>126</v>
      </c>
      <c r="C30" s="46"/>
      <c r="D30" s="46"/>
      <c r="E30" s="46"/>
      <c r="F30" s="45"/>
      <c r="G30" s="45" t="str">
        <f>SUBTOTAL(9,G13:G29)</f>
        <v>0</v>
      </c>
      <c r="H30" s="49" t="str">
        <f>SUBTOTAL(9,H13:H29)</f>
        <v>0</v>
      </c>
      <c r="I30" s="49"/>
      <c r="J30" s="49"/>
      <c r="K30" s="49"/>
      <c r="L30" s="49"/>
      <c r="M30" s="49"/>
      <c r="N30" s="49"/>
      <c r="O30" s="49"/>
      <c r="P30" s="49"/>
      <c r="Q30" s="49" t="str">
        <f>SUBTOTAL(9,Q13:Q29)</f>
        <v>0</v>
      </c>
      <c r="R30" s="49" t="str">
        <f>SUBTOTAL(9,R13:R29)</f>
        <v>0</v>
      </c>
      <c r="S30" s="49" t="str">
        <f>SUBTOTAL(9,S13:S29)</f>
        <v>0</v>
      </c>
      <c r="T30" s="50" t="str">
        <f>SUBTOTAL(9,T13:T29)</f>
        <v>0</v>
      </c>
      <c r="U30" s="46"/>
      <c r="V30" s="47"/>
    </row>
    <row r="31" spans="1:22" customHeight="1" ht="65">
      <c r="B31" s="58" t="s">
        <v>216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9" t="str">
        <f>SUM(Q30)</f>
        <v>0</v>
      </c>
      <c r="R31" s="59" t="str">
        <f>SUM(R30)</f>
        <v>0</v>
      </c>
      <c r="S31" s="59" t="str">
        <f>SUM(S30)</f>
        <v>0</v>
      </c>
      <c r="T31" s="61" t="str">
        <f>SUM(T30)</f>
        <v>0</v>
      </c>
      <c r="U31" s="56"/>
      <c r="V31" s="57"/>
    </row>
    <row r="32" spans="1:22" customHeight="1" ht="65">
      <c r="B32" s="58" t="s">
        <v>217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60" t="str">
        <f>Q31+R31</f>
        <v>0</v>
      </c>
      <c r="R32" s="59"/>
      <c r="S32" s="59" t="str">
        <f>S31</f>
        <v>0</v>
      </c>
      <c r="T32" s="61" t="str">
        <f>T31</f>
        <v>0</v>
      </c>
      <c r="U32" s="56"/>
      <c r="V32" s="57"/>
    </row>
    <row r="33" spans="1:22" customHeight="1" ht="15"/>
    <row r="34" spans="1:22" customHeight="1" ht="30">
      <c r="B34" s="70" t="s">
        <v>246</v>
      </c>
      <c r="C34" s="70"/>
      <c r="D34" s="70"/>
      <c r="E34" s="62" t="s">
        <v>221</v>
      </c>
      <c r="F34" s="34"/>
      <c r="G34" s="34"/>
      <c r="H34" s="34"/>
      <c r="I34" s="34"/>
      <c r="J34" s="35"/>
    </row>
    <row r="35" spans="1:22" customHeight="1" ht="30">
      <c r="B35" s="70"/>
      <c r="C35" s="70" t="s">
        <v>247</v>
      </c>
      <c r="D35" s="70"/>
      <c r="E35" s="63" t="s">
        <v>223</v>
      </c>
      <c r="F35" s="64"/>
      <c r="G35" s="63" t="s">
        <v>224</v>
      </c>
      <c r="H35" s="65"/>
      <c r="I35" s="66" t="s">
        <v>225</v>
      </c>
      <c r="J35" s="35"/>
    </row>
    <row r="36" spans="1:22" customHeight="1" ht="40">
      <c r="B36" s="70"/>
      <c r="C36" s="70" t="s">
        <v>248</v>
      </c>
      <c r="D36" s="70"/>
      <c r="E36" s="36"/>
      <c r="F36" s="38"/>
      <c r="G36" s="36"/>
      <c r="H36" s="40"/>
      <c r="I36" s="38"/>
      <c r="J36" s="40"/>
    </row>
    <row r="37" spans="1:22" customHeight="1" ht="40">
      <c r="B37" s="71"/>
      <c r="C37" s="71"/>
      <c r="D37" s="71"/>
      <c r="E37" s="37"/>
      <c r="F37" s="39"/>
      <c r="G37" s="37"/>
      <c r="H37" s="41"/>
      <c r="I37" s="39"/>
      <c r="J37" s="41"/>
    </row>
    <row r="38" spans="1:22" customHeight="1" ht="25">
      <c r="E38" s="67" t="s">
        <v>230</v>
      </c>
      <c r="F38" s="68"/>
      <c r="G38" s="67" t="s">
        <v>230</v>
      </c>
      <c r="H38" s="69"/>
      <c r="I38" s="68" t="s">
        <v>230</v>
      </c>
      <c r="J38" s="35"/>
    </row>
    <row r="39" spans="1:22" customHeight="1" ht="30">
      <c r="E39" s="63" t="s">
        <v>231</v>
      </c>
      <c r="F39" s="64"/>
      <c r="G39" s="65"/>
      <c r="H39" s="66" t="s">
        <v>232</v>
      </c>
      <c r="I39" s="64"/>
      <c r="J39" s="35"/>
    </row>
    <row r="40" spans="1:22" customHeight="1" ht="80">
      <c r="E40" s="33"/>
      <c r="F40" s="34"/>
      <c r="G40" s="35"/>
      <c r="H40" s="34"/>
      <c r="I40" s="34"/>
      <c r="J40" s="35"/>
    </row>
    <row r="41" spans="1:22" customHeight="1" ht="25">
      <c r="E41" s="67" t="s">
        <v>230</v>
      </c>
      <c r="F41" s="68"/>
      <c r="G41" s="69"/>
      <c r="H41" s="68" t="s">
        <v>230</v>
      </c>
      <c r="I41" s="68"/>
      <c r="J41" s="35"/>
    </row>
    <row r="42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30:F30"/>
    <mergeCell ref="I30:P30"/>
    <mergeCell ref="B31:P31"/>
    <mergeCell ref="B32:P32"/>
    <mergeCell ref="Q32:R32"/>
    <mergeCell ref="E34:J34"/>
    <mergeCell ref="E35:F35"/>
    <mergeCell ref="G35:H35"/>
    <mergeCell ref="I35:J35"/>
    <mergeCell ref="E39:G39"/>
    <mergeCell ref="H39:J3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60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233</v>
      </c>
      <c r="T11" s="26" t="s">
        <v>234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 t="s">
        <v>249</v>
      </c>
      <c r="D13" s="10" t="s">
        <v>250</v>
      </c>
      <c r="E13" s="10"/>
      <c r="F13" s="11">
        <v>1200</v>
      </c>
      <c r="G13" s="11">
        <v>4</v>
      </c>
      <c r="H13" s="11">
        <v>4800</v>
      </c>
      <c r="I13" s="11">
        <v>51.04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251</v>
      </c>
      <c r="V13" s="27" t="s">
        <v>252</v>
      </c>
    </row>
    <row r="14" spans="1:22" customHeight="1" ht="35">
      <c r="B14" s="22"/>
      <c r="C14" s="13" t="s">
        <v>253</v>
      </c>
      <c r="D14" s="13" t="s">
        <v>250</v>
      </c>
      <c r="E14" s="13"/>
      <c r="F14" s="15">
        <v>1200</v>
      </c>
      <c r="G14" s="15">
        <v>4</v>
      </c>
      <c r="H14" s="15">
        <v>4800</v>
      </c>
      <c r="I14" s="15">
        <v>51.04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251</v>
      </c>
      <c r="V14" s="28" t="s">
        <v>252</v>
      </c>
    </row>
    <row r="15" spans="1:22" customHeight="1" ht="35">
      <c r="B15" s="22"/>
      <c r="C15" s="13" t="s">
        <v>254</v>
      </c>
      <c r="D15" s="13" t="s">
        <v>255</v>
      </c>
      <c r="E15" s="13"/>
      <c r="F15" s="15">
        <v>700</v>
      </c>
      <c r="G15" s="15">
        <v>4</v>
      </c>
      <c r="H15" s="15">
        <v>2800</v>
      </c>
      <c r="I15" s="15">
        <v>51.04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251</v>
      </c>
      <c r="V15" s="28" t="s">
        <v>252</v>
      </c>
    </row>
    <row r="16" spans="1:22" customHeight="1" ht="35">
      <c r="B16" s="22"/>
      <c r="C16" s="13" t="s">
        <v>256</v>
      </c>
      <c r="D16" s="13" t="s">
        <v>257</v>
      </c>
      <c r="E16" s="13"/>
      <c r="F16" s="15">
        <v>700</v>
      </c>
      <c r="G16" s="15">
        <v>4</v>
      </c>
      <c r="H16" s="15">
        <v>2800</v>
      </c>
      <c r="I16" s="15">
        <v>51.04</v>
      </c>
      <c r="J16" s="15">
        <v>0</v>
      </c>
      <c r="K16" s="15" t="str">
        <f>F16-I16-J16</f>
        <v>0</v>
      </c>
      <c r="L16" s="15"/>
      <c r="M16" s="15"/>
      <c r="N16" s="15"/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251</v>
      </c>
      <c r="V16" s="28" t="s">
        <v>252</v>
      </c>
    </row>
    <row r="17" spans="1:22" customHeight="1" ht="35">
      <c r="B17" s="22"/>
      <c r="C17" s="13" t="s">
        <v>258</v>
      </c>
      <c r="D17" s="13" t="s">
        <v>259</v>
      </c>
      <c r="E17" s="13"/>
      <c r="F17" s="15">
        <v>46000</v>
      </c>
      <c r="G17" s="15">
        <v>4</v>
      </c>
      <c r="H17" s="15">
        <v>184000</v>
      </c>
      <c r="I17" s="15">
        <v>51.04</v>
      </c>
      <c r="J17" s="15">
        <v>0</v>
      </c>
      <c r="K17" s="15" t="str">
        <f>F17-I17-J17</f>
        <v>0</v>
      </c>
      <c r="L17" s="15"/>
      <c r="M17" s="15"/>
      <c r="N17" s="15"/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251</v>
      </c>
      <c r="V17" s="28" t="s">
        <v>252</v>
      </c>
    </row>
    <row r="18" spans="1:22" customHeight="1" ht="35">
      <c r="B18" s="22"/>
      <c r="C18" s="13" t="s">
        <v>260</v>
      </c>
      <c r="D18" s="13" t="s">
        <v>259</v>
      </c>
      <c r="E18" s="13"/>
      <c r="F18" s="15">
        <v>47500</v>
      </c>
      <c r="G18" s="15">
        <v>4</v>
      </c>
      <c r="H18" s="15">
        <v>190000</v>
      </c>
      <c r="I18" s="15">
        <v>51.04</v>
      </c>
      <c r="J18" s="15">
        <v>0</v>
      </c>
      <c r="K18" s="15" t="str">
        <f>F18-I18-J18</f>
        <v>0</v>
      </c>
      <c r="L18" s="15"/>
      <c r="M18" s="15"/>
      <c r="N18" s="15"/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251</v>
      </c>
      <c r="V18" s="28" t="s">
        <v>252</v>
      </c>
    </row>
    <row r="19" spans="1:22" customHeight="1" ht="50">
      <c r="B19" s="48" t="s">
        <v>261</v>
      </c>
      <c r="C19" s="46"/>
      <c r="D19" s="46"/>
      <c r="E19" s="46"/>
      <c r="F19" s="45"/>
      <c r="G19" s="45" t="str">
        <f>SUBTOTAL(9,G13:G18)</f>
        <v>0</v>
      </c>
      <c r="H19" s="49" t="str">
        <f>SUBTOTAL(9,H13:H18)</f>
        <v>0</v>
      </c>
      <c r="I19" s="49"/>
      <c r="J19" s="49"/>
      <c r="K19" s="49"/>
      <c r="L19" s="49"/>
      <c r="M19" s="49"/>
      <c r="N19" s="49"/>
      <c r="O19" s="49"/>
      <c r="P19" s="49"/>
      <c r="Q19" s="49" t="str">
        <f>SUBTOTAL(9,Q13:Q18)</f>
        <v>0</v>
      </c>
      <c r="R19" s="49" t="str">
        <f>SUBTOTAL(9,R13:R18)</f>
        <v>0</v>
      </c>
      <c r="S19" s="49" t="str">
        <f>SUBTOTAL(9,S13:S18)</f>
        <v>0</v>
      </c>
      <c r="T19" s="50" t="str">
        <f>SUBTOTAL(9,T13:T18)</f>
        <v>0</v>
      </c>
      <c r="U19" s="46"/>
      <c r="V19" s="47"/>
    </row>
    <row r="20" spans="1:22" customHeight="1" ht="35">
      <c r="B20" s="22" t="s">
        <v>262</v>
      </c>
      <c r="C20" s="13">
        <v>8983153683</v>
      </c>
      <c r="D20" s="13" t="s">
        <v>263</v>
      </c>
      <c r="E20" s="13" t="s">
        <v>264</v>
      </c>
      <c r="F20" s="15">
        <v>9426</v>
      </c>
      <c r="G20" s="15">
        <v>61</v>
      </c>
      <c r="H20" s="15">
        <v>574986</v>
      </c>
      <c r="I20" s="15" t="str">
        <f>F20 * 0.0025 </f>
        <v>0</v>
      </c>
      <c r="J20" s="15">
        <v>3278.35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31"/>
      <c r="U20" s="18" t="s">
        <v>265</v>
      </c>
      <c r="V20" s="28" t="s">
        <v>266</v>
      </c>
    </row>
    <row r="21" spans="1:22" customHeight="1" ht="35">
      <c r="B21" s="22" t="s">
        <v>262</v>
      </c>
      <c r="C21" s="13">
        <v>8983153693</v>
      </c>
      <c r="D21" s="13" t="s">
        <v>267</v>
      </c>
      <c r="E21" s="13" t="s">
        <v>264</v>
      </c>
      <c r="F21" s="15">
        <v>9426</v>
      </c>
      <c r="G21" s="15">
        <v>61</v>
      </c>
      <c r="H21" s="15">
        <v>574986</v>
      </c>
      <c r="I21" s="15">
        <v>51.04</v>
      </c>
      <c r="J21" s="15">
        <v>3278.35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265</v>
      </c>
      <c r="V21" s="28" t="s">
        <v>266</v>
      </c>
    </row>
    <row r="22" spans="1:22" customHeight="1" ht="35">
      <c r="B22" s="22" t="s">
        <v>262</v>
      </c>
      <c r="C22" s="13">
        <v>8983157052</v>
      </c>
      <c r="D22" s="13" t="s">
        <v>268</v>
      </c>
      <c r="E22" s="13" t="s">
        <v>264</v>
      </c>
      <c r="F22" s="15">
        <v>9975</v>
      </c>
      <c r="G22" s="15">
        <v>126</v>
      </c>
      <c r="H22" s="15">
        <v>1256850</v>
      </c>
      <c r="I22" s="15">
        <v>51.04</v>
      </c>
      <c r="J22" s="15">
        <v>7256.64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265</v>
      </c>
      <c r="V22" s="28" t="s">
        <v>266</v>
      </c>
    </row>
    <row r="23" spans="1:22" customHeight="1" ht="35">
      <c r="B23" s="22" t="s">
        <v>262</v>
      </c>
      <c r="C23" s="13">
        <v>8983157052</v>
      </c>
      <c r="D23" s="13" t="s">
        <v>268</v>
      </c>
      <c r="E23" s="13" t="s">
        <v>264</v>
      </c>
      <c r="F23" s="15">
        <v>10225</v>
      </c>
      <c r="G23" s="15">
        <v>1</v>
      </c>
      <c r="H23" s="15">
        <v>10225</v>
      </c>
      <c r="I23" s="15">
        <v>51.04</v>
      </c>
      <c r="J23" s="15">
        <v>7256.64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265</v>
      </c>
      <c r="V23" s="28" t="s">
        <v>266</v>
      </c>
    </row>
    <row r="24" spans="1:22" customHeight="1" ht="35">
      <c r="B24" s="22" t="s">
        <v>262</v>
      </c>
      <c r="C24" s="13">
        <v>8974854150</v>
      </c>
      <c r="D24" s="13" t="s">
        <v>269</v>
      </c>
      <c r="E24" s="13" t="s">
        <v>270</v>
      </c>
      <c r="F24" s="15">
        <v>8996</v>
      </c>
      <c r="G24" s="15">
        <v>109</v>
      </c>
      <c r="H24" s="15">
        <v>980564</v>
      </c>
      <c r="I24" s="15">
        <v>51.04</v>
      </c>
      <c r="J24" s="15">
        <v>1449.57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265</v>
      </c>
      <c r="V24" s="28" t="s">
        <v>266</v>
      </c>
    </row>
    <row r="25" spans="1:22" customHeight="1" ht="35">
      <c r="B25" s="22" t="s">
        <v>262</v>
      </c>
      <c r="C25" s="13">
        <v>8974854160</v>
      </c>
      <c r="D25" s="13" t="s">
        <v>271</v>
      </c>
      <c r="E25" s="13" t="s">
        <v>270</v>
      </c>
      <c r="F25" s="15">
        <v>8996</v>
      </c>
      <c r="G25" s="15">
        <v>109</v>
      </c>
      <c r="H25" s="15">
        <v>980564</v>
      </c>
      <c r="I25" s="15">
        <v>51.04</v>
      </c>
      <c r="J25" s="15">
        <v>1449.57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265</v>
      </c>
      <c r="V25" s="28" t="s">
        <v>266</v>
      </c>
    </row>
    <row r="26" spans="1:22" customHeight="1" ht="35">
      <c r="B26" s="22" t="s">
        <v>262</v>
      </c>
      <c r="C26" s="13">
        <v>8983153723</v>
      </c>
      <c r="D26" s="13" t="s">
        <v>269</v>
      </c>
      <c r="E26" s="13" t="s">
        <v>264</v>
      </c>
      <c r="F26" s="15">
        <v>9646</v>
      </c>
      <c r="G26" s="15">
        <v>1</v>
      </c>
      <c r="H26" s="15">
        <v>9646</v>
      </c>
      <c r="I26" s="15">
        <v>51.04</v>
      </c>
      <c r="J26" s="15">
        <v>6556.7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265</v>
      </c>
      <c r="V26" s="28" t="s">
        <v>266</v>
      </c>
    </row>
    <row r="27" spans="1:22" customHeight="1" ht="35">
      <c r="B27" s="22" t="s">
        <v>262</v>
      </c>
      <c r="C27" s="13">
        <v>8983153723</v>
      </c>
      <c r="D27" s="13" t="s">
        <v>269</v>
      </c>
      <c r="E27" s="13" t="s">
        <v>264</v>
      </c>
      <c r="F27" s="15">
        <v>9396</v>
      </c>
      <c r="G27" s="15">
        <v>306</v>
      </c>
      <c r="H27" s="15">
        <v>2875176</v>
      </c>
      <c r="I27" s="15">
        <v>51.04</v>
      </c>
      <c r="J27" s="15">
        <v>6556.7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265</v>
      </c>
      <c r="V27" s="28" t="s">
        <v>266</v>
      </c>
    </row>
    <row r="28" spans="1:22" customHeight="1" ht="35">
      <c r="B28" s="22" t="s">
        <v>262</v>
      </c>
      <c r="C28" s="13">
        <v>8983153733</v>
      </c>
      <c r="D28" s="13" t="s">
        <v>271</v>
      </c>
      <c r="E28" s="13" t="s">
        <v>264</v>
      </c>
      <c r="F28" s="15">
        <v>9646</v>
      </c>
      <c r="G28" s="15">
        <v>1</v>
      </c>
      <c r="H28" s="15">
        <v>9646</v>
      </c>
      <c r="I28" s="15">
        <v>51.04</v>
      </c>
      <c r="J28" s="15">
        <v>6556.7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265</v>
      </c>
      <c r="V28" s="28" t="s">
        <v>266</v>
      </c>
    </row>
    <row r="29" spans="1:22" customHeight="1" ht="35">
      <c r="B29" s="22" t="s">
        <v>262</v>
      </c>
      <c r="C29" s="13">
        <v>8983153733</v>
      </c>
      <c r="D29" s="13" t="s">
        <v>271</v>
      </c>
      <c r="E29" s="13" t="s">
        <v>264</v>
      </c>
      <c r="F29" s="15">
        <v>9396</v>
      </c>
      <c r="G29" s="15">
        <v>306</v>
      </c>
      <c r="H29" s="15">
        <v>2875176</v>
      </c>
      <c r="I29" s="15">
        <v>51.04</v>
      </c>
      <c r="J29" s="15">
        <v>6556.7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265</v>
      </c>
      <c r="V29" s="28" t="s">
        <v>266</v>
      </c>
    </row>
    <row r="30" spans="1:22" customHeight="1" ht="35">
      <c r="B30" s="22" t="s">
        <v>262</v>
      </c>
      <c r="C30" s="13">
        <v>8983156983</v>
      </c>
      <c r="D30" s="13" t="s">
        <v>268</v>
      </c>
      <c r="E30" s="13" t="s">
        <v>264</v>
      </c>
      <c r="F30" s="15">
        <v>9975</v>
      </c>
      <c r="G30" s="15">
        <v>151</v>
      </c>
      <c r="H30" s="15">
        <v>1506225</v>
      </c>
      <c r="I30" s="15">
        <v>51.04</v>
      </c>
      <c r="J30" s="15">
        <v>3802.43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265</v>
      </c>
      <c r="V30" s="28" t="s">
        <v>266</v>
      </c>
    </row>
    <row r="31" spans="1:22" customHeight="1" ht="35">
      <c r="B31" s="22" t="s">
        <v>262</v>
      </c>
      <c r="C31" s="13">
        <v>8983156993</v>
      </c>
      <c r="D31" s="13" t="s">
        <v>272</v>
      </c>
      <c r="E31" s="13" t="s">
        <v>264</v>
      </c>
      <c r="F31" s="15">
        <v>9975</v>
      </c>
      <c r="G31" s="15">
        <v>151</v>
      </c>
      <c r="H31" s="15">
        <v>1506225</v>
      </c>
      <c r="I31" s="15">
        <v>51.04</v>
      </c>
      <c r="J31" s="15">
        <v>3802.43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31"/>
      <c r="U31" s="18" t="s">
        <v>265</v>
      </c>
      <c r="V31" s="28" t="s">
        <v>266</v>
      </c>
    </row>
    <row r="32" spans="1:22" customHeight="1" ht="35">
      <c r="B32" s="22" t="s">
        <v>262</v>
      </c>
      <c r="C32" s="13">
        <v>8983157023</v>
      </c>
      <c r="D32" s="13" t="s">
        <v>273</v>
      </c>
      <c r="E32" s="13" t="s">
        <v>264</v>
      </c>
      <c r="F32" s="15">
        <v>10005</v>
      </c>
      <c r="G32" s="15">
        <v>36</v>
      </c>
      <c r="H32" s="15">
        <v>360180</v>
      </c>
      <c r="I32" s="15">
        <v>51.04</v>
      </c>
      <c r="J32" s="15">
        <v>3808.74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31"/>
      <c r="U32" s="18" t="s">
        <v>265</v>
      </c>
      <c r="V32" s="28" t="s">
        <v>266</v>
      </c>
    </row>
    <row r="33" spans="1:22" customHeight="1" ht="35">
      <c r="B33" s="22" t="s">
        <v>262</v>
      </c>
      <c r="C33" s="13">
        <v>8983157033</v>
      </c>
      <c r="D33" s="13" t="s">
        <v>274</v>
      </c>
      <c r="E33" s="13" t="s">
        <v>264</v>
      </c>
      <c r="F33" s="15">
        <v>10005</v>
      </c>
      <c r="G33" s="15">
        <v>36</v>
      </c>
      <c r="H33" s="15">
        <v>360180</v>
      </c>
      <c r="I33" s="15">
        <v>51.04</v>
      </c>
      <c r="J33" s="15">
        <v>3808.74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31"/>
      <c r="U33" s="18" t="s">
        <v>265</v>
      </c>
      <c r="V33" s="28" t="s">
        <v>266</v>
      </c>
    </row>
    <row r="34" spans="1:22" customHeight="1" ht="35">
      <c r="B34" s="22" t="s">
        <v>262</v>
      </c>
      <c r="C34" s="13">
        <v>8983157062</v>
      </c>
      <c r="D34" s="13" t="s">
        <v>272</v>
      </c>
      <c r="E34" s="13" t="s">
        <v>264</v>
      </c>
      <c r="F34" s="15">
        <v>9975</v>
      </c>
      <c r="G34" s="15">
        <v>126</v>
      </c>
      <c r="H34" s="15">
        <v>1256850</v>
      </c>
      <c r="I34" s="15">
        <v>51.04</v>
      </c>
      <c r="J34" s="15">
        <v>7244.02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31"/>
      <c r="U34" s="18" t="s">
        <v>265</v>
      </c>
      <c r="V34" s="28" t="s">
        <v>266</v>
      </c>
    </row>
    <row r="35" spans="1:22" customHeight="1" ht="35">
      <c r="B35" s="22" t="s">
        <v>262</v>
      </c>
      <c r="C35" s="13">
        <v>8983157062</v>
      </c>
      <c r="D35" s="13" t="s">
        <v>272</v>
      </c>
      <c r="E35" s="13" t="s">
        <v>264</v>
      </c>
      <c r="F35" s="15">
        <v>10225</v>
      </c>
      <c r="G35" s="15">
        <v>1</v>
      </c>
      <c r="H35" s="15">
        <v>10225</v>
      </c>
      <c r="I35" s="15">
        <v>51.04</v>
      </c>
      <c r="J35" s="15">
        <v>7244.02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31"/>
      <c r="U35" s="18" t="s">
        <v>265</v>
      </c>
      <c r="V35" s="28" t="s">
        <v>266</v>
      </c>
    </row>
    <row r="36" spans="1:22" customHeight="1" ht="35">
      <c r="B36" s="22" t="s">
        <v>262</v>
      </c>
      <c r="C36" s="13">
        <v>8983157273</v>
      </c>
      <c r="D36" s="13" t="s">
        <v>275</v>
      </c>
      <c r="E36" s="13" t="s">
        <v>264</v>
      </c>
      <c r="F36" s="15">
        <v>9689</v>
      </c>
      <c r="G36" s="15">
        <v>60</v>
      </c>
      <c r="H36" s="15">
        <v>581340</v>
      </c>
      <c r="I36" s="15">
        <v>51.04</v>
      </c>
      <c r="J36" s="15">
        <v>4238.74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31"/>
      <c r="U36" s="18" t="s">
        <v>265</v>
      </c>
      <c r="V36" s="28" t="s">
        <v>266</v>
      </c>
    </row>
    <row r="37" spans="1:22" customHeight="1" ht="35">
      <c r="B37" s="22" t="s">
        <v>262</v>
      </c>
      <c r="C37" s="13">
        <v>8983157293</v>
      </c>
      <c r="D37" s="13" t="s">
        <v>276</v>
      </c>
      <c r="E37" s="13" t="s">
        <v>264</v>
      </c>
      <c r="F37" s="15">
        <v>9689</v>
      </c>
      <c r="G37" s="15">
        <v>42</v>
      </c>
      <c r="H37" s="15">
        <v>406938</v>
      </c>
      <c r="I37" s="15">
        <v>51.04</v>
      </c>
      <c r="J37" s="15">
        <v>4158.76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31"/>
      <c r="U37" s="18" t="s">
        <v>265</v>
      </c>
      <c r="V37" s="28" t="s">
        <v>266</v>
      </c>
    </row>
    <row r="38" spans="1:22" customHeight="1" ht="35">
      <c r="B38" s="22" t="s">
        <v>262</v>
      </c>
      <c r="C38" s="13">
        <v>8983157313</v>
      </c>
      <c r="D38" s="13" t="s">
        <v>277</v>
      </c>
      <c r="E38" s="13" t="s">
        <v>264</v>
      </c>
      <c r="F38" s="15">
        <v>9719</v>
      </c>
      <c r="G38" s="15">
        <v>1</v>
      </c>
      <c r="H38" s="15">
        <v>9719</v>
      </c>
      <c r="I38" s="15">
        <v>51.04</v>
      </c>
      <c r="J38" s="15">
        <v>4158.76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31"/>
      <c r="U38" s="18" t="s">
        <v>265</v>
      </c>
      <c r="V38" s="28" t="s">
        <v>266</v>
      </c>
    </row>
    <row r="39" spans="1:22" customHeight="1" ht="35">
      <c r="B39" s="22" t="s">
        <v>262</v>
      </c>
      <c r="C39" s="13">
        <v>8983157333</v>
      </c>
      <c r="D39" s="13" t="s">
        <v>278</v>
      </c>
      <c r="E39" s="13" t="s">
        <v>264</v>
      </c>
      <c r="F39" s="15">
        <v>9689</v>
      </c>
      <c r="G39" s="15">
        <v>60</v>
      </c>
      <c r="H39" s="15">
        <v>581340</v>
      </c>
      <c r="I39" s="15">
        <v>51.04</v>
      </c>
      <c r="J39" s="15">
        <v>4238.74</v>
      </c>
      <c r="K39" s="15" t="str">
        <f>F39-I39-J39</f>
        <v>0</v>
      </c>
      <c r="L39" s="15"/>
      <c r="M39" s="15">
        <v>0.03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31"/>
      <c r="U39" s="18" t="s">
        <v>265</v>
      </c>
      <c r="V39" s="28" t="s">
        <v>266</v>
      </c>
    </row>
    <row r="40" spans="1:22" customHeight="1" ht="35">
      <c r="B40" s="22" t="s">
        <v>262</v>
      </c>
      <c r="C40" s="13">
        <v>8983157353</v>
      </c>
      <c r="D40" s="13" t="s">
        <v>279</v>
      </c>
      <c r="E40" s="13" t="s">
        <v>264</v>
      </c>
      <c r="F40" s="15">
        <v>9689</v>
      </c>
      <c r="G40" s="15">
        <v>42</v>
      </c>
      <c r="H40" s="15">
        <v>406938</v>
      </c>
      <c r="I40" s="15">
        <v>51.04</v>
      </c>
      <c r="J40" s="15">
        <v>4284.15</v>
      </c>
      <c r="K40" s="15" t="str">
        <f>F40-I40-J40</f>
        <v>0</v>
      </c>
      <c r="L40" s="15"/>
      <c r="M40" s="15">
        <v>0.03</v>
      </c>
      <c r="N40" s="15">
        <v>0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31"/>
      <c r="U40" s="18" t="s">
        <v>265</v>
      </c>
      <c r="V40" s="28" t="s">
        <v>266</v>
      </c>
    </row>
    <row r="41" spans="1:22" customHeight="1" ht="35">
      <c r="B41" s="22" t="s">
        <v>262</v>
      </c>
      <c r="C41" s="13">
        <v>8983157373</v>
      </c>
      <c r="D41" s="13" t="s">
        <v>279</v>
      </c>
      <c r="E41" s="13" t="s">
        <v>264</v>
      </c>
      <c r="F41" s="15">
        <v>9719</v>
      </c>
      <c r="G41" s="15">
        <v>1</v>
      </c>
      <c r="H41" s="15">
        <v>9719</v>
      </c>
      <c r="I41" s="15">
        <v>51.04</v>
      </c>
      <c r="J41" s="15">
        <v>4284.15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31"/>
      <c r="U41" s="18" t="s">
        <v>265</v>
      </c>
      <c r="V41" s="28" t="s">
        <v>266</v>
      </c>
    </row>
    <row r="42" spans="1:22" customHeight="1" ht="35">
      <c r="B42" s="22" t="s">
        <v>262</v>
      </c>
      <c r="C42" s="13">
        <v>8984823710</v>
      </c>
      <c r="D42" s="13" t="s">
        <v>268</v>
      </c>
      <c r="E42" s="13" t="s">
        <v>270</v>
      </c>
      <c r="F42" s="15">
        <v>9575</v>
      </c>
      <c r="G42" s="15">
        <v>109</v>
      </c>
      <c r="H42" s="15">
        <v>1043675</v>
      </c>
      <c r="I42" s="15">
        <v>51.04</v>
      </c>
      <c r="J42" s="15">
        <v>961.24</v>
      </c>
      <c r="K42" s="15" t="str">
        <f>F42-I42-J42</f>
        <v>0</v>
      </c>
      <c r="L42" s="15"/>
      <c r="M42" s="15">
        <v>0.03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31"/>
      <c r="U42" s="18" t="s">
        <v>265</v>
      </c>
      <c r="V42" s="28" t="s">
        <v>266</v>
      </c>
    </row>
    <row r="43" spans="1:22" customHeight="1" ht="35">
      <c r="B43" s="22" t="s">
        <v>262</v>
      </c>
      <c r="C43" s="13">
        <v>8984823740</v>
      </c>
      <c r="D43" s="13" t="s">
        <v>275</v>
      </c>
      <c r="E43" s="13" t="s">
        <v>270</v>
      </c>
      <c r="F43" s="15">
        <v>9289</v>
      </c>
      <c r="G43" s="15">
        <v>36</v>
      </c>
      <c r="H43" s="15">
        <v>334404</v>
      </c>
      <c r="I43" s="15">
        <v>51.04</v>
      </c>
      <c r="J43" s="15">
        <v>1393.05</v>
      </c>
      <c r="K43" s="15" t="str">
        <f>F43-I43-J43</f>
        <v>0</v>
      </c>
      <c r="L43" s="15"/>
      <c r="M43" s="15">
        <v>0.03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 t="str">
        <f>Q43</f>
        <v>0</v>
      </c>
      <c r="T43" s="31"/>
      <c r="U43" s="18" t="s">
        <v>265</v>
      </c>
      <c r="V43" s="28" t="s">
        <v>266</v>
      </c>
    </row>
    <row r="44" spans="1:22" customHeight="1" ht="35">
      <c r="B44" s="22" t="s">
        <v>262</v>
      </c>
      <c r="C44" s="13">
        <v>8984823770</v>
      </c>
      <c r="D44" s="13" t="s">
        <v>272</v>
      </c>
      <c r="E44" s="13" t="s">
        <v>270</v>
      </c>
      <c r="F44" s="15">
        <v>9575</v>
      </c>
      <c r="G44" s="15">
        <v>109</v>
      </c>
      <c r="H44" s="15">
        <v>1043675</v>
      </c>
      <c r="I44" s="15">
        <v>51.04</v>
      </c>
      <c r="J44" s="15">
        <v>961.24</v>
      </c>
      <c r="K44" s="15" t="str">
        <f>F44-I44-J44</f>
        <v>0</v>
      </c>
      <c r="L44" s="15"/>
      <c r="M44" s="15">
        <v>0.03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31"/>
      <c r="U44" s="18" t="s">
        <v>265</v>
      </c>
      <c r="V44" s="28" t="s">
        <v>266</v>
      </c>
    </row>
    <row r="45" spans="1:22" customHeight="1" ht="35">
      <c r="B45" s="22" t="s">
        <v>262</v>
      </c>
      <c r="C45" s="13">
        <v>8984823800</v>
      </c>
      <c r="D45" s="13" t="s">
        <v>278</v>
      </c>
      <c r="E45" s="13" t="s">
        <v>270</v>
      </c>
      <c r="F45" s="15">
        <v>9289</v>
      </c>
      <c r="G45" s="15">
        <v>36</v>
      </c>
      <c r="H45" s="15">
        <v>334404</v>
      </c>
      <c r="I45" s="15">
        <v>51.04</v>
      </c>
      <c r="J45" s="15">
        <v>1519.34</v>
      </c>
      <c r="K45" s="15" t="str">
        <f>F45-I45-J45</f>
        <v>0</v>
      </c>
      <c r="L45" s="15"/>
      <c r="M45" s="15">
        <v>0.03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31"/>
      <c r="U45" s="18" t="s">
        <v>265</v>
      </c>
      <c r="V45" s="28" t="s">
        <v>266</v>
      </c>
    </row>
    <row r="46" spans="1:22" customHeight="1" ht="35">
      <c r="B46" s="22" t="s">
        <v>262</v>
      </c>
      <c r="C46" s="13">
        <v>8984823830</v>
      </c>
      <c r="D46" s="13" t="s">
        <v>275</v>
      </c>
      <c r="E46" s="13" t="s">
        <v>270</v>
      </c>
      <c r="F46" s="15">
        <v>9289</v>
      </c>
      <c r="G46" s="15">
        <v>25</v>
      </c>
      <c r="H46" s="15">
        <v>232225</v>
      </c>
      <c r="I46" s="15">
        <v>51.04</v>
      </c>
      <c r="J46" s="15">
        <v>1490.77</v>
      </c>
      <c r="K46" s="15" t="str">
        <f>F46-I46-J46</f>
        <v>0</v>
      </c>
      <c r="L46" s="15"/>
      <c r="M46" s="15">
        <v>0.03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31"/>
      <c r="U46" s="18" t="s">
        <v>265</v>
      </c>
      <c r="V46" s="28" t="s">
        <v>266</v>
      </c>
    </row>
    <row r="47" spans="1:22" customHeight="1" ht="35">
      <c r="B47" s="22" t="s">
        <v>262</v>
      </c>
      <c r="C47" s="13">
        <v>8984823840</v>
      </c>
      <c r="D47" s="13" t="s">
        <v>278</v>
      </c>
      <c r="E47" s="13" t="s">
        <v>270</v>
      </c>
      <c r="F47" s="15">
        <v>9289</v>
      </c>
      <c r="G47" s="15">
        <v>25</v>
      </c>
      <c r="H47" s="15">
        <v>232225</v>
      </c>
      <c r="I47" s="15">
        <v>51.04</v>
      </c>
      <c r="J47" s="15">
        <v>1528.96</v>
      </c>
      <c r="K47" s="15" t="str">
        <f>F47-I47-J47</f>
        <v>0</v>
      </c>
      <c r="L47" s="15"/>
      <c r="M47" s="15">
        <v>0.03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31"/>
      <c r="U47" s="18" t="s">
        <v>265</v>
      </c>
      <c r="V47" s="28" t="s">
        <v>266</v>
      </c>
    </row>
    <row r="48" spans="1:22" customHeight="1" ht="50">
      <c r="B48" s="48" t="s">
        <v>280</v>
      </c>
      <c r="C48" s="52"/>
      <c r="D48" s="52"/>
      <c r="E48" s="52"/>
      <c r="F48" s="51"/>
      <c r="G48" s="51" t="str">
        <f>SUBTOTAL(9,G20:G47)</f>
        <v>0</v>
      </c>
      <c r="H48" s="54" t="str">
        <f>SUBTOTAL(9,H20:H47)</f>
        <v>0</v>
      </c>
      <c r="I48" s="54"/>
      <c r="J48" s="54"/>
      <c r="K48" s="54"/>
      <c r="L48" s="54"/>
      <c r="M48" s="54"/>
      <c r="N48" s="54"/>
      <c r="O48" s="54"/>
      <c r="P48" s="54"/>
      <c r="Q48" s="54" t="str">
        <f>SUBTOTAL(9,Q20:Q47)</f>
        <v>0</v>
      </c>
      <c r="R48" s="54" t="str">
        <f>SUBTOTAL(9,R20:R47)</f>
        <v>0</v>
      </c>
      <c r="S48" s="54" t="str">
        <f>SUBTOTAL(9,S20:S47)</f>
        <v>0</v>
      </c>
      <c r="T48" s="55" t="str">
        <f>SUBTOTAL(9,T20:T47)</f>
        <v>0</v>
      </c>
      <c r="U48" s="52"/>
      <c r="V48" s="53"/>
    </row>
    <row r="49" spans="1:22" customHeight="1" ht="65">
      <c r="B49" s="58" t="s">
        <v>216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9" t="str">
        <f>SUM(Q19,Q48)</f>
        <v>0</v>
      </c>
      <c r="R49" s="59" t="str">
        <f>SUM(R19,R48)</f>
        <v>0</v>
      </c>
      <c r="S49" s="59" t="str">
        <f>SUM(S19,S48)</f>
        <v>0</v>
      </c>
      <c r="T49" s="61" t="str">
        <f>SUM(T19,T48)</f>
        <v>0</v>
      </c>
      <c r="U49" s="56"/>
      <c r="V49" s="57"/>
    </row>
    <row r="50" spans="1:22" customHeight="1" ht="65">
      <c r="B50" s="58" t="s">
        <v>217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60" t="str">
        <f>Q49+R49</f>
        <v>0</v>
      </c>
      <c r="R50" s="59"/>
      <c r="S50" s="59" t="str">
        <f>S49</f>
        <v>0</v>
      </c>
      <c r="T50" s="61" t="str">
        <f>T49</f>
        <v>0</v>
      </c>
      <c r="U50" s="56"/>
      <c r="V50" s="57"/>
    </row>
    <row r="51" spans="1:22" customHeight="1" ht="15"/>
    <row r="52" spans="1:22" customHeight="1" ht="30">
      <c r="B52" s="70" t="s">
        <v>246</v>
      </c>
      <c r="C52" s="70"/>
      <c r="D52" s="70"/>
      <c r="E52" s="62" t="s">
        <v>221</v>
      </c>
      <c r="F52" s="34"/>
      <c r="G52" s="34"/>
      <c r="H52" s="34"/>
      <c r="I52" s="34"/>
      <c r="J52" s="35"/>
    </row>
    <row r="53" spans="1:22" customHeight="1" ht="30">
      <c r="B53" s="70"/>
      <c r="C53" s="70" t="s">
        <v>247</v>
      </c>
      <c r="D53" s="70"/>
      <c r="E53" s="63" t="s">
        <v>223</v>
      </c>
      <c r="F53" s="64"/>
      <c r="G53" s="63" t="s">
        <v>224</v>
      </c>
      <c r="H53" s="65"/>
      <c r="I53" s="66" t="s">
        <v>225</v>
      </c>
      <c r="J53" s="35"/>
    </row>
    <row r="54" spans="1:22" customHeight="1" ht="40">
      <c r="B54" s="70"/>
      <c r="C54" s="70" t="s">
        <v>248</v>
      </c>
      <c r="D54" s="70"/>
      <c r="E54" s="36"/>
      <c r="F54" s="38"/>
      <c r="G54" s="36"/>
      <c r="H54" s="40"/>
      <c r="I54" s="38"/>
      <c r="J54" s="40"/>
    </row>
    <row r="55" spans="1:22" customHeight="1" ht="40">
      <c r="B55" s="71"/>
      <c r="C55" s="71"/>
      <c r="D55" s="71"/>
      <c r="E55" s="37"/>
      <c r="F55" s="39"/>
      <c r="G55" s="37"/>
      <c r="H55" s="41"/>
      <c r="I55" s="39"/>
      <c r="J55" s="41"/>
    </row>
    <row r="56" spans="1:22" customHeight="1" ht="25">
      <c r="E56" s="67" t="s">
        <v>230</v>
      </c>
      <c r="F56" s="68"/>
      <c r="G56" s="67" t="s">
        <v>230</v>
      </c>
      <c r="H56" s="69"/>
      <c r="I56" s="68" t="s">
        <v>230</v>
      </c>
      <c r="J56" s="35"/>
    </row>
    <row r="57" spans="1:22" customHeight="1" ht="30">
      <c r="E57" s="63" t="s">
        <v>231</v>
      </c>
      <c r="F57" s="64"/>
      <c r="G57" s="65"/>
      <c r="H57" s="66" t="s">
        <v>232</v>
      </c>
      <c r="I57" s="64"/>
      <c r="J57" s="35"/>
    </row>
    <row r="58" spans="1:22" customHeight="1" ht="80">
      <c r="E58" s="33"/>
      <c r="F58" s="34"/>
      <c r="G58" s="35"/>
      <c r="H58" s="34"/>
      <c r="I58" s="34"/>
      <c r="J58" s="35"/>
    </row>
    <row r="59" spans="1:22" customHeight="1" ht="25">
      <c r="E59" s="67" t="s">
        <v>230</v>
      </c>
      <c r="F59" s="68"/>
      <c r="G59" s="69"/>
      <c r="H59" s="68" t="s">
        <v>230</v>
      </c>
      <c r="I59" s="68"/>
      <c r="J59" s="35"/>
    </row>
    <row r="60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9:F19"/>
    <mergeCell ref="I19:P19"/>
    <mergeCell ref="B48:F48"/>
    <mergeCell ref="I48:P48"/>
    <mergeCell ref="B49:P49"/>
    <mergeCell ref="B50:P50"/>
    <mergeCell ref="Q50:R50"/>
    <mergeCell ref="E52:J52"/>
    <mergeCell ref="E53:F53"/>
    <mergeCell ref="G53:H53"/>
    <mergeCell ref="I53:J53"/>
    <mergeCell ref="E57:G57"/>
    <mergeCell ref="H57:J5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31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281</v>
      </c>
      <c r="C13" s="10" t="s">
        <v>282</v>
      </c>
      <c r="D13" s="10" t="s">
        <v>283</v>
      </c>
      <c r="E13" s="10" t="s">
        <v>284</v>
      </c>
      <c r="F13" s="11">
        <v>541.34</v>
      </c>
      <c r="G13" s="11">
        <v>1080</v>
      </c>
      <c r="H13" s="11">
        <v>584647.2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37</v>
      </c>
      <c r="T13" s="27" t="s">
        <v>38</v>
      </c>
    </row>
    <row r="14" spans="1:20" customHeight="1" ht="50">
      <c r="B14" s="48" t="s">
        <v>285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35">
      <c r="B15" s="22" t="s">
        <v>286</v>
      </c>
      <c r="C15" s="13" t="s">
        <v>287</v>
      </c>
      <c r="D15" s="13" t="s">
        <v>288</v>
      </c>
      <c r="E15" s="13" t="s">
        <v>289</v>
      </c>
      <c r="F15" s="15">
        <v>1376.88</v>
      </c>
      <c r="G15" s="15">
        <v>7635</v>
      </c>
      <c r="H15" s="15">
        <v>10512478.8</v>
      </c>
      <c r="I15" s="15" t="str">
        <f>F15 * 0.02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31" t="str">
        <f>ROUND(G15*P15,2)</f>
        <v>0</v>
      </c>
      <c r="S15" s="18" t="s">
        <v>37</v>
      </c>
      <c r="T15" s="28" t="s">
        <v>38</v>
      </c>
    </row>
    <row r="16" spans="1:20" customHeight="1" ht="35">
      <c r="B16" s="22" t="s">
        <v>286</v>
      </c>
      <c r="C16" s="13" t="s">
        <v>287</v>
      </c>
      <c r="D16" s="13" t="s">
        <v>288</v>
      </c>
      <c r="E16" s="13" t="s">
        <v>289</v>
      </c>
      <c r="F16" s="15">
        <v>0</v>
      </c>
      <c r="G16" s="15">
        <v>500</v>
      </c>
      <c r="H16" s="15">
        <v>0</v>
      </c>
      <c r="I16" s="15" t="str">
        <f>F16 * 0.02 </f>
        <v>0</v>
      </c>
      <c r="J16" s="15">
        <v>0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31" t="str">
        <f>ROUND(G16*P16,2)</f>
        <v>0</v>
      </c>
      <c r="S16" s="18" t="s">
        <v>37</v>
      </c>
      <c r="T16" s="28" t="s">
        <v>38</v>
      </c>
    </row>
    <row r="17" spans="1:20" customHeight="1" ht="50">
      <c r="B17" s="48" t="s">
        <v>290</v>
      </c>
      <c r="C17" s="46"/>
      <c r="D17" s="46"/>
      <c r="E17" s="46"/>
      <c r="F17" s="45"/>
      <c r="G17" s="45" t="str">
        <f>SUBTOTAL(9,G15:G16)</f>
        <v>0</v>
      </c>
      <c r="H17" s="49" t="str">
        <f>SUBTOTAL(9,H15:H16)</f>
        <v>0</v>
      </c>
      <c r="I17" s="49"/>
      <c r="J17" s="49"/>
      <c r="K17" s="49"/>
      <c r="L17" s="49"/>
      <c r="M17" s="49"/>
      <c r="N17" s="49"/>
      <c r="O17" s="49"/>
      <c r="P17" s="49"/>
      <c r="Q17" s="49" t="str">
        <f>SUBTOTAL(9,Q15:Q16)</f>
        <v>0</v>
      </c>
      <c r="R17" s="50" t="str">
        <f>SUBTOTAL(9,R15:R16)</f>
        <v>0</v>
      </c>
      <c r="S17" s="46"/>
      <c r="T17" s="47"/>
    </row>
    <row r="18" spans="1:20" customHeight="1" ht="35">
      <c r="B18" s="23" t="s">
        <v>291</v>
      </c>
      <c r="C18" s="14" t="s">
        <v>292</v>
      </c>
      <c r="D18" s="14" t="s">
        <v>91</v>
      </c>
      <c r="E18" s="14" t="s">
        <v>293</v>
      </c>
      <c r="F18" s="16">
        <v>249.49</v>
      </c>
      <c r="G18" s="16">
        <v>900</v>
      </c>
      <c r="H18" s="16">
        <v>224541</v>
      </c>
      <c r="I18" s="16" t="str">
        <f>F18 * 0.02 </f>
        <v>0</v>
      </c>
      <c r="J18" s="16">
        <v>0</v>
      </c>
      <c r="K18" s="16" t="str">
        <f>F18-I18-J18</f>
        <v>0</v>
      </c>
      <c r="L18" s="16"/>
      <c r="M18" s="16">
        <v>0.01</v>
      </c>
      <c r="N18" s="16">
        <v>0</v>
      </c>
      <c r="O18" s="16" t="str">
        <f>ROUND(K18*M18,2)</f>
        <v>0</v>
      </c>
      <c r="P18" s="16" t="str">
        <f>ROUND(K18*N18,2)</f>
        <v>0</v>
      </c>
      <c r="Q18" s="16" t="str">
        <f>ROUND(G18*O18,2)</f>
        <v>0</v>
      </c>
      <c r="R18" s="32" t="str">
        <f>ROUND(G18*P18,2)</f>
        <v>0</v>
      </c>
      <c r="S18" s="17" t="s">
        <v>37</v>
      </c>
      <c r="T18" s="29" t="s">
        <v>38</v>
      </c>
    </row>
    <row r="19" spans="1:20" customHeight="1" ht="50">
      <c r="B19" s="48" t="s">
        <v>294</v>
      </c>
      <c r="C19" s="52"/>
      <c r="D19" s="52"/>
      <c r="E19" s="52"/>
      <c r="F19" s="51"/>
      <c r="G19" s="51" t="str">
        <f>SUBTOTAL(9,G18:G18)</f>
        <v>0</v>
      </c>
      <c r="H19" s="54" t="str">
        <f>SUBTOTAL(9,H18:H18)</f>
        <v>0</v>
      </c>
      <c r="I19" s="54"/>
      <c r="J19" s="54"/>
      <c r="K19" s="54"/>
      <c r="L19" s="54"/>
      <c r="M19" s="54"/>
      <c r="N19" s="54"/>
      <c r="O19" s="54"/>
      <c r="P19" s="54"/>
      <c r="Q19" s="54" t="str">
        <f>SUBTOTAL(9,Q18:Q18)</f>
        <v>0</v>
      </c>
      <c r="R19" s="55" t="str">
        <f>SUBTOTAL(9,R18:R18)</f>
        <v>0</v>
      </c>
      <c r="S19" s="52"/>
      <c r="T19" s="53"/>
    </row>
    <row r="20" spans="1:20" customHeight="1" ht="65">
      <c r="B20" s="58" t="s">
        <v>216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9" t="str">
        <f>SUM(Q14,Q17,Q19)</f>
        <v>0</v>
      </c>
      <c r="R20" s="61" t="str">
        <f>SUM(R14,R17,R19)</f>
        <v>0</v>
      </c>
      <c r="S20" s="56"/>
      <c r="T20" s="57"/>
    </row>
    <row r="21" spans="1:20" customHeight="1" ht="65">
      <c r="B21" s="58" t="s">
        <v>217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60" t="str">
        <f>Q20+R20</f>
        <v>0</v>
      </c>
      <c r="R21" s="61"/>
      <c r="S21" s="56"/>
      <c r="T21" s="57"/>
    </row>
    <row r="22" spans="1:20" customHeight="1" ht="15"/>
    <row r="23" spans="1:20" customHeight="1" ht="30">
      <c r="B23" s="70"/>
      <c r="C23" s="70"/>
      <c r="D23" s="70"/>
      <c r="E23" s="62" t="s">
        <v>221</v>
      </c>
      <c r="F23" s="34"/>
      <c r="G23" s="34"/>
      <c r="H23" s="34"/>
      <c r="I23" s="34"/>
      <c r="J23" s="35"/>
    </row>
    <row r="24" spans="1:20" customHeight="1" ht="30">
      <c r="B24" s="70"/>
      <c r="C24" s="70"/>
      <c r="D24" s="70"/>
      <c r="E24" s="63" t="s">
        <v>223</v>
      </c>
      <c r="F24" s="64"/>
      <c r="G24" s="63" t="s">
        <v>224</v>
      </c>
      <c r="H24" s="65"/>
      <c r="I24" s="66" t="s">
        <v>225</v>
      </c>
      <c r="J24" s="35"/>
    </row>
    <row r="25" spans="1:20" customHeight="1" ht="40">
      <c r="B25" s="70"/>
      <c r="C25" s="70"/>
      <c r="D25" s="70"/>
      <c r="E25" s="36"/>
      <c r="F25" s="38"/>
      <c r="G25" s="36"/>
      <c r="H25" s="40"/>
      <c r="I25" s="38"/>
      <c r="J25" s="40"/>
    </row>
    <row r="26" spans="1:20" customHeight="1" ht="40">
      <c r="B26" s="71"/>
      <c r="C26" s="71"/>
      <c r="D26" s="71"/>
      <c r="E26" s="37"/>
      <c r="F26" s="39"/>
      <c r="G26" s="37"/>
      <c r="H26" s="41"/>
      <c r="I26" s="39"/>
      <c r="J26" s="41"/>
    </row>
    <row r="27" spans="1:20" customHeight="1" ht="25">
      <c r="E27" s="67" t="s">
        <v>230</v>
      </c>
      <c r="F27" s="68"/>
      <c r="G27" s="67" t="s">
        <v>230</v>
      </c>
      <c r="H27" s="69"/>
      <c r="I27" s="68" t="s">
        <v>230</v>
      </c>
      <c r="J27" s="35"/>
    </row>
    <row r="28" spans="1:20" customHeight="1" ht="30">
      <c r="E28" s="63" t="s">
        <v>231</v>
      </c>
      <c r="F28" s="64"/>
      <c r="G28" s="65"/>
      <c r="H28" s="66" t="s">
        <v>232</v>
      </c>
      <c r="I28" s="64"/>
      <c r="J28" s="35"/>
    </row>
    <row r="29" spans="1:20" customHeight="1" ht="80">
      <c r="E29" s="33"/>
      <c r="F29" s="34"/>
      <c r="G29" s="35"/>
      <c r="H29" s="34"/>
      <c r="I29" s="34"/>
      <c r="J29" s="35"/>
    </row>
    <row r="30" spans="1:20" customHeight="1" ht="25">
      <c r="E30" s="67" t="s">
        <v>230</v>
      </c>
      <c r="F30" s="68"/>
      <c r="G30" s="69"/>
      <c r="H30" s="68" t="s">
        <v>230</v>
      </c>
      <c r="I30" s="68"/>
      <c r="J30" s="35"/>
    </row>
    <row r="31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7:F17"/>
    <mergeCell ref="I17:P17"/>
    <mergeCell ref="B19:F19"/>
    <mergeCell ref="I19:P19"/>
    <mergeCell ref="B20:P20"/>
    <mergeCell ref="B21:P21"/>
    <mergeCell ref="Q21:R21"/>
    <mergeCell ref="E23:J23"/>
    <mergeCell ref="E24:F24"/>
    <mergeCell ref="G24:H24"/>
    <mergeCell ref="I24:J24"/>
    <mergeCell ref="E28:G28"/>
    <mergeCell ref="H28:J2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49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295</v>
      </c>
      <c r="U11" s="26" t="s">
        <v>296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/>
      <c r="C13" s="10" t="s">
        <v>297</v>
      </c>
      <c r="D13" s="10" t="s">
        <v>298</v>
      </c>
      <c r="E13" s="10"/>
      <c r="F13" s="11">
        <v>593.17</v>
      </c>
      <c r="G13" s="11">
        <v>510</v>
      </c>
      <c r="H13" s="11">
        <v>302516.7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 t="str">
        <f>Q13</f>
        <v>0</v>
      </c>
      <c r="U13" s="30"/>
      <c r="V13" s="12"/>
      <c r="W13" s="27"/>
    </row>
    <row r="14" spans="1:23" customHeight="1" ht="35">
      <c r="B14" s="22"/>
      <c r="C14" s="13" t="s">
        <v>299</v>
      </c>
      <c r="D14" s="13" t="s">
        <v>298</v>
      </c>
      <c r="E14" s="13"/>
      <c r="F14" s="15">
        <v>461.58</v>
      </c>
      <c r="G14" s="15">
        <v>115</v>
      </c>
      <c r="H14" s="15">
        <v>53081.7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/>
      <c r="U14" s="31" t="str">
        <f>Q14</f>
        <v>0</v>
      </c>
      <c r="V14" s="18"/>
      <c r="W14" s="28"/>
    </row>
    <row r="15" spans="1:23" customHeight="1" ht="50">
      <c r="B15" s="48" t="s">
        <v>261</v>
      </c>
      <c r="C15" s="46"/>
      <c r="D15" s="46"/>
      <c r="E15" s="46"/>
      <c r="F15" s="45"/>
      <c r="G15" s="45" t="str">
        <f>SUBTOTAL(9,G13:G14)</f>
        <v>0</v>
      </c>
      <c r="H15" s="49" t="str">
        <f>SUBTOTAL(9,H13:H14)</f>
        <v>0</v>
      </c>
      <c r="I15" s="49"/>
      <c r="J15" s="49"/>
      <c r="K15" s="49"/>
      <c r="L15" s="49"/>
      <c r="M15" s="49"/>
      <c r="N15" s="49"/>
      <c r="O15" s="49"/>
      <c r="P15" s="49"/>
      <c r="Q15" s="49" t="str">
        <f>SUBTOTAL(9,Q13:Q14)</f>
        <v>0</v>
      </c>
      <c r="R15" s="49" t="str">
        <f>SUBTOTAL(9,R13:R14)</f>
        <v>0</v>
      </c>
      <c r="S15" s="49" t="str">
        <f>SUBTOTAL(9,S13:S14)</f>
        <v>0</v>
      </c>
      <c r="T15" s="49" t="str">
        <f>SUBTOTAL(9,T13:T14)</f>
        <v>0</v>
      </c>
      <c r="U15" s="50" t="str">
        <f>SUBTOTAL(9,U13:U14)</f>
        <v>0</v>
      </c>
      <c r="V15" s="46"/>
      <c r="W15" s="47"/>
    </row>
    <row r="16" spans="1:23" customHeight="1" ht="35">
      <c r="B16" s="22" t="s">
        <v>300</v>
      </c>
      <c r="C16" s="13" t="s">
        <v>301</v>
      </c>
      <c r="D16" s="13" t="s">
        <v>302</v>
      </c>
      <c r="E16" s="13" t="s">
        <v>303</v>
      </c>
      <c r="F16" s="15">
        <v>391.1</v>
      </c>
      <c r="G16" s="15">
        <v>252</v>
      </c>
      <c r="H16" s="15">
        <v>98557.2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0.01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15"/>
      <c r="U16" s="31" t="str">
        <f>Q16</f>
        <v>0</v>
      </c>
      <c r="V16" s="18"/>
      <c r="W16" s="28"/>
    </row>
    <row r="17" spans="1:23" customHeight="1" ht="35">
      <c r="B17" s="22" t="s">
        <v>300</v>
      </c>
      <c r="C17" s="13" t="s">
        <v>304</v>
      </c>
      <c r="D17" s="13" t="s">
        <v>302</v>
      </c>
      <c r="E17" s="13" t="s">
        <v>305</v>
      </c>
      <c r="F17" s="15">
        <v>283.55</v>
      </c>
      <c r="G17" s="15">
        <v>3000</v>
      </c>
      <c r="H17" s="15">
        <v>850650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0.01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 t="str">
        <f>Q17</f>
        <v>0</v>
      </c>
      <c r="U17" s="31"/>
      <c r="V17" s="18"/>
      <c r="W17" s="28"/>
    </row>
    <row r="18" spans="1:23" customHeight="1" ht="35">
      <c r="B18" s="22" t="s">
        <v>300</v>
      </c>
      <c r="C18" s="13" t="s">
        <v>306</v>
      </c>
      <c r="D18" s="13" t="s">
        <v>307</v>
      </c>
      <c r="E18" s="13"/>
      <c r="F18" s="15">
        <v>299.11</v>
      </c>
      <c r="G18" s="15">
        <v>360</v>
      </c>
      <c r="H18" s="15">
        <v>107679.6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0.01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/>
      <c r="U18" s="31" t="str">
        <f>Q18</f>
        <v>0</v>
      </c>
      <c r="V18" s="18"/>
      <c r="W18" s="28"/>
    </row>
    <row r="19" spans="1:23" customHeight="1" ht="35">
      <c r="B19" s="22" t="s">
        <v>300</v>
      </c>
      <c r="C19" s="13" t="s">
        <v>308</v>
      </c>
      <c r="D19" s="13" t="s">
        <v>307</v>
      </c>
      <c r="E19" s="13" t="s">
        <v>309</v>
      </c>
      <c r="F19" s="15">
        <v>299.41</v>
      </c>
      <c r="G19" s="15">
        <v>540</v>
      </c>
      <c r="H19" s="15">
        <v>161681.4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/>
      <c r="U19" s="31" t="str">
        <f>Q19</f>
        <v>0</v>
      </c>
      <c r="V19" s="18"/>
      <c r="W19" s="28"/>
    </row>
    <row r="20" spans="1:23" customHeight="1" ht="35">
      <c r="B20" s="22" t="s">
        <v>300</v>
      </c>
      <c r="C20" s="13" t="s">
        <v>310</v>
      </c>
      <c r="D20" s="13" t="s">
        <v>307</v>
      </c>
      <c r="E20" s="13" t="s">
        <v>309</v>
      </c>
      <c r="F20" s="15">
        <v>300.39</v>
      </c>
      <c r="G20" s="15">
        <v>852</v>
      </c>
      <c r="H20" s="15">
        <v>255932.28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/>
      <c r="U20" s="31" t="str">
        <f>Q20</f>
        <v>0</v>
      </c>
      <c r="V20" s="18"/>
      <c r="W20" s="28"/>
    </row>
    <row r="21" spans="1:23" customHeight="1" ht="35">
      <c r="B21" s="22" t="s">
        <v>300</v>
      </c>
      <c r="C21" s="13" t="s">
        <v>311</v>
      </c>
      <c r="D21" s="13" t="s">
        <v>312</v>
      </c>
      <c r="E21" s="13" t="s">
        <v>313</v>
      </c>
      <c r="F21" s="15">
        <v>471.99</v>
      </c>
      <c r="G21" s="15">
        <v>492</v>
      </c>
      <c r="H21" s="15">
        <v>232219.08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 t="str">
        <f>Q21</f>
        <v>0</v>
      </c>
      <c r="U21" s="31"/>
      <c r="V21" s="18"/>
      <c r="W21" s="28"/>
    </row>
    <row r="22" spans="1:23" customHeight="1" ht="35">
      <c r="B22" s="22" t="s">
        <v>300</v>
      </c>
      <c r="C22" s="13" t="s">
        <v>314</v>
      </c>
      <c r="D22" s="13" t="s">
        <v>302</v>
      </c>
      <c r="E22" s="13"/>
      <c r="F22" s="15">
        <v>399.15</v>
      </c>
      <c r="G22" s="15">
        <v>29988</v>
      </c>
      <c r="H22" s="15">
        <v>11969710.2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 t="str">
        <f>Q22</f>
        <v>0</v>
      </c>
      <c r="U22" s="31"/>
      <c r="V22" s="18"/>
      <c r="W22" s="28"/>
    </row>
    <row r="23" spans="1:23" customHeight="1" ht="35">
      <c r="B23" s="22" t="s">
        <v>300</v>
      </c>
      <c r="C23" s="13" t="s">
        <v>315</v>
      </c>
      <c r="D23" s="13" t="s">
        <v>307</v>
      </c>
      <c r="E23" s="13" t="s">
        <v>309</v>
      </c>
      <c r="F23" s="15">
        <v>300</v>
      </c>
      <c r="G23" s="15">
        <v>4032</v>
      </c>
      <c r="H23" s="15">
        <v>1209600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31" t="str">
        <f>Q23</f>
        <v>0</v>
      </c>
      <c r="V23" s="18"/>
      <c r="W23" s="28"/>
    </row>
    <row r="24" spans="1:23" customHeight="1" ht="35">
      <c r="B24" s="22" t="s">
        <v>300</v>
      </c>
      <c r="C24" s="13" t="s">
        <v>316</v>
      </c>
      <c r="D24" s="13" t="s">
        <v>307</v>
      </c>
      <c r="E24" s="13" t="s">
        <v>309</v>
      </c>
      <c r="F24" s="15">
        <v>300</v>
      </c>
      <c r="G24" s="15">
        <v>210</v>
      </c>
      <c r="H24" s="15">
        <v>63000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300</v>
      </c>
      <c r="C25" s="13" t="s">
        <v>317</v>
      </c>
      <c r="D25" s="13" t="s">
        <v>307</v>
      </c>
      <c r="E25" s="13" t="s">
        <v>318</v>
      </c>
      <c r="F25" s="15">
        <v>450.85</v>
      </c>
      <c r="G25" s="15">
        <v>10332</v>
      </c>
      <c r="H25" s="15">
        <v>4658182.2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31" t="str">
        <f>Q25</f>
        <v>0</v>
      </c>
      <c r="V25" s="18"/>
      <c r="W25" s="28"/>
    </row>
    <row r="26" spans="1:23" customHeight="1" ht="35">
      <c r="B26" s="22" t="s">
        <v>300</v>
      </c>
      <c r="C26" s="13" t="s">
        <v>319</v>
      </c>
      <c r="D26" s="13" t="s">
        <v>312</v>
      </c>
      <c r="E26" s="13"/>
      <c r="F26" s="15">
        <v>599.05</v>
      </c>
      <c r="G26" s="15">
        <v>300</v>
      </c>
      <c r="H26" s="15">
        <v>179715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31" t="str">
        <f>Q26</f>
        <v>0</v>
      </c>
      <c r="V26" s="18"/>
      <c r="W26" s="28"/>
    </row>
    <row r="27" spans="1:23" customHeight="1" ht="35">
      <c r="B27" s="22" t="s">
        <v>300</v>
      </c>
      <c r="C27" s="13" t="s">
        <v>320</v>
      </c>
      <c r="D27" s="13" t="s">
        <v>302</v>
      </c>
      <c r="E27" s="13"/>
      <c r="F27" s="15">
        <v>339.09</v>
      </c>
      <c r="G27" s="15">
        <v>3528</v>
      </c>
      <c r="H27" s="15">
        <v>1196309.52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 t="str">
        <f>Q27</f>
        <v>0</v>
      </c>
      <c r="U27" s="31"/>
      <c r="V27" s="18"/>
      <c r="W27" s="28"/>
    </row>
    <row r="28" spans="1:23" customHeight="1" ht="35">
      <c r="B28" s="22" t="s">
        <v>300</v>
      </c>
      <c r="C28" s="13" t="s">
        <v>320</v>
      </c>
      <c r="D28" s="13" t="s">
        <v>302</v>
      </c>
      <c r="E28" s="13"/>
      <c r="F28" s="15">
        <v>339.09</v>
      </c>
      <c r="G28" s="15">
        <v>13104</v>
      </c>
      <c r="H28" s="15">
        <v>4443435.36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31" t="str">
        <f>Q28</f>
        <v>0</v>
      </c>
      <c r="V28" s="18"/>
      <c r="W28" s="28"/>
    </row>
    <row r="29" spans="1:23" customHeight="1" ht="35">
      <c r="B29" s="22" t="s">
        <v>300</v>
      </c>
      <c r="C29" s="13" t="s">
        <v>321</v>
      </c>
      <c r="D29" s="13" t="s">
        <v>302</v>
      </c>
      <c r="E29" s="13"/>
      <c r="F29" s="15">
        <v>363.91</v>
      </c>
      <c r="G29" s="15">
        <v>54660</v>
      </c>
      <c r="H29" s="15">
        <v>19891320.6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 t="str">
        <f>Q29</f>
        <v>0</v>
      </c>
      <c r="U29" s="31"/>
      <c r="V29" s="18"/>
      <c r="W29" s="28"/>
    </row>
    <row r="30" spans="1:23" customHeight="1" ht="35">
      <c r="B30" s="22" t="s">
        <v>300</v>
      </c>
      <c r="C30" s="13" t="s">
        <v>321</v>
      </c>
      <c r="D30" s="13" t="s">
        <v>302</v>
      </c>
      <c r="E30" s="13"/>
      <c r="F30" s="15">
        <v>363.91</v>
      </c>
      <c r="G30" s="15">
        <v>23184</v>
      </c>
      <c r="H30" s="15">
        <v>8436889.439999999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/>
      <c r="U30" s="31" t="str">
        <f>Q30</f>
        <v>0</v>
      </c>
      <c r="V30" s="18"/>
      <c r="W30" s="28"/>
    </row>
    <row r="31" spans="1:23" customHeight="1" ht="35">
      <c r="B31" s="22" t="s">
        <v>300</v>
      </c>
      <c r="C31" s="13" t="s">
        <v>322</v>
      </c>
      <c r="D31" s="13" t="s">
        <v>323</v>
      </c>
      <c r="E31" s="13"/>
      <c r="F31" s="15">
        <v>406.46</v>
      </c>
      <c r="G31" s="15">
        <v>14556</v>
      </c>
      <c r="H31" s="15">
        <v>5916431.76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 t="str">
        <f>Q31</f>
        <v>0</v>
      </c>
      <c r="U31" s="31"/>
      <c r="V31" s="18"/>
      <c r="W31" s="28"/>
    </row>
    <row r="32" spans="1:23" customHeight="1" ht="35">
      <c r="B32" s="22" t="s">
        <v>300</v>
      </c>
      <c r="C32" s="13" t="s">
        <v>324</v>
      </c>
      <c r="D32" s="13" t="s">
        <v>302</v>
      </c>
      <c r="E32" s="13" t="s">
        <v>325</v>
      </c>
      <c r="F32" s="15">
        <v>379.66</v>
      </c>
      <c r="G32" s="15">
        <v>2772</v>
      </c>
      <c r="H32" s="15">
        <v>1052417.52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/>
      <c r="U32" s="31" t="str">
        <f>Q32</f>
        <v>0</v>
      </c>
      <c r="V32" s="18"/>
      <c r="W32" s="28"/>
    </row>
    <row r="33" spans="1:23" customHeight="1" ht="35">
      <c r="B33" s="22" t="s">
        <v>300</v>
      </c>
      <c r="C33" s="13" t="s">
        <v>324</v>
      </c>
      <c r="D33" s="13" t="s">
        <v>302</v>
      </c>
      <c r="E33" s="13" t="s">
        <v>325</v>
      </c>
      <c r="F33" s="15">
        <v>379.66</v>
      </c>
      <c r="G33" s="15">
        <v>12852</v>
      </c>
      <c r="H33" s="15">
        <v>4879390.32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 t="str">
        <f>Q33</f>
        <v>0</v>
      </c>
      <c r="U33" s="31"/>
      <c r="V33" s="18"/>
      <c r="W33" s="28"/>
    </row>
    <row r="34" spans="1:23" customHeight="1" ht="35">
      <c r="B34" s="22" t="s">
        <v>300</v>
      </c>
      <c r="C34" s="13" t="s">
        <v>326</v>
      </c>
      <c r="D34" s="13" t="s">
        <v>302</v>
      </c>
      <c r="E34" s="13"/>
      <c r="F34" s="15">
        <v>418.26</v>
      </c>
      <c r="G34" s="15">
        <v>6600</v>
      </c>
      <c r="H34" s="15">
        <v>2760516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/>
      <c r="T34" s="15" t="str">
        <f>Q34</f>
        <v>0</v>
      </c>
      <c r="U34" s="31"/>
      <c r="V34" s="18"/>
      <c r="W34" s="28"/>
    </row>
    <row r="35" spans="1:23" customHeight="1" ht="35">
      <c r="B35" s="22" t="s">
        <v>300</v>
      </c>
      <c r="C35" s="13" t="s">
        <v>327</v>
      </c>
      <c r="D35" s="13" t="s">
        <v>302</v>
      </c>
      <c r="E35" s="13"/>
      <c r="F35" s="15">
        <v>416.36</v>
      </c>
      <c r="G35" s="15">
        <v>504</v>
      </c>
      <c r="H35" s="15">
        <v>209845.44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0.01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/>
      <c r="T35" s="15" t="str">
        <f>Q35</f>
        <v>0</v>
      </c>
      <c r="U35" s="31"/>
      <c r="V35" s="18"/>
      <c r="W35" s="28"/>
    </row>
    <row r="36" spans="1:23" customHeight="1" ht="35">
      <c r="B36" s="22" t="s">
        <v>300</v>
      </c>
      <c r="C36" s="13" t="s">
        <v>327</v>
      </c>
      <c r="D36" s="13" t="s">
        <v>302</v>
      </c>
      <c r="E36" s="13"/>
      <c r="F36" s="15">
        <v>416.36</v>
      </c>
      <c r="G36" s="15">
        <v>3528</v>
      </c>
      <c r="H36" s="15">
        <v>1468918.08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0.01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/>
      <c r="T36" s="15"/>
      <c r="U36" s="31" t="str">
        <f>Q36</f>
        <v>0</v>
      </c>
      <c r="V36" s="18"/>
      <c r="W36" s="28"/>
    </row>
    <row r="37" spans="1:23" customHeight="1" ht="50">
      <c r="B37" s="48" t="s">
        <v>328</v>
      </c>
      <c r="C37" s="52"/>
      <c r="D37" s="52"/>
      <c r="E37" s="52"/>
      <c r="F37" s="51"/>
      <c r="G37" s="51" t="str">
        <f>SUBTOTAL(9,G16:G36)</f>
        <v>0</v>
      </c>
      <c r="H37" s="54" t="str">
        <f>SUBTOTAL(9,H16:H36)</f>
        <v>0</v>
      </c>
      <c r="I37" s="54"/>
      <c r="J37" s="54"/>
      <c r="K37" s="54"/>
      <c r="L37" s="54"/>
      <c r="M37" s="54"/>
      <c r="N37" s="54"/>
      <c r="O37" s="54"/>
      <c r="P37" s="54"/>
      <c r="Q37" s="54" t="str">
        <f>SUBTOTAL(9,Q16:Q36)</f>
        <v>0</v>
      </c>
      <c r="R37" s="54" t="str">
        <f>SUBTOTAL(9,R16:R36)</f>
        <v>0</v>
      </c>
      <c r="S37" s="54" t="str">
        <f>SUBTOTAL(9,S16:S36)</f>
        <v>0</v>
      </c>
      <c r="T37" s="54" t="str">
        <f>SUBTOTAL(9,T16:T36)</f>
        <v>0</v>
      </c>
      <c r="U37" s="55" t="str">
        <f>SUBTOTAL(9,U16:U36)</f>
        <v>0</v>
      </c>
      <c r="V37" s="52"/>
      <c r="W37" s="53"/>
    </row>
    <row r="38" spans="1:23" customHeight="1" ht="65">
      <c r="B38" s="58" t="s">
        <v>216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9" t="str">
        <f>SUM(Q15,Q37)</f>
        <v>0</v>
      </c>
      <c r="R38" s="59" t="str">
        <f>SUM(R15,R37)</f>
        <v>0</v>
      </c>
      <c r="S38" s="59" t="str">
        <f>SUM(S15,S37)</f>
        <v>0</v>
      </c>
      <c r="T38" s="59" t="str">
        <f>SUM(T15,T37)</f>
        <v>0</v>
      </c>
      <c r="U38" s="61" t="str">
        <f>SUM(U15,U37)</f>
        <v>0</v>
      </c>
      <c r="V38" s="56"/>
      <c r="W38" s="57"/>
    </row>
    <row r="39" spans="1:23" customHeight="1" ht="65">
      <c r="B39" s="58" t="s">
        <v>217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60" t="str">
        <f>Q38+R38</f>
        <v>0</v>
      </c>
      <c r="R39" s="59"/>
      <c r="S39" s="59" t="str">
        <f>S38</f>
        <v>0</v>
      </c>
      <c r="T39" s="59" t="str">
        <f>T38</f>
        <v>0</v>
      </c>
      <c r="U39" s="61" t="str">
        <f>U38</f>
        <v>0</v>
      </c>
      <c r="V39" s="56"/>
      <c r="W39" s="57"/>
    </row>
    <row r="40" spans="1:23" customHeight="1" ht="15"/>
    <row r="41" spans="1:23" customHeight="1" ht="30">
      <c r="B41" s="70" t="s">
        <v>218</v>
      </c>
      <c r="C41" s="70" t="s">
        <v>219</v>
      </c>
      <c r="D41" s="70" t="s">
        <v>220</v>
      </c>
      <c r="E41" s="62" t="s">
        <v>221</v>
      </c>
      <c r="F41" s="34"/>
      <c r="G41" s="34"/>
      <c r="H41" s="34"/>
      <c r="I41" s="34"/>
      <c r="J41" s="35"/>
    </row>
    <row r="42" spans="1:23" customHeight="1" ht="30">
      <c r="B42" s="70"/>
      <c r="C42" s="70"/>
      <c r="D42" s="70" t="s">
        <v>222</v>
      </c>
      <c r="E42" s="63" t="s">
        <v>223</v>
      </c>
      <c r="F42" s="64"/>
      <c r="G42" s="63" t="s">
        <v>224</v>
      </c>
      <c r="H42" s="65"/>
      <c r="I42" s="66" t="s">
        <v>225</v>
      </c>
      <c r="J42" s="35"/>
    </row>
    <row r="43" spans="1:23" customHeight="1" ht="40">
      <c r="B43" s="70" t="s">
        <v>226</v>
      </c>
      <c r="C43" s="70" t="s">
        <v>227</v>
      </c>
      <c r="D43" s="70" t="s">
        <v>228</v>
      </c>
      <c r="E43" s="36"/>
      <c r="F43" s="38"/>
      <c r="G43" s="36"/>
      <c r="H43" s="40"/>
      <c r="I43" s="38"/>
      <c r="J43" s="40"/>
    </row>
    <row r="44" spans="1:23" customHeight="1" ht="40">
      <c r="B44" s="71"/>
      <c r="C44" s="71"/>
      <c r="D44" s="71" t="s">
        <v>229</v>
      </c>
      <c r="E44" s="37"/>
      <c r="F44" s="39"/>
      <c r="G44" s="37"/>
      <c r="H44" s="41"/>
      <c r="I44" s="39"/>
      <c r="J44" s="41"/>
    </row>
    <row r="45" spans="1:23" customHeight="1" ht="25">
      <c r="E45" s="67" t="s">
        <v>230</v>
      </c>
      <c r="F45" s="68"/>
      <c r="G45" s="67" t="s">
        <v>230</v>
      </c>
      <c r="H45" s="69"/>
      <c r="I45" s="68" t="s">
        <v>230</v>
      </c>
      <c r="J45" s="35"/>
    </row>
    <row r="46" spans="1:23" customHeight="1" ht="30">
      <c r="E46" s="63" t="s">
        <v>231</v>
      </c>
      <c r="F46" s="64"/>
      <c r="G46" s="65"/>
      <c r="H46" s="66" t="s">
        <v>232</v>
      </c>
      <c r="I46" s="64"/>
      <c r="J46" s="35"/>
    </row>
    <row r="47" spans="1:23" customHeight="1" ht="80">
      <c r="E47" s="33"/>
      <c r="F47" s="34"/>
      <c r="G47" s="35"/>
      <c r="H47" s="34"/>
      <c r="I47" s="34"/>
      <c r="J47" s="35"/>
    </row>
    <row r="48" spans="1:23" customHeight="1" ht="25">
      <c r="E48" s="67" t="s">
        <v>230</v>
      </c>
      <c r="F48" s="68"/>
      <c r="G48" s="69"/>
      <c r="H48" s="68" t="s">
        <v>230</v>
      </c>
      <c r="I48" s="68"/>
      <c r="J48" s="35"/>
    </row>
    <row r="49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15:F15"/>
    <mergeCell ref="I15:P15"/>
    <mergeCell ref="B37:F37"/>
    <mergeCell ref="I37:P37"/>
    <mergeCell ref="B38:P38"/>
    <mergeCell ref="B39:P39"/>
    <mergeCell ref="Q39:R39"/>
    <mergeCell ref="E41:J41"/>
    <mergeCell ref="E42:F42"/>
    <mergeCell ref="G42:H42"/>
    <mergeCell ref="I42:J42"/>
    <mergeCell ref="E46:G46"/>
    <mergeCell ref="H46:J46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 2020(TBKK)(SM)</vt:lpstr>
      <vt:lpstr>Jan 2020(TBKK)(BRAKE IMCT)</vt:lpstr>
      <vt:lpstr>Jan 2020(TBKK)(BRAKE IGCE)</vt:lpstr>
      <vt:lpstr>Jan 2020(TBKK)(PCL)</vt:lpstr>
      <vt:lpstr>Jan 2020(TBKK)(SM)(BH)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2020-01-23T08:07:20+00:00</dcterms:created>
  <dcterms:modified xsi:type="dcterms:W3CDTF">2020-01-23T08:07:20+00:00</dcterms:modified>
  <dc:title>Untitled Spreadsheet</dc:title>
  <dc:description/>
  <dc:subject/>
  <cp:keywords/>
  <cp:category/>
</cp:coreProperties>
</file>