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y 2020(TBKK)(SM)" sheetId="1" r:id="rId4"/>
    <sheet name="May 2020(TBKK)(BRAKE IMCT)" sheetId="2" r:id="rId5"/>
    <sheet name="May 2020(TBKK)(BRAKE IGCE)" sheetId="3" r:id="rId6"/>
    <sheet name="May 2020(TBKK)(PCL)" sheetId="4" r:id="rId7"/>
    <sheet name="May 2020(TBKK)(SM)(BH)" sheetId="5" r:id="rId8"/>
  </sheets>
  <definedNames>
    <definedName name="_xlnm._FilterDatabase" localSheetId="0" hidden="1">'May 2020(TBKK)(SM)'!$B$12:$AB$12</definedName>
    <definedName name="_xlnm.Print_Titles" localSheetId="0">'May 2020(TBKK)(SM)'!$2:$11</definedName>
    <definedName name="_xlnm.Print_Area" localSheetId="0">'May 2020(TBKK)(SM)'!$B$2:$Z$196</definedName>
    <definedName name="_xlnm._FilterDatabase" localSheetId="1" hidden="1">'May 2020(TBKK)(BRAKE IMCT)'!$B$12:$V$12</definedName>
    <definedName name="_xlnm.Print_Titles" localSheetId="1">'May 2020(TBKK)(BRAKE IMCT)'!$2:$11</definedName>
    <definedName name="_xlnm.Print_Area" localSheetId="1">'May 2020(TBKK)(BRAKE IMCT)'!$B$2:$T$35</definedName>
    <definedName name="_xlnm._FilterDatabase" localSheetId="2" hidden="1">'May 2020(TBKK)(BRAKE IGCE)'!$B$12:$V$12</definedName>
    <definedName name="_xlnm.Print_Titles" localSheetId="2">'May 2020(TBKK)(BRAKE IGCE)'!$2:$11</definedName>
    <definedName name="_xlnm.Print_Area" localSheetId="2">'May 2020(TBKK)(BRAKE IGCE)'!$B$2:$T$43</definedName>
    <definedName name="_xlnm._FilterDatabase" localSheetId="3" hidden="1">'May 2020(TBKK)(PCL)'!$B$12:$T$12</definedName>
    <definedName name="_xlnm.Print_Titles" localSheetId="3">'May 2020(TBKK)(PCL)'!$2:$11</definedName>
    <definedName name="_xlnm.Print_Area" localSheetId="3">'May 2020(TBKK)(PCL)'!$B$2:$R$26</definedName>
    <definedName name="_xlnm._FilterDatabase" localSheetId="4" hidden="1">'May 2020(TBKK)(SM)(BH)'!$B$12:$W$12</definedName>
    <definedName name="_xlnm.Print_Titles" localSheetId="4">'May 2020(TBKK)(SM)(BH)'!$2:$11</definedName>
    <definedName name="_xlnm.Print_Area" localSheetId="4">'May 2020(TBKK)(SM)(BH)'!$B$2:$U$47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<sst xmlns="http://schemas.openxmlformats.org/spreadsheetml/2006/main" uniqueCount="312">
  <si>
    <t>Sales RoyaltyReport for Apr'20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</si>
  <si>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</si>
  <si>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</si>
  <si>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</si>
  <si>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</si>
  <si>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Apr'20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</si>
  <si>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</si>
  <si>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</si>
  <si>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</si>
  <si>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</si>
  <si>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</si>
  <si>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</si>
  <si>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</si>
  <si>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</si>
  <si>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</si>
  <si>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</si>
  <si>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</si>
  <si>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</si>
  <si>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</si>
  <si>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</si>
  <si>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</si>
  <si>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</si>
  <si>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</si>
  <si>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</si>
  <si>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</si>
  <si>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</si>
  <si>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</si>
  <si>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</si>
  <si>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</si>
  <si>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</si>
  <si>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</si>
  <si>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</si>
  <si>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</si>
  <si>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BRAKE ASSY Ft RH (STD)</t>
  </si>
  <si>
    <t>N-BOI-02</t>
  </si>
  <si>
    <t>Brake Assy</t>
  </si>
  <si>
    <t>BRAKE ASSY Ft LH (STD)</t>
  </si>
  <si>
    <t>BRAKE ASSY Ft RH (ABS)</t>
  </si>
  <si>
    <t>BRAKE ASSY Ft LH (ABS)</t>
  </si>
  <si>
    <t>BRAKE ASSY FRr RH (STD)</t>
  </si>
  <si>
    <t>BRAKE ASSY FRr LH (STD)</t>
  </si>
  <si>
    <t>BRAKE ASSY FRr RH (ABS)</t>
  </si>
  <si>
    <t>BRAKE ASSY FRr LH (ABS)</t>
  </si>
  <si>
    <t>BRAKE ASSY RRr RH (STD)</t>
  </si>
  <si>
    <t>BRAKE ASSY RRr LH (STD)</t>
  </si>
  <si>
    <t>BRAKE ASSY RRr RH (ABS)</t>
  </si>
  <si>
    <t>BRAKE ASSY RRr LH (ABS)</t>
  </si>
  <si>
    <t>TE01223513</t>
  </si>
  <si>
    <t>FORK SHIFT (1-2) (FG)</t>
  </si>
  <si>
    <t>N-BOI-01</t>
  </si>
  <si>
    <t>Oil Pump / Water Pump / Others</t>
  </si>
  <si>
    <t xml:space="preserve">TOTAL OF SELLING FOR </t>
  </si>
  <si>
    <t>MEC</t>
  </si>
  <si>
    <t>1050B375</t>
  </si>
  <si>
    <t>SLEEVE</t>
  </si>
  <si>
    <t>4P00</t>
  </si>
  <si>
    <t>1050B375G</t>
  </si>
  <si>
    <t>SU-4N15</t>
  </si>
  <si>
    <t>1060A196</t>
  </si>
  <si>
    <t>CASE ASSY  TIMING CHAIN</t>
  </si>
  <si>
    <t>1060A196G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</si>
  <si>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</si>
  <si>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</si>
  <si>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</si>
  <si>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</si>
  <si>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</si>
  <si>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</si>
  <si>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</si>
  <si>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</si>
  <si>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</si>
  <si>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</si>
  <si>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</si>
  <si>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</si>
  <si>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</si>
  <si>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</si>
  <si>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</si>
  <si>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</si>
  <si>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</si>
  <si>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</si>
  <si>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</si>
  <si>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</si>
  <si>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</si>
  <si>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</si>
  <si>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</si>
  <si>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</si>
  <si>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</si>
  <si>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</si>
  <si>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</si>
  <si>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</si>
  <si>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</si>
  <si>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1300A075</t>
  </si>
  <si>
    <t>4M4</t>
  </si>
  <si>
    <t>1300A126</t>
  </si>
  <si>
    <t>WATER PUMP ASSY</t>
  </si>
  <si>
    <t>1300A126G</t>
  </si>
  <si>
    <t>1320A047</t>
  </si>
  <si>
    <t>BRKT ASSY COOLING FAN</t>
  </si>
  <si>
    <t>1320A047G</t>
  </si>
  <si>
    <t>1320A064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</si>
  <si>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</si>
  <si>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</si>
  <si>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</si>
  <si>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</si>
  <si>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</si>
  <si>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</si>
  <si>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</si>
  <si>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</si>
  <si>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</si>
  <si>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</si>
  <si>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</si>
  <si>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</si>
  <si>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</si>
  <si>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</si>
  <si>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RT50</t>
  </si>
  <si>
    <t>PIPE; WATER BYPASS</t>
  </si>
  <si>
    <t>GEAR ASM; IDLE D</t>
  </si>
  <si>
    <t>EJ40</t>
  </si>
  <si>
    <t>BOI-05</t>
  </si>
  <si>
    <t>1833(2)/2556 Gears, etc (4N15)</t>
  </si>
  <si>
    <t>OIL PUMP ASSY</t>
  </si>
  <si>
    <t>07'TF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</si>
  <si>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</si>
  <si>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</si>
  <si>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</si>
  <si>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</si>
  <si>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</si>
  <si>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</si>
  <si>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</si>
  <si>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</si>
  <si>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</si>
  <si>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</si>
  <si>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</si>
  <si>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</si>
  <si>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</si>
  <si>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</si>
  <si>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</si>
  <si>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</si>
  <si>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</si>
  <si>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</si>
  <si>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</si>
  <si>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</si>
  <si>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</si>
  <si>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</si>
  <si>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</si>
  <si>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</si>
  <si>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</si>
  <si>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</si>
  <si>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</si>
  <si>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</si>
  <si>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</si>
  <si>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KL99918124</t>
  </si>
  <si>
    <t>FORK  1 SHIFT</t>
  </si>
  <si>
    <t>PEM1408</t>
  </si>
  <si>
    <t>KL99918224</t>
  </si>
  <si>
    <t>FORK  2 SHIFT</t>
  </si>
  <si>
    <t>KL99918324</t>
  </si>
  <si>
    <t>FORK  3 SHIFT</t>
  </si>
  <si>
    <t>KL99918423</t>
  </si>
  <si>
    <t>FORK  4 SHIFT</t>
  </si>
  <si>
    <t>PEM480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</si>
  <si>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</si>
  <si>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</si>
  <si>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</si>
  <si>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</si>
  <si>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</si>
  <si>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</si>
  <si>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</si>
  <si>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</si>
  <si>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</si>
  <si>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</si>
  <si>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</si>
  <si>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</si>
  <si>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TC42221882</t>
  </si>
  <si>
    <t>FORK  SHIFT SHUTTLE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</si>
  <si>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</si>
  <si>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</si>
  <si>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</si>
  <si>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</si>
  <si>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</si>
  <si>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</si>
  <si>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</si>
  <si>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</si>
  <si>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</si>
  <si>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</si>
  <si>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</si>
  <si>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</si>
  <si>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</si>
  <si>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</si>
  <si>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</si>
  <si>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</si>
  <si>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</si>
  <si>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</si>
  <si>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</si>
  <si>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</si>
  <si>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</si>
  <si>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</si>
  <si>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</si>
  <si>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</si>
  <si>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</si>
  <si>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</si>
  <si>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</si>
  <si>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</si>
  <si>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</si>
  <si>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</si>
  <si>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</si>
  <si>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</si>
  <si>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</si>
  <si>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</si>
  <si>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</si>
  <si>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</si>
  <si>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</si>
  <si>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</si>
  <si>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</si>
  <si>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</si>
  <si>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</si>
  <si>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</si>
  <si>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</si>
  <si>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1J87373033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</si>
  <si>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</si>
  <si>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</si>
  <si>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</si>
  <si>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</si>
  <si>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</si>
  <si>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</si>
  <si>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</si>
  <si>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</si>
  <si>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</si>
  <si>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</si>
  <si>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</si>
  <si>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</si>
  <si>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</si>
  <si>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</si>
  <si>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Apr'20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</si>
  <si>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</si>
  <si>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</si>
  <si>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</si>
  <si>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</si>
  <si>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</si>
  <si>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</si>
  <si>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</si>
  <si>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</si>
  <si>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</si>
  <si>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</si>
  <si>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</si>
  <si>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</si>
  <si>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</si>
  <si>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</si>
  <si>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</si>
  <si>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</si>
  <si>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</si>
  <si>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147126-5700-G10</t>
  </si>
  <si>
    <t>LINING</t>
  </si>
  <si>
    <t>G112-79210-G10</t>
  </si>
  <si>
    <t>BRAKE ASSY Ft RH</t>
  </si>
  <si>
    <t>700P</t>
  </si>
  <si>
    <t>BOI-07</t>
  </si>
  <si>
    <t>2453(2)/2556 Brake Assy, etc.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</si>
  <si>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</si>
  <si>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</si>
  <si>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</si>
  <si>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</si>
  <si>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</si>
  <si>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</si>
  <si>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</si>
  <si>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</si>
  <si>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147125-4400-G10</t>
  </si>
  <si>
    <t>IGCE</t>
  </si>
  <si>
    <t>VD00</t>
  </si>
  <si>
    <t>BOI-11</t>
  </si>
  <si>
    <t>59-1097-1-00-1-0 Brake Set (VD00)</t>
  </si>
  <si>
    <t>VD00-HR</t>
  </si>
  <si>
    <t>BRAKE ASSY RRr R (STD)</t>
  </si>
  <si>
    <t>TOTAL OF SELLING FOR IGCE</t>
  </si>
  <si>
    <t>PRO</t>
  </si>
  <si>
    <t>PW811566</t>
  </si>
  <si>
    <t>FRONT CASE ASSY</t>
  </si>
  <si>
    <t>Campro</t>
  </si>
  <si>
    <t>TOTAL OF SELLING FOR PRO</t>
  </si>
  <si>
    <t>Bearing housing 2198(2)/2557</t>
  </si>
  <si>
    <t>Bearing housing 1260(2)/2552</t>
  </si>
  <si>
    <t>MTA</t>
  </si>
  <si>
    <t>49130-20520</t>
  </si>
  <si>
    <t>HOUSING BEARING</t>
  </si>
  <si>
    <t>MAZDA</t>
  </si>
  <si>
    <t>49135-25681</t>
  </si>
  <si>
    <t>HOUSING BEARING SUB ASSY</t>
  </si>
  <si>
    <t>SMTC-Chojo</t>
  </si>
  <si>
    <t>49173-25556</t>
  </si>
  <si>
    <t>49173-26761G</t>
  </si>
  <si>
    <t>GM SGE (TD02/025)</t>
  </si>
  <si>
    <t>49177-20112</t>
  </si>
  <si>
    <t>49177-20472</t>
  </si>
  <si>
    <t>TD04L</t>
  </si>
  <si>
    <t>49180-20200</t>
  </si>
  <si>
    <t>RENAULT-R9N</t>
  </si>
  <si>
    <t>49180-25590</t>
  </si>
  <si>
    <t>49189-20112</t>
  </si>
  <si>
    <t>49189-20123</t>
  </si>
  <si>
    <t>49189-20142</t>
  </si>
  <si>
    <t>TD03</t>
  </si>
  <si>
    <t>49335-20100</t>
  </si>
  <si>
    <t>TF035-VG</t>
  </si>
  <si>
    <t>49335-20800</t>
  </si>
  <si>
    <t>49373-25160</t>
  </si>
  <si>
    <t>49373-25590</t>
  </si>
  <si>
    <t>49373-25591</t>
  </si>
  <si>
    <t>HOUSING BEARING ASSY</t>
  </si>
  <si>
    <t>49373-25698</t>
  </si>
  <si>
    <t>VW EA211 1.5L 118kW EVO</t>
  </si>
  <si>
    <t>49377-26886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</si>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</sst>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96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/>
      <c r="C13" s="10">
        <v>8976644910</v>
      </c>
      <c r="D13" s="10" t="s">
        <v>33</v>
      </c>
      <c r="E13" s="10"/>
      <c r="F13" s="11">
        <v>40131.58</v>
      </c>
      <c r="G13" s="11">
        <v>12</v>
      </c>
      <c r="H13" s="11">
        <v>481578.96</v>
      </c>
      <c r="I13" s="11" t="str">
        <f>F13 * 0.0025 </f>
        <v>0</v>
      </c>
      <c r="J13" s="11">
        <v>1910.24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34</v>
      </c>
      <c r="AB13" s="27" t="s">
        <v>35</v>
      </c>
    </row>
    <row r="14" spans="1:28" customHeight="1" ht="35">
      <c r="B14" s="22"/>
      <c r="C14" s="13">
        <v>8976644910</v>
      </c>
      <c r="D14" s="13" t="s">
        <v>33</v>
      </c>
      <c r="E14" s="13"/>
      <c r="F14" s="15">
        <v>41583.33</v>
      </c>
      <c r="G14" s="15">
        <v>1</v>
      </c>
      <c r="H14" s="15">
        <v>41583.33</v>
      </c>
      <c r="I14" s="15" t="str">
        <f>F14 * 0.0025 </f>
        <v>0</v>
      </c>
      <c r="J14" s="15">
        <v>1910.24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15"/>
      <c r="U14" s="15"/>
      <c r="V14" s="15"/>
      <c r="W14" s="15"/>
      <c r="X14" s="15"/>
      <c r="Y14" s="15"/>
      <c r="Z14" s="31"/>
      <c r="AA14" s="18" t="s">
        <v>34</v>
      </c>
      <c r="AB14" s="28" t="s">
        <v>35</v>
      </c>
    </row>
    <row r="15" spans="1:28" customHeight="1" ht="35">
      <c r="B15" s="22"/>
      <c r="C15" s="13">
        <v>8976644910</v>
      </c>
      <c r="D15" s="13" t="s">
        <v>33</v>
      </c>
      <c r="E15" s="13"/>
      <c r="F15" s="15">
        <v>41583.33</v>
      </c>
      <c r="G15" s="15">
        <v>1</v>
      </c>
      <c r="H15" s="15">
        <v>41583.33</v>
      </c>
      <c r="I15" s="15" t="str">
        <f>F15 * 0.0025 </f>
        <v>0</v>
      </c>
      <c r="J15" s="15">
        <v>1910.24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34</v>
      </c>
      <c r="AB15" s="28" t="s">
        <v>35</v>
      </c>
    </row>
    <row r="16" spans="1:28" customHeight="1" ht="35">
      <c r="B16" s="22"/>
      <c r="C16" s="13">
        <v>8976644910</v>
      </c>
      <c r="D16" s="13" t="s">
        <v>33</v>
      </c>
      <c r="E16" s="13"/>
      <c r="F16" s="15">
        <v>40131.58</v>
      </c>
      <c r="G16" s="15">
        <v>12</v>
      </c>
      <c r="H16" s="15">
        <v>481578.96</v>
      </c>
      <c r="I16" s="15" t="str">
        <f>F16 * 0.0025 </f>
        <v>0</v>
      </c>
      <c r="J16" s="15">
        <v>1910.24</v>
      </c>
      <c r="K16" s="15" t="str">
        <f>F16-I16-J16</f>
        <v>0</v>
      </c>
      <c r="L16" s="15"/>
      <c r="M16" s="15"/>
      <c r="N16" s="15"/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34</v>
      </c>
      <c r="AB16" s="28" t="s">
        <v>35</v>
      </c>
    </row>
    <row r="17" spans="1:28" customHeight="1" ht="35">
      <c r="B17" s="22"/>
      <c r="C17" s="13">
        <v>8976644920</v>
      </c>
      <c r="D17" s="13" t="s">
        <v>36</v>
      </c>
      <c r="E17" s="13"/>
      <c r="F17" s="15">
        <v>41583.33</v>
      </c>
      <c r="G17" s="15">
        <v>1</v>
      </c>
      <c r="H17" s="15">
        <v>41583.33</v>
      </c>
      <c r="I17" s="15" t="str">
        <f>F17 * 0.0025 </f>
        <v>0</v>
      </c>
      <c r="J17" s="15">
        <v>1910.24</v>
      </c>
      <c r="K17" s="15" t="str">
        <f>F17-I17-J17</f>
        <v>0</v>
      </c>
      <c r="L17" s="15"/>
      <c r="M17" s="15"/>
      <c r="N17" s="15"/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34</v>
      </c>
      <c r="AB17" s="28" t="s">
        <v>35</v>
      </c>
    </row>
    <row r="18" spans="1:28" customHeight="1" ht="35">
      <c r="B18" s="22"/>
      <c r="C18" s="13">
        <v>8976644920</v>
      </c>
      <c r="D18" s="13" t="s">
        <v>36</v>
      </c>
      <c r="E18" s="13"/>
      <c r="F18" s="15">
        <v>40131.58</v>
      </c>
      <c r="G18" s="15">
        <v>12</v>
      </c>
      <c r="H18" s="15">
        <v>481578.96</v>
      </c>
      <c r="I18" s="15" t="str">
        <f>F18 * 0.0025 </f>
        <v>0</v>
      </c>
      <c r="J18" s="15">
        <v>1910.24</v>
      </c>
      <c r="K18" s="15" t="str">
        <f>F18-I18-J18</f>
        <v>0</v>
      </c>
      <c r="L18" s="15"/>
      <c r="M18" s="15"/>
      <c r="N18" s="15"/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34</v>
      </c>
      <c r="AB18" s="28" t="s">
        <v>35</v>
      </c>
    </row>
    <row r="19" spans="1:28" customHeight="1" ht="35">
      <c r="B19" s="22"/>
      <c r="C19" s="13">
        <v>8976644920</v>
      </c>
      <c r="D19" s="13" t="s">
        <v>36</v>
      </c>
      <c r="E19" s="13"/>
      <c r="F19" s="15">
        <v>40131.58</v>
      </c>
      <c r="G19" s="15">
        <v>12</v>
      </c>
      <c r="H19" s="15">
        <v>481578.96</v>
      </c>
      <c r="I19" s="15" t="str">
        <f>F19 * 0.0025 </f>
        <v>0</v>
      </c>
      <c r="J19" s="15">
        <v>1910.24</v>
      </c>
      <c r="K19" s="15" t="str">
        <f>F19-I19-J19</f>
        <v>0</v>
      </c>
      <c r="L19" s="15"/>
      <c r="M19" s="15"/>
      <c r="N19" s="15"/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15"/>
      <c r="U19" s="15"/>
      <c r="V19" s="15"/>
      <c r="W19" s="15"/>
      <c r="X19" s="15"/>
      <c r="Y19" s="15"/>
      <c r="Z19" s="31"/>
      <c r="AA19" s="18" t="s">
        <v>34</v>
      </c>
      <c r="AB19" s="28" t="s">
        <v>35</v>
      </c>
    </row>
    <row r="20" spans="1:28" customHeight="1" ht="35">
      <c r="B20" s="22"/>
      <c r="C20" s="13">
        <v>8976644920</v>
      </c>
      <c r="D20" s="13" t="s">
        <v>36</v>
      </c>
      <c r="E20" s="13"/>
      <c r="F20" s="15">
        <v>41583.33</v>
      </c>
      <c r="G20" s="15">
        <v>1</v>
      </c>
      <c r="H20" s="15">
        <v>41583.33</v>
      </c>
      <c r="I20" s="15" t="str">
        <f>F20 * 0.0025 </f>
        <v>0</v>
      </c>
      <c r="J20" s="15">
        <v>1910.24</v>
      </c>
      <c r="K20" s="15" t="str">
        <f>F20-I20-J20</f>
        <v>0</v>
      </c>
      <c r="L20" s="15"/>
      <c r="M20" s="15"/>
      <c r="N20" s="15"/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15"/>
      <c r="U20" s="15"/>
      <c r="V20" s="15"/>
      <c r="W20" s="15"/>
      <c r="X20" s="15"/>
      <c r="Y20" s="15"/>
      <c r="Z20" s="31"/>
      <c r="AA20" s="18" t="s">
        <v>34</v>
      </c>
      <c r="AB20" s="28" t="s">
        <v>35</v>
      </c>
    </row>
    <row r="21" spans="1:28" customHeight="1" ht="35">
      <c r="B21" s="22"/>
      <c r="C21" s="13">
        <v>8976644930</v>
      </c>
      <c r="D21" s="13" t="s">
        <v>37</v>
      </c>
      <c r="E21" s="13"/>
      <c r="F21" s="15">
        <v>40131.58</v>
      </c>
      <c r="G21" s="15">
        <v>5</v>
      </c>
      <c r="H21" s="15">
        <v>200657.9</v>
      </c>
      <c r="I21" s="15" t="str">
        <f>F21 * 0.0025 </f>
        <v>0</v>
      </c>
      <c r="J21" s="15">
        <v>955.12</v>
      </c>
      <c r="K21" s="15" t="str">
        <f>F21-I21-J21</f>
        <v>0</v>
      </c>
      <c r="L21" s="15"/>
      <c r="M21" s="15"/>
      <c r="N21" s="15"/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15"/>
      <c r="U21" s="15"/>
      <c r="V21" s="15"/>
      <c r="W21" s="15"/>
      <c r="X21" s="15"/>
      <c r="Y21" s="15"/>
      <c r="Z21" s="31"/>
      <c r="AA21" s="18" t="s">
        <v>34</v>
      </c>
      <c r="AB21" s="28" t="s">
        <v>35</v>
      </c>
    </row>
    <row r="22" spans="1:28" customHeight="1" ht="35">
      <c r="B22" s="22"/>
      <c r="C22" s="13">
        <v>8976644930</v>
      </c>
      <c r="D22" s="13" t="s">
        <v>37</v>
      </c>
      <c r="E22" s="13"/>
      <c r="F22" s="15">
        <v>40131.58</v>
      </c>
      <c r="G22" s="15">
        <v>5</v>
      </c>
      <c r="H22" s="15">
        <v>200657.9</v>
      </c>
      <c r="I22" s="15" t="str">
        <f>F22 * 0.0025 </f>
        <v>0</v>
      </c>
      <c r="J22" s="15">
        <v>955.12</v>
      </c>
      <c r="K22" s="15" t="str">
        <f>F22-I22-J22</f>
        <v>0</v>
      </c>
      <c r="L22" s="15"/>
      <c r="M22" s="15"/>
      <c r="N22" s="15"/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15"/>
      <c r="U22" s="15"/>
      <c r="V22" s="15"/>
      <c r="W22" s="15"/>
      <c r="X22" s="15"/>
      <c r="Y22" s="15"/>
      <c r="Z22" s="31"/>
      <c r="AA22" s="18" t="s">
        <v>34</v>
      </c>
      <c r="AB22" s="28" t="s">
        <v>35</v>
      </c>
    </row>
    <row r="23" spans="1:28" customHeight="1" ht="35">
      <c r="B23" s="22"/>
      <c r="C23" s="13">
        <v>8976644940</v>
      </c>
      <c r="D23" s="13" t="s">
        <v>38</v>
      </c>
      <c r="E23" s="13"/>
      <c r="F23" s="15">
        <v>40131.58</v>
      </c>
      <c r="G23" s="15">
        <v>5</v>
      </c>
      <c r="H23" s="15">
        <v>200657.9</v>
      </c>
      <c r="I23" s="15" t="str">
        <f>F23 * 0.0025 </f>
        <v>0</v>
      </c>
      <c r="J23" s="15">
        <v>955.12</v>
      </c>
      <c r="K23" s="15" t="str">
        <f>F23-I23-J23</f>
        <v>0</v>
      </c>
      <c r="L23" s="15"/>
      <c r="M23" s="15"/>
      <c r="N23" s="15"/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15"/>
      <c r="U23" s="15"/>
      <c r="V23" s="15"/>
      <c r="W23" s="15"/>
      <c r="X23" s="15"/>
      <c r="Y23" s="15"/>
      <c r="Z23" s="31"/>
      <c r="AA23" s="18" t="s">
        <v>34</v>
      </c>
      <c r="AB23" s="28" t="s">
        <v>35</v>
      </c>
    </row>
    <row r="24" spans="1:28" customHeight="1" ht="35">
      <c r="B24" s="22"/>
      <c r="C24" s="13">
        <v>8976644940</v>
      </c>
      <c r="D24" s="13" t="s">
        <v>38</v>
      </c>
      <c r="E24" s="13"/>
      <c r="F24" s="15">
        <v>40131.58</v>
      </c>
      <c r="G24" s="15">
        <v>5</v>
      </c>
      <c r="H24" s="15">
        <v>200657.9</v>
      </c>
      <c r="I24" s="15" t="str">
        <f>F24 * 0.0025 </f>
        <v>0</v>
      </c>
      <c r="J24" s="15">
        <v>955.12</v>
      </c>
      <c r="K24" s="15" t="str">
        <f>F24-I24-J24</f>
        <v>0</v>
      </c>
      <c r="L24" s="15"/>
      <c r="M24" s="15"/>
      <c r="N24" s="15"/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15"/>
      <c r="U24" s="15"/>
      <c r="V24" s="15"/>
      <c r="W24" s="15"/>
      <c r="X24" s="15"/>
      <c r="Y24" s="15"/>
      <c r="Z24" s="31"/>
      <c r="AA24" s="18" t="s">
        <v>34</v>
      </c>
      <c r="AB24" s="28" t="s">
        <v>35</v>
      </c>
    </row>
    <row r="25" spans="1:28" customHeight="1" ht="35">
      <c r="B25" s="22"/>
      <c r="C25" s="13">
        <v>8976644990</v>
      </c>
      <c r="D25" s="13" t="s">
        <v>39</v>
      </c>
      <c r="E25" s="13"/>
      <c r="F25" s="15">
        <v>45131.58</v>
      </c>
      <c r="G25" s="15">
        <v>12</v>
      </c>
      <c r="H25" s="15">
        <v>541578.96</v>
      </c>
      <c r="I25" s="15" t="str">
        <f>F25 * 0.0025 </f>
        <v>0</v>
      </c>
      <c r="J25" s="15">
        <v>633.38</v>
      </c>
      <c r="K25" s="15" t="str">
        <f>F25-I25-J25</f>
        <v>0</v>
      </c>
      <c r="L25" s="15"/>
      <c r="M25" s="15"/>
      <c r="N25" s="15"/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15"/>
      <c r="U25" s="15"/>
      <c r="V25" s="15"/>
      <c r="W25" s="15"/>
      <c r="X25" s="15"/>
      <c r="Y25" s="15"/>
      <c r="Z25" s="31"/>
      <c r="AA25" s="18" t="s">
        <v>34</v>
      </c>
      <c r="AB25" s="28" t="s">
        <v>35</v>
      </c>
    </row>
    <row r="26" spans="1:28" customHeight="1" ht="35">
      <c r="B26" s="22"/>
      <c r="C26" s="13">
        <v>8976644990</v>
      </c>
      <c r="D26" s="13" t="s">
        <v>39</v>
      </c>
      <c r="E26" s="13"/>
      <c r="F26" s="15">
        <v>45131.58</v>
      </c>
      <c r="G26" s="15">
        <v>12</v>
      </c>
      <c r="H26" s="15">
        <v>541578.96</v>
      </c>
      <c r="I26" s="15" t="str">
        <f>F26 * 0.0025 </f>
        <v>0</v>
      </c>
      <c r="J26" s="15">
        <v>633.38</v>
      </c>
      <c r="K26" s="15" t="str">
        <f>F26-I26-J26</f>
        <v>0</v>
      </c>
      <c r="L26" s="15"/>
      <c r="M26" s="15"/>
      <c r="N26" s="15"/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15"/>
      <c r="U26" s="15"/>
      <c r="V26" s="15"/>
      <c r="W26" s="15"/>
      <c r="X26" s="15"/>
      <c r="Y26" s="15"/>
      <c r="Z26" s="31"/>
      <c r="AA26" s="18" t="s">
        <v>34</v>
      </c>
      <c r="AB26" s="28" t="s">
        <v>35</v>
      </c>
    </row>
    <row r="27" spans="1:28" customHeight="1" ht="35">
      <c r="B27" s="22"/>
      <c r="C27" s="13">
        <v>8976644990</v>
      </c>
      <c r="D27" s="13" t="s">
        <v>39</v>
      </c>
      <c r="E27" s="13"/>
      <c r="F27" s="15">
        <v>46583.33</v>
      </c>
      <c r="G27" s="15">
        <v>1</v>
      </c>
      <c r="H27" s="15">
        <v>46583.33</v>
      </c>
      <c r="I27" s="15" t="str">
        <f>F27 * 0.0025 </f>
        <v>0</v>
      </c>
      <c r="J27" s="15">
        <v>633.38</v>
      </c>
      <c r="K27" s="15" t="str">
        <f>F27-I27-J27</f>
        <v>0</v>
      </c>
      <c r="L27" s="15"/>
      <c r="M27" s="15"/>
      <c r="N27" s="15"/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15"/>
      <c r="U27" s="15"/>
      <c r="V27" s="15"/>
      <c r="W27" s="15"/>
      <c r="X27" s="15"/>
      <c r="Y27" s="15"/>
      <c r="Z27" s="31"/>
      <c r="AA27" s="18" t="s">
        <v>34</v>
      </c>
      <c r="AB27" s="28" t="s">
        <v>35</v>
      </c>
    </row>
    <row r="28" spans="1:28" customHeight="1" ht="35">
      <c r="B28" s="22"/>
      <c r="C28" s="13">
        <v>8976644990</v>
      </c>
      <c r="D28" s="13" t="s">
        <v>39</v>
      </c>
      <c r="E28" s="13"/>
      <c r="F28" s="15">
        <v>46583.33</v>
      </c>
      <c r="G28" s="15">
        <v>1</v>
      </c>
      <c r="H28" s="15">
        <v>46583.33</v>
      </c>
      <c r="I28" s="15" t="str">
        <f>F28 * 0.0025 </f>
        <v>0</v>
      </c>
      <c r="J28" s="15">
        <v>633.38</v>
      </c>
      <c r="K28" s="15" t="str">
        <f>F28-I28-J28</f>
        <v>0</v>
      </c>
      <c r="L28" s="15"/>
      <c r="M28" s="15"/>
      <c r="N28" s="15"/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15"/>
      <c r="U28" s="15"/>
      <c r="V28" s="15"/>
      <c r="W28" s="15"/>
      <c r="X28" s="15"/>
      <c r="Y28" s="15"/>
      <c r="Z28" s="31"/>
      <c r="AA28" s="18" t="s">
        <v>34</v>
      </c>
      <c r="AB28" s="28" t="s">
        <v>35</v>
      </c>
    </row>
    <row r="29" spans="1:28" customHeight="1" ht="35">
      <c r="B29" s="22"/>
      <c r="C29" s="13">
        <v>8976645000</v>
      </c>
      <c r="D29" s="13" t="s">
        <v>40</v>
      </c>
      <c r="E29" s="13"/>
      <c r="F29" s="15">
        <v>46583.33</v>
      </c>
      <c r="G29" s="15">
        <v>1</v>
      </c>
      <c r="H29" s="15">
        <v>46583.33</v>
      </c>
      <c r="I29" s="15" t="str">
        <f>F29 * 0.0025 </f>
        <v>0</v>
      </c>
      <c r="J29" s="15">
        <v>633.38</v>
      </c>
      <c r="K29" s="15" t="str">
        <f>F29-I29-J29</f>
        <v>0</v>
      </c>
      <c r="L29" s="15"/>
      <c r="M29" s="15"/>
      <c r="N29" s="15"/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15"/>
      <c r="U29" s="15"/>
      <c r="V29" s="15"/>
      <c r="W29" s="15"/>
      <c r="X29" s="15"/>
      <c r="Y29" s="15"/>
      <c r="Z29" s="31"/>
      <c r="AA29" s="18" t="s">
        <v>34</v>
      </c>
      <c r="AB29" s="28" t="s">
        <v>35</v>
      </c>
    </row>
    <row r="30" spans="1:28" customHeight="1" ht="35">
      <c r="B30" s="22"/>
      <c r="C30" s="13">
        <v>8976645000</v>
      </c>
      <c r="D30" s="13" t="s">
        <v>40</v>
      </c>
      <c r="E30" s="13"/>
      <c r="F30" s="15">
        <v>45131.58</v>
      </c>
      <c r="G30" s="15">
        <v>12</v>
      </c>
      <c r="H30" s="15">
        <v>541578.96</v>
      </c>
      <c r="I30" s="15" t="str">
        <f>F30 * 0.0025 </f>
        <v>0</v>
      </c>
      <c r="J30" s="15">
        <v>633.38</v>
      </c>
      <c r="K30" s="15" t="str">
        <f>F30-I30-J30</f>
        <v>0</v>
      </c>
      <c r="L30" s="15"/>
      <c r="M30" s="15"/>
      <c r="N30" s="15"/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15"/>
      <c r="U30" s="15"/>
      <c r="V30" s="15"/>
      <c r="W30" s="15"/>
      <c r="X30" s="15"/>
      <c r="Y30" s="15"/>
      <c r="Z30" s="31"/>
      <c r="AA30" s="18" t="s">
        <v>34</v>
      </c>
      <c r="AB30" s="28" t="s">
        <v>35</v>
      </c>
    </row>
    <row r="31" spans="1:28" customHeight="1" ht="35">
      <c r="B31" s="22"/>
      <c r="C31" s="13">
        <v>8976645020</v>
      </c>
      <c r="D31" s="13" t="s">
        <v>41</v>
      </c>
      <c r="E31" s="13"/>
      <c r="F31" s="15">
        <v>45131.58</v>
      </c>
      <c r="G31" s="15">
        <v>3</v>
      </c>
      <c r="H31" s="15">
        <v>135394.74</v>
      </c>
      <c r="I31" s="15" t="str">
        <f>F31 * 0.0025 </f>
        <v>0</v>
      </c>
      <c r="J31" s="15">
        <v>316.69</v>
      </c>
      <c r="K31" s="15" t="str">
        <f>F31-I31-J31</f>
        <v>0</v>
      </c>
      <c r="L31" s="15"/>
      <c r="M31" s="15"/>
      <c r="N31" s="15"/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15"/>
      <c r="U31" s="15"/>
      <c r="V31" s="15"/>
      <c r="W31" s="15"/>
      <c r="X31" s="15"/>
      <c r="Y31" s="15"/>
      <c r="Z31" s="31"/>
      <c r="AA31" s="18" t="s">
        <v>34</v>
      </c>
      <c r="AB31" s="28" t="s">
        <v>35</v>
      </c>
    </row>
    <row r="32" spans="1:28" customHeight="1" ht="35">
      <c r="B32" s="22"/>
      <c r="C32" s="13">
        <v>8976645020</v>
      </c>
      <c r="D32" s="13" t="s">
        <v>41</v>
      </c>
      <c r="E32" s="13"/>
      <c r="F32" s="15">
        <v>45131.58</v>
      </c>
      <c r="G32" s="15">
        <v>3</v>
      </c>
      <c r="H32" s="15">
        <v>135394.74</v>
      </c>
      <c r="I32" s="15" t="str">
        <f>F32 * 0.0025 </f>
        <v>0</v>
      </c>
      <c r="J32" s="15">
        <v>316.69</v>
      </c>
      <c r="K32" s="15" t="str">
        <f>F32-I32-J32</f>
        <v>0</v>
      </c>
      <c r="L32" s="15"/>
      <c r="M32" s="15"/>
      <c r="N32" s="15"/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15"/>
      <c r="U32" s="15"/>
      <c r="V32" s="15"/>
      <c r="W32" s="15"/>
      <c r="X32" s="15"/>
      <c r="Y32" s="15"/>
      <c r="Z32" s="31"/>
      <c r="AA32" s="18" t="s">
        <v>34</v>
      </c>
      <c r="AB32" s="28" t="s">
        <v>35</v>
      </c>
    </row>
    <row r="33" spans="1:28" customHeight="1" ht="35">
      <c r="B33" s="22"/>
      <c r="C33" s="13">
        <v>8976645030</v>
      </c>
      <c r="D33" s="13" t="s">
        <v>42</v>
      </c>
      <c r="E33" s="13"/>
      <c r="F33" s="15">
        <v>45131.58</v>
      </c>
      <c r="G33" s="15">
        <v>3</v>
      </c>
      <c r="H33" s="15">
        <v>135394.74</v>
      </c>
      <c r="I33" s="15" t="str">
        <f>F33 * 0.0025 </f>
        <v>0</v>
      </c>
      <c r="J33" s="15">
        <v>316.69</v>
      </c>
      <c r="K33" s="15" t="str">
        <f>F33-I33-J33</f>
        <v>0</v>
      </c>
      <c r="L33" s="15"/>
      <c r="M33" s="15"/>
      <c r="N33" s="15"/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15"/>
      <c r="U33" s="15"/>
      <c r="V33" s="15"/>
      <c r="W33" s="15"/>
      <c r="X33" s="15"/>
      <c r="Y33" s="15"/>
      <c r="Z33" s="31"/>
      <c r="AA33" s="18" t="s">
        <v>34</v>
      </c>
      <c r="AB33" s="28" t="s">
        <v>35</v>
      </c>
    </row>
    <row r="34" spans="1:28" customHeight="1" ht="35">
      <c r="B34" s="22"/>
      <c r="C34" s="13">
        <v>8976645030</v>
      </c>
      <c r="D34" s="13" t="s">
        <v>42</v>
      </c>
      <c r="E34" s="13"/>
      <c r="F34" s="15">
        <v>45131.58</v>
      </c>
      <c r="G34" s="15">
        <v>3</v>
      </c>
      <c r="H34" s="15">
        <v>135394.74</v>
      </c>
      <c r="I34" s="15" t="str">
        <f>F34 * 0.0025 </f>
        <v>0</v>
      </c>
      <c r="J34" s="15">
        <v>316.69</v>
      </c>
      <c r="K34" s="15" t="str">
        <f>F34-I34-J34</f>
        <v>0</v>
      </c>
      <c r="L34" s="15"/>
      <c r="M34" s="15"/>
      <c r="N34" s="15"/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34</v>
      </c>
      <c r="AB34" s="28" t="s">
        <v>35</v>
      </c>
    </row>
    <row r="35" spans="1:28" customHeight="1" ht="35">
      <c r="B35" s="22"/>
      <c r="C35" s="13">
        <v>8976645040</v>
      </c>
      <c r="D35" s="13" t="s">
        <v>43</v>
      </c>
      <c r="E35" s="13"/>
      <c r="F35" s="15">
        <v>45131.58</v>
      </c>
      <c r="G35" s="15">
        <v>1</v>
      </c>
      <c r="H35" s="15">
        <v>45131.58</v>
      </c>
      <c r="I35" s="15" t="str">
        <f>F35 * 0.0025 </f>
        <v>0</v>
      </c>
      <c r="J35" s="15">
        <v>645.77</v>
      </c>
      <c r="K35" s="15" t="str">
        <f>F35-I35-J35</f>
        <v>0</v>
      </c>
      <c r="L35" s="15"/>
      <c r="M35" s="15"/>
      <c r="N35" s="15"/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34</v>
      </c>
      <c r="AB35" s="28" t="s">
        <v>35</v>
      </c>
    </row>
    <row r="36" spans="1:28" customHeight="1" ht="35">
      <c r="B36" s="22"/>
      <c r="C36" s="13">
        <v>8976645040</v>
      </c>
      <c r="D36" s="13" t="s">
        <v>43</v>
      </c>
      <c r="E36" s="13"/>
      <c r="F36" s="15">
        <v>45131.58</v>
      </c>
      <c r="G36" s="15">
        <v>1</v>
      </c>
      <c r="H36" s="15">
        <v>45131.58</v>
      </c>
      <c r="I36" s="15" t="str">
        <f>F36 * 0.0025 </f>
        <v>0</v>
      </c>
      <c r="J36" s="15">
        <v>645.77</v>
      </c>
      <c r="K36" s="15" t="str">
        <f>F36-I36-J36</f>
        <v>0</v>
      </c>
      <c r="L36" s="15"/>
      <c r="M36" s="15"/>
      <c r="N36" s="15"/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34</v>
      </c>
      <c r="AB36" s="28" t="s">
        <v>35</v>
      </c>
    </row>
    <row r="37" spans="1:28" customHeight="1" ht="35">
      <c r="B37" s="22"/>
      <c r="C37" s="13">
        <v>8976645050</v>
      </c>
      <c r="D37" s="13" t="s">
        <v>44</v>
      </c>
      <c r="E37" s="13"/>
      <c r="F37" s="15">
        <v>45131.58</v>
      </c>
      <c r="G37" s="15">
        <v>1</v>
      </c>
      <c r="H37" s="15">
        <v>45131.58</v>
      </c>
      <c r="I37" s="15" t="str">
        <f>F37 * 0.0025 </f>
        <v>0</v>
      </c>
      <c r="J37" s="15">
        <v>768.51</v>
      </c>
      <c r="K37" s="15" t="str">
        <f>F37-I37-J37</f>
        <v>0</v>
      </c>
      <c r="L37" s="15"/>
      <c r="M37" s="15"/>
      <c r="N37" s="15"/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34</v>
      </c>
      <c r="AB37" s="28" t="s">
        <v>35</v>
      </c>
    </row>
    <row r="38" spans="1:28" customHeight="1" ht="35">
      <c r="B38" s="22"/>
      <c r="C38" s="13">
        <v>8976645050</v>
      </c>
      <c r="D38" s="13" t="s">
        <v>44</v>
      </c>
      <c r="E38" s="13"/>
      <c r="F38" s="15">
        <v>45131.58</v>
      </c>
      <c r="G38" s="15">
        <v>1</v>
      </c>
      <c r="H38" s="15">
        <v>45131.58</v>
      </c>
      <c r="I38" s="15" t="str">
        <f>F38 * 0.0025 </f>
        <v>0</v>
      </c>
      <c r="J38" s="15">
        <v>768.51</v>
      </c>
      <c r="K38" s="15" t="str">
        <f>F38-I38-J38</f>
        <v>0</v>
      </c>
      <c r="L38" s="15"/>
      <c r="M38" s="15"/>
      <c r="N38" s="15"/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34</v>
      </c>
      <c r="AB38" s="28" t="s">
        <v>35</v>
      </c>
    </row>
    <row r="39" spans="1:28" customHeight="1" ht="35">
      <c r="B39" s="22"/>
      <c r="C39" s="13">
        <v>8976645060</v>
      </c>
      <c r="D39" s="13" t="s">
        <v>45</v>
      </c>
      <c r="E39" s="13"/>
      <c r="F39" s="15">
        <v>46026</v>
      </c>
      <c r="G39" s="15">
        <v>1</v>
      </c>
      <c r="H39" s="15">
        <v>46026</v>
      </c>
      <c r="I39" s="15" t="str">
        <f>F39 * 0.0025 </f>
        <v>0</v>
      </c>
      <c r="J39" s="15">
        <v>1505.82</v>
      </c>
      <c r="K39" s="15" t="str">
        <f>F39-I39-J39</f>
        <v>0</v>
      </c>
      <c r="L39" s="15"/>
      <c r="M39" s="15"/>
      <c r="N39" s="15"/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15"/>
      <c r="U39" s="15"/>
      <c r="V39" s="15"/>
      <c r="W39" s="15"/>
      <c r="X39" s="15"/>
      <c r="Y39" s="15"/>
      <c r="Z39" s="31"/>
      <c r="AA39" s="18" t="s">
        <v>34</v>
      </c>
      <c r="AB39" s="28" t="s">
        <v>35</v>
      </c>
    </row>
    <row r="40" spans="1:28" customHeight="1" ht="35">
      <c r="B40" s="22"/>
      <c r="C40" s="13">
        <v>8976645060</v>
      </c>
      <c r="D40" s="13" t="s">
        <v>45</v>
      </c>
      <c r="E40" s="13"/>
      <c r="F40" s="15">
        <v>45131.58</v>
      </c>
      <c r="G40" s="15">
        <v>1</v>
      </c>
      <c r="H40" s="15">
        <v>45131.58</v>
      </c>
      <c r="I40" s="15" t="str">
        <f>F40 * 0.0025 </f>
        <v>0</v>
      </c>
      <c r="J40" s="15">
        <v>1505.82</v>
      </c>
      <c r="K40" s="15" t="str">
        <f>F40-I40-J40</f>
        <v>0</v>
      </c>
      <c r="L40" s="15"/>
      <c r="M40" s="15"/>
      <c r="N40" s="15"/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15"/>
      <c r="U40" s="15"/>
      <c r="V40" s="15"/>
      <c r="W40" s="15"/>
      <c r="X40" s="15"/>
      <c r="Y40" s="15"/>
      <c r="Z40" s="31"/>
      <c r="AA40" s="18" t="s">
        <v>34</v>
      </c>
      <c r="AB40" s="28" t="s">
        <v>35</v>
      </c>
    </row>
    <row r="41" spans="1:28" customHeight="1" ht="35">
      <c r="B41" s="22"/>
      <c r="C41" s="13">
        <v>8976645060</v>
      </c>
      <c r="D41" s="13" t="s">
        <v>45</v>
      </c>
      <c r="E41" s="13"/>
      <c r="F41" s="15">
        <v>46026</v>
      </c>
      <c r="G41" s="15">
        <v>1</v>
      </c>
      <c r="H41" s="15">
        <v>46026</v>
      </c>
      <c r="I41" s="15" t="str">
        <f>F41 * 0.0025 </f>
        <v>0</v>
      </c>
      <c r="J41" s="15">
        <v>1505.82</v>
      </c>
      <c r="K41" s="15" t="str">
        <f>F41-I41-J41</f>
        <v>0</v>
      </c>
      <c r="L41" s="15"/>
      <c r="M41" s="15"/>
      <c r="N41" s="15"/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15"/>
      <c r="U41" s="15"/>
      <c r="V41" s="15"/>
      <c r="W41" s="15"/>
      <c r="X41" s="15"/>
      <c r="Y41" s="15"/>
      <c r="Z41" s="31"/>
      <c r="AA41" s="18" t="s">
        <v>34</v>
      </c>
      <c r="AB41" s="28" t="s">
        <v>35</v>
      </c>
    </row>
    <row r="42" spans="1:28" customHeight="1" ht="35">
      <c r="B42" s="22"/>
      <c r="C42" s="13">
        <v>8976645060</v>
      </c>
      <c r="D42" s="13" t="s">
        <v>45</v>
      </c>
      <c r="E42" s="13"/>
      <c r="F42" s="15">
        <v>45131.58</v>
      </c>
      <c r="G42" s="15">
        <v>1</v>
      </c>
      <c r="H42" s="15">
        <v>45131.58</v>
      </c>
      <c r="I42" s="15" t="str">
        <f>F42 * 0.0025 </f>
        <v>0</v>
      </c>
      <c r="J42" s="15">
        <v>1505.82</v>
      </c>
      <c r="K42" s="15" t="str">
        <f>F42-I42-J42</f>
        <v>0</v>
      </c>
      <c r="L42" s="15"/>
      <c r="M42" s="15"/>
      <c r="N42" s="15"/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15"/>
      <c r="U42" s="15"/>
      <c r="V42" s="15"/>
      <c r="W42" s="15"/>
      <c r="X42" s="15"/>
      <c r="Y42" s="15"/>
      <c r="Z42" s="31"/>
      <c r="AA42" s="18" t="s">
        <v>34</v>
      </c>
      <c r="AB42" s="28" t="s">
        <v>35</v>
      </c>
    </row>
    <row r="43" spans="1:28" customHeight="1" ht="35">
      <c r="B43" s="22"/>
      <c r="C43" s="13">
        <v>8976645070</v>
      </c>
      <c r="D43" s="13" t="s">
        <v>46</v>
      </c>
      <c r="E43" s="13"/>
      <c r="F43" s="15">
        <v>46026</v>
      </c>
      <c r="G43" s="15">
        <v>1</v>
      </c>
      <c r="H43" s="15">
        <v>46026</v>
      </c>
      <c r="I43" s="15" t="str">
        <f>F43 * 0.0025 </f>
        <v>0</v>
      </c>
      <c r="J43" s="15">
        <v>1524.06</v>
      </c>
      <c r="K43" s="15" t="str">
        <f>F43-I43-J43</f>
        <v>0</v>
      </c>
      <c r="L43" s="15"/>
      <c r="M43" s="15"/>
      <c r="N43" s="15"/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 t="str">
        <f>Q43</f>
        <v>0</v>
      </c>
      <c r="T43" s="15"/>
      <c r="U43" s="15"/>
      <c r="V43" s="15"/>
      <c r="W43" s="15"/>
      <c r="X43" s="15"/>
      <c r="Y43" s="15"/>
      <c r="Z43" s="31"/>
      <c r="AA43" s="18" t="s">
        <v>34</v>
      </c>
      <c r="AB43" s="28" t="s">
        <v>35</v>
      </c>
    </row>
    <row r="44" spans="1:28" customHeight="1" ht="35">
      <c r="B44" s="22"/>
      <c r="C44" s="13">
        <v>8976645070</v>
      </c>
      <c r="D44" s="13" t="s">
        <v>46</v>
      </c>
      <c r="E44" s="13"/>
      <c r="F44" s="15">
        <v>45131.58</v>
      </c>
      <c r="G44" s="15">
        <v>1</v>
      </c>
      <c r="H44" s="15">
        <v>45131.58</v>
      </c>
      <c r="I44" s="15" t="str">
        <f>F44 * 0.0025 </f>
        <v>0</v>
      </c>
      <c r="J44" s="15">
        <v>1524.06</v>
      </c>
      <c r="K44" s="15" t="str">
        <f>F44-I44-J44</f>
        <v>0</v>
      </c>
      <c r="L44" s="15"/>
      <c r="M44" s="15"/>
      <c r="N44" s="15"/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15"/>
      <c r="U44" s="15"/>
      <c r="V44" s="15"/>
      <c r="W44" s="15"/>
      <c r="X44" s="15"/>
      <c r="Y44" s="15"/>
      <c r="Z44" s="31"/>
      <c r="AA44" s="18" t="s">
        <v>34</v>
      </c>
      <c r="AB44" s="28" t="s">
        <v>35</v>
      </c>
    </row>
    <row r="45" spans="1:28" customHeight="1" ht="35">
      <c r="B45" s="22"/>
      <c r="C45" s="13">
        <v>8976645070</v>
      </c>
      <c r="D45" s="13" t="s">
        <v>46</v>
      </c>
      <c r="E45" s="13"/>
      <c r="F45" s="15">
        <v>46026</v>
      </c>
      <c r="G45" s="15">
        <v>1</v>
      </c>
      <c r="H45" s="15">
        <v>46026</v>
      </c>
      <c r="I45" s="15" t="str">
        <f>F45 * 0.0025 </f>
        <v>0</v>
      </c>
      <c r="J45" s="15">
        <v>1524.06</v>
      </c>
      <c r="K45" s="15" t="str">
        <f>F45-I45-J45</f>
        <v>0</v>
      </c>
      <c r="L45" s="15"/>
      <c r="M45" s="15"/>
      <c r="N45" s="15"/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34</v>
      </c>
      <c r="AB45" s="28" t="s">
        <v>35</v>
      </c>
    </row>
    <row r="46" spans="1:28" customHeight="1" ht="35">
      <c r="B46" s="22"/>
      <c r="C46" s="13">
        <v>8976645070</v>
      </c>
      <c r="D46" s="13" t="s">
        <v>46</v>
      </c>
      <c r="E46" s="13"/>
      <c r="F46" s="15">
        <v>45131.58</v>
      </c>
      <c r="G46" s="15">
        <v>1</v>
      </c>
      <c r="H46" s="15">
        <v>45131.58</v>
      </c>
      <c r="I46" s="15" t="str">
        <f>F46 * 0.0025 </f>
        <v>0</v>
      </c>
      <c r="J46" s="15">
        <v>1524.06</v>
      </c>
      <c r="K46" s="15" t="str">
        <f>F46-I46-J46</f>
        <v>0</v>
      </c>
      <c r="L46" s="15"/>
      <c r="M46" s="15"/>
      <c r="N46" s="15"/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15"/>
      <c r="U46" s="15"/>
      <c r="V46" s="15"/>
      <c r="W46" s="15"/>
      <c r="X46" s="15"/>
      <c r="Y46" s="15"/>
      <c r="Z46" s="31"/>
      <c r="AA46" s="18" t="s">
        <v>34</v>
      </c>
      <c r="AB46" s="28" t="s">
        <v>35</v>
      </c>
    </row>
    <row r="47" spans="1:28" customHeight="1" ht="35">
      <c r="B47" s="22"/>
      <c r="C47" s="13">
        <v>8976645080</v>
      </c>
      <c r="D47" s="13" t="s">
        <v>43</v>
      </c>
      <c r="E47" s="13"/>
      <c r="F47" s="15">
        <v>45131.58</v>
      </c>
      <c r="G47" s="15">
        <v>5</v>
      </c>
      <c r="H47" s="15">
        <v>225657.9</v>
      </c>
      <c r="I47" s="15" t="str">
        <f>F47 * 0.0025 </f>
        <v>0</v>
      </c>
      <c r="J47" s="15">
        <v>1291.54</v>
      </c>
      <c r="K47" s="15" t="str">
        <f>F47-I47-J47</f>
        <v>0</v>
      </c>
      <c r="L47" s="15"/>
      <c r="M47" s="15"/>
      <c r="N47" s="15"/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34</v>
      </c>
      <c r="AB47" s="28" t="s">
        <v>35</v>
      </c>
    </row>
    <row r="48" spans="1:28" customHeight="1" ht="35">
      <c r="B48" s="22"/>
      <c r="C48" s="13">
        <v>8976645080</v>
      </c>
      <c r="D48" s="13" t="s">
        <v>43</v>
      </c>
      <c r="E48" s="13"/>
      <c r="F48" s="15">
        <v>46583.33</v>
      </c>
      <c r="G48" s="15">
        <v>1</v>
      </c>
      <c r="H48" s="15">
        <v>46583.33</v>
      </c>
      <c r="I48" s="15" t="str">
        <f>F48 * 0.0025 </f>
        <v>0</v>
      </c>
      <c r="J48" s="15">
        <v>1291.54</v>
      </c>
      <c r="K48" s="15" t="str">
        <f>F48-I48-J48</f>
        <v>0</v>
      </c>
      <c r="L48" s="15"/>
      <c r="M48" s="15"/>
      <c r="N48" s="15"/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 t="str">
        <f>Q48</f>
        <v>0</v>
      </c>
      <c r="T48" s="15"/>
      <c r="U48" s="15"/>
      <c r="V48" s="15"/>
      <c r="W48" s="15"/>
      <c r="X48" s="15"/>
      <c r="Y48" s="15"/>
      <c r="Z48" s="31"/>
      <c r="AA48" s="18" t="s">
        <v>34</v>
      </c>
      <c r="AB48" s="28" t="s">
        <v>35</v>
      </c>
    </row>
    <row r="49" spans="1:28" customHeight="1" ht="35">
      <c r="B49" s="22"/>
      <c r="C49" s="13">
        <v>8976645080</v>
      </c>
      <c r="D49" s="13" t="s">
        <v>43</v>
      </c>
      <c r="E49" s="13"/>
      <c r="F49" s="15">
        <v>45131.58</v>
      </c>
      <c r="G49" s="15">
        <v>5</v>
      </c>
      <c r="H49" s="15">
        <v>225657.9</v>
      </c>
      <c r="I49" s="15" t="str">
        <f>F49 * 0.0025 </f>
        <v>0</v>
      </c>
      <c r="J49" s="15">
        <v>1291.54</v>
      </c>
      <c r="K49" s="15" t="str">
        <f>F49-I49-J49</f>
        <v>0</v>
      </c>
      <c r="L49" s="15"/>
      <c r="M49" s="15"/>
      <c r="N49" s="15"/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 t="str">
        <f>Q49</f>
        <v>0</v>
      </c>
      <c r="T49" s="15"/>
      <c r="U49" s="15"/>
      <c r="V49" s="15"/>
      <c r="W49" s="15"/>
      <c r="X49" s="15"/>
      <c r="Y49" s="15"/>
      <c r="Z49" s="31"/>
      <c r="AA49" s="18" t="s">
        <v>34</v>
      </c>
      <c r="AB49" s="28" t="s">
        <v>35</v>
      </c>
    </row>
    <row r="50" spans="1:28" customHeight="1" ht="35">
      <c r="B50" s="22"/>
      <c r="C50" s="13">
        <v>8976645080</v>
      </c>
      <c r="D50" s="13" t="s">
        <v>43</v>
      </c>
      <c r="E50" s="13"/>
      <c r="F50" s="15">
        <v>46583.33</v>
      </c>
      <c r="G50" s="15">
        <v>1</v>
      </c>
      <c r="H50" s="15">
        <v>46583.33</v>
      </c>
      <c r="I50" s="15" t="str">
        <f>F50 * 0.0025 </f>
        <v>0</v>
      </c>
      <c r="J50" s="15">
        <v>1291.54</v>
      </c>
      <c r="K50" s="15" t="str">
        <f>F50-I50-J50</f>
        <v>0</v>
      </c>
      <c r="L50" s="15"/>
      <c r="M50" s="15"/>
      <c r="N50" s="15"/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 t="str">
        <f>Q50</f>
        <v>0</v>
      </c>
      <c r="T50" s="15"/>
      <c r="U50" s="15"/>
      <c r="V50" s="15"/>
      <c r="W50" s="15"/>
      <c r="X50" s="15"/>
      <c r="Y50" s="15"/>
      <c r="Z50" s="31"/>
      <c r="AA50" s="18" t="s">
        <v>34</v>
      </c>
      <c r="AB50" s="28" t="s">
        <v>35</v>
      </c>
    </row>
    <row r="51" spans="1:28" customHeight="1" ht="35">
      <c r="B51" s="22"/>
      <c r="C51" s="13">
        <v>8976645090</v>
      </c>
      <c r="D51" s="13" t="s">
        <v>44</v>
      </c>
      <c r="E51" s="13"/>
      <c r="F51" s="15">
        <v>46583.33</v>
      </c>
      <c r="G51" s="15">
        <v>1</v>
      </c>
      <c r="H51" s="15">
        <v>46583.33</v>
      </c>
      <c r="I51" s="15" t="str">
        <f>F51 * 0.0025 </f>
        <v>0</v>
      </c>
      <c r="J51" s="15">
        <v>1291.54</v>
      </c>
      <c r="K51" s="15" t="str">
        <f>F51-I51-J51</f>
        <v>0</v>
      </c>
      <c r="L51" s="15"/>
      <c r="M51" s="15"/>
      <c r="N51" s="15"/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 t="str">
        <f>Q51</f>
        <v>0</v>
      </c>
      <c r="T51" s="15"/>
      <c r="U51" s="15"/>
      <c r="V51" s="15"/>
      <c r="W51" s="15"/>
      <c r="X51" s="15"/>
      <c r="Y51" s="15"/>
      <c r="Z51" s="31"/>
      <c r="AA51" s="18" t="s">
        <v>34</v>
      </c>
      <c r="AB51" s="28" t="s">
        <v>35</v>
      </c>
    </row>
    <row r="52" spans="1:28" customHeight="1" ht="35">
      <c r="B52" s="22"/>
      <c r="C52" s="13">
        <v>8976645090</v>
      </c>
      <c r="D52" s="13" t="s">
        <v>44</v>
      </c>
      <c r="E52" s="13"/>
      <c r="F52" s="15">
        <v>45131.58</v>
      </c>
      <c r="G52" s="15">
        <v>5</v>
      </c>
      <c r="H52" s="15">
        <v>225657.9</v>
      </c>
      <c r="I52" s="15" t="str">
        <f>F52 * 0.0025 </f>
        <v>0</v>
      </c>
      <c r="J52" s="15">
        <v>1291.54</v>
      </c>
      <c r="K52" s="15" t="str">
        <f>F52-I52-J52</f>
        <v>0</v>
      </c>
      <c r="L52" s="15"/>
      <c r="M52" s="15"/>
      <c r="N52" s="15"/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 t="str">
        <f>Q52</f>
        <v>0</v>
      </c>
      <c r="T52" s="15"/>
      <c r="U52" s="15"/>
      <c r="V52" s="15"/>
      <c r="W52" s="15"/>
      <c r="X52" s="15"/>
      <c r="Y52" s="15"/>
      <c r="Z52" s="31"/>
      <c r="AA52" s="18" t="s">
        <v>34</v>
      </c>
      <c r="AB52" s="28" t="s">
        <v>35</v>
      </c>
    </row>
    <row r="53" spans="1:28" customHeight="1" ht="35">
      <c r="B53" s="22"/>
      <c r="C53" s="13">
        <v>8976645090</v>
      </c>
      <c r="D53" s="13" t="s">
        <v>44</v>
      </c>
      <c r="E53" s="13"/>
      <c r="F53" s="15">
        <v>46583.33</v>
      </c>
      <c r="G53" s="15">
        <v>1</v>
      </c>
      <c r="H53" s="15">
        <v>46583.33</v>
      </c>
      <c r="I53" s="15" t="str">
        <f>F53 * 0.0025 </f>
        <v>0</v>
      </c>
      <c r="J53" s="15">
        <v>1291.54</v>
      </c>
      <c r="K53" s="15" t="str">
        <f>F53-I53-J53</f>
        <v>0</v>
      </c>
      <c r="L53" s="15"/>
      <c r="M53" s="15"/>
      <c r="N53" s="15"/>
      <c r="O53" s="15" t="str">
        <f>ROUND(K53*M53,2)</f>
        <v>0</v>
      </c>
      <c r="P53" s="15" t="str">
        <f>ROUND(K53*N53,2)</f>
        <v>0</v>
      </c>
      <c r="Q53" s="15" t="str">
        <f>ROUND(G53*O53,2)</f>
        <v>0</v>
      </c>
      <c r="R53" s="15" t="str">
        <f>ROUND(G53*P53,2)</f>
        <v>0</v>
      </c>
      <c r="S53" s="15" t="str">
        <f>Q53</f>
        <v>0</v>
      </c>
      <c r="T53" s="15"/>
      <c r="U53" s="15"/>
      <c r="V53" s="15"/>
      <c r="W53" s="15"/>
      <c r="X53" s="15"/>
      <c r="Y53" s="15"/>
      <c r="Z53" s="31"/>
      <c r="AA53" s="18" t="s">
        <v>34</v>
      </c>
      <c r="AB53" s="28" t="s">
        <v>35</v>
      </c>
    </row>
    <row r="54" spans="1:28" customHeight="1" ht="35">
      <c r="B54" s="22"/>
      <c r="C54" s="13">
        <v>8976645090</v>
      </c>
      <c r="D54" s="13" t="s">
        <v>44</v>
      </c>
      <c r="E54" s="13"/>
      <c r="F54" s="15">
        <v>45131.58</v>
      </c>
      <c r="G54" s="15">
        <v>5</v>
      </c>
      <c r="H54" s="15">
        <v>225657.9</v>
      </c>
      <c r="I54" s="15" t="str">
        <f>F54 * 0.0025 </f>
        <v>0</v>
      </c>
      <c r="J54" s="15">
        <v>1291.54</v>
      </c>
      <c r="K54" s="15" t="str">
        <f>F54-I54-J54</f>
        <v>0</v>
      </c>
      <c r="L54" s="15"/>
      <c r="M54" s="15"/>
      <c r="N54" s="15"/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 t="str">
        <f>Q54</f>
        <v>0</v>
      </c>
      <c r="T54" s="15"/>
      <c r="U54" s="15"/>
      <c r="V54" s="15"/>
      <c r="W54" s="15"/>
      <c r="X54" s="15"/>
      <c r="Y54" s="15"/>
      <c r="Z54" s="31"/>
      <c r="AA54" s="18" t="s">
        <v>34</v>
      </c>
      <c r="AB54" s="28" t="s">
        <v>35</v>
      </c>
    </row>
    <row r="55" spans="1:28" customHeight="1" ht="35">
      <c r="B55" s="22"/>
      <c r="C55" s="13" t="s">
        <v>47</v>
      </c>
      <c r="D55" s="13" t="s">
        <v>48</v>
      </c>
      <c r="E55" s="13"/>
      <c r="F55" s="15">
        <v>549.04</v>
      </c>
      <c r="G55" s="15">
        <v>79</v>
      </c>
      <c r="H55" s="15">
        <v>43374.16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/>
      <c r="N55" s="15"/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 t="str">
        <f>Q55</f>
        <v>0</v>
      </c>
      <c r="T55" s="15"/>
      <c r="U55" s="15"/>
      <c r="V55" s="15"/>
      <c r="W55" s="15"/>
      <c r="X55" s="15"/>
      <c r="Y55" s="15"/>
      <c r="Z55" s="31"/>
      <c r="AA55" s="18" t="s">
        <v>49</v>
      </c>
      <c r="AB55" s="28" t="s">
        <v>50</v>
      </c>
    </row>
    <row r="56" spans="1:28" customHeight="1" ht="35">
      <c r="B56" s="22"/>
      <c r="C56" s="13" t="s">
        <v>47</v>
      </c>
      <c r="D56" s="13" t="s">
        <v>48</v>
      </c>
      <c r="E56" s="13"/>
      <c r="F56" s="15">
        <v>549.27</v>
      </c>
      <c r="G56" s="15">
        <v>54</v>
      </c>
      <c r="H56" s="15">
        <v>29660.58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/>
      <c r="N56" s="15"/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 t="str">
        <f>Q56</f>
        <v>0</v>
      </c>
      <c r="T56" s="15"/>
      <c r="U56" s="15"/>
      <c r="V56" s="15"/>
      <c r="W56" s="15"/>
      <c r="X56" s="15"/>
      <c r="Y56" s="15"/>
      <c r="Z56" s="31"/>
      <c r="AA56" s="18" t="s">
        <v>49</v>
      </c>
      <c r="AB56" s="28" t="s">
        <v>50</v>
      </c>
    </row>
    <row r="57" spans="1:28" customHeight="1" ht="50">
      <c r="B57" s="48" t="s">
        <v>51</v>
      </c>
      <c r="C57" s="46"/>
      <c r="D57" s="46"/>
      <c r="E57" s="46"/>
      <c r="F57" s="45"/>
      <c r="G57" s="45" t="str">
        <f>SUBTOTAL(9,G13:G56)</f>
        <v>0</v>
      </c>
      <c r="H57" s="49" t="str">
        <f>SUBTOTAL(9,H13:H56)</f>
        <v>0</v>
      </c>
      <c r="I57" s="49"/>
      <c r="J57" s="49"/>
      <c r="K57" s="49"/>
      <c r="L57" s="49"/>
      <c r="M57" s="49"/>
      <c r="N57" s="49"/>
      <c r="O57" s="49"/>
      <c r="P57" s="49"/>
      <c r="Q57" s="49" t="str">
        <f>SUBTOTAL(9,Q13:Q56)</f>
        <v>0</v>
      </c>
      <c r="R57" s="49" t="str">
        <f>SUBTOTAL(9,R13:R56)</f>
        <v>0</v>
      </c>
      <c r="S57" s="49" t="str">
        <f>SUBTOTAL(9,S13:S56)</f>
        <v>0</v>
      </c>
      <c r="T57" s="49" t="str">
        <f>SUBTOTAL(9,T13:T56)</f>
        <v>0</v>
      </c>
      <c r="U57" s="49" t="str">
        <f>SUBTOTAL(9,U13:U56)</f>
        <v>0</v>
      </c>
      <c r="V57" s="49" t="str">
        <f>SUBTOTAL(9,V13:V56)</f>
        <v>0</v>
      </c>
      <c r="W57" s="49" t="str">
        <f>SUBTOTAL(9,W13:W56)</f>
        <v>0</v>
      </c>
      <c r="X57" s="49" t="str">
        <f>SUBTOTAL(9,X13:X56)</f>
        <v>0</v>
      </c>
      <c r="Y57" s="49" t="str">
        <f>SUBTOTAL(9,Y13:Y56)</f>
        <v>0</v>
      </c>
      <c r="Z57" s="50" t="str">
        <f>SUBTOTAL(9,Z13:Z56)</f>
        <v>0</v>
      </c>
      <c r="AA57" s="46"/>
      <c r="AB57" s="47"/>
    </row>
    <row r="58" spans="1:28" customHeight="1" ht="35">
      <c r="B58" s="22" t="s">
        <v>52</v>
      </c>
      <c r="C58" s="13" t="s">
        <v>53</v>
      </c>
      <c r="D58" s="13" t="s">
        <v>54</v>
      </c>
      <c r="E58" s="13" t="s">
        <v>55</v>
      </c>
      <c r="F58" s="15">
        <v>45.79</v>
      </c>
      <c r="G58" s="15">
        <v>5063</v>
      </c>
      <c r="H58" s="15">
        <v>231834.77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0.03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 t="str">
        <f>Q58</f>
        <v>0</v>
      </c>
      <c r="T58" s="15"/>
      <c r="U58" s="15"/>
      <c r="V58" s="15"/>
      <c r="W58" s="15"/>
      <c r="X58" s="15"/>
      <c r="Y58" s="15"/>
      <c r="Z58" s="31"/>
      <c r="AA58" s="18" t="s">
        <v>49</v>
      </c>
      <c r="AB58" s="28" t="s">
        <v>50</v>
      </c>
    </row>
    <row r="59" spans="1:28" customHeight="1" ht="35">
      <c r="B59" s="22" t="s">
        <v>52</v>
      </c>
      <c r="C59" s="13" t="s">
        <v>56</v>
      </c>
      <c r="D59" s="13" t="s">
        <v>54</v>
      </c>
      <c r="E59" s="13" t="s">
        <v>57</v>
      </c>
      <c r="F59" s="15">
        <v>45.79</v>
      </c>
      <c r="G59" s="15">
        <v>270</v>
      </c>
      <c r="H59" s="15">
        <v>12363.3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0.03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 t="str">
        <f>Q59</f>
        <v>0</v>
      </c>
      <c r="T59" s="15"/>
      <c r="U59" s="15"/>
      <c r="V59" s="15"/>
      <c r="W59" s="15"/>
      <c r="X59" s="15"/>
      <c r="Y59" s="15"/>
      <c r="Z59" s="31"/>
      <c r="AA59" s="18" t="s">
        <v>49</v>
      </c>
      <c r="AB59" s="28" t="s">
        <v>50</v>
      </c>
    </row>
    <row r="60" spans="1:28" customHeight="1" ht="35">
      <c r="B60" s="22" t="s">
        <v>52</v>
      </c>
      <c r="C60" s="13" t="s">
        <v>58</v>
      </c>
      <c r="D60" s="13" t="s">
        <v>59</v>
      </c>
      <c r="E60" s="13" t="s">
        <v>55</v>
      </c>
      <c r="F60" s="15">
        <v>1151.98</v>
      </c>
      <c r="G60" s="15">
        <v>1</v>
      </c>
      <c r="H60" s="15">
        <v>1151.98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0.03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 t="str">
        <f>Q60</f>
        <v>0</v>
      </c>
      <c r="T60" s="15"/>
      <c r="U60" s="15"/>
      <c r="V60" s="15"/>
      <c r="W60" s="15"/>
      <c r="X60" s="15"/>
      <c r="Y60" s="15"/>
      <c r="Z60" s="31"/>
      <c r="AA60" s="18" t="s">
        <v>49</v>
      </c>
      <c r="AB60" s="28" t="s">
        <v>50</v>
      </c>
    </row>
    <row r="61" spans="1:28" customHeight="1" ht="35">
      <c r="B61" s="22" t="s">
        <v>52</v>
      </c>
      <c r="C61" s="13" t="s">
        <v>60</v>
      </c>
      <c r="D61" s="13" t="s">
        <v>59</v>
      </c>
      <c r="E61" s="13" t="s">
        <v>55</v>
      </c>
      <c r="F61" s="15">
        <v>1151.98</v>
      </c>
      <c r="G61" s="15">
        <v>60</v>
      </c>
      <c r="H61" s="15">
        <v>69118.8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0.03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 t="str">
        <f>Q61</f>
        <v>0</v>
      </c>
      <c r="T61" s="15"/>
      <c r="U61" s="15"/>
      <c r="V61" s="15"/>
      <c r="W61" s="15"/>
      <c r="X61" s="15"/>
      <c r="Y61" s="15"/>
      <c r="Z61" s="31"/>
      <c r="AA61" s="18" t="s">
        <v>49</v>
      </c>
      <c r="AB61" s="28" t="s">
        <v>50</v>
      </c>
    </row>
    <row r="62" spans="1:28" customHeight="1" ht="35">
      <c r="B62" s="22" t="s">
        <v>52</v>
      </c>
      <c r="C62" s="13" t="s">
        <v>61</v>
      </c>
      <c r="D62" s="13" t="s">
        <v>59</v>
      </c>
      <c r="E62" s="13" t="s">
        <v>55</v>
      </c>
      <c r="F62" s="15">
        <v>1133.76</v>
      </c>
      <c r="G62" s="15">
        <v>5040</v>
      </c>
      <c r="H62" s="15">
        <v>5714150.4</v>
      </c>
      <c r="I62" s="15" t="str">
        <f>F62 * 0.0025 </f>
        <v>0</v>
      </c>
      <c r="J62" s="15">
        <v>0</v>
      </c>
      <c r="K62" s="15" t="str">
        <f>F62-I62-J62</f>
        <v>0</v>
      </c>
      <c r="L62" s="15"/>
      <c r="M62" s="15">
        <v>0.03</v>
      </c>
      <c r="N62" s="15">
        <v>0</v>
      </c>
      <c r="O62" s="15" t="str">
        <f>ROUND(K62*M62,2)</f>
        <v>0</v>
      </c>
      <c r="P62" s="15" t="str">
        <f>ROUND(K62*N62,2)</f>
        <v>0</v>
      </c>
      <c r="Q62" s="15" t="str">
        <f>ROUND(G62*O62,2)</f>
        <v>0</v>
      </c>
      <c r="R62" s="15" t="str">
        <f>ROUND(G62*P62,2)</f>
        <v>0</v>
      </c>
      <c r="S62" s="15" t="str">
        <f>Q62</f>
        <v>0</v>
      </c>
      <c r="T62" s="15"/>
      <c r="U62" s="15"/>
      <c r="V62" s="15"/>
      <c r="W62" s="15"/>
      <c r="X62" s="15"/>
      <c r="Y62" s="15"/>
      <c r="Z62" s="31"/>
      <c r="AA62" s="18" t="s">
        <v>49</v>
      </c>
      <c r="AB62" s="28" t="s">
        <v>50</v>
      </c>
    </row>
    <row r="63" spans="1:28" customHeight="1" ht="35">
      <c r="B63" s="22" t="s">
        <v>52</v>
      </c>
      <c r="C63" s="13" t="s">
        <v>62</v>
      </c>
      <c r="D63" s="13" t="s">
        <v>59</v>
      </c>
      <c r="E63" s="13" t="s">
        <v>55</v>
      </c>
      <c r="F63" s="15">
        <v>1133.76</v>
      </c>
      <c r="G63" s="15">
        <v>220</v>
      </c>
      <c r="H63" s="15">
        <v>249427.2</v>
      </c>
      <c r="I63" s="15" t="str">
        <f>F63 * 0.0025 </f>
        <v>0</v>
      </c>
      <c r="J63" s="15">
        <v>0</v>
      </c>
      <c r="K63" s="15" t="str">
        <f>F63-I63-J63</f>
        <v>0</v>
      </c>
      <c r="L63" s="15"/>
      <c r="M63" s="15">
        <v>0.03</v>
      </c>
      <c r="N63" s="15">
        <v>0</v>
      </c>
      <c r="O63" s="15" t="str">
        <f>ROUND(K63*M63,2)</f>
        <v>0</v>
      </c>
      <c r="P63" s="15" t="str">
        <f>ROUND(K63*N63,2)</f>
        <v>0</v>
      </c>
      <c r="Q63" s="15" t="str">
        <f>ROUND(G63*O63,2)</f>
        <v>0</v>
      </c>
      <c r="R63" s="15" t="str">
        <f>ROUND(G63*P63,2)</f>
        <v>0</v>
      </c>
      <c r="S63" s="15" t="str">
        <f>Q63</f>
        <v>0</v>
      </c>
      <c r="T63" s="15"/>
      <c r="U63" s="15"/>
      <c r="V63" s="15"/>
      <c r="W63" s="15"/>
      <c r="X63" s="15"/>
      <c r="Y63" s="15"/>
      <c r="Z63" s="31"/>
      <c r="AA63" s="18" t="s">
        <v>49</v>
      </c>
      <c r="AB63" s="28" t="s">
        <v>50</v>
      </c>
    </row>
    <row r="64" spans="1:28" customHeight="1" ht="35">
      <c r="B64" s="22" t="s">
        <v>52</v>
      </c>
      <c r="C64" s="13" t="s">
        <v>63</v>
      </c>
      <c r="D64" s="13" t="s">
        <v>64</v>
      </c>
      <c r="E64" s="13" t="s">
        <v>65</v>
      </c>
      <c r="F64" s="15">
        <v>1134.17</v>
      </c>
      <c r="G64" s="15">
        <v>98</v>
      </c>
      <c r="H64" s="15">
        <v>111148.66</v>
      </c>
      <c r="I64" s="15" t="str">
        <f>F64 * 0.0025 </f>
        <v>0</v>
      </c>
      <c r="J64" s="15">
        <v>0</v>
      </c>
      <c r="K64" s="15" t="str">
        <f>F64-I64-J64</f>
        <v>0</v>
      </c>
      <c r="L64" s="15"/>
      <c r="M64" s="15">
        <v>0.03</v>
      </c>
      <c r="N64" s="15">
        <v>0</v>
      </c>
      <c r="O64" s="15" t="str">
        <f>ROUND(K64*M64,2)</f>
        <v>0</v>
      </c>
      <c r="P64" s="15" t="str">
        <f>ROUND(K64*N64,2)</f>
        <v>0</v>
      </c>
      <c r="Q64" s="15" t="str">
        <f>ROUND(G64*O64,2)</f>
        <v>0</v>
      </c>
      <c r="R64" s="15" t="str">
        <f>ROUND(G64*P64,2)</f>
        <v>0</v>
      </c>
      <c r="S64" s="15" t="str">
        <f>Q64</f>
        <v>0</v>
      </c>
      <c r="T64" s="15"/>
      <c r="U64" s="15"/>
      <c r="V64" s="15"/>
      <c r="W64" s="15"/>
      <c r="X64" s="15"/>
      <c r="Y64" s="15"/>
      <c r="Z64" s="31"/>
      <c r="AA64" s="18" t="s">
        <v>49</v>
      </c>
      <c r="AB64" s="28" t="s">
        <v>50</v>
      </c>
    </row>
    <row r="65" spans="1:28" customHeight="1" ht="35">
      <c r="B65" s="22" t="s">
        <v>52</v>
      </c>
      <c r="C65" s="13" t="s">
        <v>66</v>
      </c>
      <c r="D65" s="13" t="s">
        <v>67</v>
      </c>
      <c r="E65" s="13" t="s">
        <v>68</v>
      </c>
      <c r="F65" s="15">
        <v>213.76</v>
      </c>
      <c r="G65" s="15">
        <v>324</v>
      </c>
      <c r="H65" s="15">
        <v>69258.24000000001</v>
      </c>
      <c r="I65" s="15" t="str">
        <f>F65 * 0.0025 </f>
        <v>0</v>
      </c>
      <c r="J65" s="15">
        <v>0</v>
      </c>
      <c r="K65" s="15" t="str">
        <f>F65-I65-J65</f>
        <v>0</v>
      </c>
      <c r="L65" s="15"/>
      <c r="M65" s="15">
        <v>0.01</v>
      </c>
      <c r="N65" s="15">
        <v>0</v>
      </c>
      <c r="O65" s="15" t="str">
        <f>ROUND(K65*M65,2)</f>
        <v>0</v>
      </c>
      <c r="P65" s="15" t="str">
        <f>ROUND(K65*N65,2)</f>
        <v>0</v>
      </c>
      <c r="Q65" s="15" t="str">
        <f>ROUND(G65*O65,2)</f>
        <v>0</v>
      </c>
      <c r="R65" s="15" t="str">
        <f>ROUND(G65*P65,2)</f>
        <v>0</v>
      </c>
      <c r="S65" s="15"/>
      <c r="T65" s="15"/>
      <c r="U65" s="15"/>
      <c r="V65" s="15" t="str">
        <f>Q65</f>
        <v>0</v>
      </c>
      <c r="W65" s="15"/>
      <c r="X65" s="15"/>
      <c r="Y65" s="15"/>
      <c r="Z65" s="31"/>
      <c r="AA65" s="18" t="s">
        <v>69</v>
      </c>
      <c r="AB65" s="28" t="s">
        <v>70</v>
      </c>
    </row>
    <row r="66" spans="1:28" customHeight="1" ht="35">
      <c r="B66" s="22" t="s">
        <v>52</v>
      </c>
      <c r="C66" s="13" t="s">
        <v>71</v>
      </c>
      <c r="D66" s="13" t="s">
        <v>72</v>
      </c>
      <c r="E66" s="13" t="s">
        <v>55</v>
      </c>
      <c r="F66" s="15">
        <v>228.77</v>
      </c>
      <c r="G66" s="15">
        <v>5044</v>
      </c>
      <c r="H66" s="15">
        <v>1153915.88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/>
      <c r="T66" s="15"/>
      <c r="U66" s="15"/>
      <c r="V66" s="15" t="str">
        <f>Q66</f>
        <v>0</v>
      </c>
      <c r="W66" s="15"/>
      <c r="X66" s="15"/>
      <c r="Y66" s="15"/>
      <c r="Z66" s="31"/>
      <c r="AA66" s="18" t="s">
        <v>69</v>
      </c>
      <c r="AB66" s="28" t="s">
        <v>70</v>
      </c>
    </row>
    <row r="67" spans="1:28" customHeight="1" ht="35">
      <c r="B67" s="22" t="s">
        <v>52</v>
      </c>
      <c r="C67" s="13" t="s">
        <v>73</v>
      </c>
      <c r="D67" s="13" t="s">
        <v>72</v>
      </c>
      <c r="E67" s="13" t="s">
        <v>55</v>
      </c>
      <c r="F67" s="15">
        <v>228.77</v>
      </c>
      <c r="G67" s="15">
        <v>210</v>
      </c>
      <c r="H67" s="15">
        <v>48041.7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/>
      <c r="T67" s="15"/>
      <c r="U67" s="15"/>
      <c r="V67" s="15" t="str">
        <f>Q67</f>
        <v>0</v>
      </c>
      <c r="W67" s="15"/>
      <c r="X67" s="15"/>
      <c r="Y67" s="15"/>
      <c r="Z67" s="31"/>
      <c r="AA67" s="18" t="s">
        <v>69</v>
      </c>
      <c r="AB67" s="28" t="s">
        <v>70</v>
      </c>
    </row>
    <row r="68" spans="1:28" customHeight="1" ht="35">
      <c r="B68" s="22" t="s">
        <v>52</v>
      </c>
      <c r="C68" s="13" t="s">
        <v>73</v>
      </c>
      <c r="D68" s="13" t="s">
        <v>72</v>
      </c>
      <c r="E68" s="13" t="s">
        <v>55</v>
      </c>
      <c r="F68" s="15">
        <v>231.08</v>
      </c>
      <c r="G68" s="15">
        <v>60</v>
      </c>
      <c r="H68" s="15">
        <v>13864.8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/>
      <c r="T68" s="15"/>
      <c r="U68" s="15"/>
      <c r="V68" s="15" t="str">
        <f>Q68</f>
        <v>0</v>
      </c>
      <c r="W68" s="15"/>
      <c r="X68" s="15"/>
      <c r="Y68" s="15"/>
      <c r="Z68" s="31"/>
      <c r="AA68" s="18" t="s">
        <v>69</v>
      </c>
      <c r="AB68" s="28" t="s">
        <v>70</v>
      </c>
    </row>
    <row r="69" spans="1:28" customHeight="1" ht="35">
      <c r="B69" s="22" t="s">
        <v>52</v>
      </c>
      <c r="C69" s="13" t="s">
        <v>74</v>
      </c>
      <c r="D69" s="13" t="s">
        <v>75</v>
      </c>
      <c r="E69" s="13" t="s">
        <v>55</v>
      </c>
      <c r="F69" s="15">
        <v>271.87</v>
      </c>
      <c r="G69" s="15">
        <v>5050</v>
      </c>
      <c r="H69" s="15">
        <v>1372943.5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/>
      <c r="T69" s="15"/>
      <c r="U69" s="15"/>
      <c r="V69" s="15" t="str">
        <f>Q69</f>
        <v>0</v>
      </c>
      <c r="W69" s="15"/>
      <c r="X69" s="15"/>
      <c r="Y69" s="15"/>
      <c r="Z69" s="31"/>
      <c r="AA69" s="18" t="s">
        <v>69</v>
      </c>
      <c r="AB69" s="28" t="s">
        <v>70</v>
      </c>
    </row>
    <row r="70" spans="1:28" customHeight="1" ht="35">
      <c r="B70" s="22" t="s">
        <v>52</v>
      </c>
      <c r="C70" s="13" t="s">
        <v>76</v>
      </c>
      <c r="D70" s="13" t="s">
        <v>75</v>
      </c>
      <c r="E70" s="13" t="s">
        <v>55</v>
      </c>
      <c r="F70" s="15">
        <v>271.87</v>
      </c>
      <c r="G70" s="15">
        <v>210</v>
      </c>
      <c r="H70" s="15">
        <v>57092.7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/>
      <c r="T70" s="15"/>
      <c r="U70" s="15"/>
      <c r="V70" s="15" t="str">
        <f>Q70</f>
        <v>0</v>
      </c>
      <c r="W70" s="15"/>
      <c r="X70" s="15"/>
      <c r="Y70" s="15"/>
      <c r="Z70" s="31"/>
      <c r="AA70" s="18" t="s">
        <v>69</v>
      </c>
      <c r="AB70" s="28" t="s">
        <v>70</v>
      </c>
    </row>
    <row r="71" spans="1:28" customHeight="1" ht="35">
      <c r="B71" s="22" t="s">
        <v>52</v>
      </c>
      <c r="C71" s="13" t="s">
        <v>76</v>
      </c>
      <c r="D71" s="13" t="s">
        <v>75</v>
      </c>
      <c r="E71" s="13" t="s">
        <v>55</v>
      </c>
      <c r="F71" s="15">
        <v>274.62</v>
      </c>
      <c r="G71" s="15">
        <v>60</v>
      </c>
      <c r="H71" s="15">
        <v>16477.2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/>
      <c r="T71" s="15"/>
      <c r="U71" s="15"/>
      <c r="V71" s="15" t="str">
        <f>Q71</f>
        <v>0</v>
      </c>
      <c r="W71" s="15"/>
      <c r="X71" s="15"/>
      <c r="Y71" s="15"/>
      <c r="Z71" s="31"/>
      <c r="AA71" s="18" t="s">
        <v>69</v>
      </c>
      <c r="AB71" s="28" t="s">
        <v>70</v>
      </c>
    </row>
    <row r="72" spans="1:28" customHeight="1" ht="35">
      <c r="B72" s="22" t="s">
        <v>52</v>
      </c>
      <c r="C72" s="13" t="s">
        <v>77</v>
      </c>
      <c r="D72" s="13" t="s">
        <v>78</v>
      </c>
      <c r="E72" s="13" t="s">
        <v>55</v>
      </c>
      <c r="F72" s="15">
        <v>491.04</v>
      </c>
      <c r="G72" s="15">
        <v>5050</v>
      </c>
      <c r="H72" s="15">
        <v>2479752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0.03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/>
      <c r="T72" s="15"/>
      <c r="U72" s="15"/>
      <c r="V72" s="15" t="str">
        <f>Q72</f>
        <v>0</v>
      </c>
      <c r="W72" s="15"/>
      <c r="X72" s="15"/>
      <c r="Y72" s="15"/>
      <c r="Z72" s="31"/>
      <c r="AA72" s="18" t="s">
        <v>69</v>
      </c>
      <c r="AB72" s="28" t="s">
        <v>70</v>
      </c>
    </row>
    <row r="73" spans="1:28" customHeight="1" ht="35">
      <c r="B73" s="22" t="s">
        <v>52</v>
      </c>
      <c r="C73" s="13" t="s">
        <v>79</v>
      </c>
      <c r="D73" s="13" t="s">
        <v>78</v>
      </c>
      <c r="E73" s="13" t="s">
        <v>55</v>
      </c>
      <c r="F73" s="15">
        <v>491.04</v>
      </c>
      <c r="G73" s="15">
        <v>210</v>
      </c>
      <c r="H73" s="15">
        <v>103118.4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0.03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/>
      <c r="T73" s="15"/>
      <c r="U73" s="15"/>
      <c r="V73" s="15" t="str">
        <f>Q73</f>
        <v>0</v>
      </c>
      <c r="W73" s="15"/>
      <c r="X73" s="15"/>
      <c r="Y73" s="15"/>
      <c r="Z73" s="31"/>
      <c r="AA73" s="18" t="s">
        <v>69</v>
      </c>
      <c r="AB73" s="28" t="s">
        <v>70</v>
      </c>
    </row>
    <row r="74" spans="1:28" customHeight="1" ht="35">
      <c r="B74" s="22" t="s">
        <v>52</v>
      </c>
      <c r="C74" s="13" t="s">
        <v>79</v>
      </c>
      <c r="D74" s="13" t="s">
        <v>78</v>
      </c>
      <c r="E74" s="13" t="s">
        <v>55</v>
      </c>
      <c r="F74" s="15">
        <v>495.62</v>
      </c>
      <c r="G74" s="15">
        <v>60</v>
      </c>
      <c r="H74" s="15">
        <v>29737.2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0.03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/>
      <c r="T74" s="15"/>
      <c r="U74" s="15"/>
      <c r="V74" s="15" t="str">
        <f>Q74</f>
        <v>0</v>
      </c>
      <c r="W74" s="15"/>
      <c r="X74" s="15"/>
      <c r="Y74" s="15"/>
      <c r="Z74" s="31"/>
      <c r="AA74" s="18" t="s">
        <v>69</v>
      </c>
      <c r="AB74" s="28" t="s">
        <v>70</v>
      </c>
    </row>
    <row r="75" spans="1:28" customHeight="1" ht="35">
      <c r="B75" s="22" t="s">
        <v>52</v>
      </c>
      <c r="C75" s="13" t="s">
        <v>80</v>
      </c>
      <c r="D75" s="13" t="s">
        <v>81</v>
      </c>
      <c r="E75" s="13" t="s">
        <v>68</v>
      </c>
      <c r="F75" s="15">
        <v>312.26</v>
      </c>
      <c r="G75" s="15">
        <v>321</v>
      </c>
      <c r="H75" s="15">
        <v>100235.46</v>
      </c>
      <c r="I75" s="15" t="str">
        <f>F75 * 0.0025 </f>
        <v>0</v>
      </c>
      <c r="J75" s="15">
        <v>0</v>
      </c>
      <c r="K75" s="15" t="str">
        <f>F75-I75-J75</f>
        <v>0</v>
      </c>
      <c r="L75" s="15"/>
      <c r="M75" s="15">
        <v>0.01</v>
      </c>
      <c r="N75" s="15">
        <v>0</v>
      </c>
      <c r="O75" s="15" t="str">
        <f>ROUND(K75*M75,2)</f>
        <v>0</v>
      </c>
      <c r="P75" s="15" t="str">
        <f>ROUND(K75*N75,2)</f>
        <v>0</v>
      </c>
      <c r="Q75" s="15" t="str">
        <f>ROUND(G75*O75,2)</f>
        <v>0</v>
      </c>
      <c r="R75" s="15" t="str">
        <f>ROUND(G75*P75,2)</f>
        <v>0</v>
      </c>
      <c r="S75" s="15"/>
      <c r="T75" s="15"/>
      <c r="U75" s="15"/>
      <c r="V75" s="15" t="str">
        <f>Q75</f>
        <v>0</v>
      </c>
      <c r="W75" s="15"/>
      <c r="X75" s="15"/>
      <c r="Y75" s="15"/>
      <c r="Z75" s="31"/>
      <c r="AA75" s="18" t="s">
        <v>69</v>
      </c>
      <c r="AB75" s="28" t="s">
        <v>70</v>
      </c>
    </row>
    <row r="76" spans="1:28" customHeight="1" ht="35">
      <c r="B76" s="22" t="s">
        <v>52</v>
      </c>
      <c r="C76" s="13" t="s">
        <v>82</v>
      </c>
      <c r="D76" s="13" t="s">
        <v>83</v>
      </c>
      <c r="E76" s="13" t="s">
        <v>84</v>
      </c>
      <c r="F76" s="15">
        <v>2489.14</v>
      </c>
      <c r="G76" s="15">
        <v>840</v>
      </c>
      <c r="H76" s="15">
        <v>2090877.6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0.03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49</v>
      </c>
      <c r="AB76" s="28" t="s">
        <v>50</v>
      </c>
    </row>
    <row r="77" spans="1:28" customHeight="1" ht="35">
      <c r="B77" s="22" t="s">
        <v>52</v>
      </c>
      <c r="C77" s="13" t="s">
        <v>85</v>
      </c>
      <c r="D77" s="13" t="s">
        <v>86</v>
      </c>
      <c r="E77" s="13" t="s">
        <v>65</v>
      </c>
      <c r="F77" s="15">
        <v>755.8099999999999</v>
      </c>
      <c r="G77" s="15">
        <v>98</v>
      </c>
      <c r="H77" s="15">
        <v>74069.38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0.03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49</v>
      </c>
      <c r="AB77" s="28" t="s">
        <v>50</v>
      </c>
    </row>
    <row r="78" spans="1:28" customHeight="1" ht="35">
      <c r="B78" s="22" t="s">
        <v>52</v>
      </c>
      <c r="C78" s="13" t="s">
        <v>87</v>
      </c>
      <c r="D78" s="13" t="s">
        <v>88</v>
      </c>
      <c r="E78" s="13" t="s">
        <v>89</v>
      </c>
      <c r="F78" s="15">
        <v>655.83</v>
      </c>
      <c r="G78" s="15">
        <v>840</v>
      </c>
      <c r="H78" s="15">
        <v>550897.2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0.03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49</v>
      </c>
      <c r="AB78" s="28" t="s">
        <v>50</v>
      </c>
    </row>
    <row r="79" spans="1:28" customHeight="1" ht="35">
      <c r="B79" s="22" t="s">
        <v>52</v>
      </c>
      <c r="C79" s="13" t="s">
        <v>90</v>
      </c>
      <c r="D79" s="13" t="s">
        <v>88</v>
      </c>
      <c r="E79" s="13" t="s">
        <v>91</v>
      </c>
      <c r="F79" s="15">
        <v>619.12</v>
      </c>
      <c r="G79" s="15">
        <v>314</v>
      </c>
      <c r="H79" s="15">
        <v>194403.68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0.03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49</v>
      </c>
      <c r="AB79" s="28" t="s">
        <v>50</v>
      </c>
    </row>
    <row r="80" spans="1:28" customHeight="1" ht="35">
      <c r="B80" s="22" t="s">
        <v>52</v>
      </c>
      <c r="C80" s="13" t="s">
        <v>92</v>
      </c>
      <c r="D80" s="13" t="s">
        <v>93</v>
      </c>
      <c r="E80" s="13" t="s">
        <v>55</v>
      </c>
      <c r="F80" s="15">
        <v>621.97</v>
      </c>
      <c r="G80" s="15">
        <v>5022</v>
      </c>
      <c r="H80" s="15">
        <v>3123533.34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0.03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49</v>
      </c>
      <c r="AB80" s="28" t="s">
        <v>50</v>
      </c>
    </row>
    <row r="81" spans="1:28" customHeight="1" ht="35">
      <c r="B81" s="22" t="s">
        <v>52</v>
      </c>
      <c r="C81" s="13" t="s">
        <v>94</v>
      </c>
      <c r="D81" s="13" t="s">
        <v>93</v>
      </c>
      <c r="E81" s="13" t="s">
        <v>55</v>
      </c>
      <c r="F81" s="15">
        <v>621.97</v>
      </c>
      <c r="G81" s="15">
        <v>270</v>
      </c>
      <c r="H81" s="15">
        <v>167931.9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0.03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49</v>
      </c>
      <c r="AB81" s="28" t="s">
        <v>50</v>
      </c>
    </row>
    <row r="82" spans="1:28" customHeight="1" ht="35">
      <c r="B82" s="22" t="s">
        <v>52</v>
      </c>
      <c r="C82" s="13" t="s">
        <v>95</v>
      </c>
      <c r="D82" s="13" t="s">
        <v>96</v>
      </c>
      <c r="E82" s="13" t="s">
        <v>55</v>
      </c>
      <c r="F82" s="15">
        <v>336.32</v>
      </c>
      <c r="G82" s="15">
        <v>5034</v>
      </c>
      <c r="H82" s="15">
        <v>1693034.88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49</v>
      </c>
      <c r="AB82" s="28" t="s">
        <v>50</v>
      </c>
    </row>
    <row r="83" spans="1:28" customHeight="1" ht="35">
      <c r="B83" s="22" t="s">
        <v>52</v>
      </c>
      <c r="C83" s="13" t="s">
        <v>97</v>
      </c>
      <c r="D83" s="13" t="s">
        <v>96</v>
      </c>
      <c r="E83" s="13" t="s">
        <v>55</v>
      </c>
      <c r="F83" s="15">
        <v>336.32</v>
      </c>
      <c r="G83" s="15">
        <v>270</v>
      </c>
      <c r="H83" s="15">
        <v>90806.39999999999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49</v>
      </c>
      <c r="AB83" s="28" t="s">
        <v>50</v>
      </c>
    </row>
    <row r="84" spans="1:28" customHeight="1" ht="35">
      <c r="B84" s="22" t="s">
        <v>52</v>
      </c>
      <c r="C84" s="13" t="s">
        <v>98</v>
      </c>
      <c r="D84" s="13" t="s">
        <v>96</v>
      </c>
      <c r="E84" s="13"/>
      <c r="F84" s="15">
        <v>384.63</v>
      </c>
      <c r="G84" s="15">
        <v>24</v>
      </c>
      <c r="H84" s="15">
        <v>9231.120000000001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0.03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49</v>
      </c>
      <c r="AB84" s="28" t="s">
        <v>50</v>
      </c>
    </row>
    <row r="85" spans="1:28" customHeight="1" ht="35">
      <c r="B85" s="22" t="s">
        <v>52</v>
      </c>
      <c r="C85" s="13" t="s">
        <v>99</v>
      </c>
      <c r="D85" s="13" t="s">
        <v>100</v>
      </c>
      <c r="E85" s="13" t="s">
        <v>101</v>
      </c>
      <c r="F85" s="15">
        <v>6.42</v>
      </c>
      <c r="G85" s="15">
        <v>314</v>
      </c>
      <c r="H85" s="15">
        <v>2015.88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0.03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49</v>
      </c>
      <c r="AB85" s="28" t="s">
        <v>50</v>
      </c>
    </row>
    <row r="86" spans="1:28" customHeight="1" ht="35">
      <c r="B86" s="22" t="s">
        <v>52</v>
      </c>
      <c r="C86" s="13" t="s">
        <v>102</v>
      </c>
      <c r="D86" s="13" t="s">
        <v>72</v>
      </c>
      <c r="E86" s="13" t="s">
        <v>68</v>
      </c>
      <c r="F86" s="15">
        <v>422.59</v>
      </c>
      <c r="G86" s="15">
        <v>321</v>
      </c>
      <c r="H86" s="15">
        <v>135651.39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/>
      <c r="T86" s="15"/>
      <c r="U86" s="15"/>
      <c r="V86" s="15" t="str">
        <f>Q86</f>
        <v>0</v>
      </c>
      <c r="W86" s="15"/>
      <c r="X86" s="15"/>
      <c r="Y86" s="15"/>
      <c r="Z86" s="31"/>
      <c r="AA86" s="18" t="s">
        <v>69</v>
      </c>
      <c r="AB86" s="28" t="s">
        <v>70</v>
      </c>
    </row>
    <row r="87" spans="1:28" customHeight="1" ht="50">
      <c r="B87" s="48" t="s">
        <v>103</v>
      </c>
      <c r="C87" s="46"/>
      <c r="D87" s="46"/>
      <c r="E87" s="46"/>
      <c r="F87" s="45"/>
      <c r="G87" s="45" t="str">
        <f>SUBTOTAL(9,G58:G86)</f>
        <v>0</v>
      </c>
      <c r="H87" s="49" t="str">
        <f>SUBTOTAL(9,H58:H86)</f>
        <v>0</v>
      </c>
      <c r="I87" s="49"/>
      <c r="J87" s="49"/>
      <c r="K87" s="49"/>
      <c r="L87" s="49"/>
      <c r="M87" s="49"/>
      <c r="N87" s="49"/>
      <c r="O87" s="49"/>
      <c r="P87" s="49"/>
      <c r="Q87" s="49" t="str">
        <f>SUBTOTAL(9,Q58:Q86)</f>
        <v>0</v>
      </c>
      <c r="R87" s="49" t="str">
        <f>SUBTOTAL(9,R58:R86)</f>
        <v>0</v>
      </c>
      <c r="S87" s="49" t="str">
        <f>SUBTOTAL(9,S58:S86)</f>
        <v>0</v>
      </c>
      <c r="T87" s="49" t="str">
        <f>SUBTOTAL(9,T58:T86)</f>
        <v>0</v>
      </c>
      <c r="U87" s="49" t="str">
        <f>SUBTOTAL(9,U58:U86)</f>
        <v>0</v>
      </c>
      <c r="V87" s="49" t="str">
        <f>SUBTOTAL(9,V58:V86)</f>
        <v>0</v>
      </c>
      <c r="W87" s="49" t="str">
        <f>SUBTOTAL(9,W58:W86)</f>
        <v>0</v>
      </c>
      <c r="X87" s="49" t="str">
        <f>SUBTOTAL(9,X58:X86)</f>
        <v>0</v>
      </c>
      <c r="Y87" s="49" t="str">
        <f>SUBTOTAL(9,Y58:Y86)</f>
        <v>0</v>
      </c>
      <c r="Z87" s="50" t="str">
        <f>SUBTOTAL(9,Z58:Z86)</f>
        <v>0</v>
      </c>
      <c r="AA87" s="46"/>
      <c r="AB87" s="47"/>
    </row>
    <row r="88" spans="1:28" customHeight="1" ht="35">
      <c r="B88" s="22" t="s">
        <v>104</v>
      </c>
      <c r="C88" s="13">
        <v>8973121474</v>
      </c>
      <c r="D88" s="13" t="s">
        <v>93</v>
      </c>
      <c r="E88" s="13" t="s">
        <v>105</v>
      </c>
      <c r="F88" s="15">
        <v>607.88</v>
      </c>
      <c r="G88" s="15">
        <v>3425</v>
      </c>
      <c r="H88" s="15">
        <v>2081989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0.03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49</v>
      </c>
      <c r="AB88" s="28" t="s">
        <v>50</v>
      </c>
    </row>
    <row r="89" spans="1:28" customHeight="1" ht="35">
      <c r="B89" s="22" t="s">
        <v>104</v>
      </c>
      <c r="C89" s="13">
        <v>8973794640</v>
      </c>
      <c r="D89" s="13" t="s">
        <v>106</v>
      </c>
      <c r="E89" s="13" t="s">
        <v>105</v>
      </c>
      <c r="F89" s="15">
        <v>64</v>
      </c>
      <c r="G89" s="15">
        <v>3394</v>
      </c>
      <c r="H89" s="15">
        <v>217216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49</v>
      </c>
      <c r="AB89" s="28" t="s">
        <v>50</v>
      </c>
    </row>
    <row r="90" spans="1:28" customHeight="1" ht="35">
      <c r="B90" s="22" t="s">
        <v>104</v>
      </c>
      <c r="C90" s="13">
        <v>8975299420</v>
      </c>
      <c r="D90" s="13" t="s">
        <v>107</v>
      </c>
      <c r="E90" s="13" t="s">
        <v>108</v>
      </c>
      <c r="F90" s="15">
        <v>893.55</v>
      </c>
      <c r="G90" s="15">
        <v>3730</v>
      </c>
      <c r="H90" s="15">
        <v>3332941.5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/>
      <c r="T90" s="15"/>
      <c r="U90" s="15"/>
      <c r="V90" s="15"/>
      <c r="W90" s="15"/>
      <c r="X90" s="15" t="str">
        <f>Q90</f>
        <v>0</v>
      </c>
      <c r="Y90" s="15"/>
      <c r="Z90" s="31"/>
      <c r="AA90" s="18" t="s">
        <v>109</v>
      </c>
      <c r="AB90" s="28" t="s">
        <v>110</v>
      </c>
    </row>
    <row r="91" spans="1:28" customHeight="1" ht="35">
      <c r="B91" s="22" t="s">
        <v>104</v>
      </c>
      <c r="C91" s="13">
        <v>8980118901</v>
      </c>
      <c r="D91" s="13" t="s">
        <v>111</v>
      </c>
      <c r="E91" s="13" t="s">
        <v>112</v>
      </c>
      <c r="F91" s="15">
        <v>67.12</v>
      </c>
      <c r="G91" s="15">
        <v>350</v>
      </c>
      <c r="H91" s="15">
        <v>23492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49</v>
      </c>
      <c r="AB91" s="28" t="s">
        <v>50</v>
      </c>
    </row>
    <row r="92" spans="1:28" customHeight="1" ht="35">
      <c r="B92" s="22" t="s">
        <v>104</v>
      </c>
      <c r="C92" s="13">
        <v>8981320560</v>
      </c>
      <c r="D92" s="13" t="s">
        <v>111</v>
      </c>
      <c r="E92" s="13" t="s">
        <v>113</v>
      </c>
      <c r="F92" s="15">
        <v>55.6</v>
      </c>
      <c r="G92" s="15">
        <v>180</v>
      </c>
      <c r="H92" s="15">
        <v>10008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49</v>
      </c>
      <c r="AB92" s="28" t="s">
        <v>50</v>
      </c>
    </row>
    <row r="93" spans="1:28" customHeight="1" ht="35">
      <c r="B93" s="22" t="s">
        <v>104</v>
      </c>
      <c r="C93" s="13">
        <v>8981655171</v>
      </c>
      <c r="D93" s="13" t="s">
        <v>114</v>
      </c>
      <c r="E93" s="13" t="s">
        <v>113</v>
      </c>
      <c r="F93" s="15">
        <v>96.63</v>
      </c>
      <c r="G93" s="15">
        <v>150</v>
      </c>
      <c r="H93" s="15">
        <v>14494.5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49</v>
      </c>
      <c r="AB93" s="28" t="s">
        <v>50</v>
      </c>
    </row>
    <row r="94" spans="1:28" customHeight="1" ht="35">
      <c r="B94" s="22" t="s">
        <v>104</v>
      </c>
      <c r="C94" s="13">
        <v>8982319070</v>
      </c>
      <c r="D94" s="13" t="s">
        <v>115</v>
      </c>
      <c r="E94" s="13" t="s">
        <v>116</v>
      </c>
      <c r="F94" s="15">
        <v>281.68</v>
      </c>
      <c r="G94" s="15">
        <v>3304</v>
      </c>
      <c r="H94" s="15">
        <v>930670.72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/>
      <c r="T94" s="15"/>
      <c r="U94" s="15"/>
      <c r="V94" s="15"/>
      <c r="W94" s="15" t="str">
        <f>Q94</f>
        <v>0</v>
      </c>
      <c r="X94" s="15"/>
      <c r="Y94" s="15"/>
      <c r="Z94" s="31"/>
      <c r="AA94" s="18" t="s">
        <v>117</v>
      </c>
      <c r="AB94" s="28" t="s">
        <v>118</v>
      </c>
    </row>
    <row r="95" spans="1:28" customHeight="1" ht="35">
      <c r="B95" s="22" t="s">
        <v>104</v>
      </c>
      <c r="C95" s="13">
        <v>8982326241</v>
      </c>
      <c r="D95" s="13" t="s">
        <v>119</v>
      </c>
      <c r="E95" s="13" t="s">
        <v>120</v>
      </c>
      <c r="F95" s="15">
        <v>612.14</v>
      </c>
      <c r="G95" s="15">
        <v>3430</v>
      </c>
      <c r="H95" s="15">
        <v>2099640.2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0.03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/>
      <c r="T95" s="15" t="str">
        <f>Q95</f>
        <v>0</v>
      </c>
      <c r="U95" s="15"/>
      <c r="V95" s="15"/>
      <c r="W95" s="15"/>
      <c r="X95" s="15"/>
      <c r="Y95" s="15"/>
      <c r="Z95" s="31"/>
      <c r="AA95" s="18" t="s">
        <v>121</v>
      </c>
      <c r="AB95" s="28" t="s">
        <v>122</v>
      </c>
    </row>
    <row r="96" spans="1:28" customHeight="1" ht="35">
      <c r="B96" s="22" t="s">
        <v>104</v>
      </c>
      <c r="C96" s="13">
        <v>8982432260</v>
      </c>
      <c r="D96" s="13" t="s">
        <v>123</v>
      </c>
      <c r="E96" s="13" t="s">
        <v>116</v>
      </c>
      <c r="F96" s="15">
        <v>115.71</v>
      </c>
      <c r="G96" s="15">
        <v>4729</v>
      </c>
      <c r="H96" s="15">
        <v>547192.59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0.01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49</v>
      </c>
      <c r="AB96" s="28" t="s">
        <v>50</v>
      </c>
    </row>
    <row r="97" spans="1:28" customHeight="1" ht="35">
      <c r="B97" s="22" t="s">
        <v>104</v>
      </c>
      <c r="C97" s="13">
        <v>8982446240</v>
      </c>
      <c r="D97" s="13" t="s">
        <v>124</v>
      </c>
      <c r="E97" s="13" t="s">
        <v>116</v>
      </c>
      <c r="F97" s="15">
        <v>202.48</v>
      </c>
      <c r="G97" s="15">
        <v>2400</v>
      </c>
      <c r="H97" s="15">
        <v>485952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/>
      <c r="T97" s="15"/>
      <c r="U97" s="15"/>
      <c r="V97" s="15"/>
      <c r="W97" s="15"/>
      <c r="X97" s="15"/>
      <c r="Y97" s="15" t="str">
        <f>Q97</f>
        <v>0</v>
      </c>
      <c r="Z97" s="31"/>
      <c r="AA97" s="18" t="s">
        <v>125</v>
      </c>
      <c r="AB97" s="28" t="s">
        <v>126</v>
      </c>
    </row>
    <row r="98" spans="1:28" customHeight="1" ht="35">
      <c r="B98" s="22" t="s">
        <v>104</v>
      </c>
      <c r="C98" s="13">
        <v>8982446250</v>
      </c>
      <c r="D98" s="13" t="s">
        <v>127</v>
      </c>
      <c r="E98" s="13" t="s">
        <v>116</v>
      </c>
      <c r="F98" s="15">
        <v>174.71</v>
      </c>
      <c r="G98" s="15">
        <v>2400</v>
      </c>
      <c r="H98" s="15">
        <v>419304</v>
      </c>
      <c r="I98" s="15" t="str">
        <f>F98 * 0.0025 </f>
        <v>0</v>
      </c>
      <c r="J98" s="15">
        <v>0</v>
      </c>
      <c r="K98" s="15" t="str">
        <f>F98-I98-J98</f>
        <v>0</v>
      </c>
      <c r="L98" s="15"/>
      <c r="M98" s="15">
        <v>0.01</v>
      </c>
      <c r="N98" s="15">
        <v>0</v>
      </c>
      <c r="O98" s="15" t="str">
        <f>ROUND(K98*M98,2)</f>
        <v>0</v>
      </c>
      <c r="P98" s="15" t="str">
        <f>ROUND(K98*N98,2)</f>
        <v>0</v>
      </c>
      <c r="Q98" s="15" t="str">
        <f>ROUND(G98*O98,2)</f>
        <v>0</v>
      </c>
      <c r="R98" s="15" t="str">
        <f>ROUND(G98*P98,2)</f>
        <v>0</v>
      </c>
      <c r="S98" s="15"/>
      <c r="T98" s="15"/>
      <c r="U98" s="15"/>
      <c r="V98" s="15"/>
      <c r="W98" s="15"/>
      <c r="X98" s="15"/>
      <c r="Y98" s="15" t="str">
        <f>Q98</f>
        <v>0</v>
      </c>
      <c r="Z98" s="31"/>
      <c r="AA98" s="18" t="s">
        <v>125</v>
      </c>
      <c r="AB98" s="28" t="s">
        <v>126</v>
      </c>
    </row>
    <row r="99" spans="1:28" customHeight="1" ht="35">
      <c r="B99" s="22" t="s">
        <v>104</v>
      </c>
      <c r="C99" s="13">
        <v>8982446260</v>
      </c>
      <c r="D99" s="13" t="s">
        <v>128</v>
      </c>
      <c r="E99" s="13" t="s">
        <v>116</v>
      </c>
      <c r="F99" s="15">
        <v>174.71</v>
      </c>
      <c r="G99" s="15">
        <v>2400</v>
      </c>
      <c r="H99" s="15">
        <v>419304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0.01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/>
      <c r="T99" s="15"/>
      <c r="U99" s="15"/>
      <c r="V99" s="15"/>
      <c r="W99" s="15"/>
      <c r="X99" s="15"/>
      <c r="Y99" s="15" t="str">
        <f>Q99</f>
        <v>0</v>
      </c>
      <c r="Z99" s="31"/>
      <c r="AA99" s="18" t="s">
        <v>125</v>
      </c>
      <c r="AB99" s="28" t="s">
        <v>126</v>
      </c>
    </row>
    <row r="100" spans="1:28" customHeight="1" ht="35">
      <c r="B100" s="22" t="s">
        <v>104</v>
      </c>
      <c r="C100" s="13">
        <v>8982446270</v>
      </c>
      <c r="D100" s="13" t="s">
        <v>129</v>
      </c>
      <c r="E100" s="13" t="s">
        <v>116</v>
      </c>
      <c r="F100" s="15">
        <v>174.71</v>
      </c>
      <c r="G100" s="15">
        <v>2400</v>
      </c>
      <c r="H100" s="15">
        <v>419304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0.01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/>
      <c r="T100" s="15"/>
      <c r="U100" s="15"/>
      <c r="V100" s="15"/>
      <c r="W100" s="15"/>
      <c r="X100" s="15"/>
      <c r="Y100" s="15" t="str">
        <f>Q100</f>
        <v>0</v>
      </c>
      <c r="Z100" s="31"/>
      <c r="AA100" s="18" t="s">
        <v>125</v>
      </c>
      <c r="AB100" s="28" t="s">
        <v>126</v>
      </c>
    </row>
    <row r="101" spans="1:28" customHeight="1" ht="35">
      <c r="B101" s="22" t="s">
        <v>104</v>
      </c>
      <c r="C101" s="13">
        <v>8982446280</v>
      </c>
      <c r="D101" s="13" t="s">
        <v>130</v>
      </c>
      <c r="E101" s="13" t="s">
        <v>116</v>
      </c>
      <c r="F101" s="15">
        <v>122.15</v>
      </c>
      <c r="G101" s="15">
        <v>2400</v>
      </c>
      <c r="H101" s="15">
        <v>293160</v>
      </c>
      <c r="I101" s="15" t="str">
        <f>F101 * 0.0025 </f>
        <v>0</v>
      </c>
      <c r="J101" s="15">
        <v>0</v>
      </c>
      <c r="K101" s="15" t="str">
        <f>F101-I101-J101</f>
        <v>0</v>
      </c>
      <c r="L101" s="15"/>
      <c r="M101" s="15">
        <v>0.01</v>
      </c>
      <c r="N101" s="15">
        <v>0</v>
      </c>
      <c r="O101" s="15" t="str">
        <f>ROUND(K101*M101,2)</f>
        <v>0</v>
      </c>
      <c r="P101" s="15" t="str">
        <f>ROUND(K101*N101,2)</f>
        <v>0</v>
      </c>
      <c r="Q101" s="15" t="str">
        <f>ROUND(G101*O101,2)</f>
        <v>0</v>
      </c>
      <c r="R101" s="15" t="str">
        <f>ROUND(G101*P101,2)</f>
        <v>0</v>
      </c>
      <c r="S101" s="15"/>
      <c r="T101" s="15"/>
      <c r="U101" s="15"/>
      <c r="V101" s="15"/>
      <c r="W101" s="15"/>
      <c r="X101" s="15"/>
      <c r="Y101" s="15" t="str">
        <f>Q101</f>
        <v>0</v>
      </c>
      <c r="Z101" s="31"/>
      <c r="AA101" s="18" t="s">
        <v>125</v>
      </c>
      <c r="AB101" s="28" t="s">
        <v>126</v>
      </c>
    </row>
    <row r="102" spans="1:28" customHeight="1" ht="35">
      <c r="B102" s="22" t="s">
        <v>104</v>
      </c>
      <c r="C102" s="13">
        <v>8982481601</v>
      </c>
      <c r="D102" s="13" t="s">
        <v>131</v>
      </c>
      <c r="E102" s="13" t="s">
        <v>132</v>
      </c>
      <c r="F102" s="15">
        <v>164.82</v>
      </c>
      <c r="G102" s="15">
        <v>3720</v>
      </c>
      <c r="H102" s="15">
        <v>613130.4</v>
      </c>
      <c r="I102" s="15" t="str">
        <f>F102 * 0.0025 </f>
        <v>0</v>
      </c>
      <c r="J102" s="15">
        <v>0</v>
      </c>
      <c r="K102" s="15" t="str">
        <f>F102-I102-J102</f>
        <v>0</v>
      </c>
      <c r="L102" s="15"/>
      <c r="M102" s="15">
        <v>0.01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/>
      <c r="T102" s="15"/>
      <c r="U102" s="15"/>
      <c r="V102" s="15"/>
      <c r="W102" s="15"/>
      <c r="X102" s="15"/>
      <c r="Y102" s="15"/>
      <c r="Z102" s="31" t="str">
        <f>Q102</f>
        <v>0</v>
      </c>
      <c r="AA102" s="18" t="s">
        <v>133</v>
      </c>
      <c r="AB102" s="28" t="s">
        <v>134</v>
      </c>
    </row>
    <row r="103" spans="1:28" customHeight="1" ht="35">
      <c r="B103" s="22" t="s">
        <v>104</v>
      </c>
      <c r="C103" s="13">
        <v>8982481612</v>
      </c>
      <c r="D103" s="13" t="s">
        <v>135</v>
      </c>
      <c r="E103" s="13" t="s">
        <v>132</v>
      </c>
      <c r="F103" s="15">
        <v>97.3</v>
      </c>
      <c r="G103" s="15">
        <v>3750</v>
      </c>
      <c r="H103" s="15">
        <v>364875</v>
      </c>
      <c r="I103" s="15" t="str">
        <f>F103 * 0.0025 </f>
        <v>0</v>
      </c>
      <c r="J103" s="15">
        <v>0</v>
      </c>
      <c r="K103" s="15" t="str">
        <f>F103-I103-J103</f>
        <v>0</v>
      </c>
      <c r="L103" s="15"/>
      <c r="M103" s="15">
        <v>0.01</v>
      </c>
      <c r="N103" s="15">
        <v>0</v>
      </c>
      <c r="O103" s="15" t="str">
        <f>ROUND(K103*M103,2)</f>
        <v>0</v>
      </c>
      <c r="P103" s="15" t="str">
        <f>ROUND(K103*N103,2)</f>
        <v>0</v>
      </c>
      <c r="Q103" s="15" t="str">
        <f>ROUND(G103*O103,2)</f>
        <v>0</v>
      </c>
      <c r="R103" s="15" t="str">
        <f>ROUND(G103*P103,2)</f>
        <v>0</v>
      </c>
      <c r="S103" s="15"/>
      <c r="T103" s="15"/>
      <c r="U103" s="15"/>
      <c r="V103" s="15"/>
      <c r="W103" s="15"/>
      <c r="X103" s="15"/>
      <c r="Y103" s="15"/>
      <c r="Z103" s="31" t="str">
        <f>Q103</f>
        <v>0</v>
      </c>
      <c r="AA103" s="18" t="s">
        <v>133</v>
      </c>
      <c r="AB103" s="28" t="s">
        <v>134</v>
      </c>
    </row>
    <row r="104" spans="1:28" customHeight="1" ht="35">
      <c r="B104" s="22" t="s">
        <v>104</v>
      </c>
      <c r="C104" s="13">
        <v>8983518020</v>
      </c>
      <c r="D104" s="13" t="s">
        <v>136</v>
      </c>
      <c r="E104" s="13" t="s">
        <v>137</v>
      </c>
      <c r="F104" s="15">
        <v>259.98</v>
      </c>
      <c r="G104" s="15">
        <v>3599</v>
      </c>
      <c r="H104" s="15">
        <v>935668.02</v>
      </c>
      <c r="I104" s="15" t="str">
        <f>F104 * 0.0025 </f>
        <v>0</v>
      </c>
      <c r="J104" s="15">
        <v>0</v>
      </c>
      <c r="K104" s="15" t="str">
        <f>F104-I104-J104</f>
        <v>0</v>
      </c>
      <c r="L104" s="15"/>
      <c r="M104" s="15">
        <v>0.01</v>
      </c>
      <c r="N104" s="15">
        <v>0</v>
      </c>
      <c r="O104" s="15" t="str">
        <f>ROUND(K104*M104,2)</f>
        <v>0</v>
      </c>
      <c r="P104" s="15" t="str">
        <f>ROUND(K104*N104,2)</f>
        <v>0</v>
      </c>
      <c r="Q104" s="15" t="str">
        <f>ROUND(G104*O104,2)</f>
        <v>0</v>
      </c>
      <c r="R104" s="15" t="str">
        <f>ROUND(G104*P104,2)</f>
        <v>0</v>
      </c>
      <c r="S104" s="15"/>
      <c r="T104" s="15"/>
      <c r="U104" s="15"/>
      <c r="V104" s="15"/>
      <c r="W104" s="15"/>
      <c r="X104" s="15"/>
      <c r="Y104" s="15"/>
      <c r="Z104" s="31" t="str">
        <f>Q104</f>
        <v>0</v>
      </c>
      <c r="AA104" s="18" t="s">
        <v>133</v>
      </c>
      <c r="AB104" s="28" t="s">
        <v>134</v>
      </c>
    </row>
    <row r="105" spans="1:28" customHeight="1" ht="35">
      <c r="B105" s="22" t="s">
        <v>104</v>
      </c>
      <c r="C105" s="13">
        <v>8983518040</v>
      </c>
      <c r="D105" s="13" t="s">
        <v>138</v>
      </c>
      <c r="E105" s="13" t="s">
        <v>139</v>
      </c>
      <c r="F105" s="15">
        <v>201.96</v>
      </c>
      <c r="G105" s="15">
        <v>3599</v>
      </c>
      <c r="H105" s="15">
        <v>726854.04</v>
      </c>
      <c r="I105" s="15" t="str">
        <f>F105 * 0.0025 </f>
        <v>0</v>
      </c>
      <c r="J105" s="15">
        <v>0</v>
      </c>
      <c r="K105" s="15" t="str">
        <f>F105-I105-J105</f>
        <v>0</v>
      </c>
      <c r="L105" s="15"/>
      <c r="M105" s="15">
        <v>0.01</v>
      </c>
      <c r="N105" s="15">
        <v>0</v>
      </c>
      <c r="O105" s="15" t="str">
        <f>ROUND(K105*M105,2)</f>
        <v>0</v>
      </c>
      <c r="P105" s="15" t="str">
        <f>ROUND(K105*N105,2)</f>
        <v>0</v>
      </c>
      <c r="Q105" s="15" t="str">
        <f>ROUND(G105*O105,2)</f>
        <v>0</v>
      </c>
      <c r="R105" s="15" t="str">
        <f>ROUND(G105*P105,2)</f>
        <v>0</v>
      </c>
      <c r="S105" s="15"/>
      <c r="T105" s="15"/>
      <c r="U105" s="15"/>
      <c r="V105" s="15"/>
      <c r="W105" s="15"/>
      <c r="X105" s="15"/>
      <c r="Y105" s="15"/>
      <c r="Z105" s="31" t="str">
        <f>Q105</f>
        <v>0</v>
      </c>
      <c r="AA105" s="18" t="s">
        <v>133</v>
      </c>
      <c r="AB105" s="28" t="s">
        <v>134</v>
      </c>
    </row>
    <row r="106" spans="1:28" customHeight="1" ht="35">
      <c r="B106" s="22" t="s">
        <v>104</v>
      </c>
      <c r="C106" s="13">
        <v>8983518350</v>
      </c>
      <c r="D106" s="13" t="s">
        <v>119</v>
      </c>
      <c r="E106" s="13" t="s">
        <v>139</v>
      </c>
      <c r="F106" s="15">
        <v>903.48</v>
      </c>
      <c r="G106" s="15">
        <v>122</v>
      </c>
      <c r="H106" s="15">
        <v>110224.56</v>
      </c>
      <c r="I106" s="15" t="str">
        <f>F106 * 0.0025 </f>
        <v>0</v>
      </c>
      <c r="J106" s="15">
        <v>0</v>
      </c>
      <c r="K106" s="15" t="str">
        <f>F106-I106-J106</f>
        <v>0</v>
      </c>
      <c r="L106" s="15"/>
      <c r="M106" s="15">
        <v>0.01</v>
      </c>
      <c r="N106" s="15">
        <v>0</v>
      </c>
      <c r="O106" s="15" t="str">
        <f>ROUND(K106*M106,2)</f>
        <v>0</v>
      </c>
      <c r="P106" s="15" t="str">
        <f>ROUND(K106*N106,2)</f>
        <v>0</v>
      </c>
      <c r="Q106" s="15" t="str">
        <f>ROUND(G106*O106,2)</f>
        <v>0</v>
      </c>
      <c r="R106" s="15" t="str">
        <f>ROUND(G106*P106,2)</f>
        <v>0</v>
      </c>
      <c r="S106" s="15"/>
      <c r="T106" s="15"/>
      <c r="U106" s="15"/>
      <c r="V106" s="15"/>
      <c r="W106" s="15"/>
      <c r="X106" s="15" t="str">
        <f>Q106</f>
        <v>0</v>
      </c>
      <c r="Y106" s="15"/>
      <c r="Z106" s="31"/>
      <c r="AA106" s="18" t="s">
        <v>109</v>
      </c>
      <c r="AB106" s="28" t="s">
        <v>110</v>
      </c>
    </row>
    <row r="107" spans="1:28" customHeight="1" ht="35">
      <c r="B107" s="22" t="s">
        <v>104</v>
      </c>
      <c r="C107" s="13">
        <v>8983828360</v>
      </c>
      <c r="D107" s="13" t="s">
        <v>93</v>
      </c>
      <c r="E107" s="13" t="s">
        <v>140</v>
      </c>
      <c r="F107" s="15">
        <v>449.87</v>
      </c>
      <c r="G107" s="15">
        <v>3630</v>
      </c>
      <c r="H107" s="15">
        <v>1633028.1</v>
      </c>
      <c r="I107" s="15" t="str">
        <f>F107 * 0.0025 </f>
        <v>0</v>
      </c>
      <c r="J107" s="15">
        <v>0</v>
      </c>
      <c r="K107" s="15" t="str">
        <f>F107-I107-J107</f>
        <v>0</v>
      </c>
      <c r="L107" s="15"/>
      <c r="M107" s="15">
        <v>0.01</v>
      </c>
      <c r="N107" s="15">
        <v>0</v>
      </c>
      <c r="O107" s="15" t="str">
        <f>ROUND(K107*M107,2)</f>
        <v>0</v>
      </c>
      <c r="P107" s="15" t="str">
        <f>ROUND(K107*N107,2)</f>
        <v>0</v>
      </c>
      <c r="Q107" s="15" t="str">
        <f>ROUND(G107*O107,2)</f>
        <v>0</v>
      </c>
      <c r="R107" s="15" t="str">
        <f>ROUND(G107*P107,2)</f>
        <v>0</v>
      </c>
      <c r="S107" s="15" t="str">
        <f>Q107</f>
        <v>0</v>
      </c>
      <c r="T107" s="15"/>
      <c r="U107" s="15"/>
      <c r="V107" s="15"/>
      <c r="W107" s="15"/>
      <c r="X107" s="15"/>
      <c r="Y107" s="15"/>
      <c r="Z107" s="31"/>
      <c r="AA107" s="18" t="s">
        <v>49</v>
      </c>
      <c r="AB107" s="28" t="s">
        <v>50</v>
      </c>
    </row>
    <row r="108" spans="1:28" customHeight="1" ht="50">
      <c r="B108" s="48" t="s">
        <v>141</v>
      </c>
      <c r="C108" s="46"/>
      <c r="D108" s="46"/>
      <c r="E108" s="46"/>
      <c r="F108" s="45"/>
      <c r="G108" s="45" t="str">
        <f>SUBTOTAL(9,G88:G107)</f>
        <v>0</v>
      </c>
      <c r="H108" s="49" t="str">
        <f>SUBTOTAL(9,H88:H107)</f>
        <v>0</v>
      </c>
      <c r="I108" s="49"/>
      <c r="J108" s="49"/>
      <c r="K108" s="49"/>
      <c r="L108" s="49"/>
      <c r="M108" s="49"/>
      <c r="N108" s="49"/>
      <c r="O108" s="49"/>
      <c r="P108" s="49"/>
      <c r="Q108" s="49" t="str">
        <f>SUBTOTAL(9,Q88:Q107)</f>
        <v>0</v>
      </c>
      <c r="R108" s="49" t="str">
        <f>SUBTOTAL(9,R88:R107)</f>
        <v>0</v>
      </c>
      <c r="S108" s="49" t="str">
        <f>SUBTOTAL(9,S88:S107)</f>
        <v>0</v>
      </c>
      <c r="T108" s="49" t="str">
        <f>SUBTOTAL(9,T88:T107)</f>
        <v>0</v>
      </c>
      <c r="U108" s="49" t="str">
        <f>SUBTOTAL(9,U88:U107)</f>
        <v>0</v>
      </c>
      <c r="V108" s="49" t="str">
        <f>SUBTOTAL(9,V88:V107)</f>
        <v>0</v>
      </c>
      <c r="W108" s="49" t="str">
        <f>SUBTOTAL(9,W88:W107)</f>
        <v>0</v>
      </c>
      <c r="X108" s="49" t="str">
        <f>SUBTOTAL(9,X88:X107)</f>
        <v>0</v>
      </c>
      <c r="Y108" s="49" t="str">
        <f>SUBTOTAL(9,Y88:Y107)</f>
        <v>0</v>
      </c>
      <c r="Z108" s="50" t="str">
        <f>SUBTOTAL(9,Z88:Z107)</f>
        <v>0</v>
      </c>
      <c r="AA108" s="46"/>
      <c r="AB108" s="47"/>
    </row>
    <row r="109" spans="1:28" customHeight="1" ht="35">
      <c r="B109" s="22" t="s">
        <v>142</v>
      </c>
      <c r="C109" s="13" t="s">
        <v>143</v>
      </c>
      <c r="D109" s="13" t="s">
        <v>144</v>
      </c>
      <c r="E109" s="13" t="s">
        <v>145</v>
      </c>
      <c r="F109" s="15">
        <v>181.06</v>
      </c>
      <c r="G109" s="15">
        <v>224</v>
      </c>
      <c r="H109" s="15">
        <v>40557.44</v>
      </c>
      <c r="I109" s="15" t="str">
        <f>F109 * 0.0025 </f>
        <v>0</v>
      </c>
      <c r="J109" s="15">
        <v>0</v>
      </c>
      <c r="K109" s="15" t="str">
        <f>F109-I109-J109</f>
        <v>0</v>
      </c>
      <c r="L109" s="15"/>
      <c r="M109" s="15">
        <v>0.01</v>
      </c>
      <c r="N109" s="15">
        <v>0</v>
      </c>
      <c r="O109" s="15" t="str">
        <f>ROUND(K109*M109,2)</f>
        <v>0</v>
      </c>
      <c r="P109" s="15" t="str">
        <f>ROUND(K109*N109,2)</f>
        <v>0</v>
      </c>
      <c r="Q109" s="15" t="str">
        <f>ROUND(G109*O109,2)</f>
        <v>0</v>
      </c>
      <c r="R109" s="15" t="str">
        <f>ROUND(G109*P109,2)</f>
        <v>0</v>
      </c>
      <c r="S109" s="15" t="str">
        <f>Q109</f>
        <v>0</v>
      </c>
      <c r="T109" s="15"/>
      <c r="U109" s="15"/>
      <c r="V109" s="15"/>
      <c r="W109" s="15"/>
      <c r="X109" s="15"/>
      <c r="Y109" s="15"/>
      <c r="Z109" s="31"/>
      <c r="AA109" s="18" t="s">
        <v>49</v>
      </c>
      <c r="AB109" s="28" t="s">
        <v>50</v>
      </c>
    </row>
    <row r="110" spans="1:28" customHeight="1" ht="35">
      <c r="B110" s="22" t="s">
        <v>142</v>
      </c>
      <c r="C110" s="13" t="s">
        <v>143</v>
      </c>
      <c r="D110" s="13" t="s">
        <v>144</v>
      </c>
      <c r="E110" s="13" t="s">
        <v>145</v>
      </c>
      <c r="F110" s="15">
        <v>181.49</v>
      </c>
      <c r="G110" s="15">
        <v>90</v>
      </c>
      <c r="H110" s="15">
        <v>16334.1</v>
      </c>
      <c r="I110" s="15" t="str">
        <f>F110 * 0.0025 </f>
        <v>0</v>
      </c>
      <c r="J110" s="15">
        <v>0</v>
      </c>
      <c r="K110" s="15" t="str">
        <f>F110-I110-J110</f>
        <v>0</v>
      </c>
      <c r="L110" s="15"/>
      <c r="M110" s="15">
        <v>0.01</v>
      </c>
      <c r="N110" s="15">
        <v>0</v>
      </c>
      <c r="O110" s="15" t="str">
        <f>ROUND(K110*M110,2)</f>
        <v>0</v>
      </c>
      <c r="P110" s="15" t="str">
        <f>ROUND(K110*N110,2)</f>
        <v>0</v>
      </c>
      <c r="Q110" s="15" t="str">
        <f>ROUND(G110*O110,2)</f>
        <v>0</v>
      </c>
      <c r="R110" s="15" t="str">
        <f>ROUND(G110*P110,2)</f>
        <v>0</v>
      </c>
      <c r="S110" s="15" t="str">
        <f>Q110</f>
        <v>0</v>
      </c>
      <c r="T110" s="15"/>
      <c r="U110" s="15"/>
      <c r="V110" s="15"/>
      <c r="W110" s="15"/>
      <c r="X110" s="15"/>
      <c r="Y110" s="15"/>
      <c r="Z110" s="31"/>
      <c r="AA110" s="18" t="s">
        <v>49</v>
      </c>
      <c r="AB110" s="28" t="s">
        <v>50</v>
      </c>
    </row>
    <row r="111" spans="1:28" customHeight="1" ht="35">
      <c r="B111" s="22" t="s">
        <v>142</v>
      </c>
      <c r="C111" s="13" t="s">
        <v>146</v>
      </c>
      <c r="D111" s="13" t="s">
        <v>147</v>
      </c>
      <c r="E111" s="13" t="s">
        <v>145</v>
      </c>
      <c r="F111" s="15">
        <v>170.19</v>
      </c>
      <c r="G111" s="15">
        <v>96</v>
      </c>
      <c r="H111" s="15">
        <v>16338.24</v>
      </c>
      <c r="I111" s="15" t="str">
        <f>F111 * 0.0025 </f>
        <v>0</v>
      </c>
      <c r="J111" s="15">
        <v>0</v>
      </c>
      <c r="K111" s="15" t="str">
        <f>F111-I111-J111</f>
        <v>0</v>
      </c>
      <c r="L111" s="15"/>
      <c r="M111" s="15">
        <v>0.01</v>
      </c>
      <c r="N111" s="15">
        <v>0</v>
      </c>
      <c r="O111" s="15" t="str">
        <f>ROUND(K111*M111,2)</f>
        <v>0</v>
      </c>
      <c r="P111" s="15" t="str">
        <f>ROUND(K111*N111,2)</f>
        <v>0</v>
      </c>
      <c r="Q111" s="15" t="str">
        <f>ROUND(G111*O111,2)</f>
        <v>0</v>
      </c>
      <c r="R111" s="15" t="str">
        <f>ROUND(G111*P111,2)</f>
        <v>0</v>
      </c>
      <c r="S111" s="15" t="str">
        <f>Q111</f>
        <v>0</v>
      </c>
      <c r="T111" s="15"/>
      <c r="U111" s="15"/>
      <c r="V111" s="15"/>
      <c r="W111" s="15"/>
      <c r="X111" s="15"/>
      <c r="Y111" s="15"/>
      <c r="Z111" s="31"/>
      <c r="AA111" s="18" t="s">
        <v>49</v>
      </c>
      <c r="AB111" s="28" t="s">
        <v>50</v>
      </c>
    </row>
    <row r="112" spans="1:28" customHeight="1" ht="35">
      <c r="B112" s="22" t="s">
        <v>142</v>
      </c>
      <c r="C112" s="13" t="s">
        <v>146</v>
      </c>
      <c r="D112" s="13" t="s">
        <v>147</v>
      </c>
      <c r="E112" s="13" t="s">
        <v>145</v>
      </c>
      <c r="F112" s="15">
        <v>169.88</v>
      </c>
      <c r="G112" s="15">
        <v>223</v>
      </c>
      <c r="H112" s="15">
        <v>37883.24</v>
      </c>
      <c r="I112" s="15" t="str">
        <f>F112 * 0.0025 </f>
        <v>0</v>
      </c>
      <c r="J112" s="15">
        <v>0</v>
      </c>
      <c r="K112" s="15" t="str">
        <f>F112-I112-J112</f>
        <v>0</v>
      </c>
      <c r="L112" s="15"/>
      <c r="M112" s="15">
        <v>0.01</v>
      </c>
      <c r="N112" s="15">
        <v>0</v>
      </c>
      <c r="O112" s="15" t="str">
        <f>ROUND(K112*M112,2)</f>
        <v>0</v>
      </c>
      <c r="P112" s="15" t="str">
        <f>ROUND(K112*N112,2)</f>
        <v>0</v>
      </c>
      <c r="Q112" s="15" t="str">
        <f>ROUND(G112*O112,2)</f>
        <v>0</v>
      </c>
      <c r="R112" s="15" t="str">
        <f>ROUND(G112*P112,2)</f>
        <v>0</v>
      </c>
      <c r="S112" s="15" t="str">
        <f>Q112</f>
        <v>0</v>
      </c>
      <c r="T112" s="15"/>
      <c r="U112" s="15"/>
      <c r="V112" s="15"/>
      <c r="W112" s="15"/>
      <c r="X112" s="15"/>
      <c r="Y112" s="15"/>
      <c r="Z112" s="31"/>
      <c r="AA112" s="18" t="s">
        <v>49</v>
      </c>
      <c r="AB112" s="28" t="s">
        <v>50</v>
      </c>
    </row>
    <row r="113" spans="1:28" customHeight="1" ht="35">
      <c r="B113" s="22" t="s">
        <v>142</v>
      </c>
      <c r="C113" s="13" t="s">
        <v>148</v>
      </c>
      <c r="D113" s="13" t="s">
        <v>149</v>
      </c>
      <c r="E113" s="13" t="s">
        <v>145</v>
      </c>
      <c r="F113" s="15">
        <v>157.95</v>
      </c>
      <c r="G113" s="15">
        <v>100</v>
      </c>
      <c r="H113" s="15">
        <v>15795</v>
      </c>
      <c r="I113" s="15" t="str">
        <f>F113 * 0.0025 </f>
        <v>0</v>
      </c>
      <c r="J113" s="15">
        <v>0</v>
      </c>
      <c r="K113" s="15" t="str">
        <f>F113-I113-J113</f>
        <v>0</v>
      </c>
      <c r="L113" s="15"/>
      <c r="M113" s="15">
        <v>0.01</v>
      </c>
      <c r="N113" s="15">
        <v>0</v>
      </c>
      <c r="O113" s="15" t="str">
        <f>ROUND(K113*M113,2)</f>
        <v>0</v>
      </c>
      <c r="P113" s="15" t="str">
        <f>ROUND(K113*N113,2)</f>
        <v>0</v>
      </c>
      <c r="Q113" s="15" t="str">
        <f>ROUND(G113*O113,2)</f>
        <v>0</v>
      </c>
      <c r="R113" s="15" t="str">
        <f>ROUND(G113*P113,2)</f>
        <v>0</v>
      </c>
      <c r="S113" s="15" t="str">
        <f>Q113</f>
        <v>0</v>
      </c>
      <c r="T113" s="15"/>
      <c r="U113" s="15"/>
      <c r="V113" s="15"/>
      <c r="W113" s="15"/>
      <c r="X113" s="15"/>
      <c r="Y113" s="15"/>
      <c r="Z113" s="31"/>
      <c r="AA113" s="18" t="s">
        <v>49</v>
      </c>
      <c r="AB113" s="28" t="s">
        <v>50</v>
      </c>
    </row>
    <row r="114" spans="1:28" customHeight="1" ht="35">
      <c r="B114" s="22" t="s">
        <v>142</v>
      </c>
      <c r="C114" s="13" t="s">
        <v>148</v>
      </c>
      <c r="D114" s="13" t="s">
        <v>149</v>
      </c>
      <c r="E114" s="13" t="s">
        <v>145</v>
      </c>
      <c r="F114" s="15">
        <v>157.75</v>
      </c>
      <c r="G114" s="15">
        <v>219</v>
      </c>
      <c r="H114" s="15">
        <v>34547.25</v>
      </c>
      <c r="I114" s="15" t="str">
        <f>F114 * 0.0025 </f>
        <v>0</v>
      </c>
      <c r="J114" s="15">
        <v>0</v>
      </c>
      <c r="K114" s="15" t="str">
        <f>F114-I114-J114</f>
        <v>0</v>
      </c>
      <c r="L114" s="15"/>
      <c r="M114" s="15">
        <v>0.01</v>
      </c>
      <c r="N114" s="15">
        <v>0</v>
      </c>
      <c r="O114" s="15" t="str">
        <f>ROUND(K114*M114,2)</f>
        <v>0</v>
      </c>
      <c r="P114" s="15" t="str">
        <f>ROUND(K114*N114,2)</f>
        <v>0</v>
      </c>
      <c r="Q114" s="15" t="str">
        <f>ROUND(G114*O114,2)</f>
        <v>0</v>
      </c>
      <c r="R114" s="15" t="str">
        <f>ROUND(G114*P114,2)</f>
        <v>0</v>
      </c>
      <c r="S114" s="15" t="str">
        <f>Q114</f>
        <v>0</v>
      </c>
      <c r="T114" s="15"/>
      <c r="U114" s="15"/>
      <c r="V114" s="15"/>
      <c r="W114" s="15"/>
      <c r="X114" s="15"/>
      <c r="Y114" s="15"/>
      <c r="Z114" s="31"/>
      <c r="AA114" s="18" t="s">
        <v>49</v>
      </c>
      <c r="AB114" s="28" t="s">
        <v>50</v>
      </c>
    </row>
    <row r="115" spans="1:28" customHeight="1" ht="35">
      <c r="B115" s="22" t="s">
        <v>142</v>
      </c>
      <c r="C115" s="13" t="s">
        <v>150</v>
      </c>
      <c r="D115" s="13" t="s">
        <v>151</v>
      </c>
      <c r="E115" s="13" t="s">
        <v>152</v>
      </c>
      <c r="F115" s="15">
        <v>230.61</v>
      </c>
      <c r="G115" s="15">
        <v>60</v>
      </c>
      <c r="H115" s="15">
        <v>13836.6</v>
      </c>
      <c r="I115" s="15" t="str">
        <f>F115 * 0.0025 </f>
        <v>0</v>
      </c>
      <c r="J115" s="15">
        <v>0</v>
      </c>
      <c r="K115" s="15" t="str">
        <f>F115-I115-J115</f>
        <v>0</v>
      </c>
      <c r="L115" s="15"/>
      <c r="M115" s="15">
        <v>0.01</v>
      </c>
      <c r="N115" s="15">
        <v>0</v>
      </c>
      <c r="O115" s="15" t="str">
        <f>ROUND(K115*M115,2)</f>
        <v>0</v>
      </c>
      <c r="P115" s="15" t="str">
        <f>ROUND(K115*N115,2)</f>
        <v>0</v>
      </c>
      <c r="Q115" s="15" t="str">
        <f>ROUND(G115*O115,2)</f>
        <v>0</v>
      </c>
      <c r="R115" s="15" t="str">
        <f>ROUND(G115*P115,2)</f>
        <v>0</v>
      </c>
      <c r="S115" s="15" t="str">
        <f>Q115</f>
        <v>0</v>
      </c>
      <c r="T115" s="15"/>
      <c r="U115" s="15"/>
      <c r="V115" s="15"/>
      <c r="W115" s="15"/>
      <c r="X115" s="15"/>
      <c r="Y115" s="15"/>
      <c r="Z115" s="31"/>
      <c r="AA115" s="18" t="s">
        <v>49</v>
      </c>
      <c r="AB115" s="28" t="s">
        <v>50</v>
      </c>
    </row>
    <row r="116" spans="1:28" customHeight="1" ht="35">
      <c r="B116" s="22" t="s">
        <v>142</v>
      </c>
      <c r="C116" s="13" t="s">
        <v>150</v>
      </c>
      <c r="D116" s="13" t="s">
        <v>151</v>
      </c>
      <c r="E116" s="13" t="s">
        <v>152</v>
      </c>
      <c r="F116" s="15">
        <v>230.79</v>
      </c>
      <c r="G116" s="15">
        <v>20</v>
      </c>
      <c r="H116" s="15">
        <v>4615.8</v>
      </c>
      <c r="I116" s="15" t="str">
        <f>F116 * 0.0025 </f>
        <v>0</v>
      </c>
      <c r="J116" s="15">
        <v>0</v>
      </c>
      <c r="K116" s="15" t="str">
        <f>F116-I116-J116</f>
        <v>0</v>
      </c>
      <c r="L116" s="15"/>
      <c r="M116" s="15">
        <v>0.01</v>
      </c>
      <c r="N116" s="15">
        <v>0</v>
      </c>
      <c r="O116" s="15" t="str">
        <f>ROUND(K116*M116,2)</f>
        <v>0</v>
      </c>
      <c r="P116" s="15" t="str">
        <f>ROUND(K116*N116,2)</f>
        <v>0</v>
      </c>
      <c r="Q116" s="15" t="str">
        <f>ROUND(G116*O116,2)</f>
        <v>0</v>
      </c>
      <c r="R116" s="15" t="str">
        <f>ROUND(G116*P116,2)</f>
        <v>0</v>
      </c>
      <c r="S116" s="15" t="str">
        <f>Q116</f>
        <v>0</v>
      </c>
      <c r="T116" s="15"/>
      <c r="U116" s="15"/>
      <c r="V116" s="15"/>
      <c r="W116" s="15"/>
      <c r="X116" s="15"/>
      <c r="Y116" s="15"/>
      <c r="Z116" s="31"/>
      <c r="AA116" s="18" t="s">
        <v>49</v>
      </c>
      <c r="AB116" s="28" t="s">
        <v>50</v>
      </c>
    </row>
    <row r="117" spans="1:28" customHeight="1" ht="35">
      <c r="B117" s="22" t="s">
        <v>142</v>
      </c>
      <c r="C117" s="13" t="s">
        <v>153</v>
      </c>
      <c r="D117" s="13" t="s">
        <v>154</v>
      </c>
      <c r="E117" s="13" t="s">
        <v>152</v>
      </c>
      <c r="F117" s="15">
        <v>229.2</v>
      </c>
      <c r="G117" s="15">
        <v>40</v>
      </c>
      <c r="H117" s="15">
        <v>9168</v>
      </c>
      <c r="I117" s="15" t="str">
        <f>F117 * 0.0025 </f>
        <v>0</v>
      </c>
      <c r="J117" s="15">
        <v>0</v>
      </c>
      <c r="K117" s="15" t="str">
        <f>F117-I117-J117</f>
        <v>0</v>
      </c>
      <c r="L117" s="15"/>
      <c r="M117" s="15">
        <v>0.01</v>
      </c>
      <c r="N117" s="15">
        <v>0</v>
      </c>
      <c r="O117" s="15" t="str">
        <f>ROUND(K117*M117,2)</f>
        <v>0</v>
      </c>
      <c r="P117" s="15" t="str">
        <f>ROUND(K117*N117,2)</f>
        <v>0</v>
      </c>
      <c r="Q117" s="15" t="str">
        <f>ROUND(G117*O117,2)</f>
        <v>0</v>
      </c>
      <c r="R117" s="15" t="str">
        <f>ROUND(G117*P117,2)</f>
        <v>0</v>
      </c>
      <c r="S117" s="15" t="str">
        <f>Q117</f>
        <v>0</v>
      </c>
      <c r="T117" s="15"/>
      <c r="U117" s="15"/>
      <c r="V117" s="15"/>
      <c r="W117" s="15"/>
      <c r="X117" s="15"/>
      <c r="Y117" s="15"/>
      <c r="Z117" s="31"/>
      <c r="AA117" s="18" t="s">
        <v>49</v>
      </c>
      <c r="AB117" s="28" t="s">
        <v>50</v>
      </c>
    </row>
    <row r="118" spans="1:28" customHeight="1" ht="35">
      <c r="B118" s="22" t="s">
        <v>142</v>
      </c>
      <c r="C118" s="13" t="s">
        <v>153</v>
      </c>
      <c r="D118" s="13" t="s">
        <v>154</v>
      </c>
      <c r="E118" s="13" t="s">
        <v>152</v>
      </c>
      <c r="F118" s="15">
        <v>229.38</v>
      </c>
      <c r="G118" s="15">
        <v>20</v>
      </c>
      <c r="H118" s="15">
        <v>4587.6</v>
      </c>
      <c r="I118" s="15" t="str">
        <f>F118 * 0.0025 </f>
        <v>0</v>
      </c>
      <c r="J118" s="15">
        <v>0</v>
      </c>
      <c r="K118" s="15" t="str">
        <f>F118-I118-J118</f>
        <v>0</v>
      </c>
      <c r="L118" s="15"/>
      <c r="M118" s="15">
        <v>0.01</v>
      </c>
      <c r="N118" s="15">
        <v>0</v>
      </c>
      <c r="O118" s="15" t="str">
        <f>ROUND(K118*M118,2)</f>
        <v>0</v>
      </c>
      <c r="P118" s="15" t="str">
        <f>ROUND(K118*N118,2)</f>
        <v>0</v>
      </c>
      <c r="Q118" s="15" t="str">
        <f>ROUND(G118*O118,2)</f>
        <v>0</v>
      </c>
      <c r="R118" s="15" t="str">
        <f>ROUND(G118*P118,2)</f>
        <v>0</v>
      </c>
      <c r="S118" s="15" t="str">
        <f>Q118</f>
        <v>0</v>
      </c>
      <c r="T118" s="15"/>
      <c r="U118" s="15"/>
      <c r="V118" s="15"/>
      <c r="W118" s="15"/>
      <c r="X118" s="15"/>
      <c r="Y118" s="15"/>
      <c r="Z118" s="31"/>
      <c r="AA118" s="18" t="s">
        <v>49</v>
      </c>
      <c r="AB118" s="28" t="s">
        <v>50</v>
      </c>
    </row>
    <row r="119" spans="1:28" customHeight="1" ht="35">
      <c r="B119" s="22" t="s">
        <v>142</v>
      </c>
      <c r="C119" s="13" t="s">
        <v>155</v>
      </c>
      <c r="D119" s="13" t="s">
        <v>156</v>
      </c>
      <c r="E119" s="13" t="s">
        <v>152</v>
      </c>
      <c r="F119" s="15">
        <v>282.84</v>
      </c>
      <c r="G119" s="15">
        <v>40</v>
      </c>
      <c r="H119" s="15">
        <v>11313.6</v>
      </c>
      <c r="I119" s="15" t="str">
        <f>F119 * 0.0025 </f>
        <v>0</v>
      </c>
      <c r="J119" s="15">
        <v>0</v>
      </c>
      <c r="K119" s="15" t="str">
        <f>F119-I119-J119</f>
        <v>0</v>
      </c>
      <c r="L119" s="15"/>
      <c r="M119" s="15">
        <v>0.01</v>
      </c>
      <c r="N119" s="15">
        <v>0</v>
      </c>
      <c r="O119" s="15" t="str">
        <f>ROUND(K119*M119,2)</f>
        <v>0</v>
      </c>
      <c r="P119" s="15" t="str">
        <f>ROUND(K119*N119,2)</f>
        <v>0</v>
      </c>
      <c r="Q119" s="15" t="str">
        <f>ROUND(G119*O119,2)</f>
        <v>0</v>
      </c>
      <c r="R119" s="15" t="str">
        <f>ROUND(G119*P119,2)</f>
        <v>0</v>
      </c>
      <c r="S119" s="15" t="str">
        <f>Q119</f>
        <v>0</v>
      </c>
      <c r="T119" s="15"/>
      <c r="U119" s="15"/>
      <c r="V119" s="15"/>
      <c r="W119" s="15"/>
      <c r="X119" s="15"/>
      <c r="Y119" s="15"/>
      <c r="Z119" s="31"/>
      <c r="AA119" s="18" t="s">
        <v>49</v>
      </c>
      <c r="AB119" s="28" t="s">
        <v>50</v>
      </c>
    </row>
    <row r="120" spans="1:28" customHeight="1" ht="35">
      <c r="B120" s="22" t="s">
        <v>142</v>
      </c>
      <c r="C120" s="13" t="s">
        <v>155</v>
      </c>
      <c r="D120" s="13" t="s">
        <v>156</v>
      </c>
      <c r="E120" s="13" t="s">
        <v>152</v>
      </c>
      <c r="F120" s="15">
        <v>283.12</v>
      </c>
      <c r="G120" s="15">
        <v>20</v>
      </c>
      <c r="H120" s="15">
        <v>5662.4</v>
      </c>
      <c r="I120" s="15" t="str">
        <f>F120 * 0.0025 </f>
        <v>0</v>
      </c>
      <c r="J120" s="15">
        <v>0</v>
      </c>
      <c r="K120" s="15" t="str">
        <f>F120-I120-J120</f>
        <v>0</v>
      </c>
      <c r="L120" s="15"/>
      <c r="M120" s="15">
        <v>0.01</v>
      </c>
      <c r="N120" s="15">
        <v>0</v>
      </c>
      <c r="O120" s="15" t="str">
        <f>ROUND(K120*M120,2)</f>
        <v>0</v>
      </c>
      <c r="P120" s="15" t="str">
        <f>ROUND(K120*N120,2)</f>
        <v>0</v>
      </c>
      <c r="Q120" s="15" t="str">
        <f>ROUND(G120*O120,2)</f>
        <v>0</v>
      </c>
      <c r="R120" s="15" t="str">
        <f>ROUND(G120*P120,2)</f>
        <v>0</v>
      </c>
      <c r="S120" s="15" t="str">
        <f>Q120</f>
        <v>0</v>
      </c>
      <c r="T120" s="15"/>
      <c r="U120" s="15"/>
      <c r="V120" s="15"/>
      <c r="W120" s="15"/>
      <c r="X120" s="15"/>
      <c r="Y120" s="15"/>
      <c r="Z120" s="31"/>
      <c r="AA120" s="18" t="s">
        <v>49</v>
      </c>
      <c r="AB120" s="28" t="s">
        <v>50</v>
      </c>
    </row>
    <row r="121" spans="1:28" customHeight="1" ht="35">
      <c r="B121" s="22" t="s">
        <v>142</v>
      </c>
      <c r="C121" s="13" t="s">
        <v>157</v>
      </c>
      <c r="D121" s="13" t="s">
        <v>158</v>
      </c>
      <c r="E121" s="13" t="s">
        <v>159</v>
      </c>
      <c r="F121" s="15">
        <v>266.66</v>
      </c>
      <c r="G121" s="15">
        <v>60</v>
      </c>
      <c r="H121" s="15">
        <v>15999.6</v>
      </c>
      <c r="I121" s="15" t="str">
        <f>F121 * 0.0025 </f>
        <v>0</v>
      </c>
      <c r="J121" s="15">
        <v>0</v>
      </c>
      <c r="K121" s="15" t="str">
        <f>F121-I121-J121</f>
        <v>0</v>
      </c>
      <c r="L121" s="15"/>
      <c r="M121" s="15">
        <v>0.01</v>
      </c>
      <c r="N121" s="15">
        <v>0</v>
      </c>
      <c r="O121" s="15" t="str">
        <f>ROUND(K121*M121,2)</f>
        <v>0</v>
      </c>
      <c r="P121" s="15" t="str">
        <f>ROUND(K121*N121,2)</f>
        <v>0</v>
      </c>
      <c r="Q121" s="15" t="str">
        <f>ROUND(G121*O121,2)</f>
        <v>0</v>
      </c>
      <c r="R121" s="15" t="str">
        <f>ROUND(G121*P121,2)</f>
        <v>0</v>
      </c>
      <c r="S121" s="15" t="str">
        <f>Q121</f>
        <v>0</v>
      </c>
      <c r="T121" s="15"/>
      <c r="U121" s="15"/>
      <c r="V121" s="15"/>
      <c r="W121" s="15"/>
      <c r="X121" s="15"/>
      <c r="Y121" s="15"/>
      <c r="Z121" s="31"/>
      <c r="AA121" s="18" t="s">
        <v>49</v>
      </c>
      <c r="AB121" s="28" t="s">
        <v>50</v>
      </c>
    </row>
    <row r="122" spans="1:28" customHeight="1" ht="35">
      <c r="B122" s="22" t="s">
        <v>142</v>
      </c>
      <c r="C122" s="13" t="s">
        <v>157</v>
      </c>
      <c r="D122" s="13" t="s">
        <v>158</v>
      </c>
      <c r="E122" s="13" t="s">
        <v>159</v>
      </c>
      <c r="F122" s="15">
        <v>266.83</v>
      </c>
      <c r="G122" s="15">
        <v>20</v>
      </c>
      <c r="H122" s="15">
        <v>5336.6</v>
      </c>
      <c r="I122" s="15" t="str">
        <f>F122 * 0.0025 </f>
        <v>0</v>
      </c>
      <c r="J122" s="15">
        <v>0</v>
      </c>
      <c r="K122" s="15" t="str">
        <f>F122-I122-J122</f>
        <v>0</v>
      </c>
      <c r="L122" s="15"/>
      <c r="M122" s="15">
        <v>0.01</v>
      </c>
      <c r="N122" s="15">
        <v>0</v>
      </c>
      <c r="O122" s="15" t="str">
        <f>ROUND(K122*M122,2)</f>
        <v>0</v>
      </c>
      <c r="P122" s="15" t="str">
        <f>ROUND(K122*N122,2)</f>
        <v>0</v>
      </c>
      <c r="Q122" s="15" t="str">
        <f>ROUND(G122*O122,2)</f>
        <v>0</v>
      </c>
      <c r="R122" s="15" t="str">
        <f>ROUND(G122*P122,2)</f>
        <v>0</v>
      </c>
      <c r="S122" s="15" t="str">
        <f>Q122</f>
        <v>0</v>
      </c>
      <c r="T122" s="15"/>
      <c r="U122" s="15"/>
      <c r="V122" s="15"/>
      <c r="W122" s="15"/>
      <c r="X122" s="15"/>
      <c r="Y122" s="15"/>
      <c r="Z122" s="31"/>
      <c r="AA122" s="18" t="s">
        <v>49</v>
      </c>
      <c r="AB122" s="28" t="s">
        <v>50</v>
      </c>
    </row>
    <row r="123" spans="1:28" customHeight="1" ht="35">
      <c r="B123" s="22" t="s">
        <v>142</v>
      </c>
      <c r="C123" s="13" t="s">
        <v>160</v>
      </c>
      <c r="D123" s="13" t="s">
        <v>161</v>
      </c>
      <c r="E123" s="13" t="s">
        <v>162</v>
      </c>
      <c r="F123" s="15">
        <v>117.28</v>
      </c>
      <c r="G123" s="15">
        <v>110</v>
      </c>
      <c r="H123" s="15">
        <v>12900.8</v>
      </c>
      <c r="I123" s="15" t="str">
        <f>F123 * 0.0025 </f>
        <v>0</v>
      </c>
      <c r="J123" s="15">
        <v>0</v>
      </c>
      <c r="K123" s="15" t="str">
        <f>F123-I123-J123</f>
        <v>0</v>
      </c>
      <c r="L123" s="15"/>
      <c r="M123" s="15">
        <v>0.01</v>
      </c>
      <c r="N123" s="15">
        <v>0</v>
      </c>
      <c r="O123" s="15" t="str">
        <f>ROUND(K123*M123,2)</f>
        <v>0</v>
      </c>
      <c r="P123" s="15" t="str">
        <f>ROUND(K123*N123,2)</f>
        <v>0</v>
      </c>
      <c r="Q123" s="15" t="str">
        <f>ROUND(G123*O123,2)</f>
        <v>0</v>
      </c>
      <c r="R123" s="15" t="str">
        <f>ROUND(G123*P123,2)</f>
        <v>0</v>
      </c>
      <c r="S123" s="15" t="str">
        <f>Q123</f>
        <v>0</v>
      </c>
      <c r="T123" s="15"/>
      <c r="U123" s="15"/>
      <c r="V123" s="15"/>
      <c r="W123" s="15"/>
      <c r="X123" s="15"/>
      <c r="Y123" s="15"/>
      <c r="Z123" s="31"/>
      <c r="AA123" s="18" t="s">
        <v>49</v>
      </c>
      <c r="AB123" s="28" t="s">
        <v>50</v>
      </c>
    </row>
    <row r="124" spans="1:28" customHeight="1" ht="35">
      <c r="B124" s="22" t="s">
        <v>142</v>
      </c>
      <c r="C124" s="13" t="s">
        <v>160</v>
      </c>
      <c r="D124" s="13" t="s">
        <v>161</v>
      </c>
      <c r="E124" s="13" t="s">
        <v>162</v>
      </c>
      <c r="F124" s="15">
        <v>117.13</v>
      </c>
      <c r="G124" s="15">
        <v>35</v>
      </c>
      <c r="H124" s="15">
        <v>4099.55</v>
      </c>
      <c r="I124" s="15" t="str">
        <f>F124 * 0.0025 </f>
        <v>0</v>
      </c>
      <c r="J124" s="15">
        <v>0</v>
      </c>
      <c r="K124" s="15" t="str">
        <f>F124-I124-J124</f>
        <v>0</v>
      </c>
      <c r="L124" s="15"/>
      <c r="M124" s="15">
        <v>0.01</v>
      </c>
      <c r="N124" s="15">
        <v>0</v>
      </c>
      <c r="O124" s="15" t="str">
        <f>ROUND(K124*M124,2)</f>
        <v>0</v>
      </c>
      <c r="P124" s="15" t="str">
        <f>ROUND(K124*N124,2)</f>
        <v>0</v>
      </c>
      <c r="Q124" s="15" t="str">
        <f>ROUND(G124*O124,2)</f>
        <v>0</v>
      </c>
      <c r="R124" s="15" t="str">
        <f>ROUND(G124*P124,2)</f>
        <v>0</v>
      </c>
      <c r="S124" s="15" t="str">
        <f>Q124</f>
        <v>0</v>
      </c>
      <c r="T124" s="15"/>
      <c r="U124" s="15"/>
      <c r="V124" s="15"/>
      <c r="W124" s="15"/>
      <c r="X124" s="15"/>
      <c r="Y124" s="15"/>
      <c r="Z124" s="31"/>
      <c r="AA124" s="18" t="s">
        <v>49</v>
      </c>
      <c r="AB124" s="28" t="s">
        <v>50</v>
      </c>
    </row>
    <row r="125" spans="1:28" customHeight="1" ht="35">
      <c r="B125" s="22" t="s">
        <v>142</v>
      </c>
      <c r="C125" s="13" t="s">
        <v>163</v>
      </c>
      <c r="D125" s="13" t="s">
        <v>164</v>
      </c>
      <c r="E125" s="13" t="s">
        <v>162</v>
      </c>
      <c r="F125" s="15">
        <v>155.5</v>
      </c>
      <c r="G125" s="15">
        <v>2273</v>
      </c>
      <c r="H125" s="15">
        <v>353451.5</v>
      </c>
      <c r="I125" s="15" t="str">
        <f>F125 * 0.0025 </f>
        <v>0</v>
      </c>
      <c r="J125" s="15">
        <v>0</v>
      </c>
      <c r="K125" s="15" t="str">
        <f>F125-I125-J125</f>
        <v>0</v>
      </c>
      <c r="L125" s="15"/>
      <c r="M125" s="15">
        <v>0.01</v>
      </c>
      <c r="N125" s="15">
        <v>0</v>
      </c>
      <c r="O125" s="15" t="str">
        <f>ROUND(K125*M125,2)</f>
        <v>0</v>
      </c>
      <c r="P125" s="15" t="str">
        <f>ROUND(K125*N125,2)</f>
        <v>0</v>
      </c>
      <c r="Q125" s="15" t="str">
        <f>ROUND(G125*O125,2)</f>
        <v>0</v>
      </c>
      <c r="R125" s="15" t="str">
        <f>ROUND(G125*P125,2)</f>
        <v>0</v>
      </c>
      <c r="S125" s="15" t="str">
        <f>Q125</f>
        <v>0</v>
      </c>
      <c r="T125" s="15"/>
      <c r="U125" s="15"/>
      <c r="V125" s="15"/>
      <c r="W125" s="15"/>
      <c r="X125" s="15"/>
      <c r="Y125" s="15"/>
      <c r="Z125" s="31"/>
      <c r="AA125" s="18" t="s">
        <v>49</v>
      </c>
      <c r="AB125" s="28" t="s">
        <v>50</v>
      </c>
    </row>
    <row r="126" spans="1:28" customHeight="1" ht="35">
      <c r="B126" s="22" t="s">
        <v>142</v>
      </c>
      <c r="C126" s="13" t="s">
        <v>163</v>
      </c>
      <c r="D126" s="13" t="s">
        <v>164</v>
      </c>
      <c r="E126" s="13" t="s">
        <v>162</v>
      </c>
      <c r="F126" s="15">
        <v>155.73</v>
      </c>
      <c r="G126" s="15">
        <v>700</v>
      </c>
      <c r="H126" s="15">
        <v>109011</v>
      </c>
      <c r="I126" s="15" t="str">
        <f>F126 * 0.0025 </f>
        <v>0</v>
      </c>
      <c r="J126" s="15">
        <v>0</v>
      </c>
      <c r="K126" s="15" t="str">
        <f>F126-I126-J126</f>
        <v>0</v>
      </c>
      <c r="L126" s="15"/>
      <c r="M126" s="15">
        <v>0.01</v>
      </c>
      <c r="N126" s="15">
        <v>0</v>
      </c>
      <c r="O126" s="15" t="str">
        <f>ROUND(K126*M126,2)</f>
        <v>0</v>
      </c>
      <c r="P126" s="15" t="str">
        <f>ROUND(K126*N126,2)</f>
        <v>0</v>
      </c>
      <c r="Q126" s="15" t="str">
        <f>ROUND(G126*O126,2)</f>
        <v>0</v>
      </c>
      <c r="R126" s="15" t="str">
        <f>ROUND(G126*P126,2)</f>
        <v>0</v>
      </c>
      <c r="S126" s="15" t="str">
        <f>Q126</f>
        <v>0</v>
      </c>
      <c r="T126" s="15"/>
      <c r="U126" s="15"/>
      <c r="V126" s="15"/>
      <c r="W126" s="15"/>
      <c r="X126" s="15"/>
      <c r="Y126" s="15"/>
      <c r="Z126" s="31"/>
      <c r="AA126" s="18" t="s">
        <v>49</v>
      </c>
      <c r="AB126" s="28" t="s">
        <v>50</v>
      </c>
    </row>
    <row r="127" spans="1:28" customHeight="1" ht="35">
      <c r="B127" s="22" t="s">
        <v>142</v>
      </c>
      <c r="C127" s="13" t="s">
        <v>165</v>
      </c>
      <c r="D127" s="13" t="s">
        <v>166</v>
      </c>
      <c r="E127" s="13" t="s">
        <v>167</v>
      </c>
      <c r="F127" s="15">
        <v>184.39</v>
      </c>
      <c r="G127" s="15">
        <v>1079</v>
      </c>
      <c r="H127" s="15">
        <v>198956.81</v>
      </c>
      <c r="I127" s="15" t="str">
        <f>F127 * 0.0025 </f>
        <v>0</v>
      </c>
      <c r="J127" s="15">
        <v>0</v>
      </c>
      <c r="K127" s="15" t="str">
        <f>F127-I127-J127</f>
        <v>0</v>
      </c>
      <c r="L127" s="15"/>
      <c r="M127" s="15">
        <v>0.01</v>
      </c>
      <c r="N127" s="15">
        <v>0</v>
      </c>
      <c r="O127" s="15" t="str">
        <f>ROUND(K127*M127,2)</f>
        <v>0</v>
      </c>
      <c r="P127" s="15" t="str">
        <f>ROUND(K127*N127,2)</f>
        <v>0</v>
      </c>
      <c r="Q127" s="15" t="str">
        <f>ROUND(G127*O127,2)</f>
        <v>0</v>
      </c>
      <c r="R127" s="15" t="str">
        <f>ROUND(G127*P127,2)</f>
        <v>0</v>
      </c>
      <c r="S127" s="15" t="str">
        <f>Q127</f>
        <v>0</v>
      </c>
      <c r="T127" s="15"/>
      <c r="U127" s="15"/>
      <c r="V127" s="15"/>
      <c r="W127" s="15"/>
      <c r="X127" s="15"/>
      <c r="Y127" s="15"/>
      <c r="Z127" s="31"/>
      <c r="AA127" s="18" t="s">
        <v>49</v>
      </c>
      <c r="AB127" s="28" t="s">
        <v>50</v>
      </c>
    </row>
    <row r="128" spans="1:28" customHeight="1" ht="35">
      <c r="B128" s="22" t="s">
        <v>142</v>
      </c>
      <c r="C128" s="13" t="s">
        <v>165</v>
      </c>
      <c r="D128" s="13" t="s">
        <v>166</v>
      </c>
      <c r="E128" s="13" t="s">
        <v>167</v>
      </c>
      <c r="F128" s="15">
        <v>184.59</v>
      </c>
      <c r="G128" s="15">
        <v>280</v>
      </c>
      <c r="H128" s="15">
        <v>51685.2</v>
      </c>
      <c r="I128" s="15" t="str">
        <f>F128 * 0.0025 </f>
        <v>0</v>
      </c>
      <c r="J128" s="15">
        <v>0</v>
      </c>
      <c r="K128" s="15" t="str">
        <f>F128-I128-J128</f>
        <v>0</v>
      </c>
      <c r="L128" s="15"/>
      <c r="M128" s="15">
        <v>0.01</v>
      </c>
      <c r="N128" s="15">
        <v>0</v>
      </c>
      <c r="O128" s="15" t="str">
        <f>ROUND(K128*M128,2)</f>
        <v>0</v>
      </c>
      <c r="P128" s="15" t="str">
        <f>ROUND(K128*N128,2)</f>
        <v>0</v>
      </c>
      <c r="Q128" s="15" t="str">
        <f>ROUND(G128*O128,2)</f>
        <v>0</v>
      </c>
      <c r="R128" s="15" t="str">
        <f>ROUND(G128*P128,2)</f>
        <v>0</v>
      </c>
      <c r="S128" s="15" t="str">
        <f>Q128</f>
        <v>0</v>
      </c>
      <c r="T128" s="15"/>
      <c r="U128" s="15"/>
      <c r="V128" s="15"/>
      <c r="W128" s="15"/>
      <c r="X128" s="15"/>
      <c r="Y128" s="15"/>
      <c r="Z128" s="31"/>
      <c r="AA128" s="18" t="s">
        <v>49</v>
      </c>
      <c r="AB128" s="28" t="s">
        <v>50</v>
      </c>
    </row>
    <row r="129" spans="1:28" customHeight="1" ht="35">
      <c r="B129" s="22" t="s">
        <v>142</v>
      </c>
      <c r="C129" s="13" t="s">
        <v>168</v>
      </c>
      <c r="D129" s="13" t="s">
        <v>169</v>
      </c>
      <c r="E129" s="13" t="s">
        <v>162</v>
      </c>
      <c r="F129" s="15">
        <v>188.98</v>
      </c>
      <c r="G129" s="15">
        <v>260</v>
      </c>
      <c r="H129" s="15">
        <v>49134.8</v>
      </c>
      <c r="I129" s="15" t="str">
        <f>F129 * 0.0025 </f>
        <v>0</v>
      </c>
      <c r="J129" s="15">
        <v>0</v>
      </c>
      <c r="K129" s="15" t="str">
        <f>F129-I129-J129</f>
        <v>0</v>
      </c>
      <c r="L129" s="15"/>
      <c r="M129" s="15">
        <v>0.01</v>
      </c>
      <c r="N129" s="15">
        <v>0</v>
      </c>
      <c r="O129" s="15" t="str">
        <f>ROUND(K129*M129,2)</f>
        <v>0</v>
      </c>
      <c r="P129" s="15" t="str">
        <f>ROUND(K129*N129,2)</f>
        <v>0</v>
      </c>
      <c r="Q129" s="15" t="str">
        <f>ROUND(G129*O129,2)</f>
        <v>0</v>
      </c>
      <c r="R129" s="15" t="str">
        <f>ROUND(G129*P129,2)</f>
        <v>0</v>
      </c>
      <c r="S129" s="15" t="str">
        <f>Q129</f>
        <v>0</v>
      </c>
      <c r="T129" s="15"/>
      <c r="U129" s="15"/>
      <c r="V129" s="15"/>
      <c r="W129" s="15"/>
      <c r="X129" s="15"/>
      <c r="Y129" s="15"/>
      <c r="Z129" s="31"/>
      <c r="AA129" s="18" t="s">
        <v>49</v>
      </c>
      <c r="AB129" s="28" t="s">
        <v>50</v>
      </c>
    </row>
    <row r="130" spans="1:28" customHeight="1" ht="35">
      <c r="B130" s="22" t="s">
        <v>142</v>
      </c>
      <c r="C130" s="13" t="s">
        <v>168</v>
      </c>
      <c r="D130" s="13" t="s">
        <v>169</v>
      </c>
      <c r="E130" s="13" t="s">
        <v>162</v>
      </c>
      <c r="F130" s="15">
        <v>188.67</v>
      </c>
      <c r="G130" s="15">
        <v>1121</v>
      </c>
      <c r="H130" s="15">
        <v>211499.07</v>
      </c>
      <c r="I130" s="15" t="str">
        <f>F130 * 0.0025 </f>
        <v>0</v>
      </c>
      <c r="J130" s="15">
        <v>0</v>
      </c>
      <c r="K130" s="15" t="str">
        <f>F130-I130-J130</f>
        <v>0</v>
      </c>
      <c r="L130" s="15"/>
      <c r="M130" s="15">
        <v>0.01</v>
      </c>
      <c r="N130" s="15">
        <v>0</v>
      </c>
      <c r="O130" s="15" t="str">
        <f>ROUND(K130*M130,2)</f>
        <v>0</v>
      </c>
      <c r="P130" s="15" t="str">
        <f>ROUND(K130*N130,2)</f>
        <v>0</v>
      </c>
      <c r="Q130" s="15" t="str">
        <f>ROUND(G130*O130,2)</f>
        <v>0</v>
      </c>
      <c r="R130" s="15" t="str">
        <f>ROUND(G130*P130,2)</f>
        <v>0</v>
      </c>
      <c r="S130" s="15" t="str">
        <f>Q130</f>
        <v>0</v>
      </c>
      <c r="T130" s="15"/>
      <c r="U130" s="15"/>
      <c r="V130" s="15"/>
      <c r="W130" s="15"/>
      <c r="X130" s="15"/>
      <c r="Y130" s="15"/>
      <c r="Z130" s="31"/>
      <c r="AA130" s="18" t="s">
        <v>49</v>
      </c>
      <c r="AB130" s="28" t="s">
        <v>50</v>
      </c>
    </row>
    <row r="131" spans="1:28" customHeight="1" ht="35">
      <c r="B131" s="22" t="s">
        <v>142</v>
      </c>
      <c r="C131" s="13" t="s">
        <v>170</v>
      </c>
      <c r="D131" s="13" t="s">
        <v>171</v>
      </c>
      <c r="E131" s="13" t="s">
        <v>162</v>
      </c>
      <c r="F131" s="15">
        <v>701.39</v>
      </c>
      <c r="G131" s="15">
        <v>334</v>
      </c>
      <c r="H131" s="15">
        <v>234264.26</v>
      </c>
      <c r="I131" s="15" t="str">
        <f>F131 * 0.0025 </f>
        <v>0</v>
      </c>
      <c r="J131" s="15">
        <v>0</v>
      </c>
      <c r="K131" s="15" t="str">
        <f>F131-I131-J131</f>
        <v>0</v>
      </c>
      <c r="L131" s="15"/>
      <c r="M131" s="15">
        <v>0.01</v>
      </c>
      <c r="N131" s="15">
        <v>0</v>
      </c>
      <c r="O131" s="15" t="str">
        <f>ROUND(K131*M131,2)</f>
        <v>0</v>
      </c>
      <c r="P131" s="15" t="str">
        <f>ROUND(K131*N131,2)</f>
        <v>0</v>
      </c>
      <c r="Q131" s="15" t="str">
        <f>ROUND(G131*O131,2)</f>
        <v>0</v>
      </c>
      <c r="R131" s="15" t="str">
        <f>ROUND(G131*P131,2)</f>
        <v>0</v>
      </c>
      <c r="S131" s="15" t="str">
        <f>Q131</f>
        <v>0</v>
      </c>
      <c r="T131" s="15"/>
      <c r="U131" s="15"/>
      <c r="V131" s="15"/>
      <c r="W131" s="15"/>
      <c r="X131" s="15"/>
      <c r="Y131" s="15"/>
      <c r="Z131" s="31"/>
      <c r="AA131" s="18" t="s">
        <v>49</v>
      </c>
      <c r="AB131" s="28" t="s">
        <v>50</v>
      </c>
    </row>
    <row r="132" spans="1:28" customHeight="1" ht="35">
      <c r="B132" s="22" t="s">
        <v>142</v>
      </c>
      <c r="C132" s="13" t="s">
        <v>170</v>
      </c>
      <c r="D132" s="13" t="s">
        <v>171</v>
      </c>
      <c r="E132" s="13" t="s">
        <v>162</v>
      </c>
      <c r="F132" s="15">
        <v>696.77</v>
      </c>
      <c r="G132" s="15">
        <v>1144</v>
      </c>
      <c r="H132" s="15">
        <v>797104.88</v>
      </c>
      <c r="I132" s="15" t="str">
        <f>F132 * 0.0025 </f>
        <v>0</v>
      </c>
      <c r="J132" s="15">
        <v>0</v>
      </c>
      <c r="K132" s="15" t="str">
        <f>F132-I132-J132</f>
        <v>0</v>
      </c>
      <c r="L132" s="15"/>
      <c r="M132" s="15">
        <v>0.01</v>
      </c>
      <c r="N132" s="15">
        <v>0</v>
      </c>
      <c r="O132" s="15" t="str">
        <f>ROUND(K132*M132,2)</f>
        <v>0</v>
      </c>
      <c r="P132" s="15" t="str">
        <f>ROUND(K132*N132,2)</f>
        <v>0</v>
      </c>
      <c r="Q132" s="15" t="str">
        <f>ROUND(G132*O132,2)</f>
        <v>0</v>
      </c>
      <c r="R132" s="15" t="str">
        <f>ROUND(G132*P132,2)</f>
        <v>0</v>
      </c>
      <c r="S132" s="15" t="str">
        <f>Q132</f>
        <v>0</v>
      </c>
      <c r="T132" s="15"/>
      <c r="U132" s="15"/>
      <c r="V132" s="15"/>
      <c r="W132" s="15"/>
      <c r="X132" s="15"/>
      <c r="Y132" s="15"/>
      <c r="Z132" s="31"/>
      <c r="AA132" s="18" t="s">
        <v>49</v>
      </c>
      <c r="AB132" s="28" t="s">
        <v>50</v>
      </c>
    </row>
    <row r="133" spans="1:28" customHeight="1" ht="35">
      <c r="B133" s="22" t="s">
        <v>142</v>
      </c>
      <c r="C133" s="13" t="s">
        <v>172</v>
      </c>
      <c r="D133" s="13" t="s">
        <v>173</v>
      </c>
      <c r="E133" s="13" t="s">
        <v>162</v>
      </c>
      <c r="F133" s="15">
        <v>164.54</v>
      </c>
      <c r="G133" s="15">
        <v>24</v>
      </c>
      <c r="H133" s="15">
        <v>3948.96</v>
      </c>
      <c r="I133" s="15" t="str">
        <f>F133 * 0.0025 </f>
        <v>0</v>
      </c>
      <c r="J133" s="15">
        <v>0</v>
      </c>
      <c r="K133" s="15" t="str">
        <f>F133-I133-J133</f>
        <v>0</v>
      </c>
      <c r="L133" s="15"/>
      <c r="M133" s="15">
        <v>0.01</v>
      </c>
      <c r="N133" s="15">
        <v>0</v>
      </c>
      <c r="O133" s="15" t="str">
        <f>ROUND(K133*M133,2)</f>
        <v>0</v>
      </c>
      <c r="P133" s="15" t="str">
        <f>ROUND(K133*N133,2)</f>
        <v>0</v>
      </c>
      <c r="Q133" s="15" t="str">
        <f>ROUND(G133*O133,2)</f>
        <v>0</v>
      </c>
      <c r="R133" s="15" t="str">
        <f>ROUND(G133*P133,2)</f>
        <v>0</v>
      </c>
      <c r="S133" s="15" t="str">
        <f>Q133</f>
        <v>0</v>
      </c>
      <c r="T133" s="15"/>
      <c r="U133" s="15"/>
      <c r="V133" s="15"/>
      <c r="W133" s="15"/>
      <c r="X133" s="15"/>
      <c r="Y133" s="15"/>
      <c r="Z133" s="31"/>
      <c r="AA133" s="18" t="s">
        <v>49</v>
      </c>
      <c r="AB133" s="28" t="s">
        <v>50</v>
      </c>
    </row>
    <row r="134" spans="1:28" customHeight="1" ht="35">
      <c r="B134" s="22" t="s">
        <v>142</v>
      </c>
      <c r="C134" s="13" t="s">
        <v>174</v>
      </c>
      <c r="D134" s="13" t="s">
        <v>175</v>
      </c>
      <c r="E134" s="13" t="s">
        <v>176</v>
      </c>
      <c r="F134" s="15">
        <v>163.77</v>
      </c>
      <c r="G134" s="15">
        <v>1158</v>
      </c>
      <c r="H134" s="15">
        <v>189645.66</v>
      </c>
      <c r="I134" s="15" t="str">
        <f>F134 * 0.0025 </f>
        <v>0</v>
      </c>
      <c r="J134" s="15">
        <v>0</v>
      </c>
      <c r="K134" s="15" t="str">
        <f>F134-I134-J134</f>
        <v>0</v>
      </c>
      <c r="L134" s="15"/>
      <c r="M134" s="15">
        <v>0.01</v>
      </c>
      <c r="N134" s="15">
        <v>0</v>
      </c>
      <c r="O134" s="15" t="str">
        <f>ROUND(K134*M134,2)</f>
        <v>0</v>
      </c>
      <c r="P134" s="15" t="str">
        <f>ROUND(K134*N134,2)</f>
        <v>0</v>
      </c>
      <c r="Q134" s="15" t="str">
        <f>ROUND(G134*O134,2)</f>
        <v>0</v>
      </c>
      <c r="R134" s="15" t="str">
        <f>ROUND(G134*P134,2)</f>
        <v>0</v>
      </c>
      <c r="S134" s="15" t="str">
        <f>Q134</f>
        <v>0</v>
      </c>
      <c r="T134" s="15"/>
      <c r="U134" s="15"/>
      <c r="V134" s="15"/>
      <c r="W134" s="15"/>
      <c r="X134" s="15"/>
      <c r="Y134" s="15"/>
      <c r="Z134" s="31"/>
      <c r="AA134" s="18" t="s">
        <v>49</v>
      </c>
      <c r="AB134" s="28" t="s">
        <v>50</v>
      </c>
    </row>
    <row r="135" spans="1:28" customHeight="1" ht="35">
      <c r="B135" s="22" t="s">
        <v>142</v>
      </c>
      <c r="C135" s="13" t="s">
        <v>174</v>
      </c>
      <c r="D135" s="13" t="s">
        <v>175</v>
      </c>
      <c r="E135" s="13" t="s">
        <v>176</v>
      </c>
      <c r="F135" s="15">
        <v>164.03</v>
      </c>
      <c r="G135" s="15">
        <v>320</v>
      </c>
      <c r="H135" s="15">
        <v>52489.6</v>
      </c>
      <c r="I135" s="15" t="str">
        <f>F135 * 0.0025 </f>
        <v>0</v>
      </c>
      <c r="J135" s="15">
        <v>0</v>
      </c>
      <c r="K135" s="15" t="str">
        <f>F135-I135-J135</f>
        <v>0</v>
      </c>
      <c r="L135" s="15"/>
      <c r="M135" s="15">
        <v>0.01</v>
      </c>
      <c r="N135" s="15">
        <v>0</v>
      </c>
      <c r="O135" s="15" t="str">
        <f>ROUND(K135*M135,2)</f>
        <v>0</v>
      </c>
      <c r="P135" s="15" t="str">
        <f>ROUND(K135*N135,2)</f>
        <v>0</v>
      </c>
      <c r="Q135" s="15" t="str">
        <f>ROUND(G135*O135,2)</f>
        <v>0</v>
      </c>
      <c r="R135" s="15" t="str">
        <f>ROUND(G135*P135,2)</f>
        <v>0</v>
      </c>
      <c r="S135" s="15" t="str">
        <f>Q135</f>
        <v>0</v>
      </c>
      <c r="T135" s="15"/>
      <c r="U135" s="15"/>
      <c r="V135" s="15"/>
      <c r="W135" s="15"/>
      <c r="X135" s="15"/>
      <c r="Y135" s="15"/>
      <c r="Z135" s="31"/>
      <c r="AA135" s="18" t="s">
        <v>49</v>
      </c>
      <c r="AB135" s="28" t="s">
        <v>50</v>
      </c>
    </row>
    <row r="136" spans="1:28" customHeight="1" ht="35">
      <c r="B136" s="22" t="s">
        <v>142</v>
      </c>
      <c r="C136" s="13" t="s">
        <v>177</v>
      </c>
      <c r="D136" s="13" t="s">
        <v>178</v>
      </c>
      <c r="E136" s="13" t="s">
        <v>162</v>
      </c>
      <c r="F136" s="15">
        <v>159.93</v>
      </c>
      <c r="G136" s="15">
        <v>62</v>
      </c>
      <c r="H136" s="15">
        <v>9915.66</v>
      </c>
      <c r="I136" s="15" t="str">
        <f>F136 * 0.0025 </f>
        <v>0</v>
      </c>
      <c r="J136" s="15">
        <v>0</v>
      </c>
      <c r="K136" s="15" t="str">
        <f>F136-I136-J136</f>
        <v>0</v>
      </c>
      <c r="L136" s="15"/>
      <c r="M136" s="15">
        <v>0.01</v>
      </c>
      <c r="N136" s="15">
        <v>0</v>
      </c>
      <c r="O136" s="15" t="str">
        <f>ROUND(K136*M136,2)</f>
        <v>0</v>
      </c>
      <c r="P136" s="15" t="str">
        <f>ROUND(K136*N136,2)</f>
        <v>0</v>
      </c>
      <c r="Q136" s="15" t="str">
        <f>ROUND(G136*O136,2)</f>
        <v>0</v>
      </c>
      <c r="R136" s="15" t="str">
        <f>ROUND(G136*P136,2)</f>
        <v>0</v>
      </c>
      <c r="S136" s="15" t="str">
        <f>Q136</f>
        <v>0</v>
      </c>
      <c r="T136" s="15"/>
      <c r="U136" s="15"/>
      <c r="V136" s="15"/>
      <c r="W136" s="15"/>
      <c r="X136" s="15"/>
      <c r="Y136" s="15"/>
      <c r="Z136" s="31"/>
      <c r="AA136" s="18" t="s">
        <v>49</v>
      </c>
      <c r="AB136" s="28" t="s">
        <v>50</v>
      </c>
    </row>
    <row r="137" spans="1:28" customHeight="1" ht="35">
      <c r="B137" s="22" t="s">
        <v>142</v>
      </c>
      <c r="C137" s="13" t="s">
        <v>177</v>
      </c>
      <c r="D137" s="13" t="s">
        <v>178</v>
      </c>
      <c r="E137" s="13" t="s">
        <v>162</v>
      </c>
      <c r="F137" s="15">
        <v>159.69</v>
      </c>
      <c r="G137" s="15">
        <v>21</v>
      </c>
      <c r="H137" s="15">
        <v>3353.49</v>
      </c>
      <c r="I137" s="15" t="str">
        <f>F137 * 0.0025 </f>
        <v>0</v>
      </c>
      <c r="J137" s="15">
        <v>0</v>
      </c>
      <c r="K137" s="15" t="str">
        <f>F137-I137-J137</f>
        <v>0</v>
      </c>
      <c r="L137" s="15"/>
      <c r="M137" s="15">
        <v>0.01</v>
      </c>
      <c r="N137" s="15">
        <v>0</v>
      </c>
      <c r="O137" s="15" t="str">
        <f>ROUND(K137*M137,2)</f>
        <v>0</v>
      </c>
      <c r="P137" s="15" t="str">
        <f>ROUND(K137*N137,2)</f>
        <v>0</v>
      </c>
      <c r="Q137" s="15" t="str">
        <f>ROUND(G137*O137,2)</f>
        <v>0</v>
      </c>
      <c r="R137" s="15" t="str">
        <f>ROUND(G137*P137,2)</f>
        <v>0</v>
      </c>
      <c r="S137" s="15" t="str">
        <f>Q137</f>
        <v>0</v>
      </c>
      <c r="T137" s="15"/>
      <c r="U137" s="15"/>
      <c r="V137" s="15"/>
      <c r="W137" s="15"/>
      <c r="X137" s="15"/>
      <c r="Y137" s="15"/>
      <c r="Z137" s="31"/>
      <c r="AA137" s="18" t="s">
        <v>49</v>
      </c>
      <c r="AB137" s="28" t="s">
        <v>50</v>
      </c>
    </row>
    <row r="138" spans="1:28" customHeight="1" ht="35">
      <c r="B138" s="22" t="s">
        <v>142</v>
      </c>
      <c r="C138" s="13" t="s">
        <v>179</v>
      </c>
      <c r="D138" s="13" t="s">
        <v>180</v>
      </c>
      <c r="E138" s="13" t="s">
        <v>162</v>
      </c>
      <c r="F138" s="15">
        <v>399.66</v>
      </c>
      <c r="G138" s="15">
        <v>21</v>
      </c>
      <c r="H138" s="15">
        <v>8392.860000000001</v>
      </c>
      <c r="I138" s="15" t="str">
        <f>F138 * 0.0025 </f>
        <v>0</v>
      </c>
      <c r="J138" s="15">
        <v>0</v>
      </c>
      <c r="K138" s="15" t="str">
        <f>F138-I138-J138</f>
        <v>0</v>
      </c>
      <c r="L138" s="15"/>
      <c r="M138" s="15">
        <v>0.01</v>
      </c>
      <c r="N138" s="15">
        <v>0</v>
      </c>
      <c r="O138" s="15" t="str">
        <f>ROUND(K138*M138,2)</f>
        <v>0</v>
      </c>
      <c r="P138" s="15" t="str">
        <f>ROUND(K138*N138,2)</f>
        <v>0</v>
      </c>
      <c r="Q138" s="15" t="str">
        <f>ROUND(G138*O138,2)</f>
        <v>0</v>
      </c>
      <c r="R138" s="15" t="str">
        <f>ROUND(G138*P138,2)</f>
        <v>0</v>
      </c>
      <c r="S138" s="15" t="str">
        <f>Q138</f>
        <v>0</v>
      </c>
      <c r="T138" s="15"/>
      <c r="U138" s="15"/>
      <c r="V138" s="15"/>
      <c r="W138" s="15"/>
      <c r="X138" s="15"/>
      <c r="Y138" s="15"/>
      <c r="Z138" s="31"/>
      <c r="AA138" s="18" t="s">
        <v>49</v>
      </c>
      <c r="AB138" s="28" t="s">
        <v>50</v>
      </c>
    </row>
    <row r="139" spans="1:28" customHeight="1" ht="35">
      <c r="B139" s="22" t="s">
        <v>142</v>
      </c>
      <c r="C139" s="13" t="s">
        <v>179</v>
      </c>
      <c r="D139" s="13" t="s">
        <v>180</v>
      </c>
      <c r="E139" s="13" t="s">
        <v>162</v>
      </c>
      <c r="F139" s="15">
        <v>401.56</v>
      </c>
      <c r="G139" s="15">
        <v>62</v>
      </c>
      <c r="H139" s="15">
        <v>24896.72</v>
      </c>
      <c r="I139" s="15" t="str">
        <f>F139 * 0.0025 </f>
        <v>0</v>
      </c>
      <c r="J139" s="15">
        <v>0</v>
      </c>
      <c r="K139" s="15" t="str">
        <f>F139-I139-J139</f>
        <v>0</v>
      </c>
      <c r="L139" s="15"/>
      <c r="M139" s="15">
        <v>0.01</v>
      </c>
      <c r="N139" s="15">
        <v>0</v>
      </c>
      <c r="O139" s="15" t="str">
        <f>ROUND(K139*M139,2)</f>
        <v>0</v>
      </c>
      <c r="P139" s="15" t="str">
        <f>ROUND(K139*N139,2)</f>
        <v>0</v>
      </c>
      <c r="Q139" s="15" t="str">
        <f>ROUND(G139*O139,2)</f>
        <v>0</v>
      </c>
      <c r="R139" s="15" t="str">
        <f>ROUND(G139*P139,2)</f>
        <v>0</v>
      </c>
      <c r="S139" s="15" t="str">
        <f>Q139</f>
        <v>0</v>
      </c>
      <c r="T139" s="15"/>
      <c r="U139" s="15"/>
      <c r="V139" s="15"/>
      <c r="W139" s="15"/>
      <c r="X139" s="15"/>
      <c r="Y139" s="15"/>
      <c r="Z139" s="31"/>
      <c r="AA139" s="18" t="s">
        <v>49</v>
      </c>
      <c r="AB139" s="28" t="s">
        <v>50</v>
      </c>
    </row>
    <row r="140" spans="1:28" customHeight="1" ht="35">
      <c r="B140" s="22" t="s">
        <v>142</v>
      </c>
      <c r="C140" s="13" t="s">
        <v>181</v>
      </c>
      <c r="D140" s="13" t="s">
        <v>169</v>
      </c>
      <c r="E140" s="13" t="s">
        <v>162</v>
      </c>
      <c r="F140" s="15">
        <v>171.04</v>
      </c>
      <c r="G140" s="15">
        <v>21</v>
      </c>
      <c r="H140" s="15">
        <v>3591.84</v>
      </c>
      <c r="I140" s="15" t="str">
        <f>F140 * 0.0025 </f>
        <v>0</v>
      </c>
      <c r="J140" s="15">
        <v>0</v>
      </c>
      <c r="K140" s="15" t="str">
        <f>F140-I140-J140</f>
        <v>0</v>
      </c>
      <c r="L140" s="15"/>
      <c r="M140" s="15">
        <v>0.01</v>
      </c>
      <c r="N140" s="15">
        <v>0</v>
      </c>
      <c r="O140" s="15" t="str">
        <f>ROUND(K140*M140,2)</f>
        <v>0</v>
      </c>
      <c r="P140" s="15" t="str">
        <f>ROUND(K140*N140,2)</f>
        <v>0</v>
      </c>
      <c r="Q140" s="15" t="str">
        <f>ROUND(G140*O140,2)</f>
        <v>0</v>
      </c>
      <c r="R140" s="15" t="str">
        <f>ROUND(G140*P140,2)</f>
        <v>0</v>
      </c>
      <c r="S140" s="15" t="str">
        <f>Q140</f>
        <v>0</v>
      </c>
      <c r="T140" s="15"/>
      <c r="U140" s="15"/>
      <c r="V140" s="15"/>
      <c r="W140" s="15"/>
      <c r="X140" s="15"/>
      <c r="Y140" s="15"/>
      <c r="Z140" s="31"/>
      <c r="AA140" s="18" t="s">
        <v>49</v>
      </c>
      <c r="AB140" s="28" t="s">
        <v>50</v>
      </c>
    </row>
    <row r="141" spans="1:28" customHeight="1" ht="35">
      <c r="B141" s="22" t="s">
        <v>142</v>
      </c>
      <c r="C141" s="13" t="s">
        <v>181</v>
      </c>
      <c r="D141" s="13" t="s">
        <v>169</v>
      </c>
      <c r="E141" s="13" t="s">
        <v>162</v>
      </c>
      <c r="F141" s="15">
        <v>171.34</v>
      </c>
      <c r="G141" s="15">
        <v>62</v>
      </c>
      <c r="H141" s="15">
        <v>10623.08</v>
      </c>
      <c r="I141" s="15" t="str">
        <f>F141 * 0.0025 </f>
        <v>0</v>
      </c>
      <c r="J141" s="15">
        <v>0</v>
      </c>
      <c r="K141" s="15" t="str">
        <f>F141-I141-J141</f>
        <v>0</v>
      </c>
      <c r="L141" s="15"/>
      <c r="M141" s="15">
        <v>0.01</v>
      </c>
      <c r="N141" s="15">
        <v>0</v>
      </c>
      <c r="O141" s="15" t="str">
        <f>ROUND(K141*M141,2)</f>
        <v>0</v>
      </c>
      <c r="P141" s="15" t="str">
        <f>ROUND(K141*N141,2)</f>
        <v>0</v>
      </c>
      <c r="Q141" s="15" t="str">
        <f>ROUND(G141*O141,2)</f>
        <v>0</v>
      </c>
      <c r="R141" s="15" t="str">
        <f>ROUND(G141*P141,2)</f>
        <v>0</v>
      </c>
      <c r="S141" s="15" t="str">
        <f>Q141</f>
        <v>0</v>
      </c>
      <c r="T141" s="15"/>
      <c r="U141" s="15"/>
      <c r="V141" s="15"/>
      <c r="W141" s="15"/>
      <c r="X141" s="15"/>
      <c r="Y141" s="15"/>
      <c r="Z141" s="31"/>
      <c r="AA141" s="18" t="s">
        <v>49</v>
      </c>
      <c r="AB141" s="28" t="s">
        <v>50</v>
      </c>
    </row>
    <row r="142" spans="1:28" customHeight="1" ht="35">
      <c r="B142" s="22" t="s">
        <v>142</v>
      </c>
      <c r="C142" s="13" t="s">
        <v>182</v>
      </c>
      <c r="D142" s="13" t="s">
        <v>183</v>
      </c>
      <c r="E142" s="13" t="s">
        <v>162</v>
      </c>
      <c r="F142" s="15">
        <v>129.44</v>
      </c>
      <c r="G142" s="15">
        <v>102</v>
      </c>
      <c r="H142" s="15">
        <v>13202.88</v>
      </c>
      <c r="I142" s="15" t="str">
        <f>F142 * 0.0025 </f>
        <v>0</v>
      </c>
      <c r="J142" s="15">
        <v>0</v>
      </c>
      <c r="K142" s="15" t="str">
        <f>F142-I142-J142</f>
        <v>0</v>
      </c>
      <c r="L142" s="15"/>
      <c r="M142" s="15">
        <v>0.01</v>
      </c>
      <c r="N142" s="15">
        <v>0</v>
      </c>
      <c r="O142" s="15" t="str">
        <f>ROUND(K142*M142,2)</f>
        <v>0</v>
      </c>
      <c r="P142" s="15" t="str">
        <f>ROUND(K142*N142,2)</f>
        <v>0</v>
      </c>
      <c r="Q142" s="15" t="str">
        <f>ROUND(G142*O142,2)</f>
        <v>0</v>
      </c>
      <c r="R142" s="15" t="str">
        <f>ROUND(G142*P142,2)</f>
        <v>0</v>
      </c>
      <c r="S142" s="15" t="str">
        <f>Q142</f>
        <v>0</v>
      </c>
      <c r="T142" s="15"/>
      <c r="U142" s="15"/>
      <c r="V142" s="15"/>
      <c r="W142" s="15"/>
      <c r="X142" s="15"/>
      <c r="Y142" s="15"/>
      <c r="Z142" s="31"/>
      <c r="AA142" s="18" t="s">
        <v>49</v>
      </c>
      <c r="AB142" s="28" t="s">
        <v>50</v>
      </c>
    </row>
    <row r="143" spans="1:28" customHeight="1" ht="35">
      <c r="B143" s="22" t="s">
        <v>142</v>
      </c>
      <c r="C143" s="13" t="s">
        <v>182</v>
      </c>
      <c r="D143" s="13" t="s">
        <v>183</v>
      </c>
      <c r="E143" s="13" t="s">
        <v>162</v>
      </c>
      <c r="F143" s="15">
        <v>129.65</v>
      </c>
      <c r="G143" s="15">
        <v>66</v>
      </c>
      <c r="H143" s="15">
        <v>8556.9</v>
      </c>
      <c r="I143" s="15" t="str">
        <f>F143 * 0.0025 </f>
        <v>0</v>
      </c>
      <c r="J143" s="15">
        <v>0</v>
      </c>
      <c r="K143" s="15" t="str">
        <f>F143-I143-J143</f>
        <v>0</v>
      </c>
      <c r="L143" s="15"/>
      <c r="M143" s="15">
        <v>0.01</v>
      </c>
      <c r="N143" s="15">
        <v>0</v>
      </c>
      <c r="O143" s="15" t="str">
        <f>ROUND(K143*M143,2)</f>
        <v>0</v>
      </c>
      <c r="P143" s="15" t="str">
        <f>ROUND(K143*N143,2)</f>
        <v>0</v>
      </c>
      <c r="Q143" s="15" t="str">
        <f>ROUND(G143*O143,2)</f>
        <v>0</v>
      </c>
      <c r="R143" s="15" t="str">
        <f>ROUND(G143*P143,2)</f>
        <v>0</v>
      </c>
      <c r="S143" s="15" t="str">
        <f>Q143</f>
        <v>0</v>
      </c>
      <c r="T143" s="15"/>
      <c r="U143" s="15"/>
      <c r="V143" s="15"/>
      <c r="W143" s="15"/>
      <c r="X143" s="15"/>
      <c r="Y143" s="15"/>
      <c r="Z143" s="31"/>
      <c r="AA143" s="18" t="s">
        <v>49</v>
      </c>
      <c r="AB143" s="28" t="s">
        <v>50</v>
      </c>
    </row>
    <row r="144" spans="1:28" customHeight="1" ht="35">
      <c r="B144" s="22" t="s">
        <v>142</v>
      </c>
      <c r="C144" s="13" t="s">
        <v>184</v>
      </c>
      <c r="D144" s="13" t="s">
        <v>161</v>
      </c>
      <c r="E144" s="13" t="s">
        <v>167</v>
      </c>
      <c r="F144" s="15">
        <v>166.42</v>
      </c>
      <c r="G144" s="15">
        <v>1095</v>
      </c>
      <c r="H144" s="15">
        <v>182229.9</v>
      </c>
      <c r="I144" s="15" t="str">
        <f>F144 * 0.0025 </f>
        <v>0</v>
      </c>
      <c r="J144" s="15">
        <v>0</v>
      </c>
      <c r="K144" s="15" t="str">
        <f>F144-I144-J144</f>
        <v>0</v>
      </c>
      <c r="L144" s="15"/>
      <c r="M144" s="15">
        <v>0.01</v>
      </c>
      <c r="N144" s="15">
        <v>0</v>
      </c>
      <c r="O144" s="15" t="str">
        <f>ROUND(K144*M144,2)</f>
        <v>0</v>
      </c>
      <c r="P144" s="15" t="str">
        <f>ROUND(K144*N144,2)</f>
        <v>0</v>
      </c>
      <c r="Q144" s="15" t="str">
        <f>ROUND(G144*O144,2)</f>
        <v>0</v>
      </c>
      <c r="R144" s="15" t="str">
        <f>ROUND(G144*P144,2)</f>
        <v>0</v>
      </c>
      <c r="S144" s="15" t="str">
        <f>Q144</f>
        <v>0</v>
      </c>
      <c r="T144" s="15"/>
      <c r="U144" s="15"/>
      <c r="V144" s="15"/>
      <c r="W144" s="15"/>
      <c r="X144" s="15"/>
      <c r="Y144" s="15"/>
      <c r="Z144" s="31"/>
      <c r="AA144" s="18" t="s">
        <v>49</v>
      </c>
      <c r="AB144" s="28" t="s">
        <v>50</v>
      </c>
    </row>
    <row r="145" spans="1:28" customHeight="1" ht="35">
      <c r="B145" s="22" t="s">
        <v>142</v>
      </c>
      <c r="C145" s="13" t="s">
        <v>184</v>
      </c>
      <c r="D145" s="13" t="s">
        <v>161</v>
      </c>
      <c r="E145" s="13" t="s">
        <v>167</v>
      </c>
      <c r="F145" s="15">
        <v>166.7</v>
      </c>
      <c r="G145" s="15">
        <v>285</v>
      </c>
      <c r="H145" s="15">
        <v>47509.5</v>
      </c>
      <c r="I145" s="15" t="str">
        <f>F145 * 0.0025 </f>
        <v>0</v>
      </c>
      <c r="J145" s="15">
        <v>0</v>
      </c>
      <c r="K145" s="15" t="str">
        <f>F145-I145-J145</f>
        <v>0</v>
      </c>
      <c r="L145" s="15"/>
      <c r="M145" s="15">
        <v>0.01</v>
      </c>
      <c r="N145" s="15">
        <v>0</v>
      </c>
      <c r="O145" s="15" t="str">
        <f>ROUND(K145*M145,2)</f>
        <v>0</v>
      </c>
      <c r="P145" s="15" t="str">
        <f>ROUND(K145*N145,2)</f>
        <v>0</v>
      </c>
      <c r="Q145" s="15" t="str">
        <f>ROUND(G145*O145,2)</f>
        <v>0</v>
      </c>
      <c r="R145" s="15" t="str">
        <f>ROUND(G145*P145,2)</f>
        <v>0</v>
      </c>
      <c r="S145" s="15" t="str">
        <f>Q145</f>
        <v>0</v>
      </c>
      <c r="T145" s="15"/>
      <c r="U145" s="15"/>
      <c r="V145" s="15"/>
      <c r="W145" s="15"/>
      <c r="X145" s="15"/>
      <c r="Y145" s="15"/>
      <c r="Z145" s="31"/>
      <c r="AA145" s="18" t="s">
        <v>49</v>
      </c>
      <c r="AB145" s="28" t="s">
        <v>50</v>
      </c>
    </row>
    <row r="146" spans="1:28" customHeight="1" ht="35">
      <c r="B146" s="22" t="s">
        <v>142</v>
      </c>
      <c r="C146" s="13" t="s">
        <v>185</v>
      </c>
      <c r="D146" s="13" t="s">
        <v>175</v>
      </c>
      <c r="E146" s="13" t="s">
        <v>167</v>
      </c>
      <c r="F146" s="15">
        <v>239.17</v>
      </c>
      <c r="G146" s="15">
        <v>255</v>
      </c>
      <c r="H146" s="15">
        <v>60988.35</v>
      </c>
      <c r="I146" s="15" t="str">
        <f>F146 * 0.0025 </f>
        <v>0</v>
      </c>
      <c r="J146" s="15">
        <v>0</v>
      </c>
      <c r="K146" s="15" t="str">
        <f>F146-I146-J146</f>
        <v>0</v>
      </c>
      <c r="L146" s="15"/>
      <c r="M146" s="15">
        <v>0.01</v>
      </c>
      <c r="N146" s="15">
        <v>0</v>
      </c>
      <c r="O146" s="15" t="str">
        <f>ROUND(K146*M146,2)</f>
        <v>0</v>
      </c>
      <c r="P146" s="15" t="str">
        <f>ROUND(K146*N146,2)</f>
        <v>0</v>
      </c>
      <c r="Q146" s="15" t="str">
        <f>ROUND(G146*O146,2)</f>
        <v>0</v>
      </c>
      <c r="R146" s="15" t="str">
        <f>ROUND(G146*P146,2)</f>
        <v>0</v>
      </c>
      <c r="S146" s="15" t="str">
        <f>Q146</f>
        <v>0</v>
      </c>
      <c r="T146" s="15"/>
      <c r="U146" s="15"/>
      <c r="V146" s="15"/>
      <c r="W146" s="15"/>
      <c r="X146" s="15"/>
      <c r="Y146" s="15"/>
      <c r="Z146" s="31"/>
      <c r="AA146" s="18" t="s">
        <v>49</v>
      </c>
      <c r="AB146" s="28" t="s">
        <v>50</v>
      </c>
    </row>
    <row r="147" spans="1:28" customHeight="1" ht="35">
      <c r="B147" s="22" t="s">
        <v>142</v>
      </c>
      <c r="C147" s="13" t="s">
        <v>185</v>
      </c>
      <c r="D147" s="13" t="s">
        <v>175</v>
      </c>
      <c r="E147" s="13" t="s">
        <v>167</v>
      </c>
      <c r="F147" s="15">
        <v>238.94</v>
      </c>
      <c r="G147" s="15">
        <v>1084</v>
      </c>
      <c r="H147" s="15">
        <v>259010.96</v>
      </c>
      <c r="I147" s="15" t="str">
        <f>F147 * 0.0025 </f>
        <v>0</v>
      </c>
      <c r="J147" s="15">
        <v>0</v>
      </c>
      <c r="K147" s="15" t="str">
        <f>F147-I147-J147</f>
        <v>0</v>
      </c>
      <c r="L147" s="15"/>
      <c r="M147" s="15">
        <v>0.01</v>
      </c>
      <c r="N147" s="15">
        <v>0</v>
      </c>
      <c r="O147" s="15" t="str">
        <f>ROUND(K147*M147,2)</f>
        <v>0</v>
      </c>
      <c r="P147" s="15" t="str">
        <f>ROUND(K147*N147,2)</f>
        <v>0</v>
      </c>
      <c r="Q147" s="15" t="str">
        <f>ROUND(G147*O147,2)</f>
        <v>0</v>
      </c>
      <c r="R147" s="15" t="str">
        <f>ROUND(G147*P147,2)</f>
        <v>0</v>
      </c>
      <c r="S147" s="15" t="str">
        <f>Q147</f>
        <v>0</v>
      </c>
      <c r="T147" s="15"/>
      <c r="U147" s="15"/>
      <c r="V147" s="15"/>
      <c r="W147" s="15"/>
      <c r="X147" s="15"/>
      <c r="Y147" s="15"/>
      <c r="Z147" s="31"/>
      <c r="AA147" s="18" t="s">
        <v>49</v>
      </c>
      <c r="AB147" s="28" t="s">
        <v>50</v>
      </c>
    </row>
    <row r="148" spans="1:28" customHeight="1" ht="35">
      <c r="B148" s="22" t="s">
        <v>142</v>
      </c>
      <c r="C148" s="13" t="s">
        <v>186</v>
      </c>
      <c r="D148" s="13" t="s">
        <v>178</v>
      </c>
      <c r="E148" s="13" t="s">
        <v>167</v>
      </c>
      <c r="F148" s="15">
        <v>235.36</v>
      </c>
      <c r="G148" s="15">
        <v>1084</v>
      </c>
      <c r="H148" s="15">
        <v>255130.24</v>
      </c>
      <c r="I148" s="15" t="str">
        <f>F148 * 0.0025 </f>
        <v>0</v>
      </c>
      <c r="J148" s="15">
        <v>0</v>
      </c>
      <c r="K148" s="15" t="str">
        <f>F148-I148-J148</f>
        <v>0</v>
      </c>
      <c r="L148" s="15"/>
      <c r="M148" s="15">
        <v>0.01</v>
      </c>
      <c r="N148" s="15">
        <v>0</v>
      </c>
      <c r="O148" s="15" t="str">
        <f>ROUND(K148*M148,2)</f>
        <v>0</v>
      </c>
      <c r="P148" s="15" t="str">
        <f>ROUND(K148*N148,2)</f>
        <v>0</v>
      </c>
      <c r="Q148" s="15" t="str">
        <f>ROUND(G148*O148,2)</f>
        <v>0</v>
      </c>
      <c r="R148" s="15" t="str">
        <f>ROUND(G148*P148,2)</f>
        <v>0</v>
      </c>
      <c r="S148" s="15" t="str">
        <f>Q148</f>
        <v>0</v>
      </c>
      <c r="T148" s="15"/>
      <c r="U148" s="15"/>
      <c r="V148" s="15"/>
      <c r="W148" s="15"/>
      <c r="X148" s="15"/>
      <c r="Y148" s="15"/>
      <c r="Z148" s="31"/>
      <c r="AA148" s="18" t="s">
        <v>49</v>
      </c>
      <c r="AB148" s="28" t="s">
        <v>50</v>
      </c>
    </row>
    <row r="149" spans="1:28" customHeight="1" ht="35">
      <c r="B149" s="22" t="s">
        <v>142</v>
      </c>
      <c r="C149" s="13" t="s">
        <v>186</v>
      </c>
      <c r="D149" s="13" t="s">
        <v>178</v>
      </c>
      <c r="E149" s="13" t="s">
        <v>167</v>
      </c>
      <c r="F149" s="15">
        <v>235.57</v>
      </c>
      <c r="G149" s="15">
        <v>255</v>
      </c>
      <c r="H149" s="15">
        <v>60070.35</v>
      </c>
      <c r="I149" s="15" t="str">
        <f>F149 * 0.0025 </f>
        <v>0</v>
      </c>
      <c r="J149" s="15">
        <v>0</v>
      </c>
      <c r="K149" s="15" t="str">
        <f>F149-I149-J149</f>
        <v>0</v>
      </c>
      <c r="L149" s="15"/>
      <c r="M149" s="15">
        <v>0.01</v>
      </c>
      <c r="N149" s="15">
        <v>0</v>
      </c>
      <c r="O149" s="15" t="str">
        <f>ROUND(K149*M149,2)</f>
        <v>0</v>
      </c>
      <c r="P149" s="15" t="str">
        <f>ROUND(K149*N149,2)</f>
        <v>0</v>
      </c>
      <c r="Q149" s="15" t="str">
        <f>ROUND(G149*O149,2)</f>
        <v>0</v>
      </c>
      <c r="R149" s="15" t="str">
        <f>ROUND(G149*P149,2)</f>
        <v>0</v>
      </c>
      <c r="S149" s="15" t="str">
        <f>Q149</f>
        <v>0</v>
      </c>
      <c r="T149" s="15"/>
      <c r="U149" s="15"/>
      <c r="V149" s="15"/>
      <c r="W149" s="15"/>
      <c r="X149" s="15"/>
      <c r="Y149" s="15"/>
      <c r="Z149" s="31"/>
      <c r="AA149" s="18" t="s">
        <v>49</v>
      </c>
      <c r="AB149" s="28" t="s">
        <v>50</v>
      </c>
    </row>
    <row r="150" spans="1:28" customHeight="1" ht="35">
      <c r="B150" s="22" t="s">
        <v>142</v>
      </c>
      <c r="C150" s="13" t="s">
        <v>187</v>
      </c>
      <c r="D150" s="13" t="s">
        <v>183</v>
      </c>
      <c r="E150" s="13" t="s">
        <v>167</v>
      </c>
      <c r="F150" s="15">
        <v>175.92</v>
      </c>
      <c r="G150" s="15">
        <v>1073</v>
      </c>
      <c r="H150" s="15">
        <v>188762.16</v>
      </c>
      <c r="I150" s="15" t="str">
        <f>F150 * 0.0025 </f>
        <v>0</v>
      </c>
      <c r="J150" s="15">
        <v>0</v>
      </c>
      <c r="K150" s="15" t="str">
        <f>F150-I150-J150</f>
        <v>0</v>
      </c>
      <c r="L150" s="15"/>
      <c r="M150" s="15">
        <v>0.01</v>
      </c>
      <c r="N150" s="15">
        <v>0</v>
      </c>
      <c r="O150" s="15" t="str">
        <f>ROUND(K150*M150,2)</f>
        <v>0</v>
      </c>
      <c r="P150" s="15" t="str">
        <f>ROUND(K150*N150,2)</f>
        <v>0</v>
      </c>
      <c r="Q150" s="15" t="str">
        <f>ROUND(G150*O150,2)</f>
        <v>0</v>
      </c>
      <c r="R150" s="15" t="str">
        <f>ROUND(G150*P150,2)</f>
        <v>0</v>
      </c>
      <c r="S150" s="15" t="str">
        <f>Q150</f>
        <v>0</v>
      </c>
      <c r="T150" s="15"/>
      <c r="U150" s="15"/>
      <c r="V150" s="15"/>
      <c r="W150" s="15"/>
      <c r="X150" s="15"/>
      <c r="Y150" s="15"/>
      <c r="Z150" s="31"/>
      <c r="AA150" s="18" t="s">
        <v>49</v>
      </c>
      <c r="AB150" s="28" t="s">
        <v>50</v>
      </c>
    </row>
    <row r="151" spans="1:28" customHeight="1" ht="35">
      <c r="B151" s="22" t="s">
        <v>142</v>
      </c>
      <c r="C151" s="13" t="s">
        <v>187</v>
      </c>
      <c r="D151" s="13" t="s">
        <v>183</v>
      </c>
      <c r="E151" s="13" t="s">
        <v>167</v>
      </c>
      <c r="F151" s="15">
        <v>176.09</v>
      </c>
      <c r="G151" s="15">
        <v>277</v>
      </c>
      <c r="H151" s="15">
        <v>48776.93</v>
      </c>
      <c r="I151" s="15" t="str">
        <f>F151 * 0.0025 </f>
        <v>0</v>
      </c>
      <c r="J151" s="15">
        <v>0</v>
      </c>
      <c r="K151" s="15" t="str">
        <f>F151-I151-J151</f>
        <v>0</v>
      </c>
      <c r="L151" s="15"/>
      <c r="M151" s="15">
        <v>0.01</v>
      </c>
      <c r="N151" s="15">
        <v>0</v>
      </c>
      <c r="O151" s="15" t="str">
        <f>ROUND(K151*M151,2)</f>
        <v>0</v>
      </c>
      <c r="P151" s="15" t="str">
        <f>ROUND(K151*N151,2)</f>
        <v>0</v>
      </c>
      <c r="Q151" s="15" t="str">
        <f>ROUND(G151*O151,2)</f>
        <v>0</v>
      </c>
      <c r="R151" s="15" t="str">
        <f>ROUND(G151*P151,2)</f>
        <v>0</v>
      </c>
      <c r="S151" s="15" t="str">
        <f>Q151</f>
        <v>0</v>
      </c>
      <c r="T151" s="15"/>
      <c r="U151" s="15"/>
      <c r="V151" s="15"/>
      <c r="W151" s="15"/>
      <c r="X151" s="15"/>
      <c r="Y151" s="15"/>
      <c r="Z151" s="31"/>
      <c r="AA151" s="18" t="s">
        <v>49</v>
      </c>
      <c r="AB151" s="28" t="s">
        <v>50</v>
      </c>
    </row>
    <row r="152" spans="1:28" customHeight="1" ht="35">
      <c r="B152" s="22" t="s">
        <v>142</v>
      </c>
      <c r="C152" s="13" t="s">
        <v>188</v>
      </c>
      <c r="D152" s="13" t="s">
        <v>189</v>
      </c>
      <c r="E152" s="13" t="s">
        <v>190</v>
      </c>
      <c r="F152" s="15">
        <v>173.15</v>
      </c>
      <c r="G152" s="15">
        <v>330</v>
      </c>
      <c r="H152" s="15">
        <v>57139.5</v>
      </c>
      <c r="I152" s="15" t="str">
        <f>F152 * 0.0025 </f>
        <v>0</v>
      </c>
      <c r="J152" s="15">
        <v>0</v>
      </c>
      <c r="K152" s="15" t="str">
        <f>F152-I152-J152</f>
        <v>0</v>
      </c>
      <c r="L152" s="15"/>
      <c r="M152" s="15">
        <v>0.01</v>
      </c>
      <c r="N152" s="15">
        <v>0</v>
      </c>
      <c r="O152" s="15" t="str">
        <f>ROUND(K152*M152,2)</f>
        <v>0</v>
      </c>
      <c r="P152" s="15" t="str">
        <f>ROUND(K152*N152,2)</f>
        <v>0</v>
      </c>
      <c r="Q152" s="15" t="str">
        <f>ROUND(G152*O152,2)</f>
        <v>0</v>
      </c>
      <c r="R152" s="15" t="str">
        <f>ROUND(G152*P152,2)</f>
        <v>0</v>
      </c>
      <c r="S152" s="15" t="str">
        <f>Q152</f>
        <v>0</v>
      </c>
      <c r="T152" s="15"/>
      <c r="U152" s="15"/>
      <c r="V152" s="15"/>
      <c r="W152" s="15"/>
      <c r="X152" s="15"/>
      <c r="Y152" s="15"/>
      <c r="Z152" s="31"/>
      <c r="AA152" s="18" t="s">
        <v>49</v>
      </c>
      <c r="AB152" s="28" t="s">
        <v>50</v>
      </c>
    </row>
    <row r="153" spans="1:28" customHeight="1" ht="35">
      <c r="B153" s="22" t="s">
        <v>142</v>
      </c>
      <c r="C153" s="13" t="s">
        <v>188</v>
      </c>
      <c r="D153" s="13" t="s">
        <v>189</v>
      </c>
      <c r="E153" s="13" t="s">
        <v>190</v>
      </c>
      <c r="F153" s="15">
        <v>173</v>
      </c>
      <c r="G153" s="15">
        <v>1143</v>
      </c>
      <c r="H153" s="15">
        <v>197739</v>
      </c>
      <c r="I153" s="15" t="str">
        <f>F153 * 0.0025 </f>
        <v>0</v>
      </c>
      <c r="J153" s="15">
        <v>0</v>
      </c>
      <c r="K153" s="15" t="str">
        <f>F153-I153-J153</f>
        <v>0</v>
      </c>
      <c r="L153" s="15"/>
      <c r="M153" s="15">
        <v>0.01</v>
      </c>
      <c r="N153" s="15">
        <v>0</v>
      </c>
      <c r="O153" s="15" t="str">
        <f>ROUND(K153*M153,2)</f>
        <v>0</v>
      </c>
      <c r="P153" s="15" t="str">
        <f>ROUND(K153*N153,2)</f>
        <v>0</v>
      </c>
      <c r="Q153" s="15" t="str">
        <f>ROUND(G153*O153,2)</f>
        <v>0</v>
      </c>
      <c r="R153" s="15" t="str">
        <f>ROUND(G153*P153,2)</f>
        <v>0</v>
      </c>
      <c r="S153" s="15" t="str">
        <f>Q153</f>
        <v>0</v>
      </c>
      <c r="T153" s="15"/>
      <c r="U153" s="15"/>
      <c r="V153" s="15"/>
      <c r="W153" s="15"/>
      <c r="X153" s="15"/>
      <c r="Y153" s="15"/>
      <c r="Z153" s="31"/>
      <c r="AA153" s="18" t="s">
        <v>49</v>
      </c>
      <c r="AB153" s="28" t="s">
        <v>50</v>
      </c>
    </row>
    <row r="154" spans="1:28" customHeight="1" ht="35">
      <c r="B154" s="22" t="s">
        <v>142</v>
      </c>
      <c r="C154" s="13" t="s">
        <v>191</v>
      </c>
      <c r="D154" s="13" t="s">
        <v>192</v>
      </c>
      <c r="E154" s="13" t="s">
        <v>190</v>
      </c>
      <c r="F154" s="15">
        <v>170.03</v>
      </c>
      <c r="G154" s="15">
        <v>6</v>
      </c>
      <c r="H154" s="15">
        <v>1020.18</v>
      </c>
      <c r="I154" s="15" t="str">
        <f>F154 * 0.0025 </f>
        <v>0</v>
      </c>
      <c r="J154" s="15">
        <v>0</v>
      </c>
      <c r="K154" s="15" t="str">
        <f>F154-I154-J154</f>
        <v>0</v>
      </c>
      <c r="L154" s="15"/>
      <c r="M154" s="15">
        <v>0.01</v>
      </c>
      <c r="N154" s="15">
        <v>0</v>
      </c>
      <c r="O154" s="15" t="str">
        <f>ROUND(K154*M154,2)</f>
        <v>0</v>
      </c>
      <c r="P154" s="15" t="str">
        <f>ROUND(K154*N154,2)</f>
        <v>0</v>
      </c>
      <c r="Q154" s="15" t="str">
        <f>ROUND(G154*O154,2)</f>
        <v>0</v>
      </c>
      <c r="R154" s="15" t="str">
        <f>ROUND(G154*P154,2)</f>
        <v>0</v>
      </c>
      <c r="S154" s="15" t="str">
        <f>Q154</f>
        <v>0</v>
      </c>
      <c r="T154" s="15"/>
      <c r="U154" s="15"/>
      <c r="V154" s="15"/>
      <c r="W154" s="15"/>
      <c r="X154" s="15"/>
      <c r="Y154" s="15"/>
      <c r="Z154" s="31"/>
      <c r="AA154" s="18" t="s">
        <v>49</v>
      </c>
      <c r="AB154" s="28" t="s">
        <v>50</v>
      </c>
    </row>
    <row r="155" spans="1:28" customHeight="1" ht="35">
      <c r="B155" s="22" t="s">
        <v>142</v>
      </c>
      <c r="C155" s="13" t="s">
        <v>191</v>
      </c>
      <c r="D155" s="13" t="s">
        <v>192</v>
      </c>
      <c r="E155" s="13" t="s">
        <v>190</v>
      </c>
      <c r="F155" s="15">
        <v>170.24</v>
      </c>
      <c r="G155" s="15">
        <v>30</v>
      </c>
      <c r="H155" s="15">
        <v>5107.2</v>
      </c>
      <c r="I155" s="15" t="str">
        <f>F155 * 0.0025 </f>
        <v>0</v>
      </c>
      <c r="J155" s="15">
        <v>0</v>
      </c>
      <c r="K155" s="15" t="str">
        <f>F155-I155-J155</f>
        <v>0</v>
      </c>
      <c r="L155" s="15"/>
      <c r="M155" s="15">
        <v>0.01</v>
      </c>
      <c r="N155" s="15">
        <v>0</v>
      </c>
      <c r="O155" s="15" t="str">
        <f>ROUND(K155*M155,2)</f>
        <v>0</v>
      </c>
      <c r="P155" s="15" t="str">
        <f>ROUND(K155*N155,2)</f>
        <v>0</v>
      </c>
      <c r="Q155" s="15" t="str">
        <f>ROUND(G155*O155,2)</f>
        <v>0</v>
      </c>
      <c r="R155" s="15" t="str">
        <f>ROUND(G155*P155,2)</f>
        <v>0</v>
      </c>
      <c r="S155" s="15" t="str">
        <f>Q155</f>
        <v>0</v>
      </c>
      <c r="T155" s="15"/>
      <c r="U155" s="15"/>
      <c r="V155" s="15"/>
      <c r="W155" s="15"/>
      <c r="X155" s="15"/>
      <c r="Y155" s="15"/>
      <c r="Z155" s="31"/>
      <c r="AA155" s="18" t="s">
        <v>49</v>
      </c>
      <c r="AB155" s="28" t="s">
        <v>50</v>
      </c>
    </row>
    <row r="156" spans="1:28" customHeight="1" ht="35">
      <c r="B156" s="22" t="s">
        <v>142</v>
      </c>
      <c r="C156" s="13" t="s">
        <v>193</v>
      </c>
      <c r="D156" s="13" t="s">
        <v>189</v>
      </c>
      <c r="E156" s="13" t="s">
        <v>194</v>
      </c>
      <c r="F156" s="15">
        <v>226.27</v>
      </c>
      <c r="G156" s="15">
        <v>9</v>
      </c>
      <c r="H156" s="15">
        <v>2036.43</v>
      </c>
      <c r="I156" s="15" t="str">
        <f>F156 * 0.0025 </f>
        <v>0</v>
      </c>
      <c r="J156" s="15">
        <v>0</v>
      </c>
      <c r="K156" s="15" t="str">
        <f>F156-I156-J156</f>
        <v>0</v>
      </c>
      <c r="L156" s="15"/>
      <c r="M156" s="15">
        <v>0.01</v>
      </c>
      <c r="N156" s="15">
        <v>0</v>
      </c>
      <c r="O156" s="15" t="str">
        <f>ROUND(K156*M156,2)</f>
        <v>0</v>
      </c>
      <c r="P156" s="15" t="str">
        <f>ROUND(K156*N156,2)</f>
        <v>0</v>
      </c>
      <c r="Q156" s="15" t="str">
        <f>ROUND(G156*O156,2)</f>
        <v>0</v>
      </c>
      <c r="R156" s="15" t="str">
        <f>ROUND(G156*P156,2)</f>
        <v>0</v>
      </c>
      <c r="S156" s="15" t="str">
        <f>Q156</f>
        <v>0</v>
      </c>
      <c r="T156" s="15"/>
      <c r="U156" s="15"/>
      <c r="V156" s="15"/>
      <c r="W156" s="15"/>
      <c r="X156" s="15"/>
      <c r="Y156" s="15"/>
      <c r="Z156" s="31"/>
      <c r="AA156" s="18" t="s">
        <v>49</v>
      </c>
      <c r="AB156" s="28" t="s">
        <v>50</v>
      </c>
    </row>
    <row r="157" spans="1:28" customHeight="1" ht="35">
      <c r="B157" s="22" t="s">
        <v>142</v>
      </c>
      <c r="C157" s="13" t="s">
        <v>195</v>
      </c>
      <c r="D157" s="13" t="s">
        <v>196</v>
      </c>
      <c r="E157" s="13" t="s">
        <v>190</v>
      </c>
      <c r="F157" s="15">
        <v>278.65</v>
      </c>
      <c r="G157" s="15">
        <v>6</v>
      </c>
      <c r="H157" s="15">
        <v>1671.9</v>
      </c>
      <c r="I157" s="15" t="str">
        <f>F157 * 0.0025 </f>
        <v>0</v>
      </c>
      <c r="J157" s="15">
        <v>0</v>
      </c>
      <c r="K157" s="15" t="str">
        <f>F157-I157-J157</f>
        <v>0</v>
      </c>
      <c r="L157" s="15"/>
      <c r="M157" s="15">
        <v>0.01</v>
      </c>
      <c r="N157" s="15">
        <v>0</v>
      </c>
      <c r="O157" s="15" t="str">
        <f>ROUND(K157*M157,2)</f>
        <v>0</v>
      </c>
      <c r="P157" s="15" t="str">
        <f>ROUND(K157*N157,2)</f>
        <v>0</v>
      </c>
      <c r="Q157" s="15" t="str">
        <f>ROUND(G157*O157,2)</f>
        <v>0</v>
      </c>
      <c r="R157" s="15" t="str">
        <f>ROUND(G157*P157,2)</f>
        <v>0</v>
      </c>
      <c r="S157" s="15" t="str">
        <f>Q157</f>
        <v>0</v>
      </c>
      <c r="T157" s="15"/>
      <c r="U157" s="15"/>
      <c r="V157" s="15"/>
      <c r="W157" s="15"/>
      <c r="X157" s="15"/>
      <c r="Y157" s="15"/>
      <c r="Z157" s="31"/>
      <c r="AA157" s="18" t="s">
        <v>49</v>
      </c>
      <c r="AB157" s="28" t="s">
        <v>50</v>
      </c>
    </row>
    <row r="158" spans="1:28" customHeight="1" ht="35">
      <c r="B158" s="22" t="s">
        <v>142</v>
      </c>
      <c r="C158" s="13" t="s">
        <v>195</v>
      </c>
      <c r="D158" s="13" t="s">
        <v>196</v>
      </c>
      <c r="E158" s="13" t="s">
        <v>190</v>
      </c>
      <c r="F158" s="15">
        <v>278.92</v>
      </c>
      <c r="G158" s="15">
        <v>30</v>
      </c>
      <c r="H158" s="15">
        <v>8367.6</v>
      </c>
      <c r="I158" s="15" t="str">
        <f>F158 * 0.0025 </f>
        <v>0</v>
      </c>
      <c r="J158" s="15">
        <v>0</v>
      </c>
      <c r="K158" s="15" t="str">
        <f>F158-I158-J158</f>
        <v>0</v>
      </c>
      <c r="L158" s="15"/>
      <c r="M158" s="15">
        <v>0.01</v>
      </c>
      <c r="N158" s="15">
        <v>0</v>
      </c>
      <c r="O158" s="15" t="str">
        <f>ROUND(K158*M158,2)</f>
        <v>0</v>
      </c>
      <c r="P158" s="15" t="str">
        <f>ROUND(K158*N158,2)</f>
        <v>0</v>
      </c>
      <c r="Q158" s="15" t="str">
        <f>ROUND(G158*O158,2)</f>
        <v>0</v>
      </c>
      <c r="R158" s="15" t="str">
        <f>ROUND(G158*P158,2)</f>
        <v>0</v>
      </c>
      <c r="S158" s="15" t="str">
        <f>Q158</f>
        <v>0</v>
      </c>
      <c r="T158" s="15"/>
      <c r="U158" s="15"/>
      <c r="V158" s="15"/>
      <c r="W158" s="15"/>
      <c r="X158" s="15"/>
      <c r="Y158" s="15"/>
      <c r="Z158" s="31"/>
      <c r="AA158" s="18" t="s">
        <v>49</v>
      </c>
      <c r="AB158" s="28" t="s">
        <v>50</v>
      </c>
    </row>
    <row r="159" spans="1:28" customHeight="1" ht="35">
      <c r="B159" s="22" t="s">
        <v>142</v>
      </c>
      <c r="C159" s="13" t="s">
        <v>197</v>
      </c>
      <c r="D159" s="13" t="s">
        <v>169</v>
      </c>
      <c r="E159" s="13" t="s">
        <v>190</v>
      </c>
      <c r="F159" s="15">
        <v>206.49</v>
      </c>
      <c r="G159" s="15">
        <v>78</v>
      </c>
      <c r="H159" s="15">
        <v>16106.22</v>
      </c>
      <c r="I159" s="15" t="str">
        <f>F159 * 0.0025 </f>
        <v>0</v>
      </c>
      <c r="J159" s="15">
        <v>0</v>
      </c>
      <c r="K159" s="15" t="str">
        <f>F159-I159-J159</f>
        <v>0</v>
      </c>
      <c r="L159" s="15"/>
      <c r="M159" s="15">
        <v>0.01</v>
      </c>
      <c r="N159" s="15">
        <v>0</v>
      </c>
      <c r="O159" s="15" t="str">
        <f>ROUND(K159*M159,2)</f>
        <v>0</v>
      </c>
      <c r="P159" s="15" t="str">
        <f>ROUND(K159*N159,2)</f>
        <v>0</v>
      </c>
      <c r="Q159" s="15" t="str">
        <f>ROUND(G159*O159,2)</f>
        <v>0</v>
      </c>
      <c r="R159" s="15" t="str">
        <f>ROUND(G159*P159,2)</f>
        <v>0</v>
      </c>
      <c r="S159" s="15" t="str">
        <f>Q159</f>
        <v>0</v>
      </c>
      <c r="T159" s="15"/>
      <c r="U159" s="15"/>
      <c r="V159" s="15"/>
      <c r="W159" s="15"/>
      <c r="X159" s="15"/>
      <c r="Y159" s="15"/>
      <c r="Z159" s="31"/>
      <c r="AA159" s="18" t="s">
        <v>49</v>
      </c>
      <c r="AB159" s="28" t="s">
        <v>50</v>
      </c>
    </row>
    <row r="160" spans="1:28" customHeight="1" ht="35">
      <c r="B160" s="22" t="s">
        <v>142</v>
      </c>
      <c r="C160" s="13" t="s">
        <v>197</v>
      </c>
      <c r="D160" s="13" t="s">
        <v>169</v>
      </c>
      <c r="E160" s="13" t="s">
        <v>190</v>
      </c>
      <c r="F160" s="15">
        <v>206.2</v>
      </c>
      <c r="G160" s="15">
        <v>20</v>
      </c>
      <c r="H160" s="15">
        <v>4124</v>
      </c>
      <c r="I160" s="15" t="str">
        <f>F160 * 0.0025 </f>
        <v>0</v>
      </c>
      <c r="J160" s="15">
        <v>0</v>
      </c>
      <c r="K160" s="15" t="str">
        <f>F160-I160-J160</f>
        <v>0</v>
      </c>
      <c r="L160" s="15"/>
      <c r="M160" s="15">
        <v>0.01</v>
      </c>
      <c r="N160" s="15">
        <v>0</v>
      </c>
      <c r="O160" s="15" t="str">
        <f>ROUND(K160*M160,2)</f>
        <v>0</v>
      </c>
      <c r="P160" s="15" t="str">
        <f>ROUND(K160*N160,2)</f>
        <v>0</v>
      </c>
      <c r="Q160" s="15" t="str">
        <f>ROUND(G160*O160,2)</f>
        <v>0</v>
      </c>
      <c r="R160" s="15" t="str">
        <f>ROUND(G160*P160,2)</f>
        <v>0</v>
      </c>
      <c r="S160" s="15" t="str">
        <f>Q160</f>
        <v>0</v>
      </c>
      <c r="T160" s="15"/>
      <c r="U160" s="15"/>
      <c r="V160" s="15"/>
      <c r="W160" s="15"/>
      <c r="X160" s="15"/>
      <c r="Y160" s="15"/>
      <c r="Z160" s="31"/>
      <c r="AA160" s="18" t="s">
        <v>49</v>
      </c>
      <c r="AB160" s="28" t="s">
        <v>50</v>
      </c>
    </row>
    <row r="161" spans="1:28" customHeight="1" ht="35">
      <c r="B161" s="22" t="s">
        <v>142</v>
      </c>
      <c r="C161" s="13" t="s">
        <v>198</v>
      </c>
      <c r="D161" s="13" t="s">
        <v>196</v>
      </c>
      <c r="E161" s="13" t="s">
        <v>199</v>
      </c>
      <c r="F161" s="15">
        <v>104.55</v>
      </c>
      <c r="G161" s="15">
        <v>240</v>
      </c>
      <c r="H161" s="15">
        <v>25092</v>
      </c>
      <c r="I161" s="15" t="str">
        <f>F161 * 0.0025 </f>
        <v>0</v>
      </c>
      <c r="J161" s="15">
        <v>0</v>
      </c>
      <c r="K161" s="15" t="str">
        <f>F161-I161-J161</f>
        <v>0</v>
      </c>
      <c r="L161" s="15"/>
      <c r="M161" s="15">
        <v>0.01</v>
      </c>
      <c r="N161" s="15">
        <v>0</v>
      </c>
      <c r="O161" s="15" t="str">
        <f>ROUND(K161*M161,2)</f>
        <v>0</v>
      </c>
      <c r="P161" s="15" t="str">
        <f>ROUND(K161*N161,2)</f>
        <v>0</v>
      </c>
      <c r="Q161" s="15" t="str">
        <f>ROUND(G161*O161,2)</f>
        <v>0</v>
      </c>
      <c r="R161" s="15" t="str">
        <f>ROUND(G161*P161,2)</f>
        <v>0</v>
      </c>
      <c r="S161" s="15" t="str">
        <f>Q161</f>
        <v>0</v>
      </c>
      <c r="T161" s="15"/>
      <c r="U161" s="15"/>
      <c r="V161" s="15"/>
      <c r="W161" s="15"/>
      <c r="X161" s="15"/>
      <c r="Y161" s="15"/>
      <c r="Z161" s="31"/>
      <c r="AA161" s="18" t="s">
        <v>49</v>
      </c>
      <c r="AB161" s="28" t="s">
        <v>50</v>
      </c>
    </row>
    <row r="162" spans="1:28" customHeight="1" ht="35">
      <c r="B162" s="22" t="s">
        <v>142</v>
      </c>
      <c r="C162" s="13" t="s">
        <v>198</v>
      </c>
      <c r="D162" s="13" t="s">
        <v>196</v>
      </c>
      <c r="E162" s="13" t="s">
        <v>199</v>
      </c>
      <c r="F162" s="15">
        <v>104.39</v>
      </c>
      <c r="G162" s="15">
        <v>1140</v>
      </c>
      <c r="H162" s="15">
        <v>119004.6</v>
      </c>
      <c r="I162" s="15" t="str">
        <f>F162 * 0.0025 </f>
        <v>0</v>
      </c>
      <c r="J162" s="15">
        <v>0</v>
      </c>
      <c r="K162" s="15" t="str">
        <f>F162-I162-J162</f>
        <v>0</v>
      </c>
      <c r="L162" s="15"/>
      <c r="M162" s="15">
        <v>0.01</v>
      </c>
      <c r="N162" s="15">
        <v>0</v>
      </c>
      <c r="O162" s="15" t="str">
        <f>ROUND(K162*M162,2)</f>
        <v>0</v>
      </c>
      <c r="P162" s="15" t="str">
        <f>ROUND(K162*N162,2)</f>
        <v>0</v>
      </c>
      <c r="Q162" s="15" t="str">
        <f>ROUND(G162*O162,2)</f>
        <v>0</v>
      </c>
      <c r="R162" s="15" t="str">
        <f>ROUND(G162*P162,2)</f>
        <v>0</v>
      </c>
      <c r="S162" s="15" t="str">
        <f>Q162</f>
        <v>0</v>
      </c>
      <c r="T162" s="15"/>
      <c r="U162" s="15"/>
      <c r="V162" s="15"/>
      <c r="W162" s="15"/>
      <c r="X162" s="15"/>
      <c r="Y162" s="15"/>
      <c r="Z162" s="31"/>
      <c r="AA162" s="18" t="s">
        <v>49</v>
      </c>
      <c r="AB162" s="28" t="s">
        <v>50</v>
      </c>
    </row>
    <row r="163" spans="1:28" customHeight="1" ht="35">
      <c r="B163" s="22" t="s">
        <v>142</v>
      </c>
      <c r="C163" s="13" t="s">
        <v>200</v>
      </c>
      <c r="D163" s="13" t="s">
        <v>201</v>
      </c>
      <c r="E163" s="13" t="s">
        <v>199</v>
      </c>
      <c r="F163" s="15">
        <v>161.65</v>
      </c>
      <c r="G163" s="15">
        <v>260</v>
      </c>
      <c r="H163" s="15">
        <v>42029</v>
      </c>
      <c r="I163" s="15" t="str">
        <f>F163 * 0.0025 </f>
        <v>0</v>
      </c>
      <c r="J163" s="15">
        <v>0</v>
      </c>
      <c r="K163" s="15" t="str">
        <f>F163-I163-J163</f>
        <v>0</v>
      </c>
      <c r="L163" s="15"/>
      <c r="M163" s="15">
        <v>0.01</v>
      </c>
      <c r="N163" s="15">
        <v>0</v>
      </c>
      <c r="O163" s="15" t="str">
        <f>ROUND(K163*M163,2)</f>
        <v>0</v>
      </c>
      <c r="P163" s="15" t="str">
        <f>ROUND(K163*N163,2)</f>
        <v>0</v>
      </c>
      <c r="Q163" s="15" t="str">
        <f>ROUND(G163*O163,2)</f>
        <v>0</v>
      </c>
      <c r="R163" s="15" t="str">
        <f>ROUND(G163*P163,2)</f>
        <v>0</v>
      </c>
      <c r="S163" s="15" t="str">
        <f>Q163</f>
        <v>0</v>
      </c>
      <c r="T163" s="15"/>
      <c r="U163" s="15"/>
      <c r="V163" s="15"/>
      <c r="W163" s="15"/>
      <c r="X163" s="15"/>
      <c r="Y163" s="15"/>
      <c r="Z163" s="31"/>
      <c r="AA163" s="18" t="s">
        <v>49</v>
      </c>
      <c r="AB163" s="28" t="s">
        <v>50</v>
      </c>
    </row>
    <row r="164" spans="1:28" customHeight="1" ht="35">
      <c r="B164" s="22" t="s">
        <v>142</v>
      </c>
      <c r="C164" s="13" t="s">
        <v>200</v>
      </c>
      <c r="D164" s="13" t="s">
        <v>201</v>
      </c>
      <c r="E164" s="13" t="s">
        <v>199</v>
      </c>
      <c r="F164" s="15">
        <v>161.43</v>
      </c>
      <c r="G164" s="15">
        <v>1117</v>
      </c>
      <c r="H164" s="15">
        <v>180317.31</v>
      </c>
      <c r="I164" s="15" t="str">
        <f>F164 * 0.0025 </f>
        <v>0</v>
      </c>
      <c r="J164" s="15">
        <v>0</v>
      </c>
      <c r="K164" s="15" t="str">
        <f>F164-I164-J164</f>
        <v>0</v>
      </c>
      <c r="L164" s="15"/>
      <c r="M164" s="15">
        <v>0.01</v>
      </c>
      <c r="N164" s="15">
        <v>0</v>
      </c>
      <c r="O164" s="15" t="str">
        <f>ROUND(K164*M164,2)</f>
        <v>0</v>
      </c>
      <c r="P164" s="15" t="str">
        <f>ROUND(K164*N164,2)</f>
        <v>0</v>
      </c>
      <c r="Q164" s="15" t="str">
        <f>ROUND(G164*O164,2)</f>
        <v>0</v>
      </c>
      <c r="R164" s="15" t="str">
        <f>ROUND(G164*P164,2)</f>
        <v>0</v>
      </c>
      <c r="S164" s="15" t="str">
        <f>Q164</f>
        <v>0</v>
      </c>
      <c r="T164" s="15"/>
      <c r="U164" s="15"/>
      <c r="V164" s="15"/>
      <c r="W164" s="15"/>
      <c r="X164" s="15"/>
      <c r="Y164" s="15"/>
      <c r="Z164" s="31"/>
      <c r="AA164" s="18" t="s">
        <v>49</v>
      </c>
      <c r="AB164" s="28" t="s">
        <v>50</v>
      </c>
    </row>
    <row r="165" spans="1:28" customHeight="1" ht="35">
      <c r="B165" s="22" t="s">
        <v>142</v>
      </c>
      <c r="C165" s="13" t="s">
        <v>202</v>
      </c>
      <c r="D165" s="13" t="s">
        <v>192</v>
      </c>
      <c r="E165" s="13" t="s">
        <v>199</v>
      </c>
      <c r="F165" s="15">
        <v>131.23</v>
      </c>
      <c r="G165" s="15">
        <v>1038</v>
      </c>
      <c r="H165" s="15">
        <v>136216.74</v>
      </c>
      <c r="I165" s="15" t="str">
        <f>F165 * 0.0025 </f>
        <v>0</v>
      </c>
      <c r="J165" s="15">
        <v>0</v>
      </c>
      <c r="K165" s="15" t="str">
        <f>F165-I165-J165</f>
        <v>0</v>
      </c>
      <c r="L165" s="15"/>
      <c r="M165" s="15">
        <v>0.01</v>
      </c>
      <c r="N165" s="15">
        <v>0</v>
      </c>
      <c r="O165" s="15" t="str">
        <f>ROUND(K165*M165,2)</f>
        <v>0</v>
      </c>
      <c r="P165" s="15" t="str">
        <f>ROUND(K165*N165,2)</f>
        <v>0</v>
      </c>
      <c r="Q165" s="15" t="str">
        <f>ROUND(G165*O165,2)</f>
        <v>0</v>
      </c>
      <c r="R165" s="15" t="str">
        <f>ROUND(G165*P165,2)</f>
        <v>0</v>
      </c>
      <c r="S165" s="15" t="str">
        <f>Q165</f>
        <v>0</v>
      </c>
      <c r="T165" s="15"/>
      <c r="U165" s="15"/>
      <c r="V165" s="15"/>
      <c r="W165" s="15"/>
      <c r="X165" s="15"/>
      <c r="Y165" s="15"/>
      <c r="Z165" s="31"/>
      <c r="AA165" s="18" t="s">
        <v>49</v>
      </c>
      <c r="AB165" s="28" t="s">
        <v>50</v>
      </c>
    </row>
    <row r="166" spans="1:28" customHeight="1" ht="35">
      <c r="B166" s="22" t="s">
        <v>142</v>
      </c>
      <c r="C166" s="13" t="s">
        <v>202</v>
      </c>
      <c r="D166" s="13" t="s">
        <v>192</v>
      </c>
      <c r="E166" s="13" t="s">
        <v>199</v>
      </c>
      <c r="F166" s="15">
        <v>131.44</v>
      </c>
      <c r="G166" s="15">
        <v>224</v>
      </c>
      <c r="H166" s="15">
        <v>29442.56</v>
      </c>
      <c r="I166" s="15" t="str">
        <f>F166 * 0.0025 </f>
        <v>0</v>
      </c>
      <c r="J166" s="15">
        <v>0</v>
      </c>
      <c r="K166" s="15" t="str">
        <f>F166-I166-J166</f>
        <v>0</v>
      </c>
      <c r="L166" s="15"/>
      <c r="M166" s="15">
        <v>0.01</v>
      </c>
      <c r="N166" s="15">
        <v>0</v>
      </c>
      <c r="O166" s="15" t="str">
        <f>ROUND(K166*M166,2)</f>
        <v>0</v>
      </c>
      <c r="P166" s="15" t="str">
        <f>ROUND(K166*N166,2)</f>
        <v>0</v>
      </c>
      <c r="Q166" s="15" t="str">
        <f>ROUND(G166*O166,2)</f>
        <v>0</v>
      </c>
      <c r="R166" s="15" t="str">
        <f>ROUND(G166*P166,2)</f>
        <v>0</v>
      </c>
      <c r="S166" s="15" t="str">
        <f>Q166</f>
        <v>0</v>
      </c>
      <c r="T166" s="15"/>
      <c r="U166" s="15"/>
      <c r="V166" s="15"/>
      <c r="W166" s="15"/>
      <c r="X166" s="15"/>
      <c r="Y166" s="15"/>
      <c r="Z166" s="31"/>
      <c r="AA166" s="18" t="s">
        <v>49</v>
      </c>
      <c r="AB166" s="28" t="s">
        <v>50</v>
      </c>
    </row>
    <row r="167" spans="1:28" customHeight="1" ht="35">
      <c r="B167" s="22" t="s">
        <v>142</v>
      </c>
      <c r="C167" s="13" t="s">
        <v>203</v>
      </c>
      <c r="D167" s="13" t="s">
        <v>189</v>
      </c>
      <c r="E167" s="13" t="s">
        <v>204</v>
      </c>
      <c r="F167" s="15">
        <v>206.23</v>
      </c>
      <c r="G167" s="15">
        <v>1078</v>
      </c>
      <c r="H167" s="15">
        <v>222315.94</v>
      </c>
      <c r="I167" s="15" t="str">
        <f>F167 * 0.0025 </f>
        <v>0</v>
      </c>
      <c r="J167" s="15">
        <v>0</v>
      </c>
      <c r="K167" s="15" t="str">
        <f>F167-I167-J167</f>
        <v>0</v>
      </c>
      <c r="L167" s="15"/>
      <c r="M167" s="15">
        <v>0.01</v>
      </c>
      <c r="N167" s="15">
        <v>0</v>
      </c>
      <c r="O167" s="15" t="str">
        <f>ROUND(K167*M167,2)</f>
        <v>0</v>
      </c>
      <c r="P167" s="15" t="str">
        <f>ROUND(K167*N167,2)</f>
        <v>0</v>
      </c>
      <c r="Q167" s="15" t="str">
        <f>ROUND(G167*O167,2)</f>
        <v>0</v>
      </c>
      <c r="R167" s="15" t="str">
        <f>ROUND(G167*P167,2)</f>
        <v>0</v>
      </c>
      <c r="S167" s="15" t="str">
        <f>Q167</f>
        <v>0</v>
      </c>
      <c r="T167" s="15"/>
      <c r="U167" s="15"/>
      <c r="V167" s="15"/>
      <c r="W167" s="15"/>
      <c r="X167" s="15"/>
      <c r="Y167" s="15"/>
      <c r="Z167" s="31"/>
      <c r="AA167" s="18" t="s">
        <v>49</v>
      </c>
      <c r="AB167" s="28" t="s">
        <v>50</v>
      </c>
    </row>
    <row r="168" spans="1:28" customHeight="1" ht="35">
      <c r="B168" s="22" t="s">
        <v>142</v>
      </c>
      <c r="C168" s="13" t="s">
        <v>203</v>
      </c>
      <c r="D168" s="13" t="s">
        <v>189</v>
      </c>
      <c r="E168" s="13" t="s">
        <v>204</v>
      </c>
      <c r="F168" s="15">
        <v>206.44</v>
      </c>
      <c r="G168" s="15">
        <v>271</v>
      </c>
      <c r="H168" s="15">
        <v>55945.24</v>
      </c>
      <c r="I168" s="15" t="str">
        <f>F168 * 0.0025 </f>
        <v>0</v>
      </c>
      <c r="J168" s="15">
        <v>0</v>
      </c>
      <c r="K168" s="15" t="str">
        <f>F168-I168-J168</f>
        <v>0</v>
      </c>
      <c r="L168" s="15"/>
      <c r="M168" s="15">
        <v>0.01</v>
      </c>
      <c r="N168" s="15">
        <v>0</v>
      </c>
      <c r="O168" s="15" t="str">
        <f>ROUND(K168*M168,2)</f>
        <v>0</v>
      </c>
      <c r="P168" s="15" t="str">
        <f>ROUND(K168*N168,2)</f>
        <v>0</v>
      </c>
      <c r="Q168" s="15" t="str">
        <f>ROUND(G168*O168,2)</f>
        <v>0</v>
      </c>
      <c r="R168" s="15" t="str">
        <f>ROUND(G168*P168,2)</f>
        <v>0</v>
      </c>
      <c r="S168" s="15" t="str">
        <f>Q168</f>
        <v>0</v>
      </c>
      <c r="T168" s="15"/>
      <c r="U168" s="15"/>
      <c r="V168" s="15"/>
      <c r="W168" s="15"/>
      <c r="X168" s="15"/>
      <c r="Y168" s="15"/>
      <c r="Z168" s="31"/>
      <c r="AA168" s="18" t="s">
        <v>49</v>
      </c>
      <c r="AB168" s="28" t="s">
        <v>50</v>
      </c>
    </row>
    <row r="169" spans="1:28" customHeight="1" ht="35">
      <c r="B169" s="22" t="s">
        <v>142</v>
      </c>
      <c r="C169" s="13" t="s">
        <v>205</v>
      </c>
      <c r="D169" s="13" t="s">
        <v>206</v>
      </c>
      <c r="E169" s="13" t="s">
        <v>207</v>
      </c>
      <c r="F169" s="15">
        <v>576.4</v>
      </c>
      <c r="G169" s="15">
        <v>83</v>
      </c>
      <c r="H169" s="15">
        <v>47841.2</v>
      </c>
      <c r="I169" s="15" t="str">
        <f>F169 * 0.0025 </f>
        <v>0</v>
      </c>
      <c r="J169" s="15">
        <v>0</v>
      </c>
      <c r="K169" s="15" t="str">
        <f>F169-I169-J169</f>
        <v>0</v>
      </c>
      <c r="L169" s="15"/>
      <c r="M169" s="15">
        <v>0.03</v>
      </c>
      <c r="N169" s="15">
        <v>0</v>
      </c>
      <c r="O169" s="15" t="str">
        <f>ROUND(K169*M169,2)</f>
        <v>0</v>
      </c>
      <c r="P169" s="15" t="str">
        <f>ROUND(K169*N169,2)</f>
        <v>0</v>
      </c>
      <c r="Q169" s="15" t="str">
        <f>ROUND(G169*O169,2)</f>
        <v>0</v>
      </c>
      <c r="R169" s="15" t="str">
        <f>ROUND(G169*P169,2)</f>
        <v>0</v>
      </c>
      <c r="S169" s="15" t="str">
        <f>Q169</f>
        <v>0</v>
      </c>
      <c r="T169" s="15"/>
      <c r="U169" s="15"/>
      <c r="V169" s="15"/>
      <c r="W169" s="15"/>
      <c r="X169" s="15"/>
      <c r="Y169" s="15"/>
      <c r="Z169" s="31"/>
      <c r="AA169" s="18" t="s">
        <v>49</v>
      </c>
      <c r="AB169" s="28" t="s">
        <v>50</v>
      </c>
    </row>
    <row r="170" spans="1:28" customHeight="1" ht="35">
      <c r="B170" s="22" t="s">
        <v>142</v>
      </c>
      <c r="C170" s="13" t="s">
        <v>205</v>
      </c>
      <c r="D170" s="13" t="s">
        <v>206</v>
      </c>
      <c r="E170" s="13" t="s">
        <v>207</v>
      </c>
      <c r="F170" s="15">
        <v>575.4</v>
      </c>
      <c r="G170" s="15">
        <v>54</v>
      </c>
      <c r="H170" s="15">
        <v>31071.6</v>
      </c>
      <c r="I170" s="15" t="str">
        <f>F170 * 0.0025 </f>
        <v>0</v>
      </c>
      <c r="J170" s="15">
        <v>0</v>
      </c>
      <c r="K170" s="15" t="str">
        <f>F170-I170-J170</f>
        <v>0</v>
      </c>
      <c r="L170" s="15"/>
      <c r="M170" s="15">
        <v>0.03</v>
      </c>
      <c r="N170" s="15">
        <v>0</v>
      </c>
      <c r="O170" s="15" t="str">
        <f>ROUND(K170*M170,2)</f>
        <v>0</v>
      </c>
      <c r="P170" s="15" t="str">
        <f>ROUND(K170*N170,2)</f>
        <v>0</v>
      </c>
      <c r="Q170" s="15" t="str">
        <f>ROUND(G170*O170,2)</f>
        <v>0</v>
      </c>
      <c r="R170" s="15" t="str">
        <f>ROUND(G170*P170,2)</f>
        <v>0</v>
      </c>
      <c r="S170" s="15" t="str">
        <f>Q170</f>
        <v>0</v>
      </c>
      <c r="T170" s="15"/>
      <c r="U170" s="15"/>
      <c r="V170" s="15"/>
      <c r="W170" s="15"/>
      <c r="X170" s="15"/>
      <c r="Y170" s="15"/>
      <c r="Z170" s="31"/>
      <c r="AA170" s="18" t="s">
        <v>49</v>
      </c>
      <c r="AB170" s="28" t="s">
        <v>50</v>
      </c>
    </row>
    <row r="171" spans="1:28" customHeight="1" ht="35">
      <c r="B171" s="22" t="s">
        <v>142</v>
      </c>
      <c r="C171" s="13" t="s">
        <v>208</v>
      </c>
      <c r="D171" s="13" t="s">
        <v>48</v>
      </c>
      <c r="E171" s="13" t="s">
        <v>207</v>
      </c>
      <c r="F171" s="15">
        <v>549.04</v>
      </c>
      <c r="G171" s="15">
        <v>4</v>
      </c>
      <c r="H171" s="15">
        <v>2196.16</v>
      </c>
      <c r="I171" s="15" t="str">
        <f>F171 * 0.0025 </f>
        <v>0</v>
      </c>
      <c r="J171" s="15">
        <v>0</v>
      </c>
      <c r="K171" s="15" t="str">
        <f>F171-I171-J171</f>
        <v>0</v>
      </c>
      <c r="L171" s="15"/>
      <c r="M171" s="15">
        <v>0.03</v>
      </c>
      <c r="N171" s="15">
        <v>0</v>
      </c>
      <c r="O171" s="15" t="str">
        <f>ROUND(K171*M171,2)</f>
        <v>0</v>
      </c>
      <c r="P171" s="15" t="str">
        <f>ROUND(K171*N171,2)</f>
        <v>0</v>
      </c>
      <c r="Q171" s="15" t="str">
        <f>ROUND(G171*O171,2)</f>
        <v>0</v>
      </c>
      <c r="R171" s="15" t="str">
        <f>ROUND(G171*P171,2)</f>
        <v>0</v>
      </c>
      <c r="S171" s="15" t="str">
        <f>Q171</f>
        <v>0</v>
      </c>
      <c r="T171" s="15"/>
      <c r="U171" s="15"/>
      <c r="V171" s="15"/>
      <c r="W171" s="15"/>
      <c r="X171" s="15"/>
      <c r="Y171" s="15"/>
      <c r="Z171" s="31"/>
      <c r="AA171" s="18" t="s">
        <v>49</v>
      </c>
      <c r="AB171" s="28" t="s">
        <v>50</v>
      </c>
    </row>
    <row r="172" spans="1:28" customHeight="1" ht="35">
      <c r="B172" s="22" t="s">
        <v>142</v>
      </c>
      <c r="C172" s="13" t="s">
        <v>209</v>
      </c>
      <c r="D172" s="13" t="s">
        <v>206</v>
      </c>
      <c r="E172" s="13" t="s">
        <v>210</v>
      </c>
      <c r="F172" s="15">
        <v>454.42</v>
      </c>
      <c r="G172" s="15">
        <v>52</v>
      </c>
      <c r="H172" s="15">
        <v>23629.84</v>
      </c>
      <c r="I172" s="15" t="str">
        <f>F172 * 0.0025 </f>
        <v>0</v>
      </c>
      <c r="J172" s="15">
        <v>0</v>
      </c>
      <c r="K172" s="15" t="str">
        <f>F172-I172-J172</f>
        <v>0</v>
      </c>
      <c r="L172" s="15"/>
      <c r="M172" s="15">
        <v>0.01</v>
      </c>
      <c r="N172" s="15">
        <v>0</v>
      </c>
      <c r="O172" s="15" t="str">
        <f>ROUND(K172*M172,2)</f>
        <v>0</v>
      </c>
      <c r="P172" s="15" t="str">
        <f>ROUND(K172*N172,2)</f>
        <v>0</v>
      </c>
      <c r="Q172" s="15" t="str">
        <f>ROUND(G172*O172,2)</f>
        <v>0</v>
      </c>
      <c r="R172" s="15" t="str">
        <f>ROUND(G172*P172,2)</f>
        <v>0</v>
      </c>
      <c r="S172" s="15" t="str">
        <f>Q172</f>
        <v>0</v>
      </c>
      <c r="T172" s="15"/>
      <c r="U172" s="15"/>
      <c r="V172" s="15"/>
      <c r="W172" s="15"/>
      <c r="X172" s="15"/>
      <c r="Y172" s="15"/>
      <c r="Z172" s="31"/>
      <c r="AA172" s="18" t="s">
        <v>49</v>
      </c>
      <c r="AB172" s="28" t="s">
        <v>50</v>
      </c>
    </row>
    <row r="173" spans="1:28" customHeight="1" ht="50">
      <c r="B173" s="48" t="s">
        <v>211</v>
      </c>
      <c r="C173" s="46"/>
      <c r="D173" s="46"/>
      <c r="E173" s="46"/>
      <c r="F173" s="45"/>
      <c r="G173" s="45" t="str">
        <f>SUBTOTAL(9,G109:G172)</f>
        <v>0</v>
      </c>
      <c r="H173" s="49" t="str">
        <f>SUBTOTAL(9,H109:H172)</f>
        <v>0</v>
      </c>
      <c r="I173" s="49"/>
      <c r="J173" s="49"/>
      <c r="K173" s="49"/>
      <c r="L173" s="49"/>
      <c r="M173" s="49"/>
      <c r="N173" s="49"/>
      <c r="O173" s="49"/>
      <c r="P173" s="49"/>
      <c r="Q173" s="49" t="str">
        <f>SUBTOTAL(9,Q109:Q172)</f>
        <v>0</v>
      </c>
      <c r="R173" s="49" t="str">
        <f>SUBTOTAL(9,R109:R172)</f>
        <v>0</v>
      </c>
      <c r="S173" s="49" t="str">
        <f>SUBTOTAL(9,S109:S172)</f>
        <v>0</v>
      </c>
      <c r="T173" s="49" t="str">
        <f>SUBTOTAL(9,T109:T172)</f>
        <v>0</v>
      </c>
      <c r="U173" s="49" t="str">
        <f>SUBTOTAL(9,U109:U172)</f>
        <v>0</v>
      </c>
      <c r="V173" s="49" t="str">
        <f>SUBTOTAL(9,V109:V172)</f>
        <v>0</v>
      </c>
      <c r="W173" s="49" t="str">
        <f>SUBTOTAL(9,W109:W172)</f>
        <v>0</v>
      </c>
      <c r="X173" s="49" t="str">
        <f>SUBTOTAL(9,X109:X172)</f>
        <v>0</v>
      </c>
      <c r="Y173" s="49" t="str">
        <f>SUBTOTAL(9,Y109:Y172)</f>
        <v>0</v>
      </c>
      <c r="Z173" s="50" t="str">
        <f>SUBTOTAL(9,Z109:Z172)</f>
        <v>0</v>
      </c>
      <c r="AA173" s="46"/>
      <c r="AB173" s="47"/>
    </row>
    <row r="174" spans="1:28" customHeight="1" ht="35">
      <c r="B174" s="22" t="s">
        <v>212</v>
      </c>
      <c r="C174" s="13" t="s">
        <v>213</v>
      </c>
      <c r="D174" s="13" t="s">
        <v>93</v>
      </c>
      <c r="E174" s="13" t="s">
        <v>214</v>
      </c>
      <c r="F174" s="15">
        <v>459.36</v>
      </c>
      <c r="G174" s="15">
        <v>1568</v>
      </c>
      <c r="H174" s="15">
        <v>720276.48</v>
      </c>
      <c r="I174" s="15" t="str">
        <f>F174 * 0.0025 </f>
        <v>0</v>
      </c>
      <c r="J174" s="15">
        <v>0</v>
      </c>
      <c r="K174" s="15" t="str">
        <f>F174-I174-J174</f>
        <v>0</v>
      </c>
      <c r="L174" s="15"/>
      <c r="M174" s="15">
        <v>0.03</v>
      </c>
      <c r="N174" s="15">
        <v>0</v>
      </c>
      <c r="O174" s="15" t="str">
        <f>ROUND(K174*M174,2)</f>
        <v>0</v>
      </c>
      <c r="P174" s="15" t="str">
        <f>ROUND(K174*N174,2)</f>
        <v>0</v>
      </c>
      <c r="Q174" s="15" t="str">
        <f>ROUND(G174*O174,2)</f>
        <v>0</v>
      </c>
      <c r="R174" s="15" t="str">
        <f>ROUND(G174*P174,2)</f>
        <v>0</v>
      </c>
      <c r="S174" s="15"/>
      <c r="T174" s="15"/>
      <c r="U174" s="15" t="str">
        <f>Q174</f>
        <v>0</v>
      </c>
      <c r="V174" s="15"/>
      <c r="W174" s="15"/>
      <c r="X174" s="15"/>
      <c r="Y174" s="15"/>
      <c r="Z174" s="31"/>
      <c r="AA174" s="18" t="s">
        <v>215</v>
      </c>
      <c r="AB174" s="28" t="s">
        <v>216</v>
      </c>
    </row>
    <row r="175" spans="1:28" customHeight="1" ht="35">
      <c r="B175" s="22" t="s">
        <v>212</v>
      </c>
      <c r="C175" s="13" t="s">
        <v>213</v>
      </c>
      <c r="D175" s="13" t="s">
        <v>93</v>
      </c>
      <c r="E175" s="13" t="s">
        <v>214</v>
      </c>
      <c r="F175" s="15">
        <v>468.73</v>
      </c>
      <c r="G175" s="15">
        <v>1288</v>
      </c>
      <c r="H175" s="15">
        <v>603724.24</v>
      </c>
      <c r="I175" s="15" t="str">
        <f>F175 * 0.0025 </f>
        <v>0</v>
      </c>
      <c r="J175" s="15">
        <v>0</v>
      </c>
      <c r="K175" s="15" t="str">
        <f>F175-I175-J175</f>
        <v>0</v>
      </c>
      <c r="L175" s="15"/>
      <c r="M175" s="15">
        <v>0.03</v>
      </c>
      <c r="N175" s="15">
        <v>0</v>
      </c>
      <c r="O175" s="15" t="str">
        <f>ROUND(K175*M175,2)</f>
        <v>0</v>
      </c>
      <c r="P175" s="15" t="str">
        <f>ROUND(K175*N175,2)</f>
        <v>0</v>
      </c>
      <c r="Q175" s="15" t="str">
        <f>ROUND(G175*O175,2)</f>
        <v>0</v>
      </c>
      <c r="R175" s="15" t="str">
        <f>ROUND(G175*P175,2)</f>
        <v>0</v>
      </c>
      <c r="S175" s="15"/>
      <c r="T175" s="15"/>
      <c r="U175" s="15" t="str">
        <f>Q175</f>
        <v>0</v>
      </c>
      <c r="V175" s="15"/>
      <c r="W175" s="15"/>
      <c r="X175" s="15"/>
      <c r="Y175" s="15"/>
      <c r="Z175" s="31"/>
      <c r="AA175" s="18" t="s">
        <v>215</v>
      </c>
      <c r="AB175" s="28" t="s">
        <v>216</v>
      </c>
    </row>
    <row r="176" spans="1:28" customHeight="1" ht="35">
      <c r="B176" s="22" t="s">
        <v>212</v>
      </c>
      <c r="C176" s="13" t="s">
        <v>217</v>
      </c>
      <c r="D176" s="13" t="s">
        <v>93</v>
      </c>
      <c r="E176" s="13" t="s">
        <v>214</v>
      </c>
      <c r="F176" s="15">
        <v>472.67</v>
      </c>
      <c r="G176" s="15">
        <v>112</v>
      </c>
      <c r="H176" s="15">
        <v>52939.04</v>
      </c>
      <c r="I176" s="15" t="str">
        <f>F176 * 0.0025 </f>
        <v>0</v>
      </c>
      <c r="J176" s="15">
        <v>0</v>
      </c>
      <c r="K176" s="15" t="str">
        <f>F176-I176-J176</f>
        <v>0</v>
      </c>
      <c r="L176" s="15"/>
      <c r="M176" s="15">
        <v>0.03</v>
      </c>
      <c r="N176" s="15">
        <v>0</v>
      </c>
      <c r="O176" s="15" t="str">
        <f>ROUND(K176*M176,2)</f>
        <v>0</v>
      </c>
      <c r="P176" s="15" t="str">
        <f>ROUND(K176*N176,2)</f>
        <v>0</v>
      </c>
      <c r="Q176" s="15" t="str">
        <f>ROUND(G176*O176,2)</f>
        <v>0</v>
      </c>
      <c r="R176" s="15" t="str">
        <f>ROUND(G176*P176,2)</f>
        <v>0</v>
      </c>
      <c r="S176" s="15"/>
      <c r="T176" s="15"/>
      <c r="U176" s="15" t="str">
        <f>Q176</f>
        <v>0</v>
      </c>
      <c r="V176" s="15"/>
      <c r="W176" s="15"/>
      <c r="X176" s="15"/>
      <c r="Y176" s="15"/>
      <c r="Z176" s="31"/>
      <c r="AA176" s="18" t="s">
        <v>215</v>
      </c>
      <c r="AB176" s="28" t="s">
        <v>216</v>
      </c>
    </row>
    <row r="177" spans="1:28" customHeight="1" ht="35">
      <c r="B177" s="22" t="s">
        <v>212</v>
      </c>
      <c r="C177" s="13" t="s">
        <v>217</v>
      </c>
      <c r="D177" s="13" t="s">
        <v>93</v>
      </c>
      <c r="E177" s="13" t="s">
        <v>214</v>
      </c>
      <c r="F177" s="15">
        <v>482.32</v>
      </c>
      <c r="G177" s="15">
        <v>188</v>
      </c>
      <c r="H177" s="15">
        <v>90676.16</v>
      </c>
      <c r="I177" s="15" t="str">
        <f>F177 * 0.0025 </f>
        <v>0</v>
      </c>
      <c r="J177" s="15">
        <v>0</v>
      </c>
      <c r="K177" s="15" t="str">
        <f>F177-I177-J177</f>
        <v>0</v>
      </c>
      <c r="L177" s="15"/>
      <c r="M177" s="15">
        <v>0.03</v>
      </c>
      <c r="N177" s="15">
        <v>0</v>
      </c>
      <c r="O177" s="15" t="str">
        <f>ROUND(K177*M177,2)</f>
        <v>0</v>
      </c>
      <c r="P177" s="15" t="str">
        <f>ROUND(K177*N177,2)</f>
        <v>0</v>
      </c>
      <c r="Q177" s="15" t="str">
        <f>ROUND(G177*O177,2)</f>
        <v>0</v>
      </c>
      <c r="R177" s="15" t="str">
        <f>ROUND(G177*P177,2)</f>
        <v>0</v>
      </c>
      <c r="S177" s="15"/>
      <c r="T177" s="15"/>
      <c r="U177" s="15" t="str">
        <f>Q177</f>
        <v>0</v>
      </c>
      <c r="V177" s="15"/>
      <c r="W177" s="15"/>
      <c r="X177" s="15"/>
      <c r="Y177" s="15"/>
      <c r="Z177" s="31"/>
      <c r="AA177" s="18" t="s">
        <v>215</v>
      </c>
      <c r="AB177" s="28" t="s">
        <v>216</v>
      </c>
    </row>
    <row r="178" spans="1:28" customHeight="1" ht="35">
      <c r="B178" s="22" t="s">
        <v>212</v>
      </c>
      <c r="C178" s="13" t="s">
        <v>218</v>
      </c>
      <c r="D178" s="13" t="s">
        <v>93</v>
      </c>
      <c r="E178" s="13" t="s">
        <v>214</v>
      </c>
      <c r="F178" s="15">
        <v>491.48</v>
      </c>
      <c r="G178" s="15">
        <v>75</v>
      </c>
      <c r="H178" s="15">
        <v>36861</v>
      </c>
      <c r="I178" s="15" t="str">
        <f>F178 * 0.0025 </f>
        <v>0</v>
      </c>
      <c r="J178" s="15">
        <v>0</v>
      </c>
      <c r="K178" s="15" t="str">
        <f>F178-I178-J178</f>
        <v>0</v>
      </c>
      <c r="L178" s="15"/>
      <c r="M178" s="15">
        <v>0.03</v>
      </c>
      <c r="N178" s="15">
        <v>0</v>
      </c>
      <c r="O178" s="15" t="str">
        <f>ROUND(K178*M178,2)</f>
        <v>0</v>
      </c>
      <c r="P178" s="15" t="str">
        <f>ROUND(K178*N178,2)</f>
        <v>0</v>
      </c>
      <c r="Q178" s="15" t="str">
        <f>ROUND(G178*O178,2)</f>
        <v>0</v>
      </c>
      <c r="R178" s="15" t="str">
        <f>ROUND(G178*P178,2)</f>
        <v>0</v>
      </c>
      <c r="S178" s="15"/>
      <c r="T178" s="15"/>
      <c r="U178" s="15" t="str">
        <f>Q178</f>
        <v>0</v>
      </c>
      <c r="V178" s="15"/>
      <c r="W178" s="15"/>
      <c r="X178" s="15"/>
      <c r="Y178" s="15"/>
      <c r="Z178" s="31"/>
      <c r="AA178" s="18" t="s">
        <v>215</v>
      </c>
      <c r="AB178" s="28" t="s">
        <v>216</v>
      </c>
    </row>
    <row r="179" spans="1:28" customHeight="1" ht="35">
      <c r="B179" s="23" t="s">
        <v>212</v>
      </c>
      <c r="C179" s="14" t="s">
        <v>219</v>
      </c>
      <c r="D179" s="14" t="s">
        <v>93</v>
      </c>
      <c r="E179" s="14" t="s">
        <v>214</v>
      </c>
      <c r="F179" s="16">
        <v>509.24</v>
      </c>
      <c r="G179" s="16">
        <v>560</v>
      </c>
      <c r="H179" s="16">
        <v>285174.4</v>
      </c>
      <c r="I179" s="16" t="str">
        <f>F179 * 0.0025 </f>
        <v>0</v>
      </c>
      <c r="J179" s="16">
        <v>5</v>
      </c>
      <c r="K179" s="16" t="str">
        <f>F179-I179-J179</f>
        <v>0</v>
      </c>
      <c r="L179" s="16"/>
      <c r="M179" s="16">
        <v>0.03</v>
      </c>
      <c r="N179" s="16">
        <v>0</v>
      </c>
      <c r="O179" s="16" t="str">
        <f>ROUND(K179*M179,2)</f>
        <v>0</v>
      </c>
      <c r="P179" s="16" t="str">
        <f>ROUND(K179*N179,2)</f>
        <v>0</v>
      </c>
      <c r="Q179" s="16" t="str">
        <f>ROUND(G179*O179,2)</f>
        <v>0</v>
      </c>
      <c r="R179" s="16" t="str">
        <f>ROUND(G179*P179,2)</f>
        <v>0</v>
      </c>
      <c r="S179" s="16"/>
      <c r="T179" s="16"/>
      <c r="U179" s="16" t="str">
        <f>Q179</f>
        <v>0</v>
      </c>
      <c r="V179" s="16"/>
      <c r="W179" s="16"/>
      <c r="X179" s="16"/>
      <c r="Y179" s="16"/>
      <c r="Z179" s="32"/>
      <c r="AA179" s="17" t="s">
        <v>215</v>
      </c>
      <c r="AB179" s="29" t="s">
        <v>216</v>
      </c>
    </row>
    <row r="180" spans="1:28" customHeight="1" ht="50">
      <c r="B180" s="48" t="s">
        <v>220</v>
      </c>
      <c r="C180" s="52"/>
      <c r="D180" s="52"/>
      <c r="E180" s="52"/>
      <c r="F180" s="51"/>
      <c r="G180" s="51" t="str">
        <f>SUBTOTAL(9,G174:G179)</f>
        <v>0</v>
      </c>
      <c r="H180" s="54" t="str">
        <f>SUBTOTAL(9,H174:H179)</f>
        <v>0</v>
      </c>
      <c r="I180" s="54"/>
      <c r="J180" s="54"/>
      <c r="K180" s="54"/>
      <c r="L180" s="54"/>
      <c r="M180" s="54"/>
      <c r="N180" s="54"/>
      <c r="O180" s="54"/>
      <c r="P180" s="54"/>
      <c r="Q180" s="54" t="str">
        <f>SUBTOTAL(9,Q174:Q179)</f>
        <v>0</v>
      </c>
      <c r="R180" s="54" t="str">
        <f>SUBTOTAL(9,R174:R179)</f>
        <v>0</v>
      </c>
      <c r="S180" s="54" t="str">
        <f>SUBTOTAL(9,S174:S179)</f>
        <v>0</v>
      </c>
      <c r="T180" s="54" t="str">
        <f>SUBTOTAL(9,T174:T179)</f>
        <v>0</v>
      </c>
      <c r="U180" s="54" t="str">
        <f>SUBTOTAL(9,U174:U179)</f>
        <v>0</v>
      </c>
      <c r="V180" s="54" t="str">
        <f>SUBTOTAL(9,V174:V179)</f>
        <v>0</v>
      </c>
      <c r="W180" s="54" t="str">
        <f>SUBTOTAL(9,W174:W179)</f>
        <v>0</v>
      </c>
      <c r="X180" s="54" t="str">
        <f>SUBTOTAL(9,X174:X179)</f>
        <v>0</v>
      </c>
      <c r="Y180" s="54" t="str">
        <f>SUBTOTAL(9,Y174:Y179)</f>
        <v>0</v>
      </c>
      <c r="Z180" s="55" t="str">
        <f>SUBTOTAL(9,Z174:Z179)</f>
        <v>0</v>
      </c>
      <c r="AA180" s="52"/>
      <c r="AB180" s="53"/>
    </row>
    <row r="181" spans="1:28" customHeight="1" ht="35">
      <c r="B181" s="23" t="s">
        <v>221</v>
      </c>
      <c r="C181" s="14" t="s">
        <v>222</v>
      </c>
      <c r="D181" s="14" t="s">
        <v>223</v>
      </c>
      <c r="E181" s="14" t="s">
        <v>224</v>
      </c>
      <c r="F181" s="16">
        <v>576.7</v>
      </c>
      <c r="G181" s="16">
        <v>1008</v>
      </c>
      <c r="H181" s="16">
        <v>581313.6</v>
      </c>
      <c r="I181" s="16" t="str">
        <f>F181 * 0.0025 </f>
        <v>0</v>
      </c>
      <c r="J181" s="16">
        <v>0</v>
      </c>
      <c r="K181" s="16" t="str">
        <f>F181-I181-J181</f>
        <v>0</v>
      </c>
      <c r="L181" s="16"/>
      <c r="M181" s="16">
        <v>0.01</v>
      </c>
      <c r="N181" s="16">
        <v>0</v>
      </c>
      <c r="O181" s="16" t="str">
        <f>ROUND(K181*M181,2)</f>
        <v>0</v>
      </c>
      <c r="P181" s="16" t="str">
        <f>ROUND(K181*N181,2)</f>
        <v>0</v>
      </c>
      <c r="Q181" s="16" t="str">
        <f>ROUND(G181*O181,2)</f>
        <v>0</v>
      </c>
      <c r="R181" s="16" t="str">
        <f>ROUND(G181*P181,2)</f>
        <v>0</v>
      </c>
      <c r="S181" s="16" t="str">
        <f>Q181</f>
        <v>0</v>
      </c>
      <c r="T181" s="16"/>
      <c r="U181" s="16"/>
      <c r="V181" s="16"/>
      <c r="W181" s="16"/>
      <c r="X181" s="16"/>
      <c r="Y181" s="16"/>
      <c r="Z181" s="32"/>
      <c r="AA181" s="17" t="s">
        <v>49</v>
      </c>
      <c r="AB181" s="29" t="s">
        <v>50</v>
      </c>
    </row>
    <row r="182" spans="1:28" customHeight="1" ht="50">
      <c r="B182" s="48" t="s">
        <v>225</v>
      </c>
      <c r="C182" s="52"/>
      <c r="D182" s="52"/>
      <c r="E182" s="52"/>
      <c r="F182" s="51"/>
      <c r="G182" s="51" t="str">
        <f>SUBTOTAL(9,G181:G181)</f>
        <v>0</v>
      </c>
      <c r="H182" s="54" t="str">
        <f>SUBTOTAL(9,H181:H181)</f>
        <v>0</v>
      </c>
      <c r="I182" s="54"/>
      <c r="J182" s="54"/>
      <c r="K182" s="54"/>
      <c r="L182" s="54"/>
      <c r="M182" s="54"/>
      <c r="N182" s="54"/>
      <c r="O182" s="54"/>
      <c r="P182" s="54"/>
      <c r="Q182" s="54" t="str">
        <f>SUBTOTAL(9,Q181:Q181)</f>
        <v>0</v>
      </c>
      <c r="R182" s="54" t="str">
        <f>SUBTOTAL(9,R181:R181)</f>
        <v>0</v>
      </c>
      <c r="S182" s="54" t="str">
        <f>SUBTOTAL(9,S181:S181)</f>
        <v>0</v>
      </c>
      <c r="T182" s="54" t="str">
        <f>SUBTOTAL(9,T181:T181)</f>
        <v>0</v>
      </c>
      <c r="U182" s="54" t="str">
        <f>SUBTOTAL(9,U181:U181)</f>
        <v>0</v>
      </c>
      <c r="V182" s="54" t="str">
        <f>SUBTOTAL(9,V181:V181)</f>
        <v>0</v>
      </c>
      <c r="W182" s="54" t="str">
        <f>SUBTOTAL(9,W181:W181)</f>
        <v>0</v>
      </c>
      <c r="X182" s="54" t="str">
        <f>SUBTOTAL(9,X181:X181)</f>
        <v>0</v>
      </c>
      <c r="Y182" s="54" t="str">
        <f>SUBTOTAL(9,Y181:Y181)</f>
        <v>0</v>
      </c>
      <c r="Z182" s="55" t="str">
        <f>SUBTOTAL(9,Z181:Z181)</f>
        <v>0</v>
      </c>
      <c r="AA182" s="52"/>
      <c r="AB182" s="53"/>
    </row>
    <row r="183" spans="1:28" customHeight="1" ht="35">
      <c r="B183" s="23" t="s">
        <v>226</v>
      </c>
      <c r="C183" s="14" t="s">
        <v>227</v>
      </c>
      <c r="D183" s="14" t="s">
        <v>228</v>
      </c>
      <c r="E183" s="14" t="s">
        <v>229</v>
      </c>
      <c r="F183" s="16">
        <v>437.76</v>
      </c>
      <c r="G183" s="16">
        <v>620</v>
      </c>
      <c r="H183" s="16">
        <v>271411.2</v>
      </c>
      <c r="I183" s="16" t="str">
        <f>F183 * 0.0025 </f>
        <v>0</v>
      </c>
      <c r="J183" s="16">
        <v>0</v>
      </c>
      <c r="K183" s="16" t="str">
        <f>F183-I183-J183</f>
        <v>0</v>
      </c>
      <c r="L183" s="16"/>
      <c r="M183" s="16">
        <v>0.01</v>
      </c>
      <c r="N183" s="16">
        <v>0</v>
      </c>
      <c r="O183" s="16" t="str">
        <f>ROUND(K183*M183,2)</f>
        <v>0</v>
      </c>
      <c r="P183" s="16" t="str">
        <f>ROUND(K183*N183,2)</f>
        <v>0</v>
      </c>
      <c r="Q183" s="16" t="str">
        <f>ROUND(G183*O183,2)</f>
        <v>0</v>
      </c>
      <c r="R183" s="16" t="str">
        <f>ROUND(G183*P183,2)</f>
        <v>0</v>
      </c>
      <c r="S183" s="16"/>
      <c r="T183" s="16"/>
      <c r="U183" s="16" t="str">
        <f>Q183</f>
        <v>0</v>
      </c>
      <c r="V183" s="16"/>
      <c r="W183" s="16"/>
      <c r="X183" s="16"/>
      <c r="Y183" s="16"/>
      <c r="Z183" s="32"/>
      <c r="AA183" s="17" t="s">
        <v>215</v>
      </c>
      <c r="AB183" s="29" t="s">
        <v>216</v>
      </c>
    </row>
    <row r="184" spans="1:28" customHeight="1" ht="50">
      <c r="B184" s="48" t="s">
        <v>230</v>
      </c>
      <c r="C184" s="52"/>
      <c r="D184" s="52"/>
      <c r="E184" s="52"/>
      <c r="F184" s="51"/>
      <c r="G184" s="51" t="str">
        <f>SUBTOTAL(9,G183:G183)</f>
        <v>0</v>
      </c>
      <c r="H184" s="54" t="str">
        <f>SUBTOTAL(9,H183:H183)</f>
        <v>0</v>
      </c>
      <c r="I184" s="54"/>
      <c r="J184" s="54"/>
      <c r="K184" s="54"/>
      <c r="L184" s="54"/>
      <c r="M184" s="54"/>
      <c r="N184" s="54"/>
      <c r="O184" s="54"/>
      <c r="P184" s="54"/>
      <c r="Q184" s="54" t="str">
        <f>SUBTOTAL(9,Q183:Q183)</f>
        <v>0</v>
      </c>
      <c r="R184" s="54" t="str">
        <f>SUBTOTAL(9,R183:R183)</f>
        <v>0</v>
      </c>
      <c r="S184" s="54" t="str">
        <f>SUBTOTAL(9,S183:S183)</f>
        <v>0</v>
      </c>
      <c r="T184" s="54" t="str">
        <f>SUBTOTAL(9,T183:T183)</f>
        <v>0</v>
      </c>
      <c r="U184" s="54" t="str">
        <f>SUBTOTAL(9,U183:U183)</f>
        <v>0</v>
      </c>
      <c r="V184" s="54" t="str">
        <f>SUBTOTAL(9,V183:V183)</f>
        <v>0</v>
      </c>
      <c r="W184" s="54" t="str">
        <f>SUBTOTAL(9,W183:W183)</f>
        <v>0</v>
      </c>
      <c r="X184" s="54" t="str">
        <f>SUBTOTAL(9,X183:X183)</f>
        <v>0</v>
      </c>
      <c r="Y184" s="54" t="str">
        <f>SUBTOTAL(9,Y183:Y183)</f>
        <v>0</v>
      </c>
      <c r="Z184" s="55" t="str">
        <f>SUBTOTAL(9,Z183:Z183)</f>
        <v>0</v>
      </c>
      <c r="AA184" s="52"/>
      <c r="AB184" s="53"/>
    </row>
    <row r="185" spans="1:28" customHeight="1" ht="65">
      <c r="B185" s="58" t="s">
        <v>231</v>
      </c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9" t="str">
        <f>SUM(Q57,Q87,Q108,Q173,Q180,Q182,Q184)</f>
        <v>0</v>
      </c>
      <c r="R185" s="59" t="str">
        <f>SUM(R57,R87,R108,R173,R180,R182,R184)</f>
        <v>0</v>
      </c>
      <c r="S185" s="59" t="str">
        <f>SUM(S57,S87,S108,S173,S180,S182,S184)</f>
        <v>0</v>
      </c>
      <c r="T185" s="59" t="str">
        <f>SUM(T57,T87,T108,T173,T180,T182,T184)</f>
        <v>0</v>
      </c>
      <c r="U185" s="59" t="str">
        <f>SUM(U57,U87,U108,U173,U180,U182,U184)</f>
        <v>0</v>
      </c>
      <c r="V185" s="59" t="str">
        <f>SUM(V57,V87,V108,V173,V180,V182,V184)</f>
        <v>0</v>
      </c>
      <c r="W185" s="59" t="str">
        <f>SUM(W57,W87,W108,W173,W180,W182,W184)</f>
        <v>0</v>
      </c>
      <c r="X185" s="59" t="str">
        <f>SUM(X57,X87,X108,X173,X180,X182,X184)</f>
        <v>0</v>
      </c>
      <c r="Y185" s="59" t="str">
        <f>SUM(Y57,Y87,Y108,Y173,Y180,Y182,Y184)</f>
        <v>0</v>
      </c>
      <c r="Z185" s="61" t="str">
        <f>SUM(Z57,Z87,Z108,Z173,Z180,Z182,Z184)</f>
        <v>0</v>
      </c>
      <c r="AA185" s="56"/>
      <c r="AB185" s="57"/>
    </row>
    <row r="186" spans="1:28" customHeight="1" ht="65">
      <c r="B186" s="58" t="s">
        <v>232</v>
      </c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60" t="str">
        <f>Q185+R185</f>
        <v>0</v>
      </c>
      <c r="R186" s="59"/>
      <c r="S186" s="59" t="str">
        <f>S185</f>
        <v>0</v>
      </c>
      <c r="T186" s="59" t="str">
        <f>T185</f>
        <v>0</v>
      </c>
      <c r="U186" s="59" t="str">
        <f>U185</f>
        <v>0</v>
      </c>
      <c r="V186" s="59" t="str">
        <f>V185</f>
        <v>0</v>
      </c>
      <c r="W186" s="59" t="str">
        <f>W185</f>
        <v>0</v>
      </c>
      <c r="X186" s="59" t="str">
        <f>X185</f>
        <v>0</v>
      </c>
      <c r="Y186" s="59" t="str">
        <f>Y185</f>
        <v>0</v>
      </c>
      <c r="Z186" s="61" t="str">
        <f>Z185</f>
        <v>0</v>
      </c>
      <c r="AA186" s="56"/>
      <c r="AB186" s="57"/>
    </row>
    <row r="187" spans="1:28" customHeight="1" ht="15"/>
    <row r="188" spans="1:28" customHeight="1" ht="30">
      <c r="B188" s="70" t="s">
        <v>233</v>
      </c>
      <c r="C188" s="70" t="s">
        <v>234</v>
      </c>
      <c r="D188" s="70" t="s">
        <v>235</v>
      </c>
      <c r="E188" s="62" t="s">
        <v>236</v>
      </c>
      <c r="F188" s="34"/>
      <c r="G188" s="34"/>
      <c r="H188" s="34"/>
      <c r="I188" s="34"/>
      <c r="J188" s="35"/>
    </row>
    <row r="189" spans="1:28" customHeight="1" ht="30">
      <c r="B189" s="70"/>
      <c r="C189" s="70"/>
      <c r="D189" s="70" t="s">
        <v>237</v>
      </c>
      <c r="E189" s="63" t="s">
        <v>238</v>
      </c>
      <c r="F189" s="64"/>
      <c r="G189" s="63" t="s">
        <v>239</v>
      </c>
      <c r="H189" s="65"/>
      <c r="I189" s="66" t="s">
        <v>240</v>
      </c>
      <c r="J189" s="35"/>
    </row>
    <row r="190" spans="1:28" customHeight="1" ht="40">
      <c r="B190" s="70" t="s">
        <v>241</v>
      </c>
      <c r="C190" s="70" t="s">
        <v>242</v>
      </c>
      <c r="D190" s="70" t="s">
        <v>243</v>
      </c>
      <c r="E190" s="36"/>
      <c r="F190" s="38"/>
      <c r="G190" s="36"/>
      <c r="H190" s="40"/>
      <c r="I190" s="38"/>
      <c r="J190" s="40"/>
    </row>
    <row r="191" spans="1:28" customHeight="1" ht="40">
      <c r="B191" s="71"/>
      <c r="C191" s="71"/>
      <c r="D191" s="71" t="s">
        <v>244</v>
      </c>
      <c r="E191" s="37"/>
      <c r="F191" s="39"/>
      <c r="G191" s="37"/>
      <c r="H191" s="41"/>
      <c r="I191" s="39"/>
      <c r="J191" s="41"/>
    </row>
    <row r="192" spans="1:28" customHeight="1" ht="25">
      <c r="E192" s="67" t="s">
        <v>245</v>
      </c>
      <c r="F192" s="68"/>
      <c r="G192" s="67" t="s">
        <v>245</v>
      </c>
      <c r="H192" s="69"/>
      <c r="I192" s="68" t="s">
        <v>245</v>
      </c>
      <c r="J192" s="35"/>
    </row>
    <row r="193" spans="1:28" customHeight="1" ht="30">
      <c r="E193" s="63" t="s">
        <v>246</v>
      </c>
      <c r="F193" s="64"/>
      <c r="G193" s="65"/>
      <c r="H193" s="66" t="s">
        <v>247</v>
      </c>
      <c r="I193" s="64"/>
      <c r="J193" s="35"/>
    </row>
    <row r="194" spans="1:28" customHeight="1" ht="80">
      <c r="E194" s="33"/>
      <c r="F194" s="34"/>
      <c r="G194" s="35"/>
      <c r="H194" s="34"/>
      <c r="I194" s="34"/>
      <c r="J194" s="35"/>
    </row>
    <row r="195" spans="1:28" customHeight="1" ht="25">
      <c r="E195" s="67" t="s">
        <v>245</v>
      </c>
      <c r="F195" s="68"/>
      <c r="G195" s="69"/>
      <c r="H195" s="68" t="s">
        <v>245</v>
      </c>
      <c r="I195" s="68"/>
      <c r="J195" s="35"/>
    </row>
    <row r="196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57:F57"/>
    <mergeCell ref="I57:P57"/>
    <mergeCell ref="B87:F87"/>
    <mergeCell ref="I87:P87"/>
    <mergeCell ref="B108:F108"/>
    <mergeCell ref="I108:P108"/>
    <mergeCell ref="B173:F173"/>
    <mergeCell ref="I173:P173"/>
    <mergeCell ref="B180:F180"/>
    <mergeCell ref="I180:P180"/>
    <mergeCell ref="B182:F182"/>
    <mergeCell ref="I182:P182"/>
    <mergeCell ref="B184:F184"/>
    <mergeCell ref="I184:P184"/>
    <mergeCell ref="B185:P185"/>
    <mergeCell ref="B186:P186"/>
    <mergeCell ref="Q186:R186"/>
    <mergeCell ref="E188:J188"/>
    <mergeCell ref="E189:F189"/>
    <mergeCell ref="G189:H189"/>
    <mergeCell ref="I189:J189"/>
    <mergeCell ref="E193:G193"/>
    <mergeCell ref="H193:J19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35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248</v>
      </c>
      <c r="T11" s="26" t="s">
        <v>249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 t="s">
        <v>250</v>
      </c>
      <c r="D13" s="10" t="s">
        <v>251</v>
      </c>
      <c r="E13" s="10"/>
      <c r="F13" s="11">
        <v>1150</v>
      </c>
      <c r="G13" s="11">
        <v>288</v>
      </c>
      <c r="H13" s="11">
        <v>331200</v>
      </c>
      <c r="I13" s="11">
        <v>51.04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30"/>
      <c r="U13" s="12" t="s">
        <v>34</v>
      </c>
      <c r="V13" s="27" t="s">
        <v>35</v>
      </c>
    </row>
    <row r="14" spans="1:22" customHeight="1" ht="35">
      <c r="B14" s="22"/>
      <c r="C14" s="13" t="s">
        <v>250</v>
      </c>
      <c r="D14" s="13" t="s">
        <v>251</v>
      </c>
      <c r="E14" s="13"/>
      <c r="F14" s="15">
        <v>1150</v>
      </c>
      <c r="G14" s="15">
        <v>288</v>
      </c>
      <c r="H14" s="15">
        <v>331200</v>
      </c>
      <c r="I14" s="15">
        <v>51.04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31"/>
      <c r="U14" s="18" t="s">
        <v>34</v>
      </c>
      <c r="V14" s="28" t="s">
        <v>35</v>
      </c>
    </row>
    <row r="15" spans="1:22" customHeight="1" ht="35">
      <c r="B15" s="22"/>
      <c r="C15" s="13" t="s">
        <v>252</v>
      </c>
      <c r="D15" s="13" t="s">
        <v>251</v>
      </c>
      <c r="E15" s="13"/>
      <c r="F15" s="15">
        <v>890</v>
      </c>
      <c r="G15" s="15">
        <v>1008</v>
      </c>
      <c r="H15" s="15">
        <v>897120</v>
      </c>
      <c r="I15" s="15">
        <v>51.04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31"/>
      <c r="U15" s="18" t="s">
        <v>34</v>
      </c>
      <c r="V15" s="28" t="s">
        <v>35</v>
      </c>
    </row>
    <row r="16" spans="1:22" customHeight="1" ht="50">
      <c r="B16" s="48" t="s">
        <v>51</v>
      </c>
      <c r="C16" s="46"/>
      <c r="D16" s="46"/>
      <c r="E16" s="46"/>
      <c r="F16" s="45"/>
      <c r="G16" s="45" t="str">
        <f>SUBTOTAL(9,G13:G15)</f>
        <v>0</v>
      </c>
      <c r="H16" s="49" t="str">
        <f>SUBTOTAL(9,H13:H15)</f>
        <v>0</v>
      </c>
      <c r="I16" s="49"/>
      <c r="J16" s="49"/>
      <c r="K16" s="49"/>
      <c r="L16" s="49"/>
      <c r="M16" s="49"/>
      <c r="N16" s="49"/>
      <c r="O16" s="49"/>
      <c r="P16" s="49"/>
      <c r="Q16" s="49" t="str">
        <f>SUBTOTAL(9,Q13:Q15)</f>
        <v>0</v>
      </c>
      <c r="R16" s="49" t="str">
        <f>SUBTOTAL(9,R13:R15)</f>
        <v>0</v>
      </c>
      <c r="S16" s="49" t="str">
        <f>SUBTOTAL(9,S13:S15)</f>
        <v>0</v>
      </c>
      <c r="T16" s="50" t="str">
        <f>SUBTOTAL(9,T13:T15)</f>
        <v>0</v>
      </c>
      <c r="U16" s="46"/>
      <c r="V16" s="47"/>
    </row>
    <row r="17" spans="1:22" customHeight="1" ht="35">
      <c r="B17" s="22" t="s">
        <v>104</v>
      </c>
      <c r="C17" s="13">
        <v>8979483260</v>
      </c>
      <c r="D17" s="13" t="s">
        <v>253</v>
      </c>
      <c r="E17" s="13" t="s">
        <v>254</v>
      </c>
      <c r="F17" s="15">
        <v>9923.16</v>
      </c>
      <c r="G17" s="15">
        <v>24</v>
      </c>
      <c r="H17" s="15">
        <v>238155.84</v>
      </c>
      <c r="I17" s="15" t="str">
        <f>F17 * 0.0025 </f>
        <v>0</v>
      </c>
      <c r="J17" s="15">
        <v>2583.02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255</v>
      </c>
      <c r="V17" s="28" t="s">
        <v>256</v>
      </c>
    </row>
    <row r="18" spans="1:22" customHeight="1" ht="35">
      <c r="B18" s="22" t="s">
        <v>104</v>
      </c>
      <c r="C18" s="13">
        <v>8979483270</v>
      </c>
      <c r="D18" s="13" t="s">
        <v>257</v>
      </c>
      <c r="E18" s="13" t="s">
        <v>254</v>
      </c>
      <c r="F18" s="15">
        <v>9923.16</v>
      </c>
      <c r="G18" s="15">
        <v>24</v>
      </c>
      <c r="H18" s="15">
        <v>238155.84</v>
      </c>
      <c r="I18" s="15">
        <v>51.04</v>
      </c>
      <c r="J18" s="15">
        <v>2583.02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255</v>
      </c>
      <c r="V18" s="28" t="s">
        <v>256</v>
      </c>
    </row>
    <row r="19" spans="1:22" customHeight="1" ht="35">
      <c r="B19" s="22" t="s">
        <v>104</v>
      </c>
      <c r="C19" s="13">
        <v>8979483360</v>
      </c>
      <c r="D19" s="13" t="s">
        <v>258</v>
      </c>
      <c r="E19" s="13" t="s">
        <v>254</v>
      </c>
      <c r="F19" s="15">
        <v>12477.32</v>
      </c>
      <c r="G19" s="15">
        <v>24</v>
      </c>
      <c r="H19" s="15">
        <v>299455.68</v>
      </c>
      <c r="I19" s="15">
        <v>51.04</v>
      </c>
      <c r="J19" s="15">
        <v>2974.39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31" t="str">
        <f>Q19</f>
        <v>0</v>
      </c>
      <c r="U19" s="18" t="s">
        <v>255</v>
      </c>
      <c r="V19" s="28" t="s">
        <v>256</v>
      </c>
    </row>
    <row r="20" spans="1:22" customHeight="1" ht="35">
      <c r="B20" s="22" t="s">
        <v>104</v>
      </c>
      <c r="C20" s="13">
        <v>8979483370</v>
      </c>
      <c r="D20" s="13" t="s">
        <v>259</v>
      </c>
      <c r="E20" s="13" t="s">
        <v>254</v>
      </c>
      <c r="F20" s="15">
        <v>12477.32</v>
      </c>
      <c r="G20" s="15">
        <v>24</v>
      </c>
      <c r="H20" s="15">
        <v>299455.68</v>
      </c>
      <c r="I20" s="15">
        <v>51.04</v>
      </c>
      <c r="J20" s="15">
        <v>2974.39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31" t="str">
        <f>Q20</f>
        <v>0</v>
      </c>
      <c r="U20" s="18" t="s">
        <v>255</v>
      </c>
      <c r="V20" s="28" t="s">
        <v>256</v>
      </c>
    </row>
    <row r="21" spans="1:22" customHeight="1" ht="35">
      <c r="B21" s="22" t="s">
        <v>104</v>
      </c>
      <c r="C21" s="13">
        <v>8979483440</v>
      </c>
      <c r="D21" s="13" t="s">
        <v>260</v>
      </c>
      <c r="E21" s="13" t="s">
        <v>254</v>
      </c>
      <c r="F21" s="15">
        <v>12557.32</v>
      </c>
      <c r="G21" s="15">
        <v>24</v>
      </c>
      <c r="H21" s="15">
        <v>301375.68</v>
      </c>
      <c r="I21" s="15">
        <v>51.04</v>
      </c>
      <c r="J21" s="15">
        <v>2974.39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31" t="str">
        <f>Q21</f>
        <v>0</v>
      </c>
      <c r="U21" s="18" t="s">
        <v>255</v>
      </c>
      <c r="V21" s="28" t="s">
        <v>256</v>
      </c>
    </row>
    <row r="22" spans="1:22" customHeight="1" ht="35">
      <c r="B22" s="22" t="s">
        <v>104</v>
      </c>
      <c r="C22" s="13">
        <v>8979483450</v>
      </c>
      <c r="D22" s="13" t="s">
        <v>261</v>
      </c>
      <c r="E22" s="13" t="s">
        <v>254</v>
      </c>
      <c r="F22" s="15">
        <v>12557.32</v>
      </c>
      <c r="G22" s="15">
        <v>24</v>
      </c>
      <c r="H22" s="15">
        <v>301375.68</v>
      </c>
      <c r="I22" s="15">
        <v>51.04</v>
      </c>
      <c r="J22" s="15">
        <v>2974.39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31" t="str">
        <f>Q22</f>
        <v>0</v>
      </c>
      <c r="U22" s="18" t="s">
        <v>255</v>
      </c>
      <c r="V22" s="28" t="s">
        <v>256</v>
      </c>
    </row>
    <row r="23" spans="1:22" customHeight="1" ht="50">
      <c r="B23" s="48" t="s">
        <v>141</v>
      </c>
      <c r="C23" s="52"/>
      <c r="D23" s="52"/>
      <c r="E23" s="52"/>
      <c r="F23" s="51"/>
      <c r="G23" s="51" t="str">
        <f>SUBTOTAL(9,G17:G22)</f>
        <v>0</v>
      </c>
      <c r="H23" s="54" t="str">
        <f>SUBTOTAL(9,H17:H22)</f>
        <v>0</v>
      </c>
      <c r="I23" s="54"/>
      <c r="J23" s="54"/>
      <c r="K23" s="54"/>
      <c r="L23" s="54"/>
      <c r="M23" s="54"/>
      <c r="N23" s="54"/>
      <c r="O23" s="54"/>
      <c r="P23" s="54"/>
      <c r="Q23" s="54" t="str">
        <f>SUBTOTAL(9,Q17:Q22)</f>
        <v>0</v>
      </c>
      <c r="R23" s="54" t="str">
        <f>SUBTOTAL(9,R17:R22)</f>
        <v>0</v>
      </c>
      <c r="S23" s="54" t="str">
        <f>SUBTOTAL(9,S17:S22)</f>
        <v>0</v>
      </c>
      <c r="T23" s="55" t="str">
        <f>SUBTOTAL(9,T17:T22)</f>
        <v>0</v>
      </c>
      <c r="U23" s="52"/>
      <c r="V23" s="53"/>
    </row>
    <row r="24" spans="1:22" customHeight="1" ht="65">
      <c r="B24" s="58" t="s">
        <v>231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9" t="str">
        <f>SUM(Q16,Q23)</f>
        <v>0</v>
      </c>
      <c r="R24" s="59" t="str">
        <f>SUM(R16,R23)</f>
        <v>0</v>
      </c>
      <c r="S24" s="59" t="str">
        <f>SUM(S16,S23)</f>
        <v>0</v>
      </c>
      <c r="T24" s="61" t="str">
        <f>SUM(T16,T23)</f>
        <v>0</v>
      </c>
      <c r="U24" s="56"/>
      <c r="V24" s="57"/>
    </row>
    <row r="25" spans="1:22" customHeight="1" ht="65">
      <c r="B25" s="58" t="s">
        <v>232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60" t="str">
        <f>Q24+R24</f>
        <v>0</v>
      </c>
      <c r="R25" s="59"/>
      <c r="S25" s="59" t="str">
        <f>S24</f>
        <v>0</v>
      </c>
      <c r="T25" s="61" t="str">
        <f>T24</f>
        <v>0</v>
      </c>
      <c r="U25" s="56"/>
      <c r="V25" s="57"/>
    </row>
    <row r="26" spans="1:22" customHeight="1" ht="15"/>
    <row r="27" spans="1:22" customHeight="1" ht="30">
      <c r="B27" s="70" t="s">
        <v>262</v>
      </c>
      <c r="C27" s="70"/>
      <c r="D27" s="70"/>
      <c r="E27" s="62" t="s">
        <v>236</v>
      </c>
      <c r="F27" s="34"/>
      <c r="G27" s="34"/>
      <c r="H27" s="34"/>
      <c r="I27" s="34"/>
      <c r="J27" s="35"/>
    </row>
    <row r="28" spans="1:22" customHeight="1" ht="30">
      <c r="B28" s="70"/>
      <c r="C28" s="70" t="s">
        <v>263</v>
      </c>
      <c r="D28" s="70"/>
      <c r="E28" s="63" t="s">
        <v>238</v>
      </c>
      <c r="F28" s="64"/>
      <c r="G28" s="63" t="s">
        <v>239</v>
      </c>
      <c r="H28" s="65"/>
      <c r="I28" s="66" t="s">
        <v>240</v>
      </c>
      <c r="J28" s="35"/>
    </row>
    <row r="29" spans="1:22" customHeight="1" ht="40">
      <c r="B29" s="70"/>
      <c r="C29" s="70" t="s">
        <v>264</v>
      </c>
      <c r="D29" s="70"/>
      <c r="E29" s="36"/>
      <c r="F29" s="38"/>
      <c r="G29" s="36"/>
      <c r="H29" s="40"/>
      <c r="I29" s="38"/>
      <c r="J29" s="40"/>
    </row>
    <row r="30" spans="1:22" customHeight="1" ht="40">
      <c r="B30" s="71"/>
      <c r="C30" s="71"/>
      <c r="D30" s="71"/>
      <c r="E30" s="37"/>
      <c r="F30" s="39"/>
      <c r="G30" s="37"/>
      <c r="H30" s="41"/>
      <c r="I30" s="39"/>
      <c r="J30" s="41"/>
    </row>
    <row r="31" spans="1:22" customHeight="1" ht="25">
      <c r="E31" s="67" t="s">
        <v>245</v>
      </c>
      <c r="F31" s="68"/>
      <c r="G31" s="67" t="s">
        <v>245</v>
      </c>
      <c r="H31" s="69"/>
      <c r="I31" s="68" t="s">
        <v>245</v>
      </c>
      <c r="J31" s="35"/>
    </row>
    <row r="32" spans="1:22" customHeight="1" ht="30">
      <c r="E32" s="63" t="s">
        <v>246</v>
      </c>
      <c r="F32" s="64"/>
      <c r="G32" s="65"/>
      <c r="H32" s="66" t="s">
        <v>247</v>
      </c>
      <c r="I32" s="64"/>
      <c r="J32" s="35"/>
    </row>
    <row r="33" spans="1:22" customHeight="1" ht="80">
      <c r="E33" s="33"/>
      <c r="F33" s="34"/>
      <c r="G33" s="35"/>
      <c r="H33" s="34"/>
      <c r="I33" s="34"/>
      <c r="J33" s="35"/>
    </row>
    <row r="34" spans="1:22" customHeight="1" ht="25">
      <c r="E34" s="67" t="s">
        <v>245</v>
      </c>
      <c r="F34" s="68"/>
      <c r="G34" s="69"/>
      <c r="H34" s="68" t="s">
        <v>245</v>
      </c>
      <c r="I34" s="68"/>
      <c r="J34" s="35"/>
    </row>
    <row r="35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6:F16"/>
    <mergeCell ref="I16:P16"/>
    <mergeCell ref="B23:F23"/>
    <mergeCell ref="I23:P23"/>
    <mergeCell ref="B24:P24"/>
    <mergeCell ref="B25:P25"/>
    <mergeCell ref="Q25:R25"/>
    <mergeCell ref="E27:J27"/>
    <mergeCell ref="E28:F28"/>
    <mergeCell ref="G28:H28"/>
    <mergeCell ref="I28:J28"/>
    <mergeCell ref="E32:G32"/>
    <mergeCell ref="H32:J32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43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248</v>
      </c>
      <c r="T11" s="26" t="s">
        <v>249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 t="s">
        <v>265</v>
      </c>
      <c r="D13" s="10" t="s">
        <v>251</v>
      </c>
      <c r="E13" s="10"/>
      <c r="F13" s="11">
        <v>1240</v>
      </c>
      <c r="G13" s="11">
        <v>96</v>
      </c>
      <c r="H13" s="11">
        <v>119040</v>
      </c>
      <c r="I13" s="11">
        <v>51.04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34</v>
      </c>
      <c r="V13" s="27" t="s">
        <v>35</v>
      </c>
    </row>
    <row r="14" spans="1:22" customHeight="1" ht="50">
      <c r="B14" s="48" t="s">
        <v>51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49" t="str">
        <f>SUBTOTAL(9,R13:R13)</f>
        <v>0</v>
      </c>
      <c r="S14" s="49" t="str">
        <f>SUBTOTAL(9,S13:S13)</f>
        <v>0</v>
      </c>
      <c r="T14" s="50" t="str">
        <f>SUBTOTAL(9,T13:T13)</f>
        <v>0</v>
      </c>
      <c r="U14" s="46"/>
      <c r="V14" s="47"/>
    </row>
    <row r="15" spans="1:22" customHeight="1" ht="35">
      <c r="B15" s="22" t="s">
        <v>266</v>
      </c>
      <c r="C15" s="13">
        <v>8983157052</v>
      </c>
      <c r="D15" s="13" t="s">
        <v>39</v>
      </c>
      <c r="E15" s="13" t="s">
        <v>267</v>
      </c>
      <c r="F15" s="15">
        <v>9972</v>
      </c>
      <c r="G15" s="15">
        <v>12</v>
      </c>
      <c r="H15" s="15">
        <v>119664</v>
      </c>
      <c r="I15" s="15" t="str">
        <f>F15 * 0.0025 </f>
        <v>0</v>
      </c>
      <c r="J15" s="15">
        <v>3551.81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31"/>
      <c r="U15" s="18" t="s">
        <v>268</v>
      </c>
      <c r="V15" s="28" t="s">
        <v>269</v>
      </c>
    </row>
    <row r="16" spans="1:22" customHeight="1" ht="35">
      <c r="B16" s="22" t="s">
        <v>266</v>
      </c>
      <c r="C16" s="13">
        <v>8974854150</v>
      </c>
      <c r="D16" s="13" t="s">
        <v>33</v>
      </c>
      <c r="E16" s="13" t="s">
        <v>270</v>
      </c>
      <c r="F16" s="15">
        <v>8994</v>
      </c>
      <c r="G16" s="15">
        <v>18</v>
      </c>
      <c r="H16" s="15">
        <v>161892</v>
      </c>
      <c r="I16" s="15">
        <v>51.04</v>
      </c>
      <c r="J16" s="15">
        <v>1419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31"/>
      <c r="U16" s="18" t="s">
        <v>268</v>
      </c>
      <c r="V16" s="28" t="s">
        <v>269</v>
      </c>
    </row>
    <row r="17" spans="1:22" customHeight="1" ht="35">
      <c r="B17" s="22" t="s">
        <v>266</v>
      </c>
      <c r="C17" s="13">
        <v>8974854160</v>
      </c>
      <c r="D17" s="13" t="s">
        <v>36</v>
      </c>
      <c r="E17" s="13" t="s">
        <v>270</v>
      </c>
      <c r="F17" s="15">
        <v>8994</v>
      </c>
      <c r="G17" s="15">
        <v>18</v>
      </c>
      <c r="H17" s="15">
        <v>161892</v>
      </c>
      <c r="I17" s="15">
        <v>51.04</v>
      </c>
      <c r="J17" s="15">
        <v>1419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31"/>
      <c r="U17" s="18" t="s">
        <v>268</v>
      </c>
      <c r="V17" s="28" t="s">
        <v>269</v>
      </c>
    </row>
    <row r="18" spans="1:22" customHeight="1" ht="35">
      <c r="B18" s="22" t="s">
        <v>266</v>
      </c>
      <c r="C18" s="13">
        <v>8983153723</v>
      </c>
      <c r="D18" s="13" t="s">
        <v>33</v>
      </c>
      <c r="E18" s="13" t="s">
        <v>267</v>
      </c>
      <c r="F18" s="15">
        <v>9393.200000000001</v>
      </c>
      <c r="G18" s="15">
        <v>84</v>
      </c>
      <c r="H18" s="15">
        <v>789028.8</v>
      </c>
      <c r="I18" s="15">
        <v>51.04</v>
      </c>
      <c r="J18" s="15">
        <v>3209.19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31"/>
      <c r="U18" s="18" t="s">
        <v>268</v>
      </c>
      <c r="V18" s="28" t="s">
        <v>269</v>
      </c>
    </row>
    <row r="19" spans="1:22" customHeight="1" ht="35">
      <c r="B19" s="22" t="s">
        <v>266</v>
      </c>
      <c r="C19" s="13">
        <v>8983153733</v>
      </c>
      <c r="D19" s="13" t="s">
        <v>36</v>
      </c>
      <c r="E19" s="13" t="s">
        <v>267</v>
      </c>
      <c r="F19" s="15">
        <v>9393.200000000001</v>
      </c>
      <c r="G19" s="15">
        <v>84</v>
      </c>
      <c r="H19" s="15">
        <v>789028.8</v>
      </c>
      <c r="I19" s="15">
        <v>51.04</v>
      </c>
      <c r="J19" s="15">
        <v>3209.19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31"/>
      <c r="U19" s="18" t="s">
        <v>268</v>
      </c>
      <c r="V19" s="28" t="s">
        <v>269</v>
      </c>
    </row>
    <row r="20" spans="1:22" customHeight="1" ht="35">
      <c r="B20" s="22" t="s">
        <v>266</v>
      </c>
      <c r="C20" s="13">
        <v>8983156983</v>
      </c>
      <c r="D20" s="13" t="s">
        <v>39</v>
      </c>
      <c r="E20" s="13" t="s">
        <v>267</v>
      </c>
      <c r="F20" s="15">
        <v>9971.6</v>
      </c>
      <c r="G20" s="15">
        <v>180</v>
      </c>
      <c r="H20" s="15">
        <v>1794888</v>
      </c>
      <c r="I20" s="15">
        <v>51.04</v>
      </c>
      <c r="J20" s="15">
        <v>3722.23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31"/>
      <c r="U20" s="18" t="s">
        <v>268</v>
      </c>
      <c r="V20" s="28" t="s">
        <v>269</v>
      </c>
    </row>
    <row r="21" spans="1:22" customHeight="1" ht="35">
      <c r="B21" s="22" t="s">
        <v>266</v>
      </c>
      <c r="C21" s="13">
        <v>8983156993</v>
      </c>
      <c r="D21" s="13" t="s">
        <v>40</v>
      </c>
      <c r="E21" s="13" t="s">
        <v>267</v>
      </c>
      <c r="F21" s="15">
        <v>9971.6</v>
      </c>
      <c r="G21" s="15">
        <v>180</v>
      </c>
      <c r="H21" s="15">
        <v>1794888</v>
      </c>
      <c r="I21" s="15">
        <v>51.04</v>
      </c>
      <c r="J21" s="15">
        <v>3722.23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268</v>
      </c>
      <c r="V21" s="28" t="s">
        <v>269</v>
      </c>
    </row>
    <row r="22" spans="1:22" customHeight="1" ht="35">
      <c r="B22" s="22" t="s">
        <v>266</v>
      </c>
      <c r="C22" s="13">
        <v>8983157062</v>
      </c>
      <c r="D22" s="13" t="s">
        <v>40</v>
      </c>
      <c r="E22" s="13" t="s">
        <v>267</v>
      </c>
      <c r="F22" s="15">
        <v>9972</v>
      </c>
      <c r="G22" s="15">
        <v>12</v>
      </c>
      <c r="H22" s="15">
        <v>119664</v>
      </c>
      <c r="I22" s="15">
        <v>51.04</v>
      </c>
      <c r="J22" s="15">
        <v>3545.63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268</v>
      </c>
      <c r="V22" s="28" t="s">
        <v>269</v>
      </c>
    </row>
    <row r="23" spans="1:22" customHeight="1" ht="35">
      <c r="B23" s="22" t="s">
        <v>266</v>
      </c>
      <c r="C23" s="13">
        <v>8983157273</v>
      </c>
      <c r="D23" s="13" t="s">
        <v>43</v>
      </c>
      <c r="E23" s="13" t="s">
        <v>267</v>
      </c>
      <c r="F23" s="15">
        <v>9685.6</v>
      </c>
      <c r="G23" s="15">
        <v>36</v>
      </c>
      <c r="H23" s="15">
        <v>348681.6</v>
      </c>
      <c r="I23" s="15">
        <v>51.04</v>
      </c>
      <c r="J23" s="15">
        <v>4149.32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268</v>
      </c>
      <c r="V23" s="28" t="s">
        <v>269</v>
      </c>
    </row>
    <row r="24" spans="1:22" customHeight="1" ht="35">
      <c r="B24" s="22" t="s">
        <v>266</v>
      </c>
      <c r="C24" s="13">
        <v>8983157293</v>
      </c>
      <c r="D24" s="13" t="s">
        <v>271</v>
      </c>
      <c r="E24" s="13" t="s">
        <v>267</v>
      </c>
      <c r="F24" s="15">
        <v>9685.6</v>
      </c>
      <c r="G24" s="15">
        <v>36</v>
      </c>
      <c r="H24" s="15">
        <v>348681.6</v>
      </c>
      <c r="I24" s="15">
        <v>51.04</v>
      </c>
      <c r="J24" s="15">
        <v>4071.02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268</v>
      </c>
      <c r="V24" s="28" t="s">
        <v>269</v>
      </c>
    </row>
    <row r="25" spans="1:22" customHeight="1" ht="35">
      <c r="B25" s="22" t="s">
        <v>266</v>
      </c>
      <c r="C25" s="13">
        <v>8983157333</v>
      </c>
      <c r="D25" s="13" t="s">
        <v>44</v>
      </c>
      <c r="E25" s="13" t="s">
        <v>267</v>
      </c>
      <c r="F25" s="15">
        <v>9685.6</v>
      </c>
      <c r="G25" s="15">
        <v>36</v>
      </c>
      <c r="H25" s="15">
        <v>348681.6</v>
      </c>
      <c r="I25" s="15">
        <v>51.04</v>
      </c>
      <c r="J25" s="15">
        <v>4149.32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268</v>
      </c>
      <c r="V25" s="28" t="s">
        <v>269</v>
      </c>
    </row>
    <row r="26" spans="1:22" customHeight="1" ht="35">
      <c r="B26" s="22" t="s">
        <v>266</v>
      </c>
      <c r="C26" s="13">
        <v>8983157353</v>
      </c>
      <c r="D26" s="13" t="s">
        <v>46</v>
      </c>
      <c r="E26" s="13" t="s">
        <v>267</v>
      </c>
      <c r="F26" s="15">
        <v>9685.6</v>
      </c>
      <c r="G26" s="15">
        <v>36</v>
      </c>
      <c r="H26" s="15">
        <v>348681.6</v>
      </c>
      <c r="I26" s="15">
        <v>51.04</v>
      </c>
      <c r="J26" s="15">
        <v>4193.76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268</v>
      </c>
      <c r="V26" s="28" t="s">
        <v>269</v>
      </c>
    </row>
    <row r="27" spans="1:22" customHeight="1" ht="35">
      <c r="B27" s="22" t="s">
        <v>266</v>
      </c>
      <c r="C27" s="13">
        <v>8984823710</v>
      </c>
      <c r="D27" s="13" t="s">
        <v>39</v>
      </c>
      <c r="E27" s="13" t="s">
        <v>270</v>
      </c>
      <c r="F27" s="15">
        <v>9571.6</v>
      </c>
      <c r="G27" s="15">
        <v>18</v>
      </c>
      <c r="H27" s="15">
        <v>172288.8</v>
      </c>
      <c r="I27" s="15">
        <v>51.04</v>
      </c>
      <c r="J27" s="15">
        <v>940.99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268</v>
      </c>
      <c r="V27" s="28" t="s">
        <v>269</v>
      </c>
    </row>
    <row r="28" spans="1:22" customHeight="1" ht="35">
      <c r="B28" s="22" t="s">
        <v>266</v>
      </c>
      <c r="C28" s="13">
        <v>8984823770</v>
      </c>
      <c r="D28" s="13" t="s">
        <v>40</v>
      </c>
      <c r="E28" s="13" t="s">
        <v>270</v>
      </c>
      <c r="F28" s="15">
        <v>9571.6</v>
      </c>
      <c r="G28" s="15">
        <v>18</v>
      </c>
      <c r="H28" s="15">
        <v>172288.8</v>
      </c>
      <c r="I28" s="15">
        <v>51.04</v>
      </c>
      <c r="J28" s="15">
        <v>940.99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268</v>
      </c>
      <c r="V28" s="28" t="s">
        <v>269</v>
      </c>
    </row>
    <row r="29" spans="1:22" customHeight="1" ht="35">
      <c r="B29" s="22" t="s">
        <v>266</v>
      </c>
      <c r="C29" s="13">
        <v>8984823830</v>
      </c>
      <c r="D29" s="13" t="s">
        <v>43</v>
      </c>
      <c r="E29" s="13" t="s">
        <v>270</v>
      </c>
      <c r="F29" s="15">
        <v>9285.6</v>
      </c>
      <c r="G29" s="15">
        <v>6</v>
      </c>
      <c r="H29" s="15">
        <v>55713.6</v>
      </c>
      <c r="I29" s="15">
        <v>51.04</v>
      </c>
      <c r="J29" s="15">
        <v>1459.33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268</v>
      </c>
      <c r="V29" s="28" t="s">
        <v>269</v>
      </c>
    </row>
    <row r="30" spans="1:22" customHeight="1" ht="35">
      <c r="B30" s="22" t="s">
        <v>266</v>
      </c>
      <c r="C30" s="13">
        <v>8984823840</v>
      </c>
      <c r="D30" s="13" t="s">
        <v>44</v>
      </c>
      <c r="E30" s="13" t="s">
        <v>270</v>
      </c>
      <c r="F30" s="15">
        <v>9285.6</v>
      </c>
      <c r="G30" s="15">
        <v>6</v>
      </c>
      <c r="H30" s="15">
        <v>55713.6</v>
      </c>
      <c r="I30" s="15">
        <v>51.04</v>
      </c>
      <c r="J30" s="15">
        <v>1496.71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268</v>
      </c>
      <c r="V30" s="28" t="s">
        <v>269</v>
      </c>
    </row>
    <row r="31" spans="1:22" customHeight="1" ht="50">
      <c r="B31" s="48" t="s">
        <v>272</v>
      </c>
      <c r="C31" s="52"/>
      <c r="D31" s="52"/>
      <c r="E31" s="52"/>
      <c r="F31" s="51"/>
      <c r="G31" s="51" t="str">
        <f>SUBTOTAL(9,G15:G30)</f>
        <v>0</v>
      </c>
      <c r="H31" s="54" t="str">
        <f>SUBTOTAL(9,H15:H30)</f>
        <v>0</v>
      </c>
      <c r="I31" s="54"/>
      <c r="J31" s="54"/>
      <c r="K31" s="54"/>
      <c r="L31" s="54"/>
      <c r="M31" s="54"/>
      <c r="N31" s="54"/>
      <c r="O31" s="54"/>
      <c r="P31" s="54"/>
      <c r="Q31" s="54" t="str">
        <f>SUBTOTAL(9,Q15:Q30)</f>
        <v>0</v>
      </c>
      <c r="R31" s="54" t="str">
        <f>SUBTOTAL(9,R15:R30)</f>
        <v>0</v>
      </c>
      <c r="S31" s="54" t="str">
        <f>SUBTOTAL(9,S15:S30)</f>
        <v>0</v>
      </c>
      <c r="T31" s="55" t="str">
        <f>SUBTOTAL(9,T15:T30)</f>
        <v>0</v>
      </c>
      <c r="U31" s="52"/>
      <c r="V31" s="53"/>
    </row>
    <row r="32" spans="1:22" customHeight="1" ht="65">
      <c r="B32" s="58" t="s">
        <v>231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9" t="str">
        <f>SUM(Q14,Q31)</f>
        <v>0</v>
      </c>
      <c r="R32" s="59" t="str">
        <f>SUM(R14,R31)</f>
        <v>0</v>
      </c>
      <c r="S32" s="59" t="str">
        <f>SUM(S14,S31)</f>
        <v>0</v>
      </c>
      <c r="T32" s="61" t="str">
        <f>SUM(T14,T31)</f>
        <v>0</v>
      </c>
      <c r="U32" s="56"/>
      <c r="V32" s="57"/>
    </row>
    <row r="33" spans="1:22" customHeight="1" ht="65">
      <c r="B33" s="58" t="s">
        <v>232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60" t="str">
        <f>Q32+R32</f>
        <v>0</v>
      </c>
      <c r="R33" s="59"/>
      <c r="S33" s="59" t="str">
        <f>S32</f>
        <v>0</v>
      </c>
      <c r="T33" s="61" t="str">
        <f>T32</f>
        <v>0</v>
      </c>
      <c r="U33" s="56"/>
      <c r="V33" s="57"/>
    </row>
    <row r="34" spans="1:22" customHeight="1" ht="15"/>
    <row r="35" spans="1:22" customHeight="1" ht="30">
      <c r="B35" s="70" t="s">
        <v>262</v>
      </c>
      <c r="C35" s="70"/>
      <c r="D35" s="70"/>
      <c r="E35" s="62" t="s">
        <v>236</v>
      </c>
      <c r="F35" s="34"/>
      <c r="G35" s="34"/>
      <c r="H35" s="34"/>
      <c r="I35" s="34"/>
      <c r="J35" s="35"/>
    </row>
    <row r="36" spans="1:22" customHeight="1" ht="30">
      <c r="B36" s="70"/>
      <c r="C36" s="70" t="s">
        <v>263</v>
      </c>
      <c r="D36" s="70"/>
      <c r="E36" s="63" t="s">
        <v>238</v>
      </c>
      <c r="F36" s="64"/>
      <c r="G36" s="63" t="s">
        <v>239</v>
      </c>
      <c r="H36" s="65"/>
      <c r="I36" s="66" t="s">
        <v>240</v>
      </c>
      <c r="J36" s="35"/>
    </row>
    <row r="37" spans="1:22" customHeight="1" ht="40">
      <c r="B37" s="70"/>
      <c r="C37" s="70" t="s">
        <v>264</v>
      </c>
      <c r="D37" s="70"/>
      <c r="E37" s="36"/>
      <c r="F37" s="38"/>
      <c r="G37" s="36"/>
      <c r="H37" s="40"/>
      <c r="I37" s="38"/>
      <c r="J37" s="40"/>
    </row>
    <row r="38" spans="1:22" customHeight="1" ht="40">
      <c r="B38" s="71"/>
      <c r="C38" s="71"/>
      <c r="D38" s="71"/>
      <c r="E38" s="37"/>
      <c r="F38" s="39"/>
      <c r="G38" s="37"/>
      <c r="H38" s="41"/>
      <c r="I38" s="39"/>
      <c r="J38" s="41"/>
    </row>
    <row r="39" spans="1:22" customHeight="1" ht="25">
      <c r="E39" s="67" t="s">
        <v>245</v>
      </c>
      <c r="F39" s="68"/>
      <c r="G39" s="67" t="s">
        <v>245</v>
      </c>
      <c r="H39" s="69"/>
      <c r="I39" s="68" t="s">
        <v>245</v>
      </c>
      <c r="J39" s="35"/>
    </row>
    <row r="40" spans="1:22" customHeight="1" ht="30">
      <c r="E40" s="63" t="s">
        <v>246</v>
      </c>
      <c r="F40" s="64"/>
      <c r="G40" s="65"/>
      <c r="H40" s="66" t="s">
        <v>247</v>
      </c>
      <c r="I40" s="64"/>
      <c r="J40" s="35"/>
    </row>
    <row r="41" spans="1:22" customHeight="1" ht="80">
      <c r="E41" s="33"/>
      <c r="F41" s="34"/>
      <c r="G41" s="35"/>
      <c r="H41" s="34"/>
      <c r="I41" s="34"/>
      <c r="J41" s="35"/>
    </row>
    <row r="42" spans="1:22" customHeight="1" ht="25">
      <c r="E42" s="67" t="s">
        <v>245</v>
      </c>
      <c r="F42" s="68"/>
      <c r="G42" s="69"/>
      <c r="H42" s="68" t="s">
        <v>245</v>
      </c>
      <c r="I42" s="68"/>
      <c r="J42" s="35"/>
    </row>
    <row r="43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4:F14"/>
    <mergeCell ref="I14:P14"/>
    <mergeCell ref="B31:F31"/>
    <mergeCell ref="I31:P31"/>
    <mergeCell ref="B32:P32"/>
    <mergeCell ref="B33:P33"/>
    <mergeCell ref="Q33:R33"/>
    <mergeCell ref="E35:J35"/>
    <mergeCell ref="E36:F36"/>
    <mergeCell ref="G36:H36"/>
    <mergeCell ref="I36:J36"/>
    <mergeCell ref="E40:G40"/>
    <mergeCell ref="H40:J40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26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273</v>
      </c>
      <c r="C13" s="10" t="s">
        <v>274</v>
      </c>
      <c r="D13" s="10" t="s">
        <v>275</v>
      </c>
      <c r="E13" s="10" t="s">
        <v>276</v>
      </c>
      <c r="F13" s="11">
        <v>1376.88</v>
      </c>
      <c r="G13" s="11">
        <v>4230</v>
      </c>
      <c r="H13" s="11">
        <v>5824202.4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49</v>
      </c>
      <c r="T13" s="27" t="s">
        <v>50</v>
      </c>
    </row>
    <row r="14" spans="1:20" customHeight="1" ht="50">
      <c r="B14" s="48" t="s">
        <v>277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65">
      <c r="B15" s="58" t="s">
        <v>231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9" t="str">
        <f>SUM(Q14)</f>
        <v>0</v>
      </c>
      <c r="R15" s="61" t="str">
        <f>SUM(R14)</f>
        <v>0</v>
      </c>
      <c r="S15" s="56"/>
      <c r="T15" s="57"/>
    </row>
    <row r="16" spans="1:20" customHeight="1" ht="65">
      <c r="B16" s="58" t="s">
        <v>232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60" t="str">
        <f>Q15+R15</f>
        <v>0</v>
      </c>
      <c r="R16" s="61"/>
      <c r="S16" s="56"/>
      <c r="T16" s="57"/>
    </row>
    <row r="17" spans="1:20" customHeight="1" ht="15"/>
    <row r="18" spans="1:20" customHeight="1" ht="30">
      <c r="B18" s="70"/>
      <c r="C18" s="70"/>
      <c r="D18" s="70"/>
      <c r="E18" s="62" t="s">
        <v>236</v>
      </c>
      <c r="F18" s="34"/>
      <c r="G18" s="34"/>
      <c r="H18" s="34"/>
      <c r="I18" s="34"/>
      <c r="J18" s="35"/>
    </row>
    <row r="19" spans="1:20" customHeight="1" ht="30">
      <c r="B19" s="70"/>
      <c r="C19" s="70"/>
      <c r="D19" s="70"/>
      <c r="E19" s="63" t="s">
        <v>238</v>
      </c>
      <c r="F19" s="64"/>
      <c r="G19" s="63" t="s">
        <v>239</v>
      </c>
      <c r="H19" s="65"/>
      <c r="I19" s="66" t="s">
        <v>240</v>
      </c>
      <c r="J19" s="35"/>
    </row>
    <row r="20" spans="1:20" customHeight="1" ht="40">
      <c r="B20" s="70"/>
      <c r="C20" s="70"/>
      <c r="D20" s="70"/>
      <c r="E20" s="36"/>
      <c r="F20" s="38"/>
      <c r="G20" s="36"/>
      <c r="H20" s="40"/>
      <c r="I20" s="38"/>
      <c r="J20" s="40"/>
    </row>
    <row r="21" spans="1:20" customHeight="1" ht="40">
      <c r="B21" s="71"/>
      <c r="C21" s="71"/>
      <c r="D21" s="71"/>
      <c r="E21" s="37"/>
      <c r="F21" s="39"/>
      <c r="G21" s="37"/>
      <c r="H21" s="41"/>
      <c r="I21" s="39"/>
      <c r="J21" s="41"/>
    </row>
    <row r="22" spans="1:20" customHeight="1" ht="25">
      <c r="E22" s="67" t="s">
        <v>245</v>
      </c>
      <c r="F22" s="68"/>
      <c r="G22" s="67" t="s">
        <v>245</v>
      </c>
      <c r="H22" s="69"/>
      <c r="I22" s="68" t="s">
        <v>245</v>
      </c>
      <c r="J22" s="35"/>
    </row>
    <row r="23" spans="1:20" customHeight="1" ht="30">
      <c r="E23" s="63" t="s">
        <v>246</v>
      </c>
      <c r="F23" s="64"/>
      <c r="G23" s="65"/>
      <c r="H23" s="66" t="s">
        <v>247</v>
      </c>
      <c r="I23" s="64"/>
      <c r="J23" s="35"/>
    </row>
    <row r="24" spans="1:20" customHeight="1" ht="80">
      <c r="E24" s="33"/>
      <c r="F24" s="34"/>
      <c r="G24" s="35"/>
      <c r="H24" s="34"/>
      <c r="I24" s="34"/>
      <c r="J24" s="35"/>
    </row>
    <row r="25" spans="1:20" customHeight="1" ht="25">
      <c r="E25" s="67" t="s">
        <v>245</v>
      </c>
      <c r="F25" s="68"/>
      <c r="G25" s="69"/>
      <c r="H25" s="68" t="s">
        <v>245</v>
      </c>
      <c r="I25" s="68"/>
      <c r="J25" s="35"/>
    </row>
    <row r="26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5:P15"/>
    <mergeCell ref="B16:P16"/>
    <mergeCell ref="Q16:R16"/>
    <mergeCell ref="E18:J18"/>
    <mergeCell ref="E19:F19"/>
    <mergeCell ref="G19:H19"/>
    <mergeCell ref="I19:J19"/>
    <mergeCell ref="E23:G23"/>
    <mergeCell ref="H23:J2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47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278</v>
      </c>
      <c r="U11" s="26" t="s">
        <v>279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 t="s">
        <v>280</v>
      </c>
      <c r="C13" s="10" t="s">
        <v>281</v>
      </c>
      <c r="D13" s="10" t="s">
        <v>282</v>
      </c>
      <c r="E13" s="10" t="s">
        <v>283</v>
      </c>
      <c r="F13" s="11">
        <v>407.8</v>
      </c>
      <c r="G13" s="11">
        <v>558</v>
      </c>
      <c r="H13" s="11">
        <v>227552.4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>
        <v>0.01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 t="str">
        <f>Q13</f>
        <v>0</v>
      </c>
      <c r="U13" s="30"/>
      <c r="V13" s="12"/>
      <c r="W13" s="27"/>
    </row>
    <row r="14" spans="1:23" customHeight="1" ht="35">
      <c r="B14" s="22" t="s">
        <v>280</v>
      </c>
      <c r="C14" s="13" t="s">
        <v>284</v>
      </c>
      <c r="D14" s="13" t="s">
        <v>285</v>
      </c>
      <c r="E14" s="13" t="s">
        <v>286</v>
      </c>
      <c r="F14" s="15">
        <v>391.15</v>
      </c>
      <c r="G14" s="15">
        <v>972</v>
      </c>
      <c r="H14" s="15">
        <v>380197.8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>
        <v>0.01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/>
      <c r="U14" s="31" t="str">
        <f>Q14</f>
        <v>0</v>
      </c>
      <c r="V14" s="18"/>
      <c r="W14" s="28"/>
    </row>
    <row r="15" spans="1:23" customHeight="1" ht="35">
      <c r="B15" s="22" t="s">
        <v>280</v>
      </c>
      <c r="C15" s="13" t="s">
        <v>287</v>
      </c>
      <c r="D15" s="13" t="s">
        <v>285</v>
      </c>
      <c r="E15" s="13"/>
      <c r="F15" s="15">
        <v>286.75</v>
      </c>
      <c r="G15" s="15">
        <v>3492</v>
      </c>
      <c r="H15" s="15">
        <v>1001331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0.01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15"/>
      <c r="U15" s="31" t="str">
        <f>Q15</f>
        <v>0</v>
      </c>
      <c r="V15" s="18"/>
      <c r="W15" s="28"/>
    </row>
    <row r="16" spans="1:23" customHeight="1" ht="35">
      <c r="B16" s="22" t="s">
        <v>280</v>
      </c>
      <c r="C16" s="13" t="s">
        <v>288</v>
      </c>
      <c r="D16" s="13" t="s">
        <v>285</v>
      </c>
      <c r="E16" s="13" t="s">
        <v>289</v>
      </c>
      <c r="F16" s="15">
        <v>287.09</v>
      </c>
      <c r="G16" s="15">
        <v>3672</v>
      </c>
      <c r="H16" s="15">
        <v>1054194.48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0.01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15" t="str">
        <f>Q16</f>
        <v>0</v>
      </c>
      <c r="U16" s="31"/>
      <c r="V16" s="18"/>
      <c r="W16" s="28"/>
    </row>
    <row r="17" spans="1:23" customHeight="1" ht="35">
      <c r="B17" s="22" t="s">
        <v>280</v>
      </c>
      <c r="C17" s="13" t="s">
        <v>290</v>
      </c>
      <c r="D17" s="13" t="s">
        <v>282</v>
      </c>
      <c r="E17" s="13"/>
      <c r="F17" s="15">
        <v>300.99</v>
      </c>
      <c r="G17" s="15">
        <v>1800</v>
      </c>
      <c r="H17" s="15">
        <v>541782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0.01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/>
      <c r="U17" s="31" t="str">
        <f>Q17</f>
        <v>0</v>
      </c>
      <c r="V17" s="18"/>
      <c r="W17" s="28"/>
    </row>
    <row r="18" spans="1:23" customHeight="1" ht="35">
      <c r="B18" s="22" t="s">
        <v>280</v>
      </c>
      <c r="C18" s="13" t="s">
        <v>291</v>
      </c>
      <c r="D18" s="13" t="s">
        <v>282</v>
      </c>
      <c r="E18" s="13" t="s">
        <v>292</v>
      </c>
      <c r="F18" s="15">
        <v>299.9</v>
      </c>
      <c r="G18" s="15">
        <v>306</v>
      </c>
      <c r="H18" s="15">
        <v>91769.39999999999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0.01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/>
      <c r="U18" s="31" t="str">
        <f>Q18</f>
        <v>0</v>
      </c>
      <c r="V18" s="18"/>
      <c r="W18" s="28"/>
    </row>
    <row r="19" spans="1:23" customHeight="1" ht="35">
      <c r="B19" s="22" t="s">
        <v>280</v>
      </c>
      <c r="C19" s="13" t="s">
        <v>293</v>
      </c>
      <c r="D19" s="13" t="s">
        <v>282</v>
      </c>
      <c r="E19" s="13" t="s">
        <v>294</v>
      </c>
      <c r="F19" s="15">
        <v>478.28</v>
      </c>
      <c r="G19" s="15">
        <v>7872</v>
      </c>
      <c r="H19" s="15">
        <v>3765020.16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 t="str">
        <f>Q19</f>
        <v>0</v>
      </c>
      <c r="U19" s="31"/>
      <c r="V19" s="18"/>
      <c r="W19" s="28"/>
    </row>
    <row r="20" spans="1:23" customHeight="1" ht="35">
      <c r="B20" s="22" t="s">
        <v>280</v>
      </c>
      <c r="C20" s="13" t="s">
        <v>295</v>
      </c>
      <c r="D20" s="13" t="s">
        <v>285</v>
      </c>
      <c r="E20" s="13"/>
      <c r="F20" s="15">
        <v>399.18</v>
      </c>
      <c r="G20" s="15">
        <v>22176</v>
      </c>
      <c r="H20" s="15">
        <v>8852215.68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 t="str">
        <f>Q20</f>
        <v>0</v>
      </c>
      <c r="U20" s="31"/>
      <c r="V20" s="18"/>
      <c r="W20" s="28"/>
    </row>
    <row r="21" spans="1:23" customHeight="1" ht="35">
      <c r="B21" s="22" t="s">
        <v>280</v>
      </c>
      <c r="C21" s="13" t="s">
        <v>296</v>
      </c>
      <c r="D21" s="13" t="s">
        <v>282</v>
      </c>
      <c r="E21" s="13" t="s">
        <v>292</v>
      </c>
      <c r="F21" s="15">
        <v>300.5</v>
      </c>
      <c r="G21" s="15">
        <v>8820</v>
      </c>
      <c r="H21" s="15">
        <v>2650410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31" t="str">
        <f>Q21</f>
        <v>0</v>
      </c>
      <c r="V21" s="18"/>
      <c r="W21" s="28"/>
    </row>
    <row r="22" spans="1:23" customHeight="1" ht="35">
      <c r="B22" s="22" t="s">
        <v>280</v>
      </c>
      <c r="C22" s="13" t="s">
        <v>297</v>
      </c>
      <c r="D22" s="13" t="s">
        <v>282</v>
      </c>
      <c r="E22" s="13" t="s">
        <v>292</v>
      </c>
      <c r="F22" s="15">
        <v>300.5</v>
      </c>
      <c r="G22" s="15">
        <v>1548</v>
      </c>
      <c r="H22" s="15">
        <v>465174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31" t="str">
        <f>Q22</f>
        <v>0</v>
      </c>
      <c r="V22" s="18"/>
      <c r="W22" s="28"/>
    </row>
    <row r="23" spans="1:23" customHeight="1" ht="35">
      <c r="B23" s="22" t="s">
        <v>280</v>
      </c>
      <c r="C23" s="13" t="s">
        <v>298</v>
      </c>
      <c r="D23" s="13" t="s">
        <v>282</v>
      </c>
      <c r="E23" s="13" t="s">
        <v>299</v>
      </c>
      <c r="F23" s="15">
        <v>300.5</v>
      </c>
      <c r="G23" s="15">
        <v>1272</v>
      </c>
      <c r="H23" s="15">
        <v>382236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31" t="str">
        <f>Q23</f>
        <v>0</v>
      </c>
      <c r="V23" s="18"/>
      <c r="W23" s="28"/>
    </row>
    <row r="24" spans="1:23" customHeight="1" ht="35">
      <c r="B24" s="22" t="s">
        <v>280</v>
      </c>
      <c r="C24" s="13" t="s">
        <v>300</v>
      </c>
      <c r="D24" s="13" t="s">
        <v>282</v>
      </c>
      <c r="E24" s="13" t="s">
        <v>301</v>
      </c>
      <c r="F24" s="15">
        <v>450.83</v>
      </c>
      <c r="G24" s="15">
        <v>5580</v>
      </c>
      <c r="H24" s="15">
        <v>2515631.4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280</v>
      </c>
      <c r="C25" s="13" t="s">
        <v>302</v>
      </c>
      <c r="D25" s="13" t="s">
        <v>282</v>
      </c>
      <c r="E25" s="13"/>
      <c r="F25" s="15">
        <v>609.05</v>
      </c>
      <c r="G25" s="15">
        <v>600</v>
      </c>
      <c r="H25" s="15">
        <v>365430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31" t="str">
        <f>Q25</f>
        <v>0</v>
      </c>
      <c r="V25" s="18"/>
      <c r="W25" s="28"/>
    </row>
    <row r="26" spans="1:23" customHeight="1" ht="35">
      <c r="B26" s="22" t="s">
        <v>280</v>
      </c>
      <c r="C26" s="13" t="s">
        <v>303</v>
      </c>
      <c r="D26" s="13" t="s">
        <v>285</v>
      </c>
      <c r="E26" s="13"/>
      <c r="F26" s="15">
        <v>339.46</v>
      </c>
      <c r="G26" s="15">
        <v>5676</v>
      </c>
      <c r="H26" s="15">
        <v>1926774.96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31" t="str">
        <f>Q26</f>
        <v>0</v>
      </c>
      <c r="V26" s="18"/>
      <c r="W26" s="28"/>
    </row>
    <row r="27" spans="1:23" customHeight="1" ht="35">
      <c r="B27" s="22" t="s">
        <v>280</v>
      </c>
      <c r="C27" s="13" t="s">
        <v>304</v>
      </c>
      <c r="D27" s="13" t="s">
        <v>285</v>
      </c>
      <c r="E27" s="13"/>
      <c r="F27" s="15">
        <v>364.21</v>
      </c>
      <c r="G27" s="15">
        <v>14112</v>
      </c>
      <c r="H27" s="15">
        <v>5139731.52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31" t="str">
        <f>Q27</f>
        <v>0</v>
      </c>
      <c r="V27" s="18"/>
      <c r="W27" s="28"/>
    </row>
    <row r="28" spans="1:23" customHeight="1" ht="35">
      <c r="B28" s="22" t="s">
        <v>280</v>
      </c>
      <c r="C28" s="13" t="s">
        <v>304</v>
      </c>
      <c r="D28" s="13" t="s">
        <v>285</v>
      </c>
      <c r="E28" s="13"/>
      <c r="F28" s="15">
        <v>364.21</v>
      </c>
      <c r="G28" s="15">
        <v>37800</v>
      </c>
      <c r="H28" s="15">
        <v>13767138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 t="str">
        <f>Q28</f>
        <v>0</v>
      </c>
      <c r="U28" s="31"/>
      <c r="V28" s="18"/>
      <c r="W28" s="28"/>
    </row>
    <row r="29" spans="1:23" customHeight="1" ht="35">
      <c r="B29" s="22" t="s">
        <v>280</v>
      </c>
      <c r="C29" s="13" t="s">
        <v>305</v>
      </c>
      <c r="D29" s="13" t="s">
        <v>306</v>
      </c>
      <c r="E29" s="13"/>
      <c r="F29" s="15">
        <v>405.16</v>
      </c>
      <c r="G29" s="15">
        <v>10080</v>
      </c>
      <c r="H29" s="15">
        <v>4084012.8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/>
      <c r="U29" s="31" t="str">
        <f>Q29</f>
        <v>0</v>
      </c>
      <c r="V29" s="18"/>
      <c r="W29" s="28"/>
    </row>
    <row r="30" spans="1:23" customHeight="1" ht="35">
      <c r="B30" s="22" t="s">
        <v>280</v>
      </c>
      <c r="C30" s="13" t="s">
        <v>305</v>
      </c>
      <c r="D30" s="13" t="s">
        <v>306</v>
      </c>
      <c r="E30" s="13"/>
      <c r="F30" s="15">
        <v>405.16</v>
      </c>
      <c r="G30" s="15">
        <v>252</v>
      </c>
      <c r="H30" s="15">
        <v>102100.32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 t="str">
        <f>Q30</f>
        <v>0</v>
      </c>
      <c r="U30" s="31"/>
      <c r="V30" s="18"/>
      <c r="W30" s="28"/>
    </row>
    <row r="31" spans="1:23" customHeight="1" ht="35">
      <c r="B31" s="22" t="s">
        <v>280</v>
      </c>
      <c r="C31" s="13" t="s">
        <v>307</v>
      </c>
      <c r="D31" s="13" t="s">
        <v>285</v>
      </c>
      <c r="E31" s="13" t="s">
        <v>308</v>
      </c>
      <c r="F31" s="15">
        <v>384.98</v>
      </c>
      <c r="G31" s="15">
        <v>5040</v>
      </c>
      <c r="H31" s="15">
        <v>1940299.2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 t="str">
        <f>Q31</f>
        <v>0</v>
      </c>
      <c r="U31" s="31"/>
      <c r="V31" s="18"/>
      <c r="W31" s="28"/>
    </row>
    <row r="32" spans="1:23" customHeight="1" ht="35">
      <c r="B32" s="22" t="s">
        <v>280</v>
      </c>
      <c r="C32" s="13" t="s">
        <v>307</v>
      </c>
      <c r="D32" s="13" t="s">
        <v>285</v>
      </c>
      <c r="E32" s="13" t="s">
        <v>308</v>
      </c>
      <c r="F32" s="15">
        <v>384.98</v>
      </c>
      <c r="G32" s="15">
        <v>1008</v>
      </c>
      <c r="H32" s="15">
        <v>388059.84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/>
      <c r="U32" s="31" t="str">
        <f>Q32</f>
        <v>0</v>
      </c>
      <c r="V32" s="18"/>
      <c r="W32" s="28"/>
    </row>
    <row r="33" spans="1:23" customHeight="1" ht="35">
      <c r="B33" s="22" t="s">
        <v>280</v>
      </c>
      <c r="C33" s="13" t="s">
        <v>309</v>
      </c>
      <c r="D33" s="13" t="s">
        <v>285</v>
      </c>
      <c r="E33" s="13"/>
      <c r="F33" s="15">
        <v>429.79</v>
      </c>
      <c r="G33" s="15">
        <v>2160</v>
      </c>
      <c r="H33" s="15">
        <v>928346.4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31" t="str">
        <f>Q33</f>
        <v>0</v>
      </c>
      <c r="V33" s="18"/>
      <c r="W33" s="28"/>
    </row>
    <row r="34" spans="1:23" customHeight="1" ht="35">
      <c r="B34" s="22" t="s">
        <v>280</v>
      </c>
      <c r="C34" s="13" t="s">
        <v>310</v>
      </c>
      <c r="D34" s="13" t="s">
        <v>285</v>
      </c>
      <c r="E34" s="13"/>
      <c r="F34" s="15">
        <v>416.47</v>
      </c>
      <c r="G34" s="15">
        <v>7716</v>
      </c>
      <c r="H34" s="15">
        <v>3213482.52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/>
      <c r="T34" s="15"/>
      <c r="U34" s="31" t="str">
        <f>Q34</f>
        <v>0</v>
      </c>
      <c r="V34" s="18"/>
      <c r="W34" s="28"/>
    </row>
    <row r="35" spans="1:23" customHeight="1" ht="50">
      <c r="B35" s="48" t="s">
        <v>311</v>
      </c>
      <c r="C35" s="46"/>
      <c r="D35" s="46"/>
      <c r="E35" s="46"/>
      <c r="F35" s="45"/>
      <c r="G35" s="45" t="str">
        <f>SUBTOTAL(9,G13:G34)</f>
        <v>0</v>
      </c>
      <c r="H35" s="49" t="str">
        <f>SUBTOTAL(9,H13:H34)</f>
        <v>0</v>
      </c>
      <c r="I35" s="49"/>
      <c r="J35" s="49"/>
      <c r="K35" s="49"/>
      <c r="L35" s="49"/>
      <c r="M35" s="49"/>
      <c r="N35" s="49"/>
      <c r="O35" s="49"/>
      <c r="P35" s="49"/>
      <c r="Q35" s="49" t="str">
        <f>SUBTOTAL(9,Q13:Q34)</f>
        <v>0</v>
      </c>
      <c r="R35" s="49" t="str">
        <f>SUBTOTAL(9,R13:R34)</f>
        <v>0</v>
      </c>
      <c r="S35" s="49" t="str">
        <f>SUBTOTAL(9,S13:S34)</f>
        <v>0</v>
      </c>
      <c r="T35" s="49" t="str">
        <f>SUBTOTAL(9,T13:T34)</f>
        <v>0</v>
      </c>
      <c r="U35" s="50" t="str">
        <f>SUBTOTAL(9,U13:U34)</f>
        <v>0</v>
      </c>
      <c r="V35" s="46"/>
      <c r="W35" s="47"/>
    </row>
    <row r="36" spans="1:23" customHeight="1" ht="65">
      <c r="B36" s="58" t="s">
        <v>231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9" t="str">
        <f>SUM(Q35)</f>
        <v>0</v>
      </c>
      <c r="R36" s="59" t="str">
        <f>SUM(R35)</f>
        <v>0</v>
      </c>
      <c r="S36" s="59" t="str">
        <f>SUM(S35)</f>
        <v>0</v>
      </c>
      <c r="T36" s="59" t="str">
        <f>SUM(T35)</f>
        <v>0</v>
      </c>
      <c r="U36" s="61" t="str">
        <f>SUM(U35)</f>
        <v>0</v>
      </c>
      <c r="V36" s="56"/>
      <c r="W36" s="57"/>
    </row>
    <row r="37" spans="1:23" customHeight="1" ht="65">
      <c r="B37" s="58" t="s">
        <v>232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60" t="str">
        <f>Q36+R36</f>
        <v>0</v>
      </c>
      <c r="R37" s="59"/>
      <c r="S37" s="59" t="str">
        <f>S36</f>
        <v>0</v>
      </c>
      <c r="T37" s="59" t="str">
        <f>T36</f>
        <v>0</v>
      </c>
      <c r="U37" s="61" t="str">
        <f>U36</f>
        <v>0</v>
      </c>
      <c r="V37" s="56"/>
      <c r="W37" s="57"/>
    </row>
    <row r="38" spans="1:23" customHeight="1" ht="15"/>
    <row r="39" spans="1:23" customHeight="1" ht="30">
      <c r="B39" s="70" t="s">
        <v>233</v>
      </c>
      <c r="C39" s="70" t="s">
        <v>234</v>
      </c>
      <c r="D39" s="70" t="s">
        <v>235</v>
      </c>
      <c r="E39" s="62" t="s">
        <v>236</v>
      </c>
      <c r="F39" s="34"/>
      <c r="G39" s="34"/>
      <c r="H39" s="34"/>
      <c r="I39" s="34"/>
      <c r="J39" s="35"/>
    </row>
    <row r="40" spans="1:23" customHeight="1" ht="30">
      <c r="B40" s="70"/>
      <c r="C40" s="70"/>
      <c r="D40" s="70" t="s">
        <v>237</v>
      </c>
      <c r="E40" s="63" t="s">
        <v>238</v>
      </c>
      <c r="F40" s="64"/>
      <c r="G40" s="63" t="s">
        <v>239</v>
      </c>
      <c r="H40" s="65"/>
      <c r="I40" s="66" t="s">
        <v>240</v>
      </c>
      <c r="J40" s="35"/>
    </row>
    <row r="41" spans="1:23" customHeight="1" ht="40">
      <c r="B41" s="70" t="s">
        <v>241</v>
      </c>
      <c r="C41" s="70" t="s">
        <v>242</v>
      </c>
      <c r="D41" s="70" t="s">
        <v>243</v>
      </c>
      <c r="E41" s="36"/>
      <c r="F41" s="38"/>
      <c r="G41" s="36"/>
      <c r="H41" s="40"/>
      <c r="I41" s="38"/>
      <c r="J41" s="40"/>
    </row>
    <row r="42" spans="1:23" customHeight="1" ht="40">
      <c r="B42" s="71"/>
      <c r="C42" s="71"/>
      <c r="D42" s="71" t="s">
        <v>244</v>
      </c>
      <c r="E42" s="37"/>
      <c r="F42" s="39"/>
      <c r="G42" s="37"/>
      <c r="H42" s="41"/>
      <c r="I42" s="39"/>
      <c r="J42" s="41"/>
    </row>
    <row r="43" spans="1:23" customHeight="1" ht="25">
      <c r="E43" s="67" t="s">
        <v>245</v>
      </c>
      <c r="F43" s="68"/>
      <c r="G43" s="67" t="s">
        <v>245</v>
      </c>
      <c r="H43" s="69"/>
      <c r="I43" s="68" t="s">
        <v>245</v>
      </c>
      <c r="J43" s="35"/>
    </row>
    <row r="44" spans="1:23" customHeight="1" ht="30">
      <c r="E44" s="63" t="s">
        <v>246</v>
      </c>
      <c r="F44" s="64"/>
      <c r="G44" s="65"/>
      <c r="H44" s="66" t="s">
        <v>247</v>
      </c>
      <c r="I44" s="64"/>
      <c r="J44" s="35"/>
    </row>
    <row r="45" spans="1:23" customHeight="1" ht="80">
      <c r="E45" s="33"/>
      <c r="F45" s="34"/>
      <c r="G45" s="35"/>
      <c r="H45" s="34"/>
      <c r="I45" s="34"/>
      <c r="J45" s="35"/>
    </row>
    <row r="46" spans="1:23" customHeight="1" ht="25">
      <c r="E46" s="67" t="s">
        <v>245</v>
      </c>
      <c r="F46" s="68"/>
      <c r="G46" s="69"/>
      <c r="H46" s="68" t="s">
        <v>245</v>
      </c>
      <c r="I46" s="68"/>
      <c r="J46" s="35"/>
    </row>
    <row r="47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35:F35"/>
    <mergeCell ref="I35:P35"/>
    <mergeCell ref="B36:P36"/>
    <mergeCell ref="B37:P37"/>
    <mergeCell ref="Q37:R37"/>
    <mergeCell ref="E39:J39"/>
    <mergeCell ref="E40:F40"/>
    <mergeCell ref="G40:H40"/>
    <mergeCell ref="I40:J40"/>
    <mergeCell ref="E44:G44"/>
    <mergeCell ref="H44:J4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2020(TBKK)(SM)</vt:lpstr>
      <vt:lpstr>May 2020(TBKK)(BRAKE IMCT)</vt:lpstr>
      <vt:lpstr>May 2020(TBKK)(BRAKE IGCE)</vt:lpstr>
      <vt:lpstr>May 2020(TBKK)(PCL)</vt:lpstr>
      <vt:lpstr>May 2020(TBKK)(SM)(BH)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2020-05-05T03:37:53+01:00</dcterms:created>
  <dcterms:modified xsi:type="dcterms:W3CDTF">2020-05-05T03:37:53+01:00</dcterms:modified>
  <dc:title>Untitled Spreadsheet</dc:title>
  <dc:description/>
  <dc:subject/>
  <cp:keywords/>
  <cp:category/>
</cp:coreProperties>
</file>