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GrewLab\Desktop\업무\애나\시험평가\2024\데이터구축사업\㈜제이엔이웍스\전달받은 자료\"/>
    </mc:Choice>
  </mc:AlternateContent>
  <xr:revisionPtr revIDLastSave="0" documentId="13_ncr:1_{9461FEB0-0B91-4809-82F6-B19DB6271CD4}" xr6:coauthVersionLast="47" xr6:coauthVersionMax="47" xr10:uidLastSave="{00000000-0000-0000-0000-000000000000}"/>
  <bookViews>
    <workbookView xWindow="2685" yWindow="2685" windowWidth="25275" windowHeight="17565" tabRatio="958" activeTab="1" xr2:uid="{00000000-000D-0000-FFFF-FFFF00000000}"/>
  </bookViews>
  <sheets>
    <sheet name="통계 종합현황" sheetId="1" r:id="rId1"/>
    <sheet name="0.전체 데이터 규모" sheetId="2" r:id="rId2"/>
    <sheet name="4.육안검사(VT) 데이터 유형별 불량 데이터 분포" sheetId="6" r:id="rId3"/>
    <sheet name="5.방사선검사(RT) 데이터 유형별 불량 데이터 분포" sheetId="5" r:id="rId4"/>
    <sheet name="6.육안검사(VT) 데이터 클래스별 최소 수량" sheetId="10" r:id="rId5"/>
    <sheet name="7.방사선검사(RT) 데이터 클래스별 최소 수량" sheetId="9" r:id="rId6"/>
    <sheet name="8.총 구축량" sheetId="1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9" l="1"/>
  <c r="D30" i="9"/>
  <c r="D29" i="9"/>
  <c r="D28" i="9"/>
  <c r="D27" i="9"/>
  <c r="D26" i="9"/>
  <c r="D25" i="9"/>
  <c r="D24" i="9"/>
  <c r="D32" i="9" s="1"/>
  <c r="D23" i="9"/>
  <c r="D22" i="9"/>
  <c r="B7" i="9"/>
  <c r="B6" i="9"/>
  <c r="B5" i="9"/>
  <c r="B4" i="9"/>
  <c r="B3" i="9"/>
  <c r="E8" i="6"/>
  <c r="G7" i="6"/>
  <c r="F7" i="6"/>
  <c r="G6" i="6"/>
  <c r="F6" i="6"/>
  <c r="G5" i="6"/>
  <c r="F5" i="6"/>
  <c r="G4" i="6"/>
  <c r="F4" i="6"/>
  <c r="G3" i="6"/>
  <c r="F3" i="6"/>
  <c r="D23" i="5"/>
  <c r="D24" i="5"/>
  <c r="D25" i="5"/>
  <c r="D26" i="5"/>
  <c r="D27" i="5"/>
  <c r="D28" i="5"/>
  <c r="D29" i="5"/>
  <c r="D30" i="5"/>
  <c r="D31" i="5"/>
  <c r="D22" i="5"/>
  <c r="D32" i="5" s="1"/>
  <c r="D8" i="5"/>
  <c r="B8" i="5"/>
  <c r="C6" i="5" s="1"/>
  <c r="B7" i="5"/>
  <c r="B6" i="5"/>
  <c r="B5" i="5"/>
  <c r="C5" i="5" s="1"/>
  <c r="B4" i="5"/>
  <c r="C4" i="5" s="1"/>
  <c r="B3" i="5"/>
  <c r="B8" i="9" l="1"/>
  <c r="C4" i="9" s="1"/>
  <c r="F6" i="5"/>
  <c r="E6" i="5"/>
  <c r="F4" i="5"/>
  <c r="E4" i="5"/>
  <c r="F5" i="5"/>
  <c r="E5" i="5"/>
  <c r="C7" i="5"/>
  <c r="C3" i="5"/>
  <c r="I2" i="6"/>
  <c r="C7" i="9" l="1"/>
  <c r="C5" i="9"/>
  <c r="C3" i="9"/>
  <c r="C6" i="9"/>
  <c r="E3" i="5"/>
  <c r="C8" i="5"/>
  <c r="F3" i="5"/>
  <c r="E7" i="5"/>
  <c r="F7" i="5"/>
  <c r="C8" i="9" l="1"/>
  <c r="H2" i="5"/>
</calcChain>
</file>

<file path=xl/sharedStrings.xml><?xml version="1.0" encoding="utf-8"?>
<sst xmlns="http://schemas.openxmlformats.org/spreadsheetml/2006/main" count="215" uniqueCount="70">
  <si>
    <t>통계 종합현황</t>
  </si>
  <si>
    <t/>
  </si>
  <si>
    <t>진단일시 : 2024-01-02 15:55:17</t>
  </si>
  <si>
    <t>출력일시 : 2024-01-02 15:59:12</t>
  </si>
  <si>
    <t>데이터 기본 정보</t>
  </si>
  <si>
    <t>데이터명</t>
  </si>
  <si>
    <t>(103-127) 창원 지역 특화산업 고도화 및 디지털 전환 촉진을 위한 용접 AI 학습 데이터 구축</t>
  </si>
  <si>
    <t>구축기관</t>
  </si>
  <si>
    <t>도메인</t>
  </si>
  <si>
    <t>지역특화</t>
  </si>
  <si>
    <t>분석 항목 정보</t>
  </si>
  <si>
    <t>구분</t>
  </si>
  <si>
    <t>통계항목</t>
  </si>
  <si>
    <t>중복 제거 여부</t>
  </si>
  <si>
    <t>통계대상</t>
  </si>
  <si>
    <t>전체 파일 규모</t>
  </si>
  <si>
    <t>중복 제거/중복 미제거</t>
  </si>
  <si>
    <t>$REAL_FILE_NAME$</t>
  </si>
  <si>
    <t>불량 클래스 중첩 분포</t>
  </si>
  <si>
    <t>중복 미제거</t>
  </si>
  <si>
    <t>annotations[*].case</t>
  </si>
  <si>
    <t>이미지 당 라벨 수 분포</t>
  </si>
  <si>
    <t>$File_name$,_x000D_
meta.total_case,_x000D_
count</t>
  </si>
  <si>
    <t>$REAL_FILE_PATH$,_x000D_
image_data.information</t>
  </si>
  <si>
    <t>COUNT_DISTINCT</t>
  </si>
  <si>
    <t>COUNT</t>
  </si>
  <si>
    <t>비율</t>
  </si>
  <si>
    <t>합계</t>
  </si>
  <si>
    <t>file_path_1</t>
  </si>
  <si>
    <t>information</t>
  </si>
  <si>
    <t>count</t>
  </si>
  <si>
    <t>RTAL</t>
  </si>
  <si>
    <t>균열</t>
  </si>
  <si>
    <t>기공</t>
  </si>
  <si>
    <t>슬래그혼입</t>
  </si>
  <si>
    <t>융합불량</t>
  </si>
  <si>
    <t>정상</t>
  </si>
  <si>
    <t>VTST</t>
  </si>
  <si>
    <t>언더컷</t>
  </si>
  <si>
    <t>용입부족</t>
  </si>
  <si>
    <t>RTST</t>
  </si>
  <si>
    <t>구성비 중첩률</t>
    <phoneticPr fontId="13" type="noConversion"/>
  </si>
  <si>
    <t>목표 구성비</t>
    <phoneticPr fontId="13" type="noConversion"/>
  </si>
  <si>
    <t>min</t>
    <phoneticPr fontId="13" type="noConversion"/>
  </si>
  <si>
    <t>max</t>
    <phoneticPr fontId="13" type="noConversion"/>
  </si>
  <si>
    <t>결과 구성비</t>
    <phoneticPr fontId="13" type="noConversion"/>
  </si>
  <si>
    <t>비율</t>
    <phoneticPr fontId="13" type="noConversion"/>
  </si>
  <si>
    <t>육안검사(VT) 데이터 클래스별 최소 수량</t>
    <phoneticPr fontId="13" type="noConversion"/>
  </si>
  <si>
    <t>방사선검사(RT) 데이터 클래스별 최소 수량</t>
    <phoneticPr fontId="13" type="noConversion"/>
  </si>
  <si>
    <t>육안검사(VT) 데이터 유형별 불량 데이터 분포</t>
    <phoneticPr fontId="13" type="noConversion"/>
  </si>
  <si>
    <t>방사선검사(RT) 데이터 유형별 불량 데이터 분포</t>
    <phoneticPr fontId="13" type="noConversion"/>
  </si>
  <si>
    <t>전체 total_case 규모</t>
  </si>
  <si>
    <t>전체 case 규모</t>
  </si>
  <si>
    <t>전체 데이터 규모</t>
  </si>
  <si>
    <t>file_name_1</t>
  </si>
  <si>
    <t>RT</t>
  </si>
  <si>
    <t>VT</t>
  </si>
  <si>
    <t>목표 수량</t>
    <phoneticPr fontId="13" type="noConversion"/>
  </si>
  <si>
    <t>목표수량</t>
    <phoneticPr fontId="13" type="noConversion"/>
  </si>
  <si>
    <t>방사선검사(RT) 데이터 유형별 불량 데이터 분포_요약</t>
    <phoneticPr fontId="13" type="noConversion"/>
  </si>
  <si>
    <t>meta.total_case[*]</t>
  </si>
  <si>
    <t>㈜지디에스컨설팅그룹</t>
    <phoneticPr fontId="13" type="noConversion"/>
  </si>
  <si>
    <t>총 구축량</t>
    <phoneticPr fontId="13" type="noConversion"/>
  </si>
  <si>
    <t>$REAL_FILE_NAME$</t>
    <phoneticPr fontId="13" type="noConversion"/>
  </si>
  <si>
    <t>구분</t>
    <phoneticPr fontId="13" type="noConversion"/>
  </si>
  <si>
    <t>이미지</t>
    <phoneticPr fontId="13" type="noConversion"/>
  </si>
  <si>
    <t>라벨링 데이터</t>
    <phoneticPr fontId="13" type="noConversion"/>
  </si>
  <si>
    <t>전체 파일 규모 (라벨링 데이터)</t>
    <phoneticPr fontId="13" type="noConversion"/>
  </si>
  <si>
    <t>방사선검사(RT) 데이터 클래스별 최소 수량 분포_요약</t>
    <phoneticPr fontId="13" type="noConversion"/>
  </si>
  <si>
    <t>방사선검사(RT) 데이터 클래스별 최소 수량 분포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</si>
</sst>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7" x14ac:knownFonts="1">
    <font>
      <sz val="11"/>
      <color indexed="8"/>
      <name val="맑은 고딕"/>
      <family val="2"/>
      <scheme val="minor"/>
    </font>
    <font>
      <b/>
      <sz val="13"/>
      <color rgb="FF333333"/>
      <name val="맑은 고딕"/>
      <family val="3"/>
      <charset val="129"/>
    </font>
    <font>
      <b/>
      <sz val="10"/>
      <color rgb="FF333333"/>
      <name val="맑은 고딕"/>
      <family val="3"/>
      <charset val="129"/>
    </font>
    <font>
      <sz val="10"/>
      <color rgb="FF333333"/>
      <name val="맑은 고딕"/>
      <family val="3"/>
      <charset val="129"/>
    </font>
    <font>
      <b/>
      <sz val="10"/>
      <color rgb="FFFFFFFF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10"/>
      <color rgb="FF333333"/>
      <name val="맑은 고딕"/>
      <family val="3"/>
      <charset val="129"/>
    </font>
    <font>
      <sz val="13"/>
      <color rgb="FFFFFFFF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/>
    </fill>
    <fill>
      <patternFill patternType="solid">
        <fgColor rgb="FF333333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rgb="FFC0C0C0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55"/>
      </left>
      <right/>
      <top style="thin">
        <color rgb="FF969696"/>
      </top>
      <bottom style="thin">
        <color rgb="FF969696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969696"/>
      </top>
      <bottom style="thin">
        <color rgb="FF969696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rgb="FF969696"/>
      </top>
      <bottom style="thin">
        <color rgb="FF969696"/>
      </bottom>
      <diagonal/>
    </border>
    <border>
      <left style="thin">
        <color indexed="55"/>
      </left>
      <right/>
      <top style="thin">
        <color rgb="FF969696"/>
      </top>
      <bottom style="thin">
        <color indexed="55"/>
      </bottom>
      <diagonal/>
    </border>
    <border>
      <left/>
      <right/>
      <top style="thin">
        <color rgb="FF969696"/>
      </top>
      <bottom style="thin">
        <color indexed="55"/>
      </bottom>
      <diagonal/>
    </border>
    <border>
      <left/>
      <right style="thin">
        <color theme="0" tint="-0.24994659260841701"/>
      </right>
      <top style="thin">
        <color rgb="FF969696"/>
      </top>
      <bottom style="thin">
        <color indexed="55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55"/>
      </top>
      <bottom/>
      <diagonal/>
    </border>
  </borders>
  <cellStyleXfs count="4">
    <xf numFmtId="0" fontId="0" fillId="0" borderId="0">
      <alignment vertical="center"/>
    </xf>
    <xf numFmtId="9" fontId="12" fillId="0" borderId="0" applyFont="0" applyFill="0" applyBorder="0" applyAlignment="0" applyProtection="0">
      <alignment vertical="center"/>
    </xf>
    <xf numFmtId="0" fontId="12" fillId="3" borderId="0">
      <alignment vertical="center"/>
    </xf>
    <xf numFmtId="9" fontId="12" fillId="3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3" fontId="2" fillId="3" borderId="0" xfId="0" applyNumberFormat="1" applyFont="1" applyFill="1" applyAlignment="1">
      <alignment horizontal="center" vertical="center" wrapText="1"/>
    </xf>
    <xf numFmtId="3" fontId="3" fillId="3" borderId="0" xfId="0" applyNumberFormat="1" applyFont="1" applyFill="1" applyAlignment="1">
      <alignment horizontal="right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/>
    <xf numFmtId="3" fontId="8" fillId="7" borderId="13" xfId="0" applyNumberFormat="1" applyFont="1" applyFill="1" applyBorder="1" applyAlignment="1">
      <alignment horizontal="center" vertical="center" wrapText="1"/>
    </xf>
    <xf numFmtId="3" fontId="9" fillId="3" borderId="0" xfId="0" applyNumberFormat="1" applyFont="1" applyFill="1" applyAlignment="1">
      <alignment wrapText="1"/>
    </xf>
    <xf numFmtId="10" fontId="0" fillId="0" borderId="0" xfId="0" applyNumberFormat="1" applyAlignment="1"/>
    <xf numFmtId="3" fontId="10" fillId="7" borderId="13" xfId="0" applyNumberFormat="1" applyFont="1" applyFill="1" applyBorder="1" applyAlignment="1">
      <alignment horizontal="center" vertical="center" wrapText="1"/>
    </xf>
    <xf numFmtId="3" fontId="11" fillId="3" borderId="0" xfId="0" applyNumberFormat="1" applyFont="1" applyFill="1" applyAlignment="1">
      <alignment wrapText="1"/>
    </xf>
    <xf numFmtId="3" fontId="0" fillId="0" borderId="0" xfId="0" applyNumberFormat="1">
      <alignment vertical="center"/>
    </xf>
    <xf numFmtId="0" fontId="0" fillId="0" borderId="14" xfId="0" applyBorder="1">
      <alignment vertical="center"/>
    </xf>
    <xf numFmtId="3" fontId="0" fillId="0" borderId="14" xfId="0" applyNumberFormat="1" applyBorder="1">
      <alignment vertical="center"/>
    </xf>
    <xf numFmtId="10" fontId="0" fillId="0" borderId="14" xfId="0" applyNumberFormat="1" applyBorder="1" applyAlignment="1"/>
    <xf numFmtId="176" fontId="0" fillId="0" borderId="0" xfId="1" applyNumberFormat="1" applyFont="1">
      <alignment vertical="center"/>
    </xf>
    <xf numFmtId="10" fontId="0" fillId="0" borderId="0" xfId="1" applyNumberFormat="1" applyFont="1">
      <alignment vertical="center"/>
    </xf>
    <xf numFmtId="10" fontId="0" fillId="0" borderId="14" xfId="1" applyNumberFormat="1" applyFont="1" applyBorder="1">
      <alignment vertical="center"/>
    </xf>
    <xf numFmtId="10" fontId="14" fillId="3" borderId="0" xfId="2" applyNumberFormat="1" applyFont="1" applyAlignment="1"/>
    <xf numFmtId="0" fontId="12" fillId="3" borderId="0" xfId="2">
      <alignment vertical="center"/>
    </xf>
    <xf numFmtId="3" fontId="8" fillId="7" borderId="13" xfId="2" applyNumberFormat="1" applyFont="1" applyFill="1" applyBorder="1" applyAlignment="1">
      <alignment horizontal="center" vertical="center" wrapText="1"/>
    </xf>
    <xf numFmtId="9" fontId="14" fillId="3" borderId="0" xfId="3" applyFont="1" applyAlignment="1"/>
    <xf numFmtId="10" fontId="14" fillId="3" borderId="14" xfId="2" applyNumberFormat="1" applyFont="1" applyBorder="1" applyAlignment="1"/>
    <xf numFmtId="10" fontId="14" fillId="3" borderId="0" xfId="2" applyNumberFormat="1" applyFont="1">
      <alignment vertical="center"/>
    </xf>
    <xf numFmtId="10" fontId="12" fillId="3" borderId="0" xfId="1" applyNumberFormat="1" applyFill="1">
      <alignment vertical="center"/>
    </xf>
    <xf numFmtId="10" fontId="12" fillId="3" borderId="14" xfId="1" applyNumberFormat="1" applyFill="1" applyBorder="1">
      <alignment vertical="center"/>
    </xf>
    <xf numFmtId="10" fontId="12" fillId="3" borderId="0" xfId="2" applyNumberFormat="1" applyAlignment="1"/>
    <xf numFmtId="3" fontId="9" fillId="3" borderId="0" xfId="2" applyNumberFormat="1" applyFont="1" applyAlignment="1">
      <alignment wrapText="1"/>
    </xf>
    <xf numFmtId="3" fontId="12" fillId="3" borderId="0" xfId="2" applyNumberFormat="1">
      <alignment vertical="center"/>
    </xf>
    <xf numFmtId="10" fontId="12" fillId="3" borderId="14" xfId="2" applyNumberFormat="1" applyBorder="1" applyAlignment="1"/>
    <xf numFmtId="0" fontId="14" fillId="3" borderId="0" xfId="2" applyFont="1">
      <alignment vertical="center"/>
    </xf>
    <xf numFmtId="3" fontId="8" fillId="7" borderId="13" xfId="1" applyNumberFormat="1" applyFont="1" applyFill="1" applyBorder="1" applyAlignment="1">
      <alignment horizontal="center" vertical="center" wrapText="1"/>
    </xf>
    <xf numFmtId="3" fontId="12" fillId="3" borderId="0" xfId="1" applyNumberFormat="1" applyFill="1" applyAlignment="1"/>
    <xf numFmtId="3" fontId="12" fillId="3" borderId="14" xfId="1" applyNumberFormat="1" applyFill="1" applyBorder="1" applyAlignment="1"/>
    <xf numFmtId="3" fontId="12" fillId="3" borderId="0" xfId="1" applyNumberFormat="1" applyFill="1">
      <alignment vertical="center"/>
    </xf>
    <xf numFmtId="3" fontId="16" fillId="3" borderId="0" xfId="2" applyNumberFormat="1" applyFont="1" applyAlignment="1"/>
    <xf numFmtId="3" fontId="16" fillId="3" borderId="14" xfId="2" applyNumberFormat="1" applyFont="1" applyBorder="1" applyAlignment="1"/>
    <xf numFmtId="3" fontId="0" fillId="0" borderId="15" xfId="0" applyNumberFormat="1" applyBorder="1" applyAlignment="1">
      <alignment horizontal="right" vertical="center"/>
    </xf>
    <xf numFmtId="3" fontId="0" fillId="0" borderId="0" xfId="0" applyNumberFormat="1" applyAlignment="1">
      <alignment horizontal="right" vertical="center"/>
    </xf>
    <xf numFmtId="3" fontId="3" fillId="0" borderId="9" xfId="0" applyNumberFormat="1" applyFont="1" applyBorder="1" applyAlignment="1">
      <alignment horizontal="left" vertical="center" wrapText="1"/>
    </xf>
    <xf numFmtId="3" fontId="6" fillId="0" borderId="10" xfId="0" applyNumberFormat="1" applyFont="1" applyBorder="1" applyAlignment="1">
      <alignment horizontal="left" vertical="center" wrapText="1"/>
    </xf>
    <xf numFmtId="3" fontId="6" fillId="0" borderId="11" xfId="0" applyNumberFormat="1" applyFont="1" applyBorder="1" applyAlignment="1">
      <alignment horizontal="left" vertical="center" wrapText="1"/>
    </xf>
    <xf numFmtId="3" fontId="6" fillId="6" borderId="9" xfId="0" applyNumberFormat="1" applyFont="1" applyFill="1" applyBorder="1" applyAlignment="1">
      <alignment horizontal="left" vertical="center" wrapText="1"/>
    </xf>
    <xf numFmtId="3" fontId="6" fillId="6" borderId="10" xfId="0" applyNumberFormat="1" applyFont="1" applyFill="1" applyBorder="1" applyAlignment="1">
      <alignment horizontal="left" vertical="center" wrapText="1"/>
    </xf>
    <xf numFmtId="3" fontId="6" fillId="6" borderId="11" xfId="0" applyNumberFormat="1" applyFont="1" applyFill="1" applyBorder="1" applyAlignment="1">
      <alignment horizontal="lef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3" fontId="4" fillId="4" borderId="1" xfId="0" applyNumberFormat="1" applyFont="1" applyFill="1" applyBorder="1" applyAlignment="1">
      <alignment horizontal="center" vertical="center" wrapText="1"/>
    </xf>
    <xf numFmtId="3" fontId="6" fillId="6" borderId="4" xfId="0" applyNumberFormat="1" applyFont="1" applyFill="1" applyBorder="1" applyAlignment="1">
      <alignment horizontal="left" vertical="center" wrapText="1"/>
    </xf>
    <xf numFmtId="3" fontId="6" fillId="6" borderId="6" xfId="0" applyNumberFormat="1" applyFont="1" applyFill="1" applyBorder="1" applyAlignment="1">
      <alignment horizontal="left" vertical="center" wrapText="1"/>
    </xf>
    <xf numFmtId="3" fontId="6" fillId="6" borderId="8" xfId="0" applyNumberFormat="1" applyFont="1" applyFill="1" applyBorder="1" applyAlignment="1">
      <alignment horizontal="left" vertical="center" wrapText="1"/>
    </xf>
    <xf numFmtId="3" fontId="7" fillId="4" borderId="12" xfId="0" applyNumberFormat="1" applyFont="1" applyFill="1" applyBorder="1" applyAlignment="1">
      <alignment horizontal="center" vertical="center" wrapText="1"/>
    </xf>
    <xf numFmtId="3" fontId="8" fillId="7" borderId="3" xfId="2" applyNumberFormat="1" applyFont="1" applyFill="1" applyBorder="1" applyAlignment="1">
      <alignment horizontal="center" vertical="center" wrapText="1"/>
    </xf>
    <xf numFmtId="3" fontId="8" fillId="7" borderId="5" xfId="2" applyNumberFormat="1" applyFont="1" applyFill="1" applyBorder="1" applyAlignment="1">
      <alignment horizontal="center" vertical="center" wrapText="1"/>
    </xf>
    <xf numFmtId="3" fontId="8" fillId="7" borderId="7" xfId="2" applyNumberFormat="1" applyFont="1" applyFill="1" applyBorder="1" applyAlignment="1">
      <alignment horizontal="center" vertical="center" wrapText="1"/>
    </xf>
    <xf numFmtId="10" fontId="15" fillId="3" borderId="3" xfId="2" applyNumberFormat="1" applyFont="1" applyBorder="1" applyAlignment="1">
      <alignment horizontal="center" vertical="center"/>
    </xf>
    <xf numFmtId="10" fontId="15" fillId="3" borderId="5" xfId="2" applyNumberFormat="1" applyFont="1" applyBorder="1" applyAlignment="1">
      <alignment horizontal="center" vertical="center"/>
    </xf>
    <xf numFmtId="10" fontId="15" fillId="3" borderId="7" xfId="2" applyNumberFormat="1" applyFont="1" applyBorder="1" applyAlignment="1">
      <alignment horizontal="center" vertical="center"/>
    </xf>
    <xf numFmtId="3" fontId="7" fillId="4" borderId="12" xfId="2" applyNumberFormat="1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  <xf numFmtId="0" fontId="0" fillId="8" borderId="14" xfId="0" applyFill="1" applyBorder="1">
      <alignment vertical="center"/>
    </xf>
    <xf numFmtId="3" fontId="0" fillId="8" borderId="14" xfId="0" applyNumberFormat="1" applyFill="1" applyBorder="1">
      <alignment vertical="center"/>
    </xf>
    <xf numFmtId="0" fontId="12" fillId="0" borderId="0" xfId="2" applyFill="1">
      <alignment vertical="center"/>
    </xf>
    <xf numFmtId="3" fontId="12" fillId="0" borderId="0" xfId="2" applyNumberFormat="1" applyFill="1">
      <alignment vertical="center"/>
    </xf>
    <xf numFmtId="0" fontId="12" fillId="0" borderId="14" xfId="2" applyFill="1" applyBorder="1">
      <alignment vertical="center"/>
    </xf>
    <xf numFmtId="3" fontId="12" fillId="0" borderId="14" xfId="2" applyNumberFormat="1" applyFill="1" applyBorder="1">
      <alignment vertical="center"/>
    </xf>
  </cellXfs>
  <cellStyles count="4">
    <cellStyle name="백분율" xfId="1" builtinId="5"/>
    <cellStyle name="백분율 2" xfId="3" xr:uid="{8431E82D-47AD-4464-921C-6917E7BB8317}"/>
    <cellStyle name="표준" xfId="0" builtinId="0"/>
    <cellStyle name="표준 2" xfId="2" xr:uid="{72D131FD-C73E-459B-9292-76902B9E33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'4.육안검사(VT) 데이터 유형별 불량 데이터 분포'!$D$2</c:f>
              <c:strCache>
                <c:ptCount val="1"/>
                <c:pt idx="0">
                  <c:v>결과 구성비</c:v>
                </c:pt>
              </c:strCache>
            </c:strRef>
          </c:tx>
          <c:spPr>
            <a:solidFill>
              <a:srgbClr val="5089BC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'4.육안검사(VT) 데이터 유형별 불량 데이터 분포'!$B$3:$B$7</c:f>
              <c:strCache>
                <c:ptCount val="5"/>
                <c:pt idx="0">
                  <c:v>기공</c:v>
                </c:pt>
                <c:pt idx="1">
                  <c:v>언더컷</c:v>
                </c:pt>
                <c:pt idx="2">
                  <c:v>용입부족</c:v>
                </c:pt>
                <c:pt idx="3">
                  <c:v>융합불량</c:v>
                </c:pt>
                <c:pt idx="4">
                  <c:v>정상</c:v>
                </c:pt>
              </c:strCache>
            </c:strRef>
          </c:cat>
          <c:val>
            <c:numRef>
              <c:f>'4.육안검사(VT) 데이터 유형별 불량 데이터 분포'!$D$3:$D$7</c:f>
              <c:numCache>
                <c:formatCode>0.00%</c:formatCode>
                <c:ptCount val="5"/>
                <c:pt idx="0">
                  <c:v>4.605574244450749E-2</c:v>
                </c:pt>
                <c:pt idx="1">
                  <c:v>0.16475499533903457</c:v>
                </c:pt>
                <c:pt idx="2">
                  <c:v>0.21859252354125291</c:v>
                </c:pt>
                <c:pt idx="3">
                  <c:v>8.5126791769680757E-2</c:v>
                </c:pt>
                <c:pt idx="4">
                  <c:v>0.48546994690552425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5999-4ECD-AACE-C0375C1E0979}"/>
            </c:ext>
          </c:extLst>
        </c:ser>
        <c:ser>
          <c:idx val="1"/>
          <c:order val="1"/>
          <c:tx>
            <c:strRef>
              <c:f>'4.육안검사(VT) 데이터 유형별 불량 데이터 분포'!$E$2</c:f>
              <c:strCache>
                <c:ptCount val="1"/>
                <c:pt idx="0">
                  <c:v>목표 구성비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'4.육안검사(VT) 데이터 유형별 불량 데이터 분포'!$B$3:$B$7</c:f>
              <c:strCache>
                <c:ptCount val="5"/>
                <c:pt idx="0">
                  <c:v>기공</c:v>
                </c:pt>
                <c:pt idx="1">
                  <c:v>언더컷</c:v>
                </c:pt>
                <c:pt idx="2">
                  <c:v>용입부족</c:v>
                </c:pt>
                <c:pt idx="3">
                  <c:v>융합불량</c:v>
                </c:pt>
                <c:pt idx="4">
                  <c:v>정상</c:v>
                </c:pt>
              </c:strCache>
            </c:strRef>
          </c:cat>
          <c:val>
            <c:numRef>
              <c:f>'4.육안검사(VT) 데이터 유형별 불량 데이터 분포'!$E$3:$E$7</c:f>
              <c:numCache>
                <c:formatCode>0.00%</c:formatCode>
                <c:ptCount val="5"/>
                <c:pt idx="0">
                  <c:v>0.05</c:v>
                </c:pt>
                <c:pt idx="1">
                  <c:v>0.2</c:v>
                </c:pt>
                <c:pt idx="2">
                  <c:v>0.25</c:v>
                </c:pt>
                <c:pt idx="3">
                  <c:v>0.1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99-4ECD-AACE-C0375C1E09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1013727"/>
        <c:axId val="1"/>
      </c:barChart>
      <c:catAx>
        <c:axId val="201101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1372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 anchor="t"/>
          <a:lstStyle/>
          <a:p>
            <a:pPr algn="l">
              <a:defRPr/>
            </a:pPr>
            <a:r>
              <a:rPr lang="en-US" sz="1000"/>
              <a:t>방사선검사(RT) 데이터 유형별 불량  데이터 분포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Area</c:v>
          </c:tx>
          <c:invertIfNegative val="1"/>
          <c:cat>
            <c:strLit>
              <c:ptCount val="10"/>
              <c:pt idx="0">
                <c:v>균열</c:v>
              </c:pt>
              <c:pt idx="1">
                <c:v>기공</c:v>
              </c:pt>
              <c:pt idx="2">
                <c:v>슬래그혼입</c:v>
              </c:pt>
              <c:pt idx="3">
                <c:v>융합불량</c:v>
              </c:pt>
              <c:pt idx="4">
                <c:v>정상</c:v>
              </c:pt>
              <c:pt idx="5">
                <c:v>균열</c:v>
              </c:pt>
              <c:pt idx="6">
                <c:v>기공</c:v>
              </c:pt>
              <c:pt idx="7">
                <c:v>슬래그혼입</c:v>
              </c:pt>
              <c:pt idx="8">
                <c:v>융합불량</c:v>
              </c:pt>
              <c:pt idx="9">
                <c:v>정상</c:v>
              </c:pt>
            </c:strLit>
          </c:cat>
          <c:val>
            <c:numLit>
              <c:formatCode>General</c:formatCode>
              <c:ptCount val="10"/>
              <c:pt idx="0">
                <c:v>341</c:v>
              </c:pt>
              <c:pt idx="1">
                <c:v>3557</c:v>
              </c:pt>
              <c:pt idx="2">
                <c:v>1452</c:v>
              </c:pt>
              <c:pt idx="3">
                <c:v>650</c:v>
              </c:pt>
              <c:pt idx="4">
                <c:v>4000</c:v>
              </c:pt>
              <c:pt idx="5">
                <c:v>2347</c:v>
              </c:pt>
              <c:pt idx="6">
                <c:v>29316</c:v>
              </c:pt>
              <c:pt idx="7">
                <c:v>1119</c:v>
              </c:pt>
              <c:pt idx="8">
                <c:v>3223</c:v>
              </c:pt>
              <c:pt idx="9">
                <c:v>23995</c:v>
              </c:pt>
            </c:numLit>
          </c:val>
          <c:extLst>
            <c:ext xmlns:c16="http://schemas.microsoft.com/office/drawing/2014/chart" uri="{C3380CC4-5D6E-409C-BE32-E72D297353CC}">
              <c16:uniqueId val="{00000000-6072-4C1A-951B-75EC40B8A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91824"/>
        <c:axId val="1"/>
      </c:barChart>
      <c:catAx>
        <c:axId val="303891824"/>
        <c:scaling>
          <c:orientation val="maxMin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information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30389182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'5.방사선검사(RT) 데이터 유형별 불량 데이터 분포'!$C$2</c:f>
              <c:strCache>
                <c:ptCount val="1"/>
                <c:pt idx="0">
                  <c:v>결과 구성비</c:v>
                </c:pt>
              </c:strCache>
            </c:strRef>
          </c:tx>
          <c:spPr>
            <a:solidFill>
              <a:srgbClr val="5089BC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'5.방사선검사(RT) 데이터 유형별 불량 데이터 분포'!$A$3:$A$7</c:f>
              <c:strCache>
                <c:ptCount val="5"/>
                <c:pt idx="0">
                  <c:v>균열</c:v>
                </c:pt>
                <c:pt idx="1">
                  <c:v>기공</c:v>
                </c:pt>
                <c:pt idx="2">
                  <c:v>슬래그혼입</c:v>
                </c:pt>
                <c:pt idx="3">
                  <c:v>융합불량</c:v>
                </c:pt>
                <c:pt idx="4">
                  <c:v>정상</c:v>
                </c:pt>
              </c:strCache>
            </c:strRef>
          </c:cat>
          <c:val>
            <c:numRef>
              <c:f>'5.방사선검사(RT) 데이터 유형별 불량 데이터 분포'!$C$3:$C$7</c:f>
              <c:numCache>
                <c:formatCode>0.00%</c:formatCode>
                <c:ptCount val="5"/>
                <c:pt idx="0">
                  <c:v>3.8399999999999997E-2</c:v>
                </c:pt>
                <c:pt idx="1">
                  <c:v>0.46961428571428571</c:v>
                </c:pt>
                <c:pt idx="2">
                  <c:v>3.672857142857143E-2</c:v>
                </c:pt>
                <c:pt idx="3">
                  <c:v>5.5328571428571428E-2</c:v>
                </c:pt>
                <c:pt idx="4">
                  <c:v>0.39992857142857141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F7A8-496C-AAE2-8FE015063BBB}"/>
            </c:ext>
          </c:extLst>
        </c:ser>
        <c:ser>
          <c:idx val="1"/>
          <c:order val="1"/>
          <c:tx>
            <c:strRef>
              <c:f>'5.방사선검사(RT) 데이터 유형별 불량 데이터 분포'!$D$2</c:f>
              <c:strCache>
                <c:ptCount val="1"/>
                <c:pt idx="0">
                  <c:v>목표 구성비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'5.방사선검사(RT) 데이터 유형별 불량 데이터 분포'!$A$3:$A$7</c:f>
              <c:strCache>
                <c:ptCount val="5"/>
                <c:pt idx="0">
                  <c:v>균열</c:v>
                </c:pt>
                <c:pt idx="1">
                  <c:v>기공</c:v>
                </c:pt>
                <c:pt idx="2">
                  <c:v>슬래그혼입</c:v>
                </c:pt>
                <c:pt idx="3">
                  <c:v>융합불량</c:v>
                </c:pt>
                <c:pt idx="4">
                  <c:v>정상</c:v>
                </c:pt>
              </c:strCache>
            </c:strRef>
          </c:cat>
          <c:val>
            <c:numRef>
              <c:f>'5.방사선검사(RT) 데이터 유형별 불량 데이터 분포'!$D$3:$D$7</c:f>
              <c:numCache>
                <c:formatCode>0.00%</c:formatCode>
                <c:ptCount val="5"/>
                <c:pt idx="0">
                  <c:v>0.05</c:v>
                </c:pt>
                <c:pt idx="1">
                  <c:v>0.3</c:v>
                </c:pt>
                <c:pt idx="2">
                  <c:v>0.1</c:v>
                </c:pt>
                <c:pt idx="3">
                  <c:v>0.15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8-496C-AAE2-8FE015063B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11013727"/>
        <c:axId val="1"/>
      </c:barChart>
      <c:catAx>
        <c:axId val="20110137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11013727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 anchor="t"/>
          <a:lstStyle/>
          <a:p>
            <a:pPr algn="l">
              <a:defRPr/>
            </a:pPr>
            <a:r>
              <a:rPr lang="ko-KR" altLang="en-US" sz="1000"/>
              <a:t>육안검사</a:t>
            </a:r>
            <a:r>
              <a:rPr lang="en-US" altLang="ko-KR" sz="1000"/>
              <a:t>(</a:t>
            </a:r>
            <a:r>
              <a:rPr lang="en-US" sz="1000"/>
              <a:t>VT) </a:t>
            </a:r>
            <a:r>
              <a:rPr lang="ko-KR" altLang="en-US" sz="1000"/>
              <a:t>데이터 클래스별 최소 수량</a:t>
            </a:r>
            <a:endParaRPr lang="en-US" sz="1000"/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Area</c:v>
          </c:tx>
          <c:invertIfNegative val="1"/>
          <c:cat>
            <c:strRef>
              <c:f>'6.육안검사(VT) 데이터 클래스별 최소 수량'!$B$3:$B$7</c:f>
              <c:strCache>
                <c:ptCount val="5"/>
                <c:pt idx="0">
                  <c:v>기공</c:v>
                </c:pt>
                <c:pt idx="1">
                  <c:v>언더컷</c:v>
                </c:pt>
                <c:pt idx="2">
                  <c:v>용입부족</c:v>
                </c:pt>
                <c:pt idx="3">
                  <c:v>융합불량</c:v>
                </c:pt>
                <c:pt idx="4">
                  <c:v>정상</c:v>
                </c:pt>
              </c:strCache>
            </c:strRef>
          </c:cat>
          <c:val>
            <c:numRef>
              <c:f>'6.육안검사(VT) 데이터 클래스별 최소 수량'!$C$3:$C$7</c:f>
              <c:numCache>
                <c:formatCode>#,##0</c:formatCode>
                <c:ptCount val="5"/>
                <c:pt idx="0">
                  <c:v>3409</c:v>
                </c:pt>
                <c:pt idx="1">
                  <c:v>12195</c:v>
                </c:pt>
                <c:pt idx="2">
                  <c:v>16180</c:v>
                </c:pt>
                <c:pt idx="3">
                  <c:v>6301</c:v>
                </c:pt>
                <c:pt idx="4">
                  <c:v>35934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9-467A-A714-B0845426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363584"/>
        <c:axId val="1"/>
      </c:barChart>
      <c:catAx>
        <c:axId val="204363584"/>
        <c:scaling>
          <c:orientation val="maxMin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information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overlay val="0"/>
        </c:title>
        <c:numFmt formatCode="#,##0" sourceLinked="1"/>
        <c:majorTickMark val="cross"/>
        <c:minorTickMark val="none"/>
        <c:tickLblPos val="nextTo"/>
        <c:crossAx val="20436358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tlCol="0" anchor="t"/>
          <a:lstStyle/>
          <a:p>
            <a:pPr algn="l">
              <a:defRPr/>
            </a:pPr>
            <a:r>
              <a:rPr lang="en-US" sz="1000"/>
              <a:t>방사선검사(RT) 데이터 유형별 불량  데이터 분포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v>Area</c:v>
          </c:tx>
          <c:invertIfNegative val="1"/>
          <c:cat>
            <c:strLit>
              <c:ptCount val="10"/>
              <c:pt idx="0">
                <c:v>균열</c:v>
              </c:pt>
              <c:pt idx="1">
                <c:v>기공</c:v>
              </c:pt>
              <c:pt idx="2">
                <c:v>슬래그혼입</c:v>
              </c:pt>
              <c:pt idx="3">
                <c:v>융합불량</c:v>
              </c:pt>
              <c:pt idx="4">
                <c:v>정상</c:v>
              </c:pt>
              <c:pt idx="5">
                <c:v>균열</c:v>
              </c:pt>
              <c:pt idx="6">
                <c:v>기공</c:v>
              </c:pt>
              <c:pt idx="7">
                <c:v>슬래그혼입</c:v>
              </c:pt>
              <c:pt idx="8">
                <c:v>융합불량</c:v>
              </c:pt>
              <c:pt idx="9">
                <c:v>정상</c:v>
              </c:pt>
            </c:strLit>
          </c:cat>
          <c:val>
            <c:numLit>
              <c:formatCode>General</c:formatCode>
              <c:ptCount val="10"/>
              <c:pt idx="0">
                <c:v>341</c:v>
              </c:pt>
              <c:pt idx="1">
                <c:v>3557</c:v>
              </c:pt>
              <c:pt idx="2">
                <c:v>1452</c:v>
              </c:pt>
              <c:pt idx="3">
                <c:v>650</c:v>
              </c:pt>
              <c:pt idx="4">
                <c:v>4000</c:v>
              </c:pt>
              <c:pt idx="5">
                <c:v>2347</c:v>
              </c:pt>
              <c:pt idx="6">
                <c:v>29316</c:v>
              </c:pt>
              <c:pt idx="7">
                <c:v>1119</c:v>
              </c:pt>
              <c:pt idx="8">
                <c:v>3223</c:v>
              </c:pt>
              <c:pt idx="9">
                <c:v>23995</c:v>
              </c:pt>
            </c:numLit>
          </c:val>
          <c:extLst>
            <c:ext xmlns:c16="http://schemas.microsoft.com/office/drawing/2014/chart" uri="{C3380CC4-5D6E-409C-BE32-E72D297353CC}">
              <c16:uniqueId val="{00000000-C73C-4B63-B4B8-5B86DE4A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3891824"/>
        <c:axId val="1"/>
      </c:barChart>
      <c:catAx>
        <c:axId val="303891824"/>
        <c:scaling>
          <c:orientation val="maxMin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information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30389182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1200"/>
              <a:t>방사선 검사 데이터 클래스별 수량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'7.방사선검사(RT) 데이터 클래스별 최소 수량'!$A$3:$A$7</c:f>
              <c:strCache>
                <c:ptCount val="5"/>
                <c:pt idx="0">
                  <c:v>균열</c:v>
                </c:pt>
                <c:pt idx="1">
                  <c:v>기공</c:v>
                </c:pt>
                <c:pt idx="2">
                  <c:v>슬래그혼입</c:v>
                </c:pt>
                <c:pt idx="3">
                  <c:v>융합불량</c:v>
                </c:pt>
                <c:pt idx="4">
                  <c:v>정상</c:v>
                </c:pt>
              </c:strCache>
            </c:strRef>
          </c:cat>
          <c:val>
            <c:numRef>
              <c:f>'7.방사선검사(RT) 데이터 클래스별 최소 수량'!$B$3:$B$7</c:f>
              <c:numCache>
                <c:formatCode>#,##0</c:formatCode>
                <c:ptCount val="5"/>
                <c:pt idx="0">
                  <c:v>2688</c:v>
                </c:pt>
                <c:pt idx="1">
                  <c:v>32873</c:v>
                </c:pt>
                <c:pt idx="2">
                  <c:v>2571</c:v>
                </c:pt>
                <c:pt idx="3">
                  <c:v>3873</c:v>
                </c:pt>
                <c:pt idx="4">
                  <c:v>27995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CB-4F62-9098-0C9E78157E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23207776"/>
        <c:axId val="1223187392"/>
      </c:barChart>
      <c:catAx>
        <c:axId val="122320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방사선 검사 클래스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3187392"/>
        <c:crosses val="autoZero"/>
        <c:auto val="1"/>
        <c:lblAlgn val="ctr"/>
        <c:lblOffset val="100"/>
        <c:noMultiLvlLbl val="0"/>
      </c:catAx>
      <c:valAx>
        <c:axId val="12231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수량 </a:t>
                </a:r>
                <a:r>
                  <a:rPr lang="en-US" altLang="ko-KR"/>
                  <a:t>(</a:t>
                </a:r>
                <a:r>
                  <a:rPr lang="ko-KR" altLang="en-US"/>
                  <a:t>건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32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15</xdr:col>
      <xdr:colOff>628650</xdr:colOff>
      <xdr:row>19</xdr:row>
      <xdr:rowOff>193675</xdr:rowOff>
    </xdr:to>
    <xdr:graphicFrame macro="">
      <xdr:nvGraphicFramePr>
        <xdr:cNvPr id="3" name="Diagramm0">
          <a:extLst>
            <a:ext uri="{FF2B5EF4-FFF2-40B4-BE49-F238E27FC236}">
              <a16:creationId xmlns:a16="http://schemas.microsoft.com/office/drawing/2014/main" id="{0E9EC89F-CA89-470F-B02B-D5582A99BE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21</xdr:row>
      <xdr:rowOff>0</xdr:rowOff>
    </xdr:from>
    <xdr:to>
      <xdr:col>14</xdr:col>
      <xdr:colOff>638175</xdr:colOff>
      <xdr:row>39</xdr:row>
      <xdr:rowOff>0</xdr:rowOff>
    </xdr:to>
    <xdr:graphicFrame macro="">
      <xdr:nvGraphicFramePr>
        <xdr:cNvPr id="3" name="Diagramm0">
          <a:extLst>
            <a:ext uri="{FF2B5EF4-FFF2-40B4-BE49-F238E27FC236}">
              <a16:creationId xmlns:a16="http://schemas.microsoft.com/office/drawing/2014/main" id="{3694D7D6-7FA3-45CF-8F05-4D126B62C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14</xdr:col>
      <xdr:colOff>628650</xdr:colOff>
      <xdr:row>16</xdr:row>
      <xdr:rowOff>19050</xdr:rowOff>
    </xdr:to>
    <xdr:graphicFrame macro="">
      <xdr:nvGraphicFramePr>
        <xdr:cNvPr id="5" name="Diagramm0">
          <a:extLst>
            <a:ext uri="{FF2B5EF4-FFF2-40B4-BE49-F238E27FC236}">
              <a16:creationId xmlns:a16="http://schemas.microsoft.com/office/drawing/2014/main" id="{C5708FF2-14A2-4371-8838-A0A2BF258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15</xdr:col>
      <xdr:colOff>0</xdr:colOff>
      <xdr:row>20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2C4B4A0D-A7B8-410E-B2BC-2F2587263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21</xdr:row>
      <xdr:rowOff>0</xdr:rowOff>
    </xdr:from>
    <xdr:to>
      <xdr:col>14</xdr:col>
      <xdr:colOff>85725</xdr:colOff>
      <xdr:row>39</xdr:row>
      <xdr:rowOff>0</xdr:rowOff>
    </xdr:to>
    <xdr:graphicFrame macro="">
      <xdr:nvGraphicFramePr>
        <xdr:cNvPr id="3" name="Diagramm0">
          <a:extLst>
            <a:ext uri="{FF2B5EF4-FFF2-40B4-BE49-F238E27FC236}">
              <a16:creationId xmlns:a16="http://schemas.microsoft.com/office/drawing/2014/main" id="{09C5054A-8FFF-47A7-977E-D952CCDFC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127000</xdr:colOff>
      <xdr:row>0</xdr:row>
      <xdr:rowOff>19050</xdr:rowOff>
    </xdr:from>
    <xdr:to>
      <xdr:col>14</xdr:col>
      <xdr:colOff>0</xdr:colOff>
      <xdr:row>16</xdr:row>
      <xdr:rowOff>152400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C2C4086-EF88-4F88-9B96-13FFB58B4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3"/>
  <sheetViews>
    <sheetView workbookViewId="0">
      <selection activeCell="A2" sqref="A2:D2"/>
    </sheetView>
  </sheetViews>
  <sheetFormatPr defaultRowHeight="16.5" x14ac:dyDescent="0.3"/>
  <cols>
    <col min="1" max="1" width="12.875" customWidth="1"/>
    <col min="2" max="2" width="42" customWidth="1"/>
    <col min="3" max="3" width="25.125" customWidth="1"/>
    <col min="4" max="4" width="56.375" customWidth="1"/>
  </cols>
  <sheetData>
    <row r="2" spans="1:4" ht="19.5" customHeight="1" x14ac:dyDescent="0.3">
      <c r="A2" s="44" t="s">
        <v>0</v>
      </c>
      <c r="B2" s="44" t="s">
        <v>1</v>
      </c>
      <c r="C2" s="44" t="s">
        <v>1</v>
      </c>
      <c r="D2" s="44" t="s">
        <v>1</v>
      </c>
    </row>
    <row r="3" spans="1:4" ht="16.5" customHeight="1" x14ac:dyDescent="0.3">
      <c r="A3" s="1" t="s">
        <v>1</v>
      </c>
      <c r="B3" s="1" t="s">
        <v>1</v>
      </c>
      <c r="C3" s="2" t="s">
        <v>1</v>
      </c>
      <c r="D3" s="2" t="s">
        <v>2</v>
      </c>
    </row>
    <row r="4" spans="1:4" ht="16.5" customHeight="1" x14ac:dyDescent="0.3">
      <c r="A4" s="1" t="s">
        <v>1</v>
      </c>
      <c r="B4" s="1" t="s">
        <v>1</v>
      </c>
      <c r="C4" s="2" t="s">
        <v>1</v>
      </c>
      <c r="D4" s="2" t="s">
        <v>3</v>
      </c>
    </row>
    <row r="5" spans="1:4" ht="16.5" customHeight="1" x14ac:dyDescent="0.3">
      <c r="A5" s="45" t="s">
        <v>4</v>
      </c>
      <c r="B5" s="45" t="s">
        <v>1</v>
      </c>
      <c r="C5" s="45" t="s">
        <v>1</v>
      </c>
      <c r="D5" s="45" t="s">
        <v>1</v>
      </c>
    </row>
    <row r="6" spans="1:4" ht="16.5" customHeight="1" x14ac:dyDescent="0.3">
      <c r="A6" s="3" t="s">
        <v>5</v>
      </c>
      <c r="B6" s="46" t="s">
        <v>6</v>
      </c>
      <c r="C6" s="47" t="s">
        <v>1</v>
      </c>
      <c r="D6" s="48" t="s">
        <v>1</v>
      </c>
    </row>
    <row r="7" spans="1:4" ht="16.5" customHeight="1" x14ac:dyDescent="0.3">
      <c r="A7" s="3" t="s">
        <v>7</v>
      </c>
      <c r="B7" s="38" t="s">
        <v>61</v>
      </c>
      <c r="C7" s="39" t="s">
        <v>1</v>
      </c>
      <c r="D7" s="40" t="s">
        <v>1</v>
      </c>
    </row>
    <row r="8" spans="1:4" ht="16.5" customHeight="1" x14ac:dyDescent="0.3">
      <c r="A8" s="3" t="s">
        <v>8</v>
      </c>
      <c r="B8" s="41" t="s">
        <v>9</v>
      </c>
      <c r="C8" s="42" t="s">
        <v>1</v>
      </c>
      <c r="D8" s="43" t="s">
        <v>1</v>
      </c>
    </row>
    <row r="9" spans="1:4" ht="16.5" customHeight="1" x14ac:dyDescent="0.3">
      <c r="A9" s="1" t="s">
        <v>1</v>
      </c>
      <c r="B9" s="1" t="s">
        <v>1</v>
      </c>
      <c r="C9" s="1" t="s">
        <v>1</v>
      </c>
      <c r="D9" s="1" t="s">
        <v>1</v>
      </c>
    </row>
    <row r="10" spans="1:4" ht="16.5" customHeight="1" x14ac:dyDescent="0.3">
      <c r="A10" s="1" t="s">
        <v>1</v>
      </c>
      <c r="B10" s="1" t="s">
        <v>1</v>
      </c>
      <c r="C10" s="1" t="s">
        <v>1</v>
      </c>
      <c r="D10" s="1" t="s">
        <v>1</v>
      </c>
    </row>
    <row r="11" spans="1:4" ht="16.5" customHeight="1" x14ac:dyDescent="0.3">
      <c r="A11" s="45" t="s">
        <v>10</v>
      </c>
      <c r="B11" s="45" t="s">
        <v>1</v>
      </c>
      <c r="C11" s="45" t="s">
        <v>1</v>
      </c>
      <c r="D11" s="45" t="s">
        <v>1</v>
      </c>
    </row>
    <row r="12" spans="1:4" ht="16.5" customHeight="1" x14ac:dyDescent="0.3">
      <c r="A12" s="3" t="s">
        <v>11</v>
      </c>
      <c r="B12" s="3" t="s">
        <v>12</v>
      </c>
      <c r="C12" s="3" t="s">
        <v>13</v>
      </c>
      <c r="D12" s="3" t="s">
        <v>14</v>
      </c>
    </row>
    <row r="13" spans="1:4" ht="16.5" customHeight="1" x14ac:dyDescent="0.3">
      <c r="A13" s="36">
        <v>0</v>
      </c>
      <c r="B13" s="4" t="s">
        <v>15</v>
      </c>
      <c r="C13" s="4" t="s">
        <v>16</v>
      </c>
      <c r="D13" s="4" t="s">
        <v>63</v>
      </c>
    </row>
    <row r="14" spans="1:4" ht="16.5" customHeight="1" x14ac:dyDescent="0.3">
      <c r="A14" s="37"/>
      <c r="B14" s="4" t="s">
        <v>51</v>
      </c>
      <c r="C14" s="4" t="s">
        <v>19</v>
      </c>
      <c r="D14" s="4" t="s">
        <v>60</v>
      </c>
    </row>
    <row r="15" spans="1:4" ht="16.5" customHeight="1" x14ac:dyDescent="0.3">
      <c r="A15" s="37"/>
      <c r="B15" s="4" t="s">
        <v>52</v>
      </c>
      <c r="C15" s="4" t="s">
        <v>19</v>
      </c>
      <c r="D15" s="4" t="s">
        <v>20</v>
      </c>
    </row>
    <row r="16" spans="1:4" ht="16.5" customHeight="1" x14ac:dyDescent="0.3">
      <c r="A16" s="37"/>
      <c r="B16" s="4" t="s">
        <v>53</v>
      </c>
      <c r="C16" s="4" t="s">
        <v>19</v>
      </c>
      <c r="D16" s="4" t="s">
        <v>17</v>
      </c>
    </row>
    <row r="17" spans="1:4" ht="16.5" customHeight="1" x14ac:dyDescent="0.3">
      <c r="A17" s="4">
        <v>1</v>
      </c>
      <c r="B17" s="4" t="s">
        <v>18</v>
      </c>
      <c r="C17" s="4" t="s">
        <v>19</v>
      </c>
      <c r="D17" s="4" t="s">
        <v>20</v>
      </c>
    </row>
    <row r="18" spans="1:4" ht="16.5" customHeight="1" x14ac:dyDescent="0.3">
      <c r="A18" s="4">
        <v>2</v>
      </c>
      <c r="B18" s="4" t="s">
        <v>21</v>
      </c>
      <c r="C18" s="4" t="s">
        <v>19</v>
      </c>
      <c r="D18" s="4" t="s">
        <v>22</v>
      </c>
    </row>
    <row r="19" spans="1:4" ht="16.5" customHeight="1" x14ac:dyDescent="0.3">
      <c r="A19" s="4">
        <v>3</v>
      </c>
      <c r="B19" s="4" t="s">
        <v>49</v>
      </c>
      <c r="C19" s="4" t="s">
        <v>19</v>
      </c>
      <c r="D19" s="4" t="s">
        <v>23</v>
      </c>
    </row>
    <row r="20" spans="1:4" ht="16.5" customHeight="1" x14ac:dyDescent="0.3">
      <c r="A20" s="4">
        <v>4</v>
      </c>
      <c r="B20" s="4" t="s">
        <v>50</v>
      </c>
      <c r="C20" s="4" t="s">
        <v>19</v>
      </c>
      <c r="D20" s="4" t="s">
        <v>23</v>
      </c>
    </row>
    <row r="21" spans="1:4" x14ac:dyDescent="0.3">
      <c r="A21" s="4">
        <v>5</v>
      </c>
      <c r="B21" s="4" t="s">
        <v>47</v>
      </c>
      <c r="C21" s="4" t="s">
        <v>19</v>
      </c>
      <c r="D21" s="4" t="s">
        <v>23</v>
      </c>
    </row>
    <row r="22" spans="1:4" x14ac:dyDescent="0.3">
      <c r="A22" s="4">
        <v>6</v>
      </c>
      <c r="B22" s="4" t="s">
        <v>48</v>
      </c>
      <c r="C22" s="4" t="s">
        <v>19</v>
      </c>
      <c r="D22" s="4" t="s">
        <v>23</v>
      </c>
    </row>
    <row r="23" spans="1:4" x14ac:dyDescent="0.3">
      <c r="A23" s="4">
        <v>7</v>
      </c>
      <c r="B23" s="4" t="s">
        <v>62</v>
      </c>
      <c r="C23" s="4" t="s">
        <v>16</v>
      </c>
      <c r="D23" s="4" t="s">
        <v>63</v>
      </c>
    </row>
  </sheetData>
  <mergeCells count="7">
    <mergeCell ref="A13:A16"/>
    <mergeCell ref="B7:D7"/>
    <mergeCell ref="B8:D8"/>
    <mergeCell ref="A2:D2"/>
    <mergeCell ref="A5:D5"/>
    <mergeCell ref="A11:D11"/>
    <mergeCell ref="B6:D6"/>
  </mergeCells>
  <phoneticPr fontId="1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tabSelected="1" workbookViewId="0">
      <selection activeCell="A9" sqref="A9:B10"/>
    </sheetView>
  </sheetViews>
  <sheetFormatPr defaultRowHeight="16.5" x14ac:dyDescent="0.3"/>
  <cols>
    <col min="1" max="2" width="30" customWidth="1"/>
  </cols>
  <sheetData>
    <row r="1" spans="1:4" ht="20.45" customHeight="1" x14ac:dyDescent="0.3">
      <c r="A1" s="49" t="s">
        <v>67</v>
      </c>
      <c r="B1" s="49"/>
    </row>
    <row r="2" spans="1:4" ht="17.100000000000001" customHeight="1" x14ac:dyDescent="0.3">
      <c r="A2" s="5" t="s">
        <v>24</v>
      </c>
      <c r="B2" s="5" t="s">
        <v>25</v>
      </c>
    </row>
    <row r="3" spans="1:4" ht="17.100000000000001" customHeight="1" x14ac:dyDescent="0.3">
      <c r="A3" s="10">
        <v>144019</v>
      </c>
      <c r="B3" s="10">
        <v>144019</v>
      </c>
    </row>
    <row r="4" spans="1:4" ht="17.100000000000001" customHeight="1" x14ac:dyDescent="0.3">
      <c r="A4" s="10"/>
      <c r="B4" s="10"/>
      <c r="C4" s="10"/>
      <c r="D4" s="10"/>
    </row>
    <row r="5" spans="1:4" ht="17.100000000000001" customHeight="1" x14ac:dyDescent="0.3"/>
    <row r="6" spans="1:4" ht="17.100000000000001" customHeight="1" x14ac:dyDescent="0.3">
      <c r="A6" s="10"/>
      <c r="B6" s="10"/>
    </row>
    <row r="7" spans="1:4" ht="17.100000000000001" customHeight="1" x14ac:dyDescent="0.3">
      <c r="A7" s="49" t="s">
        <v>53</v>
      </c>
      <c r="B7" s="49"/>
    </row>
    <row r="8" spans="1:4" ht="17.100000000000001" customHeight="1" x14ac:dyDescent="0.3">
      <c r="A8" s="5" t="s">
        <v>54</v>
      </c>
      <c r="B8" s="5" t="s">
        <v>30</v>
      </c>
    </row>
    <row r="9" spans="1:4" ht="17.100000000000001" customHeight="1" x14ac:dyDescent="0.3">
      <c r="A9" s="57" t="s">
        <v>55</v>
      </c>
      <c r="B9" s="58">
        <v>70000</v>
      </c>
    </row>
    <row r="10" spans="1:4" ht="17.25" thickBot="1" x14ac:dyDescent="0.35">
      <c r="A10" s="59" t="s">
        <v>56</v>
      </c>
      <c r="B10" s="60">
        <v>74019</v>
      </c>
    </row>
    <row r="11" spans="1:4" x14ac:dyDescent="0.3">
      <c r="A11" t="s">
        <v>27</v>
      </c>
      <c r="B11" s="10">
        <v>144019</v>
      </c>
    </row>
  </sheetData>
  <mergeCells count="2">
    <mergeCell ref="A1:B1"/>
    <mergeCell ref="A7:B7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9"/>
  <sheetViews>
    <sheetView workbookViewId="0">
      <selection activeCell="A3" sqref="A3:C7"/>
    </sheetView>
  </sheetViews>
  <sheetFormatPr defaultRowHeight="16.5" x14ac:dyDescent="0.3"/>
  <cols>
    <col min="1" max="2" width="30" customWidth="1"/>
    <col min="3" max="3" width="24.25" style="10" customWidth="1"/>
    <col min="4" max="4" width="25.125" customWidth="1"/>
    <col min="5" max="5" width="25.125" style="18" customWidth="1"/>
    <col min="6" max="7" width="16.625" style="18" hidden="1" customWidth="1"/>
    <col min="8" max="8" width="9.125" style="18" customWidth="1"/>
    <col min="9" max="16" width="9" style="18"/>
  </cols>
  <sheetData>
    <row r="1" spans="1:11" ht="19.5" customHeight="1" x14ac:dyDescent="0.3">
      <c r="A1" s="49" t="s">
        <v>49</v>
      </c>
      <c r="B1" s="49"/>
      <c r="C1" s="49"/>
      <c r="D1" s="49"/>
      <c r="E1" s="49"/>
      <c r="F1" s="17"/>
      <c r="G1" s="17"/>
      <c r="H1" s="17"/>
      <c r="I1" s="50" t="s">
        <v>41</v>
      </c>
      <c r="J1" s="51"/>
      <c r="K1" s="52"/>
    </row>
    <row r="2" spans="1:11" ht="16.5" customHeight="1" x14ac:dyDescent="0.3">
      <c r="A2" s="8" t="s">
        <v>28</v>
      </c>
      <c r="B2" s="8" t="s">
        <v>29</v>
      </c>
      <c r="C2" s="8" t="s">
        <v>30</v>
      </c>
      <c r="D2" s="5" t="s">
        <v>45</v>
      </c>
      <c r="E2" s="19" t="s">
        <v>42</v>
      </c>
      <c r="F2" s="19" t="s">
        <v>43</v>
      </c>
      <c r="G2" s="19" t="s">
        <v>44</v>
      </c>
      <c r="H2" s="17"/>
      <c r="I2" s="53">
        <f>SUM(F:F)/SUM(G:G)</f>
        <v>0.84251992024434508</v>
      </c>
      <c r="J2" s="54"/>
      <c r="K2" s="55"/>
    </row>
    <row r="3" spans="1:11" ht="16.5" customHeight="1" x14ac:dyDescent="0.3">
      <c r="A3" s="57" t="s">
        <v>37</v>
      </c>
      <c r="B3" s="57" t="s">
        <v>33</v>
      </c>
      <c r="C3" s="58">
        <v>3409</v>
      </c>
      <c r="D3" s="7">
        <v>4.605574244450749E-2</v>
      </c>
      <c r="E3" s="17">
        <v>0.05</v>
      </c>
      <c r="F3" s="17">
        <f>MIN(D3:E3)</f>
        <v>4.605574244450749E-2</v>
      </c>
      <c r="G3" s="17">
        <f>MAX(D3:E3)</f>
        <v>0.05</v>
      </c>
      <c r="H3" s="17"/>
    </row>
    <row r="4" spans="1:11" ht="16.5" customHeight="1" x14ac:dyDescent="0.3">
      <c r="A4" s="57" t="s">
        <v>37</v>
      </c>
      <c r="B4" s="57" t="s">
        <v>38</v>
      </c>
      <c r="C4" s="58">
        <v>12195</v>
      </c>
      <c r="D4" s="7">
        <v>0.16475499533903457</v>
      </c>
      <c r="E4" s="17">
        <v>0.2</v>
      </c>
      <c r="F4" s="17">
        <f>MIN(D4:E4)</f>
        <v>0.16475499533903457</v>
      </c>
      <c r="G4" s="17">
        <f>MAX(D4:E4)</f>
        <v>0.2</v>
      </c>
      <c r="H4" s="17"/>
    </row>
    <row r="5" spans="1:11" ht="16.5" customHeight="1" x14ac:dyDescent="0.3">
      <c r="A5" s="57" t="s">
        <v>37</v>
      </c>
      <c r="B5" s="57" t="s">
        <v>39</v>
      </c>
      <c r="C5" s="58">
        <v>16180</v>
      </c>
      <c r="D5" s="7">
        <v>0.21859252354125291</v>
      </c>
      <c r="E5" s="17">
        <v>0.25</v>
      </c>
      <c r="F5" s="17">
        <f t="shared" ref="F5:F7" si="0">MIN(D5:E5)</f>
        <v>0.21859252354125291</v>
      </c>
      <c r="G5" s="17">
        <f t="shared" ref="G5:G7" si="1">MAX(D5:E5)</f>
        <v>0.25</v>
      </c>
      <c r="H5" s="20"/>
    </row>
    <row r="6" spans="1:11" ht="16.5" customHeight="1" x14ac:dyDescent="0.3">
      <c r="A6" s="57" t="s">
        <v>37</v>
      </c>
      <c r="B6" s="57" t="s">
        <v>35</v>
      </c>
      <c r="C6" s="58">
        <v>6301</v>
      </c>
      <c r="D6" s="7">
        <v>8.5126791769680757E-2</v>
      </c>
      <c r="E6" s="17">
        <v>0.1</v>
      </c>
      <c r="F6" s="17">
        <f t="shared" si="0"/>
        <v>8.5126791769680757E-2</v>
      </c>
      <c r="G6" s="17">
        <f t="shared" si="1"/>
        <v>0.1</v>
      </c>
    </row>
    <row r="7" spans="1:11" ht="16.5" customHeight="1" thickBot="1" x14ac:dyDescent="0.35">
      <c r="A7" s="59" t="s">
        <v>37</v>
      </c>
      <c r="B7" s="59" t="s">
        <v>36</v>
      </c>
      <c r="C7" s="60">
        <v>35934</v>
      </c>
      <c r="D7" s="13">
        <v>0.48546994690552425</v>
      </c>
      <c r="E7" s="21">
        <v>0.4</v>
      </c>
      <c r="F7" s="17">
        <f t="shared" si="0"/>
        <v>0.4</v>
      </c>
      <c r="G7" s="17">
        <f t="shared" si="1"/>
        <v>0.48546994690552425</v>
      </c>
    </row>
    <row r="8" spans="1:11" ht="16.5" customHeight="1" x14ac:dyDescent="0.3">
      <c r="A8" t="s">
        <v>27</v>
      </c>
      <c r="B8" t="s">
        <v>1</v>
      </c>
      <c r="C8" s="10">
        <v>74019</v>
      </c>
      <c r="D8" s="7">
        <v>1</v>
      </c>
      <c r="E8" s="22">
        <f>SUM(E3:E7)</f>
        <v>1</v>
      </c>
    </row>
    <row r="9" spans="1:11" ht="16.5" customHeight="1" x14ac:dyDescent="0.3">
      <c r="B9" s="9" t="s">
        <v>1</v>
      </c>
    </row>
  </sheetData>
  <mergeCells count="3">
    <mergeCell ref="I1:K1"/>
    <mergeCell ref="I2:K2"/>
    <mergeCell ref="A1:E1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3"/>
  <sheetViews>
    <sheetView workbookViewId="0">
      <selection activeCell="A22" sqref="A22"/>
    </sheetView>
  </sheetViews>
  <sheetFormatPr defaultRowHeight="16.5" x14ac:dyDescent="0.3"/>
  <cols>
    <col min="1" max="2" width="30" customWidth="1"/>
    <col min="3" max="3" width="26" style="10" customWidth="1"/>
    <col min="4" max="4" width="26" style="18" customWidth="1"/>
    <col min="5" max="6" width="16.625" style="18" hidden="1" customWidth="1"/>
    <col min="7" max="7" width="9.125" style="18" customWidth="1"/>
    <col min="8" max="15" width="9" style="18"/>
  </cols>
  <sheetData>
    <row r="1" spans="1:10" ht="19.5" x14ac:dyDescent="0.3">
      <c r="A1" s="49" t="s">
        <v>59</v>
      </c>
      <c r="B1" s="49"/>
      <c r="C1" s="49"/>
      <c r="D1" s="49"/>
      <c r="E1" s="17"/>
      <c r="F1" s="17"/>
      <c r="G1" s="17"/>
      <c r="H1" s="50" t="s">
        <v>41</v>
      </c>
      <c r="I1" s="51"/>
      <c r="J1" s="52"/>
    </row>
    <row r="2" spans="1:10" x14ac:dyDescent="0.3">
      <c r="A2" s="5" t="s">
        <v>29</v>
      </c>
      <c r="B2" s="5" t="s">
        <v>30</v>
      </c>
      <c r="C2" s="5" t="s">
        <v>45</v>
      </c>
      <c r="D2" s="19" t="s">
        <v>42</v>
      </c>
      <c r="E2" s="19" t="s">
        <v>43</v>
      </c>
      <c r="F2" s="19" t="s">
        <v>44</v>
      </c>
      <c r="G2" s="17"/>
      <c r="H2" s="53">
        <f>SUM(E:E)/SUM(F:F)</f>
        <v>0.70996543427015013</v>
      </c>
      <c r="I2" s="54"/>
      <c r="J2" s="55"/>
    </row>
    <row r="3" spans="1:10" x14ac:dyDescent="0.3">
      <c r="A3" t="s">
        <v>32</v>
      </c>
      <c r="B3" s="10">
        <f>C22+C27</f>
        <v>2688</v>
      </c>
      <c r="C3" s="15">
        <f>B3/$B$8</f>
        <v>3.8399999999999997E-2</v>
      </c>
      <c r="D3" s="17">
        <v>0.05</v>
      </c>
      <c r="E3" s="17">
        <f>MIN(C3:D3)</f>
        <v>3.8399999999999997E-2</v>
      </c>
      <c r="F3" s="17">
        <f>MAX(C3:D3)</f>
        <v>0.05</v>
      </c>
      <c r="G3" s="17"/>
    </row>
    <row r="4" spans="1:10" x14ac:dyDescent="0.3">
      <c r="A4" t="s">
        <v>33</v>
      </c>
      <c r="B4" s="10">
        <f>C23+C28</f>
        <v>32873</v>
      </c>
      <c r="C4" s="15">
        <f t="shared" ref="C4:C7" si="0">B4/$B$8</f>
        <v>0.46961428571428571</v>
      </c>
      <c r="D4" s="17">
        <v>0.3</v>
      </c>
      <c r="E4" s="17">
        <f>MIN(C4:D4)</f>
        <v>0.3</v>
      </c>
      <c r="F4" s="17">
        <f>MAX(C4:D4)</f>
        <v>0.46961428571428571</v>
      </c>
      <c r="G4" s="17"/>
    </row>
    <row r="5" spans="1:10" x14ac:dyDescent="0.3">
      <c r="A5" t="s">
        <v>34</v>
      </c>
      <c r="B5" s="10">
        <f>C24+C29</f>
        <v>2571</v>
      </c>
      <c r="C5" s="15">
        <f t="shared" si="0"/>
        <v>3.672857142857143E-2</v>
      </c>
      <c r="D5" s="17">
        <v>0.1</v>
      </c>
      <c r="E5" s="17">
        <f t="shared" ref="E5:E7" si="1">MIN(C5:D5)</f>
        <v>3.672857142857143E-2</v>
      </c>
      <c r="F5" s="17">
        <f t="shared" ref="F5:F7" si="2">MAX(C5:D5)</f>
        <v>0.1</v>
      </c>
      <c r="G5" s="20"/>
    </row>
    <row r="6" spans="1:10" x14ac:dyDescent="0.3">
      <c r="A6" t="s">
        <v>35</v>
      </c>
      <c r="B6" s="10">
        <f>C25+C30</f>
        <v>3873</v>
      </c>
      <c r="C6" s="15">
        <f t="shared" si="0"/>
        <v>5.5328571428571428E-2</v>
      </c>
      <c r="D6" s="17">
        <v>0.15</v>
      </c>
      <c r="E6" s="17">
        <f t="shared" si="1"/>
        <v>5.5328571428571428E-2</v>
      </c>
      <c r="F6" s="17">
        <f t="shared" si="2"/>
        <v>0.15</v>
      </c>
    </row>
    <row r="7" spans="1:10" ht="17.25" thickBot="1" x14ac:dyDescent="0.35">
      <c r="A7" s="11" t="s">
        <v>36</v>
      </c>
      <c r="B7" s="12">
        <f>C26+C31</f>
        <v>27995</v>
      </c>
      <c r="C7" s="16">
        <f t="shared" si="0"/>
        <v>0.39992857142857141</v>
      </c>
      <c r="D7" s="21">
        <v>0.4</v>
      </c>
      <c r="E7" s="17">
        <f t="shared" si="1"/>
        <v>0.39992857142857141</v>
      </c>
      <c r="F7" s="17">
        <f t="shared" si="2"/>
        <v>0.4</v>
      </c>
    </row>
    <row r="8" spans="1:10" x14ac:dyDescent="0.3">
      <c r="A8" t="s">
        <v>27</v>
      </c>
      <c r="B8" s="10">
        <f>SUM(B3:B7)</f>
        <v>70000</v>
      </c>
      <c r="C8" s="14">
        <f>SUM(C3:C7)</f>
        <v>1</v>
      </c>
      <c r="D8" s="22">
        <f>SUM(D3:D7)</f>
        <v>1</v>
      </c>
    </row>
    <row r="20" spans="1:4" ht="19.5" customHeight="1" x14ac:dyDescent="0.3">
      <c r="A20" s="49" t="s">
        <v>50</v>
      </c>
      <c r="B20" s="49"/>
      <c r="C20" s="49"/>
      <c r="D20" s="49"/>
    </row>
    <row r="21" spans="1:4" ht="16.5" customHeight="1" x14ac:dyDescent="0.3">
      <c r="A21" s="5" t="s">
        <v>28</v>
      </c>
      <c r="B21" s="5" t="s">
        <v>29</v>
      </c>
      <c r="C21" s="5" t="s">
        <v>30</v>
      </c>
      <c r="D21" s="5" t="s">
        <v>46</v>
      </c>
    </row>
    <row r="22" spans="1:4" ht="16.5" customHeight="1" x14ac:dyDescent="0.3">
      <c r="A22" s="57" t="s">
        <v>31</v>
      </c>
      <c r="B22" s="57" t="s">
        <v>32</v>
      </c>
      <c r="C22" s="58">
        <v>341</v>
      </c>
      <c r="D22" s="23">
        <f>C22/$C$32</f>
        <v>4.8714285714285717E-3</v>
      </c>
    </row>
    <row r="23" spans="1:4" ht="16.5" customHeight="1" x14ac:dyDescent="0.3">
      <c r="A23" s="57" t="s">
        <v>31</v>
      </c>
      <c r="B23" s="57" t="s">
        <v>33</v>
      </c>
      <c r="C23" s="58">
        <v>3557</v>
      </c>
      <c r="D23" s="23">
        <f t="shared" ref="D23:D31" si="3">C23/$C$32</f>
        <v>5.0814285714285715E-2</v>
      </c>
    </row>
    <row r="24" spans="1:4" ht="16.5" customHeight="1" x14ac:dyDescent="0.3">
      <c r="A24" s="57" t="s">
        <v>31</v>
      </c>
      <c r="B24" s="57" t="s">
        <v>34</v>
      </c>
      <c r="C24" s="58">
        <v>1452</v>
      </c>
      <c r="D24" s="23">
        <f t="shared" si="3"/>
        <v>2.0742857142857143E-2</v>
      </c>
    </row>
    <row r="25" spans="1:4" ht="16.5" customHeight="1" x14ac:dyDescent="0.3">
      <c r="A25" s="57" t="s">
        <v>31</v>
      </c>
      <c r="B25" s="57" t="s">
        <v>35</v>
      </c>
      <c r="C25" s="58">
        <v>650</v>
      </c>
      <c r="D25" s="23">
        <f t="shared" si="3"/>
        <v>9.285714285714286E-3</v>
      </c>
    </row>
    <row r="26" spans="1:4" ht="16.5" customHeight="1" x14ac:dyDescent="0.3">
      <c r="A26" s="57" t="s">
        <v>31</v>
      </c>
      <c r="B26" s="57" t="s">
        <v>36</v>
      </c>
      <c r="C26" s="58">
        <v>4000</v>
      </c>
      <c r="D26" s="23">
        <f t="shared" si="3"/>
        <v>5.7142857142857141E-2</v>
      </c>
    </row>
    <row r="27" spans="1:4" ht="16.5" customHeight="1" x14ac:dyDescent="0.3">
      <c r="A27" s="57" t="s">
        <v>40</v>
      </c>
      <c r="B27" s="57" t="s">
        <v>32</v>
      </c>
      <c r="C27" s="58">
        <v>2347</v>
      </c>
      <c r="D27" s="23">
        <f t="shared" si="3"/>
        <v>3.3528571428571428E-2</v>
      </c>
    </row>
    <row r="28" spans="1:4" ht="16.5" customHeight="1" x14ac:dyDescent="0.3">
      <c r="A28" s="57" t="s">
        <v>40</v>
      </c>
      <c r="B28" s="57" t="s">
        <v>33</v>
      </c>
      <c r="C28" s="58">
        <v>29316</v>
      </c>
      <c r="D28" s="23">
        <f t="shared" si="3"/>
        <v>0.41880000000000001</v>
      </c>
    </row>
    <row r="29" spans="1:4" ht="16.5" customHeight="1" x14ac:dyDescent="0.3">
      <c r="A29" s="57" t="s">
        <v>40</v>
      </c>
      <c r="B29" s="57" t="s">
        <v>34</v>
      </c>
      <c r="C29" s="58">
        <v>1119</v>
      </c>
      <c r="D29" s="23">
        <f t="shared" si="3"/>
        <v>1.5985714285714287E-2</v>
      </c>
    </row>
    <row r="30" spans="1:4" ht="16.5" customHeight="1" x14ac:dyDescent="0.3">
      <c r="A30" s="57" t="s">
        <v>40</v>
      </c>
      <c r="B30" s="57" t="s">
        <v>35</v>
      </c>
      <c r="C30" s="58">
        <v>3223</v>
      </c>
      <c r="D30" s="23">
        <f t="shared" si="3"/>
        <v>4.6042857142857142E-2</v>
      </c>
    </row>
    <row r="31" spans="1:4" ht="16.5" customHeight="1" thickBot="1" x14ac:dyDescent="0.35">
      <c r="A31" s="59" t="s">
        <v>40</v>
      </c>
      <c r="B31" s="59" t="s">
        <v>36</v>
      </c>
      <c r="C31" s="60">
        <v>23995</v>
      </c>
      <c r="D31" s="24">
        <f t="shared" si="3"/>
        <v>0.3427857142857143</v>
      </c>
    </row>
    <row r="32" spans="1:4" ht="16.5" customHeight="1" x14ac:dyDescent="0.3">
      <c r="A32" t="s">
        <v>27</v>
      </c>
      <c r="B32" t="s">
        <v>1</v>
      </c>
      <c r="C32" s="10">
        <v>70000</v>
      </c>
      <c r="D32" s="23">
        <f>SUM(D22:D31)</f>
        <v>1</v>
      </c>
    </row>
    <row r="33" spans="2:2" ht="16.5" customHeight="1" x14ac:dyDescent="0.3">
      <c r="B33" s="6" t="s">
        <v>1</v>
      </c>
    </row>
  </sheetData>
  <mergeCells count="4">
    <mergeCell ref="A20:D20"/>
    <mergeCell ref="A1:D1"/>
    <mergeCell ref="H1:J1"/>
    <mergeCell ref="H2:J2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1825-7914-43BE-9546-F49381590760}">
  <dimension ref="A1:E9"/>
  <sheetViews>
    <sheetView workbookViewId="0">
      <selection activeCell="C3" sqref="A3:C7"/>
    </sheetView>
  </sheetViews>
  <sheetFormatPr defaultColWidth="9" defaultRowHeight="16.5" x14ac:dyDescent="0.3"/>
  <cols>
    <col min="1" max="2" width="30" style="18" customWidth="1"/>
    <col min="3" max="3" width="24.25" style="27" customWidth="1"/>
    <col min="4" max="4" width="24.25" style="18" customWidth="1"/>
    <col min="5" max="5" width="24.25" style="33" customWidth="1"/>
    <col min="6" max="16384" width="9" style="18"/>
  </cols>
  <sheetData>
    <row r="1" spans="1:5" ht="19.5" customHeight="1" x14ac:dyDescent="0.3">
      <c r="A1" s="56" t="s">
        <v>47</v>
      </c>
      <c r="B1" s="56"/>
      <c r="C1" s="56"/>
      <c r="D1" s="56"/>
      <c r="E1" s="56"/>
    </row>
    <row r="2" spans="1:5" ht="16.5" customHeight="1" x14ac:dyDescent="0.3">
      <c r="A2" s="19" t="s">
        <v>28</v>
      </c>
      <c r="B2" s="19" t="s">
        <v>29</v>
      </c>
      <c r="C2" s="19" t="s">
        <v>30</v>
      </c>
      <c r="D2" s="19" t="s">
        <v>26</v>
      </c>
      <c r="E2" s="30" t="s">
        <v>57</v>
      </c>
    </row>
    <row r="3" spans="1:5" ht="16.5" customHeight="1" x14ac:dyDescent="0.3">
      <c r="A3" s="61" t="s">
        <v>37</v>
      </c>
      <c r="B3" s="61" t="s">
        <v>33</v>
      </c>
      <c r="C3" s="62">
        <v>3409</v>
      </c>
      <c r="D3" s="25">
        <v>4.605574244450749E-2</v>
      </c>
      <c r="E3" s="31">
        <v>1750</v>
      </c>
    </row>
    <row r="4" spans="1:5" ht="16.5" customHeight="1" x14ac:dyDescent="0.3">
      <c r="A4" s="61" t="s">
        <v>37</v>
      </c>
      <c r="B4" s="61" t="s">
        <v>38</v>
      </c>
      <c r="C4" s="62">
        <v>12195</v>
      </c>
      <c r="D4" s="25">
        <v>0.16475499533903457</v>
      </c>
      <c r="E4" s="31">
        <v>7000</v>
      </c>
    </row>
    <row r="5" spans="1:5" ht="16.5" customHeight="1" x14ac:dyDescent="0.3">
      <c r="A5" s="61" t="s">
        <v>37</v>
      </c>
      <c r="B5" s="61" t="s">
        <v>39</v>
      </c>
      <c r="C5" s="62">
        <v>16180</v>
      </c>
      <c r="D5" s="25">
        <v>0.21859252354125291</v>
      </c>
      <c r="E5" s="31">
        <v>8750</v>
      </c>
    </row>
    <row r="6" spans="1:5" ht="16.5" customHeight="1" x14ac:dyDescent="0.3">
      <c r="A6" s="61" t="s">
        <v>37</v>
      </c>
      <c r="B6" s="61" t="s">
        <v>35</v>
      </c>
      <c r="C6" s="62">
        <v>6301</v>
      </c>
      <c r="D6" s="25">
        <v>8.5126791769680757E-2</v>
      </c>
      <c r="E6" s="31">
        <v>3500</v>
      </c>
    </row>
    <row r="7" spans="1:5" ht="16.5" customHeight="1" thickBot="1" x14ac:dyDescent="0.35">
      <c r="A7" s="63" t="s">
        <v>37</v>
      </c>
      <c r="B7" s="63" t="s">
        <v>36</v>
      </c>
      <c r="C7" s="64">
        <v>35934</v>
      </c>
      <c r="D7" s="28">
        <v>0.48546994690552425</v>
      </c>
      <c r="E7" s="32">
        <v>14000</v>
      </c>
    </row>
    <row r="8" spans="1:5" ht="16.5" customHeight="1" x14ac:dyDescent="0.3">
      <c r="A8" s="18" t="s">
        <v>27</v>
      </c>
      <c r="B8" s="18" t="s">
        <v>1</v>
      </c>
      <c r="C8" s="27">
        <v>74019</v>
      </c>
      <c r="D8" s="25">
        <v>1</v>
      </c>
      <c r="E8" s="31"/>
    </row>
    <row r="9" spans="1:5" ht="16.5" customHeight="1" x14ac:dyDescent="0.3">
      <c r="B9" s="26" t="s">
        <v>1</v>
      </c>
    </row>
  </sheetData>
  <mergeCells count="1">
    <mergeCell ref="A1:E1"/>
  </mergeCells>
  <phoneticPr fontId="13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5907-6D71-47D3-986F-642E1DED46F2}">
  <dimension ref="A1:I33"/>
  <sheetViews>
    <sheetView workbookViewId="0">
      <selection activeCell="A22" sqref="A22:C31"/>
    </sheetView>
  </sheetViews>
  <sheetFormatPr defaultRowHeight="16.5" x14ac:dyDescent="0.3"/>
  <cols>
    <col min="1" max="2" width="30" customWidth="1"/>
    <col min="3" max="3" width="26" style="10" customWidth="1"/>
    <col min="4" max="4" width="26" style="18" customWidth="1"/>
    <col min="5" max="9" width="9" style="18"/>
  </cols>
  <sheetData>
    <row r="1" spans="1:4" ht="19.5" x14ac:dyDescent="0.3">
      <c r="A1" s="49" t="s">
        <v>68</v>
      </c>
      <c r="B1" s="49"/>
      <c r="C1" s="49"/>
      <c r="D1" s="49"/>
    </row>
    <row r="2" spans="1:4" x14ac:dyDescent="0.3">
      <c r="A2" s="5" t="s">
        <v>29</v>
      </c>
      <c r="B2" s="5" t="s">
        <v>30</v>
      </c>
      <c r="C2" s="5" t="s">
        <v>46</v>
      </c>
      <c r="D2" s="19" t="s">
        <v>58</v>
      </c>
    </row>
    <row r="3" spans="1:4" x14ac:dyDescent="0.3">
      <c r="A3" t="s">
        <v>32</v>
      </c>
      <c r="B3" s="10">
        <f>C22+C27</f>
        <v>2688</v>
      </c>
      <c r="C3" s="15">
        <f>B3/$B$8</f>
        <v>3.8399999999999997E-2</v>
      </c>
      <c r="D3" s="34">
        <v>1750</v>
      </c>
    </row>
    <row r="4" spans="1:4" x14ac:dyDescent="0.3">
      <c r="A4" t="s">
        <v>33</v>
      </c>
      <c r="B4" s="10">
        <f>C23+C28</f>
        <v>32873</v>
      </c>
      <c r="C4" s="15">
        <f t="shared" ref="C4:C7" si="0">B4/$B$8</f>
        <v>0.46961428571428571</v>
      </c>
      <c r="D4" s="34">
        <v>10500</v>
      </c>
    </row>
    <row r="5" spans="1:4" x14ac:dyDescent="0.3">
      <c r="A5" t="s">
        <v>34</v>
      </c>
      <c r="B5" s="10">
        <f>C24+C29</f>
        <v>2571</v>
      </c>
      <c r="C5" s="15">
        <f t="shared" si="0"/>
        <v>3.672857142857143E-2</v>
      </c>
      <c r="D5" s="34">
        <v>1100</v>
      </c>
    </row>
    <row r="6" spans="1:4" x14ac:dyDescent="0.3">
      <c r="A6" t="s">
        <v>35</v>
      </c>
      <c r="B6" s="10">
        <f>C25+C30</f>
        <v>3873</v>
      </c>
      <c r="C6" s="15">
        <f t="shared" si="0"/>
        <v>5.5328571428571428E-2</v>
      </c>
      <c r="D6" s="34">
        <v>2250</v>
      </c>
    </row>
    <row r="7" spans="1:4" ht="17.25" thickBot="1" x14ac:dyDescent="0.35">
      <c r="A7" s="11" t="s">
        <v>36</v>
      </c>
      <c r="B7" s="12">
        <f>C26+C31</f>
        <v>27995</v>
      </c>
      <c r="C7" s="16">
        <f t="shared" si="0"/>
        <v>0.39992857142857141</v>
      </c>
      <c r="D7" s="35">
        <v>19400</v>
      </c>
    </row>
    <row r="8" spans="1:4" x14ac:dyDescent="0.3">
      <c r="A8" t="s">
        <v>27</v>
      </c>
      <c r="B8" s="10">
        <f>SUM(B3:B7)</f>
        <v>70000</v>
      </c>
      <c r="C8" s="14">
        <f>SUM(C3:C7)</f>
        <v>1</v>
      </c>
      <c r="D8" s="29"/>
    </row>
    <row r="20" spans="1:4" ht="19.5" customHeight="1" x14ac:dyDescent="0.3">
      <c r="A20" s="49" t="s">
        <v>69</v>
      </c>
      <c r="B20" s="49"/>
      <c r="C20" s="49"/>
      <c r="D20" s="49"/>
    </row>
    <row r="21" spans="1:4" ht="16.5" customHeight="1" x14ac:dyDescent="0.3">
      <c r="A21" s="5" t="s">
        <v>28</v>
      </c>
      <c r="B21" s="5" t="s">
        <v>29</v>
      </c>
      <c r="C21" s="5" t="s">
        <v>30</v>
      </c>
      <c r="D21" s="5" t="s">
        <v>46</v>
      </c>
    </row>
    <row r="22" spans="1:4" ht="16.5" customHeight="1" x14ac:dyDescent="0.3">
      <c r="A22" t="s">
        <v>31</v>
      </c>
      <c r="B22" t="s">
        <v>32</v>
      </c>
      <c r="C22" s="10">
        <v>341</v>
      </c>
      <c r="D22" s="23">
        <f>C22/$C$32</f>
        <v>4.8714285714285717E-3</v>
      </c>
    </row>
    <row r="23" spans="1:4" ht="16.5" customHeight="1" x14ac:dyDescent="0.3">
      <c r="A23" t="s">
        <v>31</v>
      </c>
      <c r="B23" t="s">
        <v>33</v>
      </c>
      <c r="C23" s="10">
        <v>3557</v>
      </c>
      <c r="D23" s="23">
        <f t="shared" ref="D23:D31" si="1">C23/$C$32</f>
        <v>5.0814285714285715E-2</v>
      </c>
    </row>
    <row r="24" spans="1:4" ht="16.5" customHeight="1" x14ac:dyDescent="0.3">
      <c r="A24" t="s">
        <v>31</v>
      </c>
      <c r="B24" t="s">
        <v>34</v>
      </c>
      <c r="C24" s="10">
        <v>1452</v>
      </c>
      <c r="D24" s="23">
        <f t="shared" si="1"/>
        <v>2.0742857142857143E-2</v>
      </c>
    </row>
    <row r="25" spans="1:4" ht="16.5" customHeight="1" x14ac:dyDescent="0.3">
      <c r="A25" t="s">
        <v>31</v>
      </c>
      <c r="B25" t="s">
        <v>35</v>
      </c>
      <c r="C25" s="10">
        <v>650</v>
      </c>
      <c r="D25" s="23">
        <f t="shared" si="1"/>
        <v>9.285714285714286E-3</v>
      </c>
    </row>
    <row r="26" spans="1:4" ht="16.5" customHeight="1" x14ac:dyDescent="0.3">
      <c r="A26" t="s">
        <v>31</v>
      </c>
      <c r="B26" t="s">
        <v>36</v>
      </c>
      <c r="C26" s="10">
        <v>4000</v>
      </c>
      <c r="D26" s="23">
        <f t="shared" si="1"/>
        <v>5.7142857142857141E-2</v>
      </c>
    </row>
    <row r="27" spans="1:4" ht="16.5" customHeight="1" x14ac:dyDescent="0.3">
      <c r="A27" t="s">
        <v>40</v>
      </c>
      <c r="B27" t="s">
        <v>32</v>
      </c>
      <c r="C27" s="10">
        <v>2347</v>
      </c>
      <c r="D27" s="23">
        <f t="shared" si="1"/>
        <v>3.3528571428571428E-2</v>
      </c>
    </row>
    <row r="28" spans="1:4" ht="16.5" customHeight="1" x14ac:dyDescent="0.3">
      <c r="A28" t="s">
        <v>40</v>
      </c>
      <c r="B28" t="s">
        <v>33</v>
      </c>
      <c r="C28" s="10">
        <v>29316</v>
      </c>
      <c r="D28" s="23">
        <f t="shared" si="1"/>
        <v>0.41880000000000001</v>
      </c>
    </row>
    <row r="29" spans="1:4" ht="16.5" customHeight="1" x14ac:dyDescent="0.3">
      <c r="A29" t="s">
        <v>40</v>
      </c>
      <c r="B29" t="s">
        <v>34</v>
      </c>
      <c r="C29" s="10">
        <v>1119</v>
      </c>
      <c r="D29" s="23">
        <f t="shared" si="1"/>
        <v>1.5985714285714287E-2</v>
      </c>
    </row>
    <row r="30" spans="1:4" ht="16.5" customHeight="1" x14ac:dyDescent="0.3">
      <c r="A30" t="s">
        <v>40</v>
      </c>
      <c r="B30" t="s">
        <v>35</v>
      </c>
      <c r="C30" s="10">
        <v>3223</v>
      </c>
      <c r="D30" s="23">
        <f t="shared" si="1"/>
        <v>4.6042857142857142E-2</v>
      </c>
    </row>
    <row r="31" spans="1:4" ht="16.5" customHeight="1" thickBot="1" x14ac:dyDescent="0.35">
      <c r="A31" s="11" t="s">
        <v>40</v>
      </c>
      <c r="B31" s="11" t="s">
        <v>36</v>
      </c>
      <c r="C31" s="12">
        <v>23995</v>
      </c>
      <c r="D31" s="24">
        <f t="shared" si="1"/>
        <v>0.3427857142857143</v>
      </c>
    </row>
    <row r="32" spans="1:4" ht="16.5" customHeight="1" x14ac:dyDescent="0.3">
      <c r="A32" t="s">
        <v>27</v>
      </c>
      <c r="B32" t="s">
        <v>1</v>
      </c>
      <c r="C32" s="10">
        <v>70000</v>
      </c>
      <c r="D32" s="23">
        <f>SUM(D22:D31)</f>
        <v>1</v>
      </c>
    </row>
    <row r="33" spans="2:2" ht="16.5" customHeight="1" x14ac:dyDescent="0.3">
      <c r="B33" s="6" t="s">
        <v>1</v>
      </c>
    </row>
  </sheetData>
  <mergeCells count="2">
    <mergeCell ref="A1:D1"/>
    <mergeCell ref="A20:D20"/>
  </mergeCells>
  <phoneticPr fontId="13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1675-73FF-4A51-9A9E-B1F6DE0A7750}">
  <dimension ref="A1:D4"/>
  <sheetViews>
    <sheetView workbookViewId="0">
      <selection activeCell="C4" sqref="C4"/>
    </sheetView>
  </sheetViews>
  <sheetFormatPr defaultColWidth="9" defaultRowHeight="16.5" x14ac:dyDescent="0.3"/>
  <cols>
    <col min="1" max="1" width="24.375" style="18" customWidth="1"/>
    <col min="2" max="3" width="19.75" style="18" customWidth="1"/>
    <col min="4" max="4" width="19.75" style="27" customWidth="1"/>
    <col min="5" max="16384" width="9" style="18"/>
  </cols>
  <sheetData>
    <row r="1" spans="1:4" ht="20.45" customHeight="1" x14ac:dyDescent="0.3">
      <c r="A1" s="56" t="s">
        <v>62</v>
      </c>
      <c r="B1" s="56"/>
      <c r="C1" s="56"/>
      <c r="D1" s="56"/>
    </row>
    <row r="2" spans="1:4" ht="17.100000000000001" customHeight="1" x14ac:dyDescent="0.3">
      <c r="A2" s="19" t="s">
        <v>64</v>
      </c>
      <c r="B2" s="19" t="s">
        <v>24</v>
      </c>
      <c r="C2" s="19" t="s">
        <v>25</v>
      </c>
      <c r="D2" s="19" t="s">
        <v>57</v>
      </c>
    </row>
    <row r="3" spans="1:4" ht="17.100000000000001" customHeight="1" x14ac:dyDescent="0.3">
      <c r="A3" s="18" t="s">
        <v>65</v>
      </c>
      <c r="B3" s="27">
        <v>144019</v>
      </c>
      <c r="C3" s="27">
        <v>144019</v>
      </c>
      <c r="D3" s="27">
        <v>70000</v>
      </c>
    </row>
    <row r="4" spans="1:4" x14ac:dyDescent="0.3">
      <c r="A4" s="18" t="s">
        <v>66</v>
      </c>
      <c r="B4" s="10">
        <v>144019</v>
      </c>
      <c r="C4" s="10">
        <v>144019</v>
      </c>
      <c r="D4" s="27">
        <v>70000</v>
      </c>
    </row>
  </sheetData>
  <mergeCells count="1">
    <mergeCell ref="A1:D1"/>
  </mergeCells>
  <phoneticPr fontId="1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통계 종합현황</vt:lpstr>
      <vt:lpstr>0.전체 데이터 규모</vt:lpstr>
      <vt:lpstr>4.육안검사(VT) 데이터 유형별 불량 데이터 분포</vt:lpstr>
      <vt:lpstr>5.방사선검사(RT) 데이터 유형별 불량 데이터 분포</vt:lpstr>
      <vt:lpstr>6.육안검사(VT) 데이터 클래스별 최소 수량</vt:lpstr>
      <vt:lpstr>7.방사선검사(RT) 데이터 클래스별 최소 수량</vt:lpstr>
      <vt:lpstr>8.총 구축량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GrewLab</cp:lastModifiedBy>
  <dcterms:created xsi:type="dcterms:W3CDTF">2024-01-02T06:59:12Z</dcterms:created>
  <dcterms:modified xsi:type="dcterms:W3CDTF">2024-02-08T02:17:31Z</dcterms:modified>
</cp:coreProperties>
</file>