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измеряемых параметров ГПА №1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"AI.AI_Nvd1"</f>
        <v/>
      </c>
      <c r="D4" s="6">
        <f>"1"</f>
        <v/>
      </c>
      <c r="E4" s="7">
        <f>"Частота вращения ротора ТК (канал 1)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"AI.AI_Nst1"</f>
        <v/>
      </c>
      <c r="D5" s="6">
        <f>"2"</f>
        <v/>
      </c>
      <c r="E5" s="7">
        <f>"Частота вращения СТ (т.1)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"AI.AI_Nvd2"</f>
        <v/>
      </c>
      <c r="D6" s="6">
        <f>"3"</f>
        <v/>
      </c>
      <c r="E6" s="7">
        <f>"Частота вращения ротора ТК (канал 2)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"AI.AI_Nst2"</f>
        <v/>
      </c>
      <c r="D7" s="6">
        <f>"4"</f>
        <v/>
      </c>
      <c r="E7" s="7">
        <f>"Частота вращения СТ (т.2)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"AI.AI_Nstarter"</f>
        <v/>
      </c>
      <c r="D8" s="6">
        <f>"5"</f>
        <v/>
      </c>
      <c r="E8" s="7">
        <f>"Обороты ВС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"AI.AI_TinN"</f>
        <v/>
      </c>
      <c r="D9" s="6">
        <f>"6"</f>
        <v/>
      </c>
      <c r="E9" s="7">
        <f>"Т газа на входе Н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"AI.AI_Tst1"</f>
        <v/>
      </c>
      <c r="D10" s="6">
        <f>"7"</f>
        <v/>
      </c>
      <c r="E10" s="7">
        <f>"Т газов до СТ (т.1)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"AI.AI_Tst2"</f>
        <v/>
      </c>
      <c r="D11" s="6">
        <f>"8"</f>
        <v/>
      </c>
      <c r="E11" s="7">
        <f>"Т газов до СТ (т.2)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"AI.AI_Tst3"</f>
        <v/>
      </c>
      <c r="D12" s="6">
        <f>"9"</f>
        <v/>
      </c>
      <c r="E12" s="7">
        <f>"Т газов до СТ (т.3)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"AI.AI_Tst4"</f>
        <v/>
      </c>
      <c r="D13" s="6">
        <f>"10"</f>
        <v/>
      </c>
      <c r="E13" s="7">
        <f>"Т газов до СТ (т.4)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"AI.AI_Tst5"</f>
        <v/>
      </c>
      <c r="D14" s="6">
        <f>"11"</f>
        <v/>
      </c>
      <c r="E14" s="7">
        <f>"Т газов до СТ (т.5)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"AI.AI_Tst6"</f>
        <v/>
      </c>
      <c r="D15" s="6">
        <f>"12"</f>
        <v/>
      </c>
      <c r="E15" s="7">
        <f>"Т газов до СТ (т.6)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"AI.AI_Tvd"</f>
        <v/>
      </c>
      <c r="D16" s="6">
        <f>"13"</f>
        <v/>
      </c>
      <c r="E16" s="7">
        <f>"Т воздуха на входе в ОК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"AI.AI_dPconf"</f>
        <v/>
      </c>
      <c r="D17" s="6">
        <f>"14"</f>
        <v/>
      </c>
      <c r="E17" s="7">
        <f>"dP на конфузоре Н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"AI.AI_PoutN"</f>
        <v/>
      </c>
      <c r="D18" s="6">
        <f>"15"</f>
        <v/>
      </c>
      <c r="E18" s="7">
        <f>"P газа на выходе Н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"AI.AI_DG_POS"</f>
        <v/>
      </c>
      <c r="D19" s="6">
        <f>"16"</f>
        <v/>
      </c>
      <c r="E19" s="7">
        <f>"Положение дозатора газа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"AI.AI_POS_APK"</f>
        <v/>
      </c>
      <c r="D20" s="6">
        <f>"17"</f>
        <v/>
      </c>
      <c r="E20" s="7">
        <f>"Положение АПК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"AI.AI_Pkd"</f>
        <v/>
      </c>
      <c r="D21" s="6">
        <f>"18"</f>
        <v/>
      </c>
      <c r="E21" s="7">
        <f>"Р воздуха за ОК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№1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"AI.AI_Ptg"</f>
        <v/>
      </c>
      <c r="D28" s="6">
        <f>"19"</f>
        <v/>
      </c>
      <c r="E28" s="7">
        <f>"P топливного газа перед ТРК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"AI.AI_ToutN"</f>
        <v/>
      </c>
      <c r="D29" s="6">
        <f>"20"</f>
        <v/>
      </c>
      <c r="E29" s="7">
        <f>"Т газа на выходе Н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"AI.AI_Ttg"</f>
        <v/>
      </c>
      <c r="D30" s="6">
        <f>"21"</f>
        <v/>
      </c>
      <c r="E30" s="7">
        <f>"Температура ТГ на входе в ГТД до МШ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"AI.AI_Tm_MBD"</f>
        <v/>
      </c>
      <c r="D31" s="6">
        <f>"22"</f>
        <v/>
      </c>
      <c r="E31" s="7">
        <f>"Т масла в МБД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"AI.AI_Tm_MBN"</f>
        <v/>
      </c>
      <c r="D32" s="6">
        <f>"23"</f>
        <v/>
      </c>
      <c r="E32" s="7">
        <f>"Т масла в МБН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"AI.AI_Tm_PP"</f>
        <v/>
      </c>
      <c r="D33" s="6">
        <f>"24"</f>
        <v/>
      </c>
      <c r="E33" s="7">
        <f>"Т масла на выходе ПП Н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"AI.AI_Tm_ZP"</f>
        <v/>
      </c>
      <c r="D34" s="6">
        <f>"25"</f>
        <v/>
      </c>
      <c r="E34" s="7">
        <f>"Т масла на выходе ЗП Н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"AI.AI_Tm_UP"</f>
        <v/>
      </c>
      <c r="D35" s="6">
        <f>"26"</f>
        <v/>
      </c>
      <c r="E35" s="7">
        <f>"Т масла на выходе УП Н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"AI.AI_Tv_ON"</f>
        <v/>
      </c>
      <c r="D36" s="6">
        <f>"27"</f>
        <v/>
      </c>
      <c r="E36" s="7">
        <f>"Т воздуха в ОН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"AI.AI_Vprc"</f>
        <v/>
      </c>
      <c r="D37" s="6">
        <f>"28"</f>
        <v/>
      </c>
      <c r="E37" s="7">
        <f>"Виброперемещение ПОН (rc)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"AI.AI_Vpbc"</f>
        <v/>
      </c>
      <c r="D38" s="6">
        <f>"29"</f>
        <v/>
      </c>
      <c r="E38" s="7">
        <f>"Виброперемещение ПОН (bc)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"AI.AI_Vzrc"</f>
        <v/>
      </c>
      <c r="D39" s="6">
        <f>"30"</f>
        <v/>
      </c>
      <c r="E39" s="7">
        <f>"Виброперемещение ЗОН (rc)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"AI.AI_Vzbc"</f>
        <v/>
      </c>
      <c r="D40" s="6">
        <f>"31"</f>
        <v/>
      </c>
      <c r="E40" s="7">
        <f>"Виброперемещение ЗОН (bc)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"AI.AI_Vo"</f>
        <v/>
      </c>
      <c r="D41" s="6">
        <f>"32"</f>
        <v/>
      </c>
      <c r="E41" s="7">
        <f>"Осевой сдвиг ротора Н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"AI.AI_Zag_BN"</f>
        <v/>
      </c>
      <c r="D42" s="6">
        <f>"33"</f>
        <v/>
      </c>
      <c r="E42" s="7">
        <f>"Загазованность  Б.Н.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"AI.AI_Zag_BD"</f>
        <v/>
      </c>
      <c r="D43" s="6">
        <f>"34"</f>
        <v/>
      </c>
      <c r="E43" s="7">
        <f>"Загазованность  Б.Д.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"AI.AI_PinN"</f>
        <v/>
      </c>
      <c r="D44" s="6">
        <f>"35"</f>
        <v/>
      </c>
      <c r="E44" s="7">
        <f>"P газа на входе Н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"AI.AI_Pm_MBD"</f>
        <v/>
      </c>
      <c r="D45" s="6">
        <f>"36"</f>
        <v/>
      </c>
      <c r="E45" s="7">
        <f>"Давление МБД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№1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"AI.AI_Pm_inTK"</f>
        <v/>
      </c>
      <c r="D52" s="6">
        <f>"37"</f>
        <v/>
      </c>
      <c r="E52" s="7">
        <f>"Р масла на входе ТК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"AI.AI_Pm_inST"</f>
        <v/>
      </c>
      <c r="D53" s="6">
        <f>"38"</f>
        <v/>
      </c>
      <c r="E53" s="7">
        <f>"Р масла на входе СТ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"AI.AI_Pm_MBN"</f>
        <v/>
      </c>
      <c r="D54" s="6">
        <f>"39"</f>
        <v/>
      </c>
      <c r="E54" s="7">
        <f>"Давление МБН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"AI.AI_Patm"</f>
        <v/>
      </c>
      <c r="D55" s="6">
        <f>"40"</f>
        <v/>
      </c>
      <c r="E55" s="7">
        <f>"Атмосферное давление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"AI.AI_Tv_PKA"</f>
        <v/>
      </c>
      <c r="D56" s="6">
        <f>"41"</f>
        <v/>
      </c>
      <c r="E56" s="7">
        <f>"Т воздуха в ПКА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"AI.AI_Tatm"</f>
        <v/>
      </c>
      <c r="D57" s="6">
        <f>"42"</f>
        <v/>
      </c>
      <c r="E57" s="7">
        <f>"T атомсферного воздуха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"AI.AI_dPtg_MSH"</f>
        <v/>
      </c>
      <c r="D58" s="6">
        <f>"43"</f>
        <v/>
      </c>
      <c r="E58" s="7">
        <f>"Перепад давления ТГ на МШ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"AI.AI_Ptg_MSH"</f>
        <v/>
      </c>
      <c r="D59" s="6">
        <f>"44"</f>
        <v/>
      </c>
      <c r="E59" s="7">
        <f>"Давление ТГ перед МШ (резерв)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"AI.AI_Tm_inD"</f>
        <v/>
      </c>
      <c r="D60" s="6">
        <f>"45"</f>
        <v/>
      </c>
      <c r="E60" s="7">
        <f>"Т масла на входе ГТД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"AI.AI_Tm_outD"</f>
        <v/>
      </c>
      <c r="D61" s="6">
        <f>"46"</f>
        <v/>
      </c>
      <c r="E61" s="7">
        <f>"Т масла на сливе из ГТД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"AI.AI_dPmg"</f>
        <v/>
      </c>
      <c r="D62" s="6">
        <f>"47"</f>
        <v/>
      </c>
      <c r="E62" s="7">
        <f>"dP масло-газ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"AI.AI_Pm_sN"</f>
        <v/>
      </c>
      <c r="D63" s="6">
        <f>"48"</f>
        <v/>
      </c>
      <c r="E63" s="7">
        <f>"P масла смазки Н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"AI.AI_Pm_uN"</f>
        <v/>
      </c>
      <c r="D64" s="6">
        <f>"49"</f>
        <v/>
      </c>
      <c r="E64" s="7">
        <f>"P масла уплотнений Н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"AI.AI_dP_VOU"</f>
        <v/>
      </c>
      <c r="D65" s="6">
        <f>"50"</f>
        <v/>
      </c>
      <c r="E65" s="7">
        <f>"dP на фильтре ВОУ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"AI.AI_Tm_inN"</f>
        <v/>
      </c>
      <c r="D66" s="6">
        <f>"51"</f>
        <v/>
      </c>
      <c r="E66" s="7">
        <f>"Т масла на входе Н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"AI.AI_Tv_OD"</f>
        <v/>
      </c>
      <c r="D67" s="6">
        <f>"52"</f>
        <v/>
      </c>
      <c r="E67" s="7">
        <f>"T воздуха в ОД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"AI.AI_Tv_BB"</f>
        <v/>
      </c>
      <c r="D68" s="6">
        <f>"53"</f>
        <v/>
      </c>
      <c r="E68" s="7">
        <f>"T воздуха в ББ (резерв)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"AI.AI_Tv_OA"</f>
        <v/>
      </c>
      <c r="D69" s="6">
        <f>"54"</f>
        <v/>
      </c>
      <c r="E69" s="7">
        <f>"T воздуха в ОА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№1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"AI.AI_V_TK"</f>
        <v/>
      </c>
      <c r="D76" s="6">
        <f>"55"</f>
        <v/>
      </c>
      <c r="E76" s="7">
        <f>"Виброскорость корпуса ТК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"AI.AI_V_ST"</f>
        <v/>
      </c>
      <c r="D77" s="6">
        <f>"56"</f>
        <v/>
      </c>
      <c r="E77" s="7">
        <f>"Виброскорость корпуса СТ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"AI.AI_U_VVOD1"</f>
        <v/>
      </c>
      <c r="D78" s="6">
        <f>"57"</f>
        <v/>
      </c>
      <c r="E78" s="7">
        <f>"Напр. на Вводе 1 (Основное питание AC 220В)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"AI.AI_U_VVOD2"</f>
        <v/>
      </c>
      <c r="D79" s="6">
        <f>"58"</f>
        <v/>
      </c>
      <c r="E79" s="7">
        <f>"Напр. на Вводе 2 (Резервное питание DC 220В)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"AI.AI_U_VVOD3"</f>
        <v/>
      </c>
      <c r="D80" s="6">
        <f>"59"</f>
        <v/>
      </c>
      <c r="E80" s="7">
        <f>"Напр. на Вводе 3 (Питание DC 27В)  "</f>
        <v/>
      </c>
      <c r="F80" s="6">
        <f>CurrAttrValue(B80, 0)</f>
        <v/>
      </c>
      <c r="G80" s="6">
        <f>CurrAttrValue(A80, 0)</f>
        <v/>
      </c>
    </row>
    <row r="83" ht="35" customHeight="1">
      <c r="E83" s="8">
        <f>"должность"</f>
        <v/>
      </c>
      <c r="F83" s="8">
        <f>"ФИО"</f>
        <v/>
      </c>
      <c r="G8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