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накопленных значений по наработке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"System.CNT.SK0_Swap"</f>
        <v/>
      </c>
      <c r="D4" s="6">
        <f>"1"</f>
        <v/>
      </c>
      <c r="E4" s="7">
        <f>"СК0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"System.CNT.SKDK1_Swap"</f>
        <v/>
      </c>
      <c r="D5" s="6">
        <f>"2"</f>
        <v/>
      </c>
      <c r="E5" s="7">
        <f>"СКДК1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"System.CNT.SKDK2_Swap"</f>
        <v/>
      </c>
      <c r="D6" s="6">
        <f>"3"</f>
        <v/>
      </c>
      <c r="E6" s="7">
        <f>"СКДК2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"System.CNT.SKGK_Swap"</f>
        <v/>
      </c>
      <c r="D7" s="6">
        <f>"4"</f>
        <v/>
      </c>
      <c r="E7" s="7">
        <f>"СКГК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"System.CNT.SKCK_Swap"</f>
        <v/>
      </c>
      <c r="D8" s="6">
        <f>"5"</f>
        <v/>
      </c>
      <c r="E8" s="7">
        <f>"СКЦК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"System.CNT.KS1_Swap"</f>
        <v/>
      </c>
      <c r="D9" s="6">
        <f>"6"</f>
        <v/>
      </c>
      <c r="E9" s="7">
        <f>"КС1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"System.CNT.KS2_Swap"</f>
        <v/>
      </c>
      <c r="D10" s="6">
        <f>"7"</f>
        <v/>
      </c>
      <c r="E10" s="7">
        <f>"КС2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"System.CNT.KT0_Swap"</f>
        <v/>
      </c>
      <c r="D11" s="6">
        <f>"8"</f>
        <v/>
      </c>
      <c r="E11" s="7">
        <f>"КТ0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"System.CNT.VzStV_Swap"</f>
        <v/>
      </c>
      <c r="D12" s="6">
        <f>"9"</f>
        <v/>
      </c>
      <c r="E12" s="7">
        <f>"ВЗСтВ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"System.CNT.KT1_Swap"</f>
        <v/>
      </c>
      <c r="D13" s="6">
        <f>"10"</f>
        <v/>
      </c>
      <c r="E13" s="7">
        <f>"КТ1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"System.CNT.KT2_Swap"</f>
        <v/>
      </c>
      <c r="D14" s="6">
        <f>"11"</f>
        <v/>
      </c>
      <c r="E14" s="7">
        <f>"КТ2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"System.CNT.MNDE_WorkTime"</f>
        <v/>
      </c>
      <c r="D15" s="6">
        <f>"12"</f>
        <v/>
      </c>
      <c r="E15" s="7">
        <f>"МНДЭ  "</f>
        <v/>
      </c>
      <c r="F15" s="6">
        <f>CurrAttrValue(B15, 0)</f>
        <v/>
      </c>
      <c r="G15" s="6">
        <f>"час"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"System.CNT.MNE_WorkTime"</f>
        <v/>
      </c>
      <c r="D16" s="6">
        <f>"13"</f>
        <v/>
      </c>
      <c r="E16" s="7">
        <f>"МНЭ  "</f>
        <v/>
      </c>
      <c r="F16" s="6">
        <f>CurrAttrValue(B16, 0)</f>
        <v/>
      </c>
      <c r="G16" s="6">
        <f>"час"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"System.CNT.AVO_WorkTime"</f>
        <v/>
      </c>
      <c r="D17" s="6">
        <f>"14"</f>
        <v/>
      </c>
      <c r="E17" s="7">
        <f>"АВО  "</f>
        <v/>
      </c>
      <c r="F17" s="6">
        <f>CurrAttrValue(B17, 0)</f>
        <v/>
      </c>
      <c r="G17" s="6">
        <f>"час"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"System.CNT.OGK_Swap"</f>
        <v/>
      </c>
      <c r="D18" s="6">
        <f>"15"</f>
        <v/>
      </c>
      <c r="E18" s="7">
        <f>"ОГК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"System.CNT.Kr1_Swap"</f>
        <v/>
      </c>
      <c r="D19" s="6">
        <f>"16"</f>
        <v/>
      </c>
      <c r="E19" s="7">
        <f>"Кран №1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"System.CNT.Kr6_Swap"</f>
        <v/>
      </c>
      <c r="D21" s="6">
        <f>"18"</f>
        <v/>
      </c>
      <c r="E21" s="7">
        <f>"Кран №6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"System.CNT.Kr11_Swap"</f>
        <v/>
      </c>
      <c r="D28" s="6">
        <f>"19"</f>
        <v/>
      </c>
      <c r="E28" s="7">
        <f>"Кран №11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"System.CNT.Kr12_Swap"</f>
        <v/>
      </c>
      <c r="D29" s="6">
        <f>"20"</f>
        <v/>
      </c>
      <c r="E29" s="7">
        <f>"Кран №12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"System.CNT.Kr4_Swap"</f>
        <v/>
      </c>
      <c r="D30" s="6">
        <f>"21"</f>
        <v/>
      </c>
      <c r="E30" s="7">
        <f>"Кран №4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"System.CNT.Kr5_Swap"</f>
        <v/>
      </c>
      <c r="D31" s="6">
        <f>"22"</f>
        <v/>
      </c>
      <c r="E31" s="7">
        <f>"Кран №5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"System.CNT.Kr9_Swap"</f>
        <v/>
      </c>
      <c r="D32" s="6">
        <f>"23"</f>
        <v/>
      </c>
      <c r="E32" s="7">
        <f>"Кран №9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"System.CNT.Kr10_Swap"</f>
        <v/>
      </c>
      <c r="D33" s="6">
        <f>"24"</f>
        <v/>
      </c>
      <c r="E33" s="7">
        <f>"Кран №10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"System.CNT.VOD1_WorkTime"</f>
        <v/>
      </c>
      <c r="D34" s="6">
        <f>"25"</f>
        <v/>
      </c>
      <c r="E34" s="7">
        <f>"ПЧ ВОД1 включить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"System.CNT.VOD2_WorkTime"</f>
        <v/>
      </c>
      <c r="D35" s="6">
        <f>"26"</f>
        <v/>
      </c>
      <c r="E35" s="7">
        <f>"ПЧ ВОД2 включить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"System.CNT.VOT1_WorkTime"</f>
        <v/>
      </c>
      <c r="D36" s="6">
        <f>"27"</f>
        <v/>
      </c>
      <c r="E36" s="7">
        <f>"ВОТ1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"System.CNT.VOT2_WorkTime"</f>
        <v/>
      </c>
      <c r="D37" s="6">
        <f>"28"</f>
        <v/>
      </c>
      <c r="E37" s="7">
        <f>"ВОТ2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"System.CNT.ZPCV_Swap"</f>
        <v/>
      </c>
      <c r="D38" s="6">
        <f>"29"</f>
        <v/>
      </c>
      <c r="E38" s="7">
        <f>"ЗПЦВ  "</f>
        <v/>
      </c>
      <c r="F38" s="6">
        <f>CurrAttrValue(B38, 0)</f>
        <v/>
      </c>
      <c r="G38" s="6">
        <f>"-"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"System.CNT.ZVOD1_Swap"</f>
        <v/>
      </c>
      <c r="D39" s="6">
        <f>"30"</f>
        <v/>
      </c>
      <c r="E39" s="7">
        <f>"ЗВОД1  "</f>
        <v/>
      </c>
      <c r="F39" s="6">
        <f>CurrAttrValue(B39, 0)</f>
        <v/>
      </c>
      <c r="G39" s="6">
        <f>"-"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"System.CNT.ZVOD2_Swap"</f>
        <v/>
      </c>
      <c r="D40" s="6">
        <f>"31"</f>
        <v/>
      </c>
      <c r="E40" s="7">
        <f>"ЗВОД2  "</f>
        <v/>
      </c>
      <c r="F40" s="6">
        <f>CurrAttrValue(B40, 0)</f>
        <v/>
      </c>
      <c r="G40" s="6">
        <f>"-"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"System.CNT.ZVOD3_Swap"</f>
        <v/>
      </c>
      <c r="D41" s="6">
        <f>"32"</f>
        <v/>
      </c>
      <c r="E41" s="7">
        <f>"ЗВОД3  "</f>
        <v/>
      </c>
      <c r="F41" s="6">
        <f>CurrAttrValue(B41, 0)</f>
        <v/>
      </c>
      <c r="G41" s="6">
        <f>"-"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"System.CNT.ZsTUT_Swap"</f>
        <v/>
      </c>
      <c r="D42" s="6">
        <f>"33"</f>
        <v/>
      </c>
      <c r="E42" s="7">
        <f>"ЗсТУТ  "</f>
        <v/>
      </c>
      <c r="F42" s="6">
        <f>CurrAttrValue(B42, 0)</f>
        <v/>
      </c>
      <c r="G42" s="6">
        <f>"-"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"System.CNT.ZsBUT_Swap"</f>
        <v/>
      </c>
      <c r="D43" s="6">
        <f>"34"</f>
        <v/>
      </c>
      <c r="E43" s="7">
        <f>"ЗсБУТ  "</f>
        <v/>
      </c>
      <c r="F43" s="6">
        <f>CurrAttrValue(B43, 0)</f>
        <v/>
      </c>
      <c r="G43" s="6">
        <f>"-"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"System.CNT.PNU_WorkTime"</f>
        <v/>
      </c>
      <c r="D44" s="6">
        <f>"35"</f>
        <v/>
      </c>
      <c r="E44" s="7">
        <f>"ПНУ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"System.CNT.PNS_WorkTime"</f>
        <v/>
      </c>
      <c r="D45" s="6">
        <f>"36"</f>
        <v/>
      </c>
      <c r="E45" s="7">
        <f>"ПНС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"System.CNT.PVON_WorkTime"</f>
        <v/>
      </c>
      <c r="D52" s="6">
        <f>"37"</f>
        <v/>
      </c>
      <c r="E52" s="7">
        <f>"ПВОН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"System.CNT.PVOG_WorkTime"</f>
        <v/>
      </c>
      <c r="D53" s="6">
        <f>"38"</f>
        <v/>
      </c>
      <c r="E53" s="7">
        <f>"ПВОГ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"System.CNT.VVNA1_WorkTime"</f>
        <v/>
      </c>
      <c r="D54" s="6">
        <f>"39"</f>
        <v/>
      </c>
      <c r="E54" s="7">
        <f>"ВВНА1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"System.CNT.VVNA2_WorkTime"</f>
        <v/>
      </c>
      <c r="D55" s="6">
        <f>"40"</f>
        <v/>
      </c>
      <c r="E55" s="7">
        <f>"ВВНА2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"System.CNT.VVPV_WorkTime"</f>
        <v/>
      </c>
      <c r="D56" s="6">
        <f>"41"</f>
        <v/>
      </c>
      <c r="E56" s="7">
        <f>"ВВПВ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"System.CNT.NPMD_WorkTime"</f>
        <v/>
      </c>
      <c r="D57" s="6">
        <f>"42"</f>
        <v/>
      </c>
      <c r="E57" s="7">
        <f>"НПМД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"System.CNT.NOMN_WorkTime"</f>
        <v/>
      </c>
      <c r="D58" s="6">
        <f>"43"</f>
        <v/>
      </c>
      <c r="E58" s="7">
        <f>"НОМН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"System.CNT.TA1_WorkTime"</f>
        <v/>
      </c>
      <c r="D59" s="6">
        <f>"44"</f>
        <v/>
      </c>
      <c r="E59" s="7">
        <f>"ТА1  "</f>
        <v/>
      </c>
      <c r="F59" s="6">
        <f>CurrAttrValue(B59, 0)</f>
        <v/>
      </c>
      <c r="G59" s="6">
        <f>"час"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"System.CNT.TA2_WorkTime"</f>
        <v/>
      </c>
      <c r="D60" s="6">
        <f>"45"</f>
        <v/>
      </c>
      <c r="E60" s="7">
        <f>"ТА2  "</f>
        <v/>
      </c>
      <c r="F60" s="6">
        <f>CurrAttrValue(B60, 0)</f>
        <v/>
      </c>
      <c r="G60" s="6">
        <f>"час"</f>
        <v/>
      </c>
    </row>
    <row r="63" ht="35" customHeight="1">
      <c r="E63" s="8">
        <f>"должность"</f>
        <v/>
      </c>
      <c r="F63" s="8">
        <f>"ФИО"</f>
        <v/>
      </c>
      <c r="G6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2022-04-22T15:50:01Z</dcterms:created>
  <dcterms:modified xmlns:dcterms="http://purl.org/dc/terms/" xmlns:xsi="http://www.w3.org/2001/XMLSchema-instance" xsi:type="dcterms:W3CDTF">2022-04-22T15:50:01Z</dcterms:modified>
</cp:coreProperties>
</file>