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6" i="1"/>
  <c r="D115"/>
  <c r="B116"/>
  <c r="B115"/>
  <c r="B114"/>
  <c r="B113"/>
  <c r="D110"/>
  <c r="D109"/>
  <c r="B98"/>
  <c r="I99" s="1"/>
  <c r="B93"/>
  <c r="I94" s="1"/>
  <c r="D84"/>
  <c r="B85" s="1"/>
  <c r="D83"/>
  <c r="H90" s="1"/>
  <c r="J127"/>
  <c r="J126"/>
  <c r="J125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B63"/>
  <c r="B62"/>
  <c r="B61"/>
  <c r="B60"/>
  <c r="B59"/>
  <c r="F98"/>
  <c r="F99" s="1"/>
  <c r="J50"/>
  <c r="J49"/>
  <c r="H48"/>
  <c r="H49" s="1"/>
  <c r="H50" s="1"/>
  <c r="F48"/>
  <c r="F49" s="1"/>
  <c r="F50" s="1"/>
  <c r="D48"/>
  <c r="D49" s="1"/>
  <c r="D50" s="1"/>
  <c r="J56"/>
  <c r="J55"/>
  <c r="H54"/>
  <c r="H55" s="1"/>
  <c r="H56" s="1"/>
  <c r="F54"/>
  <c r="F55" s="1"/>
  <c r="F56" s="1"/>
  <c r="D54"/>
  <c r="D55" s="1"/>
  <c r="D56" s="1"/>
  <c r="J44"/>
  <c r="J43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J38"/>
  <c r="J37"/>
  <c r="J32"/>
  <c r="J3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D98" l="1"/>
  <c r="D99" s="1"/>
  <c r="B110"/>
  <c r="B109"/>
  <c r="B105"/>
  <c r="B103"/>
  <c r="B106"/>
  <c r="B104"/>
  <c r="D100"/>
  <c r="D95"/>
  <c r="D90"/>
  <c r="D127"/>
  <c r="F127"/>
  <c r="D126"/>
  <c r="F126"/>
  <c r="D125"/>
  <c r="F125"/>
  <c r="H98"/>
  <c r="H99" s="1"/>
  <c r="D124"/>
  <c r="H127"/>
  <c r="H126"/>
  <c r="H125"/>
  <c r="H124"/>
  <c r="F124"/>
  <c r="B88"/>
  <c r="B90"/>
  <c r="F93"/>
  <c r="F94" s="1"/>
  <c r="D93"/>
  <c r="D94" s="1"/>
  <c r="H93"/>
  <c r="H94" s="1"/>
  <c r="F25"/>
</calcChain>
</file>

<file path=xl/sharedStrings.xml><?xml version="1.0" encoding="utf-8"?>
<sst xmlns="http://schemas.openxmlformats.org/spreadsheetml/2006/main" count="465" uniqueCount="107">
  <si>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</si>
  <si>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</si>
  <si>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</si>
  <si>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</si>
  <si>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</si>
  <si>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</si>
  <si>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</si>
  <si>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</si>
  <si>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</si>
  <si>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</si>
  <si>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</si>
  <si>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</si>
  <si>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</si>
  <si>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</si>
  <si>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</si>
  <si>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</si>
  <si>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</si>
  <si>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", e=True, zso=True, oj='xyz', sao='yup')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</si>
  <si>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</si>
  <si>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</si>
  <si>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</si>
  <si>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</si>
  <si>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</si>
  <si>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</si>
  <si>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</si>
  <si>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</si>
  <si>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</si>
  <si>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</si>
  <si>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</si>
  <si>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</si>
  <si>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</si>
  <si>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</si>
  <si>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</si>
  <si>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middle_01_l</t>
  </si>
  <si>
    <t>middle_02_l</t>
  </si>
  <si>
    <t>middle_03_l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</si>
  <si>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</si>
  <si>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</si>
  <si>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</si>
  <si>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</si>
  <si>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</si>
  <si>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</si>
  <si>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</si>
  <si>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", mirrorYZ=True, mirrorBehavior=True, searchReplace=('_l', '_r'))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</si>
  <si>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</si>
  <si>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</si>
  <si>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</si>
  <si>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</si>
  <si>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</si>
  <si>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</si>
  <si>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</si>
  <si>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</si>
  <si>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</si>
  <si>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</si>
  <si>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</si>
  <si>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</si>
  <si>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</si>
  <si>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</si>
  <si>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</si>
  <si>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</si>
  <si>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</si>
  <si>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</si>
  <si>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</si>
  <si>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</si>
  <si>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</si>
  <si>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</si>
  <si>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</si>
  <si>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</si>
  <si>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), ch=True, o=True, r=16.3)</t>
  </si>
  <si>
    <t>makeNurbCircle1</t>
  </si>
  <si>
    <t>cmds.move(</t>
  </si>
  <si>
    <t>ik_spine</t>
  </si>
  <si>
    <t># FK Joints</t>
  </si>
  <si>
    <t>fk_hip</t>
  </si>
  <si>
    <t>fk_spine_01</t>
  </si>
  <si>
    <t>fk_spine_02</t>
  </si>
  <si>
    <t>fk_shoulder</t>
  </si>
  <si>
    <t>yzx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</si>
  <si>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</si>
  <si>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</si>
  <si>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</si>
  <si>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</si>
  <si>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</si>
  <si>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</si>
  <si>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</si>
  <si>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</si>
  <si>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</si>
  <si>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</si>
  <si>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# - Thumb Joints (left</t>
  </si>
  <si>
    <t># Mirror Left Joints to Right</t>
  </si>
  <si>
    <t>hip</t>
  </si>
  <si>
    <t>shoulder</t>
  </si>
  <si>
    <t># - Create Bind Joints</t>
  </si>
  <si>
    <t># - Add Skin Weight for IK Spline</t>
  </si>
  <si>
    <t>cmds.parentConstraint("</t>
  </si>
  <si>
    <t>", mo=True, weight=1)</t>
  </si>
  <si>
    <t># - Parent Controls to Bind Joints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</si>
  <si>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</si>
  <si>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</si>
  <si>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</si>
  <si>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</si>
  <si>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</si>
  <si>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</si>
  <si>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</si>
  <si>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##### Setup Torso Controls</t>
  </si>
  <si>
    <t># - Create IK Spline</t>
  </si>
  <si>
    <t>cmds.connectAttr("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</si>
</sst>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7"/>
  <sheetViews>
    <sheetView tabSelected="1" topLeftCell="A91" workbookViewId="0">
      <selection activeCell="L117" sqref="L117"/>
    </sheetView>
  </sheetViews>
  <sheetFormatPr defaultRowHeight="15"/>
  <cols>
    <col min="1" max="1" width="13.5703125" customWidth="1"/>
    <col min="2" max="2" width="15.7109375" style="1" customWidth="1"/>
    <col min="3" max="3" width="5.42578125" customWidth="1"/>
    <col min="4" max="4" width="10.5703125" style="3" customWidth="1"/>
    <col min="5" max="5" width="1.5703125" bestFit="1" customWidth="1"/>
    <col min="6" max="6" width="10.5703125" style="4" customWidth="1"/>
    <col min="7" max="7" width="1.5703125" bestFit="1" customWidth="1"/>
    <col min="8" max="8" width="10.5703125" style="5" customWidth="1"/>
    <col min="9" max="9" width="14.140625" customWidth="1"/>
    <col min="10" max="10" width="11.85546875" customWidth="1"/>
    <col min="11" max="11" width="36" bestFit="1" customWidth="1"/>
    <col min="12" max="12" width="2" style="2" bestFit="1" customWidth="1"/>
    <col min="13" max="13" width="4.5703125" style="3" bestFit="1" customWidth="1"/>
    <col min="14" max="14" width="5.28515625" style="4" bestFit="1" customWidth="1"/>
    <col min="15" max="15" width="5.28515625" style="5" bestFit="1" customWidth="1"/>
  </cols>
  <sheetData>
    <row r="1" spans="1:15">
      <c r="A1" s="2" t="s">
        <v>0</v>
      </c>
    </row>
    <row r="3" spans="1:15">
      <c r="A3" s="2" t="s">
        <v>101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</row>
    <row r="4" spans="1:15">
      <c r="A4" s="2" t="s">
        <v>81</v>
      </c>
      <c r="D4" s="3">
        <v>0</v>
      </c>
      <c r="F4" s="4">
        <v>7.1</v>
      </c>
      <c r="H4" s="5">
        <v>94</v>
      </c>
    </row>
    <row r="5" spans="1:15">
      <c r="A5" t="s">
        <v>21</v>
      </c>
      <c r="L5" s="2" t="s">
        <v>9</v>
      </c>
    </row>
    <row r="6" spans="1:15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5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17</v>
      </c>
      <c r="L7" s="2" t="s">
        <v>9</v>
      </c>
      <c r="M7" s="3">
        <v>0</v>
      </c>
      <c r="N7" s="4">
        <v>0</v>
      </c>
      <c r="O7" s="5">
        <v>7</v>
      </c>
    </row>
    <row r="8" spans="1:15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17</v>
      </c>
      <c r="L8" s="2" t="s">
        <v>9</v>
      </c>
      <c r="M8" s="3">
        <v>0</v>
      </c>
      <c r="N8" s="4">
        <v>0</v>
      </c>
      <c r="O8" s="5">
        <v>12</v>
      </c>
    </row>
    <row r="9" spans="1:15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17</v>
      </c>
      <c r="L9" s="2" t="s">
        <v>9</v>
      </c>
      <c r="M9" s="3">
        <v>0</v>
      </c>
      <c r="N9" s="4">
        <v>0</v>
      </c>
      <c r="O9" s="5">
        <v>12</v>
      </c>
    </row>
    <row r="10" spans="1:15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17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5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17</v>
      </c>
      <c r="L11" s="2" t="s">
        <v>9</v>
      </c>
      <c r="M11" s="3">
        <v>0</v>
      </c>
      <c r="N11" s="4">
        <v>0</v>
      </c>
      <c r="O11" s="5">
        <v>12</v>
      </c>
    </row>
    <row r="13" spans="1:15">
      <c r="A13" s="2" t="s">
        <v>82</v>
      </c>
      <c r="D13" s="3">
        <v>8</v>
      </c>
      <c r="F13" s="4">
        <v>4</v>
      </c>
      <c r="H13" s="5">
        <v>93</v>
      </c>
    </row>
    <row r="14" spans="1:15">
      <c r="A14" t="s">
        <v>21</v>
      </c>
      <c r="L14" s="2" t="s">
        <v>9</v>
      </c>
    </row>
    <row r="15" spans="1:15">
      <c r="A15" t="s">
        <v>14</v>
      </c>
      <c r="B15" s="1" t="s">
        <v>18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5">
      <c r="A16" t="s">
        <v>14</v>
      </c>
      <c r="B16" s="1" t="s">
        <v>19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17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22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17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20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17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83</v>
      </c>
      <c r="D20" s="3">
        <v>3</v>
      </c>
      <c r="F20" s="4">
        <v>7.1</v>
      </c>
      <c r="H20" s="5">
        <v>132</v>
      </c>
    </row>
    <row r="21" spans="1:15">
      <c r="A21" t="s">
        <v>21</v>
      </c>
      <c r="L21" s="2" t="s">
        <v>9</v>
      </c>
    </row>
    <row r="22" spans="1:15">
      <c r="A22" t="s">
        <v>14</v>
      </c>
      <c r="B22" s="1" t="s">
        <v>23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24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17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25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17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26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17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102</v>
      </c>
    </row>
    <row r="28" spans="1:15">
      <c r="A28" s="2" t="s">
        <v>84</v>
      </c>
      <c r="D28" s="3">
        <v>64.7</v>
      </c>
      <c r="F28" s="4">
        <v>11.3</v>
      </c>
      <c r="H28" s="5">
        <v>127.3</v>
      </c>
    </row>
    <row r="29" spans="1:15">
      <c r="A29" t="s">
        <v>21</v>
      </c>
      <c r="L29" s="2" t="s">
        <v>9</v>
      </c>
    </row>
    <row r="30" spans="1:15">
      <c r="A30" t="s">
        <v>14</v>
      </c>
      <c r="B30" s="1" t="s">
        <v>28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</row>
    <row r="31" spans="1:15">
      <c r="A31" t="s">
        <v>14</v>
      </c>
      <c r="B31" s="1" t="s">
        <v>27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17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" t="s">
        <v>29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17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86</v>
      </c>
      <c r="D34" s="3">
        <v>65.7</v>
      </c>
      <c r="F34" s="4">
        <v>9.1999999999999993</v>
      </c>
      <c r="H34" s="5">
        <v>127.4</v>
      </c>
    </row>
    <row r="35" spans="1:15">
      <c r="A35" t="s">
        <v>21</v>
      </c>
      <c r="L35" s="2" t="s">
        <v>9</v>
      </c>
    </row>
    <row r="36" spans="1:15">
      <c r="A36" t="s">
        <v>14</v>
      </c>
      <c r="B36" s="1" t="s">
        <v>30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</row>
    <row r="37" spans="1:15">
      <c r="A37" t="s">
        <v>14</v>
      </c>
      <c r="B37" s="1" t="s">
        <v>31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17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" t="s">
        <v>32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17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85</v>
      </c>
      <c r="D40" s="3">
        <v>66.2</v>
      </c>
      <c r="F40" s="4">
        <v>7.2</v>
      </c>
      <c r="H40" s="5">
        <v>127.4</v>
      </c>
    </row>
    <row r="41" spans="1:15">
      <c r="A41" t="s">
        <v>21</v>
      </c>
      <c r="L41" s="2" t="s">
        <v>9</v>
      </c>
    </row>
    <row r="42" spans="1:15">
      <c r="A42" t="s">
        <v>14</v>
      </c>
      <c r="B42" s="1" t="s">
        <v>33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</row>
    <row r="43" spans="1:15">
      <c r="A43" t="s">
        <v>14</v>
      </c>
      <c r="B43" s="1" t="s">
        <v>34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17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" t="s">
        <v>35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17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87</v>
      </c>
      <c r="D46" s="3">
        <v>65.7</v>
      </c>
      <c r="F46" s="4">
        <v>5.2</v>
      </c>
      <c r="H46" s="5">
        <v>127.3</v>
      </c>
    </row>
    <row r="47" spans="1:15">
      <c r="A47" t="s">
        <v>21</v>
      </c>
      <c r="L47" s="2" t="s">
        <v>9</v>
      </c>
    </row>
    <row r="48" spans="1:15">
      <c r="A48" t="s">
        <v>14</v>
      </c>
      <c r="B48" s="1" t="s">
        <v>36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</row>
    <row r="49" spans="1:15">
      <c r="A49" t="s">
        <v>14</v>
      </c>
      <c r="B49" s="1" t="s">
        <v>37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17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" t="s">
        <v>38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17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88</v>
      </c>
      <c r="D52" s="3">
        <v>59.8</v>
      </c>
      <c r="F52" s="4">
        <v>5.2</v>
      </c>
      <c r="H52" s="5">
        <v>127.2</v>
      </c>
    </row>
    <row r="53" spans="1:15">
      <c r="A53" t="s">
        <v>21</v>
      </c>
      <c r="L53" s="2" t="s">
        <v>9</v>
      </c>
    </row>
    <row r="54" spans="1:15">
      <c r="A54" t="s">
        <v>14</v>
      </c>
      <c r="B54" s="1" t="s">
        <v>39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</row>
    <row r="55" spans="1:15">
      <c r="A55" t="s">
        <v>14</v>
      </c>
      <c r="B55" s="1" t="s">
        <v>40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17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" t="s">
        <v>41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17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47</v>
      </c>
      <c r="L58" s="2" t="s">
        <v>9</v>
      </c>
    </row>
    <row r="59" spans="1:15">
      <c r="A59" t="s">
        <v>44</v>
      </c>
      <c r="B59" s="6" t="str">
        <f>B30</f>
        <v>pinky_01_l</v>
      </c>
      <c r="C59" t="s">
        <v>45</v>
      </c>
      <c r="D59" s="6" t="str">
        <f>B25</f>
        <v>hand_l</v>
      </c>
      <c r="I59" t="s">
        <v>46</v>
      </c>
      <c r="L59" s="2" t="s">
        <v>9</v>
      </c>
    </row>
    <row r="60" spans="1:15">
      <c r="A60" t="s">
        <v>44</v>
      </c>
      <c r="B60" s="6" t="str">
        <f>B36</f>
        <v>ring_01_l</v>
      </c>
      <c r="C60" t="s">
        <v>45</v>
      </c>
      <c r="D60" s="6" t="str">
        <f>B25</f>
        <v>hand_l</v>
      </c>
      <c r="I60" t="s">
        <v>46</v>
      </c>
      <c r="L60" s="2" t="s">
        <v>9</v>
      </c>
    </row>
    <row r="61" spans="1:15">
      <c r="A61" t="s">
        <v>44</v>
      </c>
      <c r="B61" s="6" t="str">
        <f>B42</f>
        <v>middle_01_l</v>
      </c>
      <c r="C61" t="s">
        <v>45</v>
      </c>
      <c r="D61" s="6" t="str">
        <f>B25</f>
        <v>hand_l</v>
      </c>
      <c r="I61" t="s">
        <v>46</v>
      </c>
      <c r="L61" s="2" t="s">
        <v>9</v>
      </c>
    </row>
    <row r="62" spans="1:15">
      <c r="A62" t="s">
        <v>44</v>
      </c>
      <c r="B62" s="6" t="str">
        <f>B48</f>
        <v>index_01_l</v>
      </c>
      <c r="C62" t="s">
        <v>45</v>
      </c>
      <c r="D62" s="6" t="str">
        <f>B25</f>
        <v>hand_l</v>
      </c>
      <c r="I62" t="s">
        <v>46</v>
      </c>
      <c r="L62" s="2" t="s">
        <v>9</v>
      </c>
    </row>
    <row r="63" spans="1:15">
      <c r="A63" t="s">
        <v>44</v>
      </c>
      <c r="B63" s="6" t="str">
        <f>B54</f>
        <v>thumb_01_l</v>
      </c>
      <c r="C63" t="s">
        <v>45</v>
      </c>
      <c r="D63" s="6" t="str">
        <f>B25</f>
        <v>hand_l</v>
      </c>
      <c r="I63" t="s">
        <v>46</v>
      </c>
      <c r="L63" s="2" t="s">
        <v>9</v>
      </c>
    </row>
    <row r="64" spans="1:15">
      <c r="A64" t="s">
        <v>44</v>
      </c>
      <c r="B64" s="6" t="str">
        <f>B22</f>
        <v>clavicle_l</v>
      </c>
      <c r="C64" t="s">
        <v>45</v>
      </c>
      <c r="D64" s="6" t="str">
        <f>B9</f>
        <v>spine_03</v>
      </c>
      <c r="I64" t="s">
        <v>46</v>
      </c>
      <c r="L64" s="2" t="s">
        <v>9</v>
      </c>
    </row>
    <row r="65" spans="1:15">
      <c r="A65" t="s">
        <v>44</v>
      </c>
      <c r="B65" s="6" t="str">
        <f>B15</f>
        <v>thigh_l</v>
      </c>
      <c r="C65" t="s">
        <v>45</v>
      </c>
      <c r="D65" s="6" t="str">
        <f>B6</f>
        <v>pelvis</v>
      </c>
      <c r="I65" t="s">
        <v>46</v>
      </c>
      <c r="L65" s="2" t="s">
        <v>9</v>
      </c>
    </row>
    <row r="67" spans="1:15">
      <c r="A67" s="2" t="s">
        <v>89</v>
      </c>
      <c r="B67" s="4"/>
      <c r="C67" s="5"/>
      <c r="D67"/>
      <c r="F67"/>
      <c r="H67"/>
      <c r="L67"/>
      <c r="M67"/>
      <c r="N67"/>
      <c r="O67"/>
    </row>
    <row r="68" spans="1:15">
      <c r="A68" t="s">
        <v>42</v>
      </c>
      <c r="B68" s="6" t="str">
        <f>B22</f>
        <v>clavicle_l</v>
      </c>
      <c r="C68" t="s">
        <v>43</v>
      </c>
      <c r="L68" s="2" t="s">
        <v>9</v>
      </c>
    </row>
    <row r="69" spans="1:15">
      <c r="A69" t="s">
        <v>42</v>
      </c>
      <c r="B69" s="6" t="str">
        <f>B15</f>
        <v>thigh_l</v>
      </c>
      <c r="C69" t="s">
        <v>43</v>
      </c>
      <c r="L69" s="2" t="s">
        <v>9</v>
      </c>
    </row>
    <row r="71" spans="1:15">
      <c r="A71" s="2" t="s">
        <v>103</v>
      </c>
    </row>
    <row r="72" spans="1:15">
      <c r="A72" t="s">
        <v>51</v>
      </c>
      <c r="B72" s="6" t="str">
        <f>CONCATENATE("skinCluster_", B73)</f>
        <v>skinCluster_mesh_luka_body</v>
      </c>
      <c r="I72" t="s">
        <v>54</v>
      </c>
      <c r="L72" s="2" t="s">
        <v>9</v>
      </c>
    </row>
    <row r="73" spans="1:15">
      <c r="A73" t="s">
        <v>52</v>
      </c>
      <c r="B73" s="1" t="s">
        <v>49</v>
      </c>
      <c r="C73" t="s">
        <v>53</v>
      </c>
      <c r="L73" s="2" t="s">
        <v>9</v>
      </c>
    </row>
    <row r="74" spans="1:15">
      <c r="A74" t="s">
        <v>48</v>
      </c>
      <c r="B74" s="6" t="str">
        <f>B73</f>
        <v>mesh_luka_body</v>
      </c>
      <c r="C74" t="s">
        <v>45</v>
      </c>
      <c r="D74" s="6" t="str">
        <f>B6</f>
        <v>pelvis</v>
      </c>
      <c r="F74" t="s">
        <v>55</v>
      </c>
      <c r="H74" s="6" t="str">
        <f>B72</f>
        <v>skinCluster_mesh_luka_body</v>
      </c>
      <c r="K74" t="s">
        <v>50</v>
      </c>
      <c r="L74" s="2" t="s">
        <v>9</v>
      </c>
    </row>
    <row r="76" spans="1:15">
      <c r="A76" s="2" t="s">
        <v>104</v>
      </c>
    </row>
    <row r="77" spans="1:15">
      <c r="A77" s="2" t="s">
        <v>105</v>
      </c>
    </row>
    <row r="78" spans="1:15">
      <c r="A78" t="s">
        <v>56</v>
      </c>
      <c r="B78" s="6" t="str">
        <f>B6</f>
        <v>pelvis</v>
      </c>
      <c r="C78" t="s">
        <v>57</v>
      </c>
      <c r="D78" s="6" t="str">
        <f>B9</f>
        <v>spine_03</v>
      </c>
      <c r="F78" t="s">
        <v>55</v>
      </c>
      <c r="H78" s="1" t="s">
        <v>71</v>
      </c>
      <c r="I78" t="s">
        <v>58</v>
      </c>
      <c r="L78" s="2" t="s">
        <v>9</v>
      </c>
    </row>
    <row r="79" spans="1:15">
      <c r="A79" t="s">
        <v>59</v>
      </c>
      <c r="B79" s="1" t="s">
        <v>60</v>
      </c>
      <c r="C79" t="s">
        <v>45</v>
      </c>
      <c r="D79" s="6" t="str">
        <f>CONCATENATE(H78, "_curve")</f>
        <v>ik_spine_curve</v>
      </c>
      <c r="I79" t="s">
        <v>46</v>
      </c>
      <c r="L79" s="2" t="s">
        <v>9</v>
      </c>
    </row>
    <row r="80" spans="1:15">
      <c r="A80" t="s">
        <v>59</v>
      </c>
      <c r="B80" s="1" t="s">
        <v>61</v>
      </c>
      <c r="C80" t="s">
        <v>45</v>
      </c>
      <c r="D80" s="6" t="str">
        <f>CONCATENATE(H78, "_effector")</f>
        <v>ik_spine_effector</v>
      </c>
      <c r="I80" t="s">
        <v>46</v>
      </c>
      <c r="L80" s="2" t="s">
        <v>9</v>
      </c>
    </row>
    <row r="82" spans="1:15">
      <c r="A82" s="2" t="s">
        <v>92</v>
      </c>
    </row>
    <row r="83" spans="1:15">
      <c r="A83" t="s">
        <v>62</v>
      </c>
      <c r="B83" s="6" t="str">
        <f>B6</f>
        <v>pelvis</v>
      </c>
      <c r="C83" t="s">
        <v>55</v>
      </c>
      <c r="D83" s="10" t="str">
        <f>CONCATENATE(M83, "_bind")</f>
        <v>hip_bind</v>
      </c>
      <c r="I83" t="s">
        <v>63</v>
      </c>
      <c r="L83" s="2" t="s">
        <v>9</v>
      </c>
      <c r="M83" s="1" t="s">
        <v>90</v>
      </c>
    </row>
    <row r="84" spans="1:15">
      <c r="A84" t="s">
        <v>62</v>
      </c>
      <c r="B84" s="6" t="str">
        <f>B9</f>
        <v>spine_03</v>
      </c>
      <c r="C84" t="s">
        <v>55</v>
      </c>
      <c r="D84" s="10" t="str">
        <f>CONCATENATE(M84, "_bind")</f>
        <v>shoulder_bind</v>
      </c>
      <c r="I84" t="s">
        <v>63</v>
      </c>
      <c r="L84" s="2" t="s">
        <v>9</v>
      </c>
      <c r="M84" s="1" t="s">
        <v>91</v>
      </c>
    </row>
    <row r="85" spans="1:15">
      <c r="A85" t="s">
        <v>44</v>
      </c>
      <c r="B85" s="6" t="str">
        <f>D84</f>
        <v>shoulder_bind</v>
      </c>
      <c r="I85" t="s">
        <v>64</v>
      </c>
      <c r="L85" s="2" t="s">
        <v>9</v>
      </c>
    </row>
    <row r="87" spans="1:15">
      <c r="A87" s="2" t="s">
        <v>93</v>
      </c>
    </row>
    <row r="88" spans="1:15">
      <c r="A88" t="s">
        <v>51</v>
      </c>
      <c r="B88" s="6" t="str">
        <f>CONCATENATE("skinCluster_", B89)</f>
        <v>skinCluster_ik_spine_curve</v>
      </c>
      <c r="I88" t="s">
        <v>54</v>
      </c>
      <c r="L88" s="2" t="s">
        <v>9</v>
      </c>
    </row>
    <row r="89" spans="1:15">
      <c r="A89" t="s">
        <v>52</v>
      </c>
      <c r="B89" s="6" t="str">
        <f>D79</f>
        <v>ik_spine_curve</v>
      </c>
      <c r="C89" t="s">
        <v>53</v>
      </c>
      <c r="L89" s="2" t="s">
        <v>9</v>
      </c>
    </row>
    <row r="90" spans="1:15">
      <c r="A90" t="s">
        <v>48</v>
      </c>
      <c r="B90" s="6" t="str">
        <f>B89</f>
        <v>ik_spine_curve</v>
      </c>
      <c r="C90" t="s">
        <v>45</v>
      </c>
      <c r="D90" s="6" t="str">
        <f>D84</f>
        <v>shoulder_bind</v>
      </c>
      <c r="F90" t="s">
        <v>45</v>
      </c>
      <c r="H90" s="6" t="str">
        <f>D83</f>
        <v>hip_bind</v>
      </c>
      <c r="K90" t="s">
        <v>65</v>
      </c>
      <c r="L90" s="2" t="s">
        <v>9</v>
      </c>
    </row>
    <row r="92" spans="1:15">
      <c r="A92" s="2" t="s">
        <v>99</v>
      </c>
    </row>
    <row r="93" spans="1:15">
      <c r="A93" t="s">
        <v>66</v>
      </c>
      <c r="B93" s="10" t="str">
        <f>CONCATENATE(M83, "_CTRL")</f>
        <v>hip_CTRL</v>
      </c>
      <c r="C93" t="s">
        <v>67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68</v>
      </c>
      <c r="L93" s="2" t="s">
        <v>9</v>
      </c>
      <c r="M93" s="3">
        <v>0</v>
      </c>
      <c r="N93" s="4">
        <v>-4</v>
      </c>
      <c r="O93" s="5">
        <v>0</v>
      </c>
    </row>
    <row r="94" spans="1:15">
      <c r="A94" t="s">
        <v>70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5">
      <c r="A95" t="s">
        <v>59</v>
      </c>
      <c r="B95" s="1" t="s">
        <v>69</v>
      </c>
      <c r="C95" t="s">
        <v>45</v>
      </c>
      <c r="D95" s="10" t="str">
        <f>CONCATENATE(B93, "_nurb")</f>
        <v>hip_CTRL_nurb</v>
      </c>
      <c r="I95" t="s">
        <v>46</v>
      </c>
      <c r="L95" s="2" t="s">
        <v>9</v>
      </c>
    </row>
    <row r="97" spans="1:15">
      <c r="A97" s="2" t="s">
        <v>98</v>
      </c>
    </row>
    <row r="98" spans="1:15">
      <c r="A98" t="s">
        <v>66</v>
      </c>
      <c r="B98" s="10" t="str">
        <f>CONCATENATE(M84, "_CTRL")</f>
        <v>shoulder_CTRL</v>
      </c>
      <c r="C98" t="s">
        <v>67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68</v>
      </c>
      <c r="L98" s="2" t="s">
        <v>9</v>
      </c>
      <c r="M98" s="3">
        <v>0</v>
      </c>
      <c r="N98" s="4">
        <v>-4</v>
      </c>
      <c r="O98" s="5">
        <v>0</v>
      </c>
    </row>
    <row r="99" spans="1:15">
      <c r="A99" t="s">
        <v>70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5">
      <c r="A100" t="s">
        <v>59</v>
      </c>
      <c r="B100" s="1" t="s">
        <v>69</v>
      </c>
      <c r="C100" t="s">
        <v>45</v>
      </c>
      <c r="D100" s="10" t="str">
        <f>CONCATENATE(B98, "_nurb")</f>
        <v>shoulder_CTRL_nurb</v>
      </c>
      <c r="I100" t="s">
        <v>46</v>
      </c>
      <c r="L100" s="2" t="s">
        <v>9</v>
      </c>
    </row>
    <row r="102" spans="1:15">
      <c r="A102" s="2" t="s">
        <v>97</v>
      </c>
    </row>
    <row r="103" spans="1:15">
      <c r="A103" t="s">
        <v>78</v>
      </c>
      <c r="B103" s="6" t="str">
        <f>CONCATENATE(B93, ".rotateOrder")</f>
        <v>hip_CTRL.rotateOrder</v>
      </c>
      <c r="C103" t="s">
        <v>79</v>
      </c>
      <c r="D103" s="11">
        <v>4</v>
      </c>
      <c r="I103" t="s">
        <v>80</v>
      </c>
      <c r="L103" s="2" t="s">
        <v>9</v>
      </c>
      <c r="M103" s="3" t="s">
        <v>77</v>
      </c>
    </row>
    <row r="104" spans="1:15">
      <c r="A104" t="s">
        <v>78</v>
      </c>
      <c r="B104" s="6" t="str">
        <f>CONCATENATE(D83, ".rotateOrder")</f>
        <v>hip_bind.rotateOrder</v>
      </c>
      <c r="C104" t="s">
        <v>79</v>
      </c>
      <c r="D104" s="11">
        <v>4</v>
      </c>
      <c r="I104" t="s">
        <v>80</v>
      </c>
      <c r="L104" s="2" t="s">
        <v>9</v>
      </c>
      <c r="M104" s="3" t="s">
        <v>77</v>
      </c>
    </row>
    <row r="105" spans="1:15">
      <c r="A105" t="s">
        <v>78</v>
      </c>
      <c r="B105" s="6" t="str">
        <f>CONCATENATE(B98, ".rotateOrder")</f>
        <v>shoulder_CTRL.rotateOrder</v>
      </c>
      <c r="C105" t="s">
        <v>79</v>
      </c>
      <c r="D105" s="11">
        <v>4</v>
      </c>
      <c r="I105" t="s">
        <v>80</v>
      </c>
      <c r="L105" s="2" t="s">
        <v>9</v>
      </c>
      <c r="M105" s="3" t="s">
        <v>77</v>
      </c>
    </row>
    <row r="106" spans="1:15">
      <c r="A106" t="s">
        <v>78</v>
      </c>
      <c r="B106" s="6" t="str">
        <f>CONCATENATE(D84, ".rotateOrder")</f>
        <v>shoulder_bind.rotateOrder</v>
      </c>
      <c r="C106" t="s">
        <v>79</v>
      </c>
      <c r="D106" s="11">
        <v>4</v>
      </c>
      <c r="I106" t="s">
        <v>80</v>
      </c>
      <c r="L106" s="2" t="s">
        <v>9</v>
      </c>
      <c r="M106" s="3" t="s">
        <v>77</v>
      </c>
    </row>
    <row r="107" spans="1:15">
      <c r="B107" s="6"/>
      <c r="D107" s="11"/>
    </row>
    <row r="108" spans="1:15">
      <c r="A108" s="2" t="s">
        <v>96</v>
      </c>
      <c r="B108" s="6"/>
      <c r="D108" s="11"/>
    </row>
    <row r="109" spans="1:15">
      <c r="A109" t="s">
        <v>94</v>
      </c>
      <c r="B109" s="6" t="str">
        <f>B93</f>
        <v>hip_CTRL</v>
      </c>
      <c r="C109" t="s">
        <v>45</v>
      </c>
      <c r="D109" s="6" t="str">
        <f>D83</f>
        <v>hip_bind</v>
      </c>
      <c r="I109" t="s">
        <v>95</v>
      </c>
      <c r="L109" s="2" t="s">
        <v>9</v>
      </c>
    </row>
    <row r="110" spans="1:15">
      <c r="A110" t="s">
        <v>94</v>
      </c>
      <c r="B110" s="6" t="str">
        <f>B98</f>
        <v>shoulder_CTRL</v>
      </c>
      <c r="C110" t="s">
        <v>45</v>
      </c>
      <c r="D110" s="6" t="str">
        <f>D84</f>
        <v>shoulder_bind</v>
      </c>
      <c r="I110" t="s">
        <v>95</v>
      </c>
      <c r="L110" s="2" t="s">
        <v>9</v>
      </c>
    </row>
    <row r="112" spans="1:15">
      <c r="A112" s="2" t="s">
        <v>100</v>
      </c>
    </row>
    <row r="113" spans="1:12">
      <c r="A113" t="s">
        <v>78</v>
      </c>
      <c r="B113" s="6" t="str">
        <f>CONCATENATE(H78, ".dTwistControlEnable")</f>
        <v>ik_spine.dTwistControlEnable</v>
      </c>
      <c r="C113" t="s">
        <v>79</v>
      </c>
      <c r="D113" s="11">
        <v>1</v>
      </c>
      <c r="I113" t="s">
        <v>80</v>
      </c>
      <c r="L113" s="2" t="s">
        <v>9</v>
      </c>
    </row>
    <row r="114" spans="1:12">
      <c r="A114" t="s">
        <v>78</v>
      </c>
      <c r="B114" s="6" t="str">
        <f>CONCATENATE(H78, ".dWorldUpType")</f>
        <v>ik_spine.dWorldUpType</v>
      </c>
      <c r="C114" t="s">
        <v>79</v>
      </c>
      <c r="D114" s="11">
        <v>4</v>
      </c>
      <c r="I114" t="s">
        <v>80</v>
      </c>
      <c r="L114" s="2" t="s">
        <v>9</v>
      </c>
    </row>
    <row r="115" spans="1:12">
      <c r="A115" t="s">
        <v>106</v>
      </c>
      <c r="B115" s="6" t="str">
        <f>CONCATENATE(D83, ".worldMatrix[0]")</f>
        <v>hip_bind.worldMatrix[0]</v>
      </c>
      <c r="C115" t="s">
        <v>45</v>
      </c>
      <c r="D115" s="6" t="str">
        <f>CONCATENATE(H78,".dWorldUpMatrix")</f>
        <v>ik_spine.dWorldUpMatrix</v>
      </c>
      <c r="I115" t="s">
        <v>46</v>
      </c>
      <c r="L115" s="2" t="s">
        <v>9</v>
      </c>
    </row>
    <row r="116" spans="1:12">
      <c r="A116" t="s">
        <v>106</v>
      </c>
      <c r="B116" s="6" t="str">
        <f>CONCATENATE(D84, ".worldMatrix[0]")</f>
        <v>shoulder_bind.worldMatrix[0]</v>
      </c>
      <c r="C116" t="s">
        <v>45</v>
      </c>
      <c r="D116" s="6" t="str">
        <f>CONCATENATE(H78,".dWorldUpMatrixEnd")</f>
        <v>ik_spine.dWorldUpMatrixEnd</v>
      </c>
      <c r="I116" t="s">
        <v>46</v>
      </c>
      <c r="L116" s="2" t="s">
        <v>9</v>
      </c>
    </row>
    <row r="122" spans="1:12">
      <c r="A122" s="2" t="s">
        <v>72</v>
      </c>
    </row>
    <row r="123" spans="1:12">
      <c r="A123" t="s">
        <v>21</v>
      </c>
      <c r="L123" s="2" t="s">
        <v>9</v>
      </c>
    </row>
    <row r="124" spans="1:12">
      <c r="A124" t="s">
        <v>14</v>
      </c>
      <c r="B124" s="1" t="s">
        <v>73</v>
      </c>
      <c r="C124" t="s">
        <v>15</v>
      </c>
      <c r="D124" s="7">
        <f>D6</f>
        <v>0</v>
      </c>
      <c r="E124" t="s">
        <v>2</v>
      </c>
      <c r="F124" s="8">
        <f>F6</f>
        <v>7.1</v>
      </c>
      <c r="G124" t="s">
        <v>2</v>
      </c>
      <c r="H124" s="9">
        <f>H6</f>
        <v>94</v>
      </c>
      <c r="I124" t="s">
        <v>3</v>
      </c>
      <c r="L124" s="2" t="s">
        <v>9</v>
      </c>
    </row>
    <row r="125" spans="1:12">
      <c r="A125" t="s">
        <v>14</v>
      </c>
      <c r="B125" s="1" t="s">
        <v>74</v>
      </c>
      <c r="C125" t="s">
        <v>15</v>
      </c>
      <c r="D125" s="7">
        <f>D7</f>
        <v>0</v>
      </c>
      <c r="E125" t="s">
        <v>2</v>
      </c>
      <c r="F125" s="8">
        <f>F7</f>
        <v>7.1</v>
      </c>
      <c r="G125" t="s">
        <v>2</v>
      </c>
      <c r="H125" s="9">
        <f>H7</f>
        <v>101</v>
      </c>
      <c r="I125" t="s">
        <v>16</v>
      </c>
      <c r="J125" s="6" t="str">
        <f>B124</f>
        <v>fk_hip</v>
      </c>
      <c r="K125" t="s">
        <v>17</v>
      </c>
      <c r="L125" s="2" t="s">
        <v>9</v>
      </c>
    </row>
    <row r="126" spans="1:12">
      <c r="A126" t="s">
        <v>14</v>
      </c>
      <c r="B126" s="1" t="s">
        <v>75</v>
      </c>
      <c r="C126" t="s">
        <v>15</v>
      </c>
      <c r="D126" s="7">
        <f>D8</f>
        <v>0</v>
      </c>
      <c r="E126" t="s">
        <v>2</v>
      </c>
      <c r="F126" s="8">
        <f>F8</f>
        <v>7.1</v>
      </c>
      <c r="G126" t="s">
        <v>2</v>
      </c>
      <c r="H126" s="9">
        <f>H8</f>
        <v>113</v>
      </c>
      <c r="I126" t="s">
        <v>16</v>
      </c>
      <c r="J126" s="6" t="str">
        <f>B125</f>
        <v>fk_spine_01</v>
      </c>
      <c r="K126" t="s">
        <v>17</v>
      </c>
      <c r="L126" s="2" t="s">
        <v>9</v>
      </c>
    </row>
    <row r="127" spans="1:12">
      <c r="A127" t="s">
        <v>14</v>
      </c>
      <c r="B127" s="1" t="s">
        <v>76</v>
      </c>
      <c r="C127" t="s">
        <v>15</v>
      </c>
      <c r="D127" s="7">
        <f>D9</f>
        <v>0</v>
      </c>
      <c r="E127" t="s">
        <v>2</v>
      </c>
      <c r="F127" s="8">
        <f>F9</f>
        <v>7.1</v>
      </c>
      <c r="G127" t="s">
        <v>2</v>
      </c>
      <c r="H127" s="9">
        <f>H9</f>
        <v>125</v>
      </c>
      <c r="I127" t="s">
        <v>16</v>
      </c>
      <c r="J127" s="6" t="str">
        <f>B126</f>
        <v>fk_spine_02</v>
      </c>
      <c r="K127" t="s">
        <v>17</v>
      </c>
      <c r="L127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2014-10-01T12:10:20Z</dcterms:modified>
</cp:coreProperties>
</file>