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13395" windowHeight="62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53" i="1"/>
  <c r="B147"/>
  <c r="D151"/>
  <c r="D147"/>
  <c r="D153"/>
  <c r="B150"/>
  <c r="B151" s="1"/>
  <c r="J150"/>
  <c r="H150"/>
  <c r="F150"/>
  <c r="D150"/>
  <c r="D145"/>
  <c r="B145"/>
  <c r="B144"/>
  <c r="B146" s="1"/>
  <c r="H144"/>
  <c r="F144"/>
  <c r="D144"/>
  <c r="J144"/>
  <c r="J98"/>
  <c r="J93"/>
  <c r="B141"/>
  <c r="B140"/>
  <c r="D135"/>
  <c r="D140" s="1"/>
  <c r="D137"/>
  <c r="D141" s="1"/>
  <c r="B131"/>
  <c r="B130"/>
  <c r="B127"/>
  <c r="D116"/>
  <c r="D115"/>
  <c r="B114"/>
  <c r="B113"/>
  <c r="B98"/>
  <c r="I99" s="1"/>
  <c r="B93"/>
  <c r="I94" s="1"/>
  <c r="D84"/>
  <c r="B85" s="1"/>
  <c r="D83"/>
  <c r="H90" s="1"/>
  <c r="J124"/>
  <c r="J123"/>
  <c r="J122"/>
  <c r="B84"/>
  <c r="B83"/>
  <c r="D80"/>
  <c r="D79"/>
  <c r="B89" s="1"/>
  <c r="D78"/>
  <c r="B78"/>
  <c r="B72"/>
  <c r="H74" s="1"/>
  <c r="D74"/>
  <c r="B74"/>
  <c r="B69"/>
  <c r="B68"/>
  <c r="D65"/>
  <c r="D64"/>
  <c r="D63"/>
  <c r="D62"/>
  <c r="D61"/>
  <c r="D60"/>
  <c r="D59"/>
  <c r="B65"/>
  <c r="B64"/>
  <c r="B63"/>
  <c r="B62"/>
  <c r="B61"/>
  <c r="B60"/>
  <c r="B59"/>
  <c r="J50"/>
  <c r="J49"/>
  <c r="H48"/>
  <c r="H49" s="1"/>
  <c r="H50" s="1"/>
  <c r="F48"/>
  <c r="F49" s="1"/>
  <c r="F50" s="1"/>
  <c r="D48"/>
  <c r="D49" s="1"/>
  <c r="D50" s="1"/>
  <c r="J56"/>
  <c r="J55"/>
  <c r="H54"/>
  <c r="H55" s="1"/>
  <c r="H56" s="1"/>
  <c r="F54"/>
  <c r="F55" s="1"/>
  <c r="F56" s="1"/>
  <c r="D54"/>
  <c r="D55" s="1"/>
  <c r="D56" s="1"/>
  <c r="J44"/>
  <c r="J43"/>
  <c r="H42"/>
  <c r="H43" s="1"/>
  <c r="H44" s="1"/>
  <c r="F42"/>
  <c r="F43" s="1"/>
  <c r="F44" s="1"/>
  <c r="D42"/>
  <c r="D43" s="1"/>
  <c r="D44" s="1"/>
  <c r="H36"/>
  <c r="H37" s="1"/>
  <c r="H38" s="1"/>
  <c r="F36"/>
  <c r="F37" s="1"/>
  <c r="F38" s="1"/>
  <c r="D36"/>
  <c r="D37" s="1"/>
  <c r="D38" s="1"/>
  <c r="J38"/>
  <c r="J37"/>
  <c r="J32"/>
  <c r="J31"/>
  <c r="H30"/>
  <c r="H31" s="1"/>
  <c r="H32" s="1"/>
  <c r="F30"/>
  <c r="F31" s="1"/>
  <c r="F32" s="1"/>
  <c r="D30"/>
  <c r="D31" s="1"/>
  <c r="D32" s="1"/>
  <c r="J25"/>
  <c r="J24"/>
  <c r="J23"/>
  <c r="H22"/>
  <c r="H23" s="1"/>
  <c r="H24" s="1"/>
  <c r="H25" s="1"/>
  <c r="F22"/>
  <c r="F23" s="1"/>
  <c r="F24" s="1"/>
  <c r="D22"/>
  <c r="D23" s="1"/>
  <c r="D24" s="1"/>
  <c r="D25" s="1"/>
  <c r="H15"/>
  <c r="H16" s="1"/>
  <c r="H17" s="1"/>
  <c r="H18" s="1"/>
  <c r="F15"/>
  <c r="F16" s="1"/>
  <c r="F17" s="1"/>
  <c r="F18" s="1"/>
  <c r="D15"/>
  <c r="D16" s="1"/>
  <c r="D17" s="1"/>
  <c r="D18" s="1"/>
  <c r="J18"/>
  <c r="J17"/>
  <c r="J16"/>
  <c r="J11"/>
  <c r="J10"/>
  <c r="J9"/>
  <c r="J8"/>
  <c r="J7"/>
  <c r="H6"/>
  <c r="H7" s="1"/>
  <c r="H8" s="1"/>
  <c r="H9" s="1"/>
  <c r="H10" s="1"/>
  <c r="H11" s="1"/>
  <c r="F6"/>
  <c r="F7" s="1"/>
  <c r="F8" s="1"/>
  <c r="F9" s="1"/>
  <c r="F10" s="1"/>
  <c r="F11" s="1"/>
  <c r="D6"/>
  <c r="D7" s="1"/>
  <c r="D8" s="1"/>
  <c r="D9" s="1"/>
  <c r="D10" s="1"/>
  <c r="D11" s="1"/>
  <c r="B134" l="1"/>
  <c r="B152"/>
  <c r="B136"/>
  <c r="B116"/>
  <c r="B115"/>
  <c r="D110"/>
  <c r="D109"/>
  <c r="F98"/>
  <c r="F99" s="1"/>
  <c r="D98"/>
  <c r="D99" s="1"/>
  <c r="B110"/>
  <c r="B109"/>
  <c r="B105"/>
  <c r="B103"/>
  <c r="B106"/>
  <c r="B104"/>
  <c r="D100"/>
  <c r="D95"/>
  <c r="D90"/>
  <c r="D124"/>
  <c r="F124"/>
  <c r="D123"/>
  <c r="F123"/>
  <c r="D122"/>
  <c r="F122"/>
  <c r="H98"/>
  <c r="H99" s="1"/>
  <c r="D121"/>
  <c r="H124"/>
  <c r="H123"/>
  <c r="H122"/>
  <c r="H121"/>
  <c r="F121"/>
  <c r="B88"/>
  <c r="B90"/>
  <c r="F93"/>
  <c r="F94" s="1"/>
  <c r="D93"/>
  <c r="D94" s="1"/>
  <c r="H93"/>
  <c r="H94" s="1"/>
  <c r="F25"/>
</calcChain>
</file>

<file path=xl/sharedStrings.xml><?xml version="1.0" encoding="utf-8"?>
<sst xmlns="http://schemas.openxmlformats.org/spreadsheetml/2006/main" count="572" uniqueCount="146">
  <si>
    <t>import maya.cmds as cmds</t>
  </si>
  <si>
    <t>pelvis</t>
  </si>
  <si>
    <t>,</t>
  </si>
  <si>
    <t>))</t>
  </si>
  <si>
    <t>spine_01</t>
  </si>
  <si>
    <t>spine_02</t>
  </si>
  <si>
    <t>spine_03</t>
  </si>
  <si>
    <t>neck</t>
  </si>
  <si>
    <t>head</t>
  </si>
  <si>
    <t>#</t>
  </si>
  <si>
    <t>Name</t>
  </si>
  <si>
    <t>X</t>
  </si>
  <si>
    <t>Y</t>
  </si>
  <si>
    <t>Z</t>
  </si>
  <si>
    <t>cmds.joint(n="</t>
  </si>
  <si>
    <t>", p=(</t>
  </si>
  <si>
    <t>)); cmds.joint("</t>
  </si>
  <si>
    <t>thigh_l</t>
  </si>
  <si>
    <t>calf_l</t>
  </si>
  <si>
    <t>ball_l</t>
  </si>
  <si>
    <t>cmds.select(clear=True)</t>
  </si>
  <si>
    <t>foot_l</t>
  </si>
  <si>
    <t>clavicle_l</t>
  </si>
  <si>
    <t>upperarm_l</t>
  </si>
  <si>
    <t>lowerarm_l</t>
  </si>
  <si>
    <t>hand_l</t>
  </si>
  <si>
    <t>pinky_02_l</t>
  </si>
  <si>
    <t>pinky_01_l</t>
  </si>
  <si>
    <t>pinky_03_l</t>
  </si>
  <si>
    <t>ring_01_l</t>
  </si>
  <si>
    <t>ring_02_l</t>
  </si>
  <si>
    <t>ring_03_l</t>
  </si>
  <si>
    <t>middle_01_l</t>
  </si>
  <si>
    <t>middle_02_l</t>
  </si>
  <si>
    <t>middle_03_l</t>
  </si>
  <si>
    <t>index_01_l</t>
  </si>
  <si>
    <t>index_02_l</t>
  </si>
  <si>
    <t>index_03_l</t>
  </si>
  <si>
    <t>thumb_01_l</t>
  </si>
  <si>
    <t>thumb_02_l</t>
  </si>
  <si>
    <t>thumb_03_l</t>
  </si>
  <si>
    <t>cmds.mirrorJoint("</t>
  </si>
  <si>
    <t>cmds.parent("</t>
  </si>
  <si>
    <t>", "</t>
  </si>
  <si>
    <t>")</t>
  </si>
  <si>
    <t># Parent Joints</t>
  </si>
  <si>
    <t>cmds.skinCluster("</t>
  </si>
  <si>
    <t>mesh_luka_body</t>
  </si>
  <si>
    <t>", bindMethod=2, heatmapFalloff=0.68, skinMethod=2, normalizeWeights=1, weightDistribution=0, mi=5, omi=True, dr=4, rui=True)</t>
  </si>
  <si>
    <t>if cmds.objExists("</t>
  </si>
  <si>
    <t xml:space="preserve">    cmds.skinCluster("</t>
  </si>
  <si>
    <t>", e=True, ub=True)</t>
  </si>
  <si>
    <t>"):</t>
  </si>
  <si>
    <t>", name="</t>
  </si>
  <si>
    <t>cmds.ikHandle(sj="</t>
  </si>
  <si>
    <t>", ee="</t>
  </si>
  <si>
    <t>", sol="ikSplineSolver")</t>
  </si>
  <si>
    <t>cmds.rename("</t>
  </si>
  <si>
    <t>curve1</t>
  </si>
  <si>
    <t>effector1</t>
  </si>
  <si>
    <t>cmds.duplicate("</t>
  </si>
  <si>
    <t>", parentOnly=True)</t>
  </si>
  <si>
    <t>", world=True)</t>
  </si>
  <si>
    <t>", bindMethod=0, normalizeWeights=1, weightDistribution=0, mi=2, omi=True, dr=4, rui=True)</t>
  </si>
  <si>
    <t>cmds.circle(name="</t>
  </si>
  <si>
    <t>", c=(</t>
  </si>
  <si>
    <t>makeNurbCircle1</t>
  </si>
  <si>
    <t>cmds.move(</t>
  </si>
  <si>
    <t>ik_spine</t>
  </si>
  <si>
    <t>fk_hip</t>
  </si>
  <si>
    <t>fk_spine_01</t>
  </si>
  <si>
    <t>fk_spine_02</t>
  </si>
  <si>
    <t>fk_shoulder</t>
  </si>
  <si>
    <t>yzx</t>
  </si>
  <si>
    <t>cmds.setAttr("</t>
  </si>
  <si>
    <t>",</t>
  </si>
  <si>
    <t>)</t>
  </si>
  <si>
    <t># Create Torso Joints</t>
  </si>
  <si>
    <t># Create Leg Joints (left)</t>
  </si>
  <si>
    <t># Create Arm Joints (left)</t>
  </si>
  <si>
    <t># - Pinky Joints (left)</t>
  </si>
  <si>
    <t># - Middle Joints (left)</t>
  </si>
  <si>
    <t># - Ring Joints (left)</t>
  </si>
  <si>
    <t># - Index Joints (left)</t>
  </si>
  <si>
    <t># - Thumb Joints (left</t>
  </si>
  <si>
    <t># Mirror Left Joints to Right</t>
  </si>
  <si>
    <t>hip</t>
  </si>
  <si>
    <t>shoulder</t>
  </si>
  <si>
    <t># - Create Bind Joints</t>
  </si>
  <si>
    <t># - Add Skin Weight for IK Spline</t>
  </si>
  <si>
    <t>cmds.parentConstraint("</t>
  </si>
  <si>
    <t>", mo=True, weight=1)</t>
  </si>
  <si>
    <t># - Parent Controls to Bind Joints</t>
  </si>
  <si>
    <t># - Rotation Orders</t>
  </si>
  <si>
    <t># - Add Control - shoulder_CTRL</t>
  </si>
  <si>
    <t># - Add Control - hip_CTRL</t>
  </si>
  <si>
    <t># - Setup Advanced Twist Controls - ik_spine</t>
  </si>
  <si>
    <t>#####</t>
  </si>
  <si>
    <t>##### Create Finger Joints</t>
  </si>
  <si>
    <t># Add Initial Skin Weights</t>
  </si>
  <si>
    <t># - Create IK Spline</t>
  </si>
  <si>
    <t>cmds.connectAttr("</t>
  </si>
  <si>
    <t>##### Setup Torso IK Controls</t>
  </si>
  <si>
    <t>##### Setup Torso FK Controls</t>
  </si>
  <si>
    <t># - Setup FK Joints</t>
  </si>
  <si>
    <t># - Set Rotation Orders</t>
  </si>
  <si>
    <t># - Setup Joint Orientation</t>
  </si>
  <si>
    <t>cmds.joint("</t>
  </si>
  <si>
    <t>", e=True, oj="zyx", secondaryAxisOrient="yup", ch=True, zso=True)</t>
  </si>
  <si>
    <t>", e=True, zso=True, oj="xyz", sao="yup")</t>
  </si>
  <si>
    <t>", mirrorYZ=True, mirrorBehavior=True, searchReplace=("_l", "_r"))</t>
  </si>
  <si>
    <t>cmds.group("</t>
  </si>
  <si>
    <t>group1</t>
  </si>
  <si>
    <t># - Create FKConst groups for hip_CTRL and shoulder_CTRL</t>
  </si>
  <si>
    <t># - Parent FK Joints to FKConst groups</t>
  </si>
  <si>
    <t>), r=</t>
  </si>
  <si>
    <t>, ch=True, o=True)</t>
  </si>
  <si>
    <t>Radius</t>
  </si>
  <si>
    <t>", r=True, s=True)</t>
  </si>
  <si>
    <t>cmds.delete("</t>
  </si>
  <si>
    <t># -Add Control - fk_spine_01_CTRL</t>
  </si>
  <si>
    <t># -Add Control - fk_spine_02_CTRL</t>
  </si>
  <si>
    <t>cmds.createNode("curveInfo", name="ik_spine_curveInfo")</t>
  </si>
  <si>
    <t>cmds.connectAttr("ik_spine_curveShape.worldSpace[0]", "ik_spine_curveInfo.inputCurve")</t>
  </si>
  <si>
    <t>cmds.createNode("multiplyDivide", name="torso_stretchSquash_div")</t>
  </si>
  <si>
    <t>cmds.connectAttr("ik_spine_curveInfo.arcLength", "torso_stretchSquash_div.input1X")</t>
  </si>
  <si>
    <t>cmds.setAttr("torso_stretchSquash_div.input2X", round(cmds.getAttr("ik_spine_curveInfo.arcLength"), 2))</t>
  </si>
  <si>
    <t>cmds.connectAttr("torso_stretchSquash_div.outputX", "spine_01.scaleX")</t>
  </si>
  <si>
    <t>cmds.connectAttr("torso_stretchSquash_div.outputX", "spine_02.scaleX")</t>
  </si>
  <si>
    <t>cmds.connectAttr("torso_stretchSquash_div.outputX", "spine_03.scaleX")</t>
  </si>
  <si>
    <t>cmds.setAttr("torso_stretchSquash_div.operation", 2)</t>
  </si>
  <si>
    <t># - Add Stretch Squash Feature</t>
  </si>
  <si>
    <t>cmds.createNode("multiplyDivide", name="torso_stretchSquash_pow")</t>
  </si>
  <si>
    <t>cmds.setAttr("torso_stretchSquash_pow.operation", 3)</t>
  </si>
  <si>
    <t>cmds.connectAttr("torso_stretchSquash_div.outputX", "torso_stretchSquash_pow.input1X")</t>
  </si>
  <si>
    <t>cmds.setAttr("torso_stretchSquash_pow.input2X", 0.5)</t>
  </si>
  <si>
    <t>cmds.createNode("multiplyDivide", name="torso_stretchSquash_div2")</t>
  </si>
  <si>
    <t>cmds.setAttr("torso_stretchSquash_div2.input1X", 1)</t>
  </si>
  <si>
    <t>cmds.connectAttr("torso_stretchSquash_pow.outputX", "torso_stretchSquash_div2.input2X")</t>
  </si>
  <si>
    <t>cmds.connectAttr("torso_stretchSquash_div2.outputX", "spine_01.scaleY")</t>
  </si>
  <si>
    <t>cmds.connectAttr("torso_stretchSquash_div2.outputX", "spine_02.scaleY")</t>
  </si>
  <si>
    <t>cmds.connectAttr("torso_stretchSquash_div2.outputX", "spine_03.scaleY")</t>
  </si>
  <si>
    <t>cmds.connectAttr("torso_stretchSquash_div2.outputX", "spine_01.scaleZ")</t>
  </si>
  <si>
    <t>cmds.connectAttr("torso_stretchSquash_div2.outputX", "spine_02.scaleZ")</t>
  </si>
  <si>
    <t>cmds.connectAttr("torso_stretchSquash_div2.outputX", "spine_03.scaleZ")</t>
  </si>
  <si>
    <t>cmds.setAttr("torso_stretchSquash_div2.operation", 2)</t>
  </si>
</sst>
</file>

<file path=xl/styles.xml><?xml version="1.0" encoding="utf-8"?>
<styleSheet xmlns="http://schemas.openxmlformats.org/spreadsheetml/2006/main">
  <numFmts count="1">
    <numFmt numFmtId="164" formatCode="0.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1" fillId="0" borderId="0" xfId="0" applyFont="1"/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8" fillId="0" borderId="0" xfId="0" applyFont="1"/>
    <xf numFmtId="164" fontId="6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10" fillId="0" borderId="0" xfId="0" applyFont="1"/>
    <xf numFmtId="1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83"/>
  <sheetViews>
    <sheetView tabSelected="1" topLeftCell="A151" workbookViewId="0">
      <selection activeCell="A156" sqref="A156:A183"/>
    </sheetView>
  </sheetViews>
  <sheetFormatPr defaultRowHeight="15"/>
  <cols>
    <col min="1" max="1" width="13.42578125" customWidth="1"/>
    <col min="2" max="2" width="11" style="1" customWidth="1"/>
    <col min="3" max="3" width="5.42578125" customWidth="1"/>
    <col min="4" max="4" width="13.42578125" style="3" customWidth="1"/>
    <col min="5" max="5" width="1.5703125" bestFit="1" customWidth="1"/>
    <col min="6" max="6" width="13.42578125" style="4" customWidth="1"/>
    <col min="7" max="7" width="1.5703125" bestFit="1" customWidth="1"/>
    <col min="8" max="8" width="13.42578125" style="5" customWidth="1"/>
    <col min="9" max="9" width="13.7109375" customWidth="1"/>
    <col min="10" max="10" width="11.85546875" customWidth="1"/>
    <col min="11" max="11" width="36.7109375" customWidth="1"/>
    <col min="12" max="12" width="2" style="2" bestFit="1" customWidth="1"/>
    <col min="13" max="13" width="7.5703125" style="3" customWidth="1"/>
    <col min="14" max="14" width="7.5703125" style="4" customWidth="1"/>
    <col min="15" max="15" width="7.5703125" style="5" customWidth="1"/>
    <col min="16" max="16" width="7.5703125" style="12" customWidth="1"/>
  </cols>
  <sheetData>
    <row r="1" spans="1:16">
      <c r="A1" s="2" t="s">
        <v>0</v>
      </c>
    </row>
    <row r="3" spans="1:16">
      <c r="A3" s="2" t="s">
        <v>97</v>
      </c>
      <c r="B3" s="1" t="s">
        <v>10</v>
      </c>
      <c r="D3" s="3" t="s">
        <v>11</v>
      </c>
      <c r="F3" s="4" t="s">
        <v>12</v>
      </c>
      <c r="H3" s="5" t="s">
        <v>13</v>
      </c>
      <c r="M3" s="3" t="s">
        <v>11</v>
      </c>
      <c r="N3" s="4" t="s">
        <v>12</v>
      </c>
      <c r="O3" s="5" t="s">
        <v>13</v>
      </c>
      <c r="P3" s="12" t="s">
        <v>117</v>
      </c>
    </row>
    <row r="4" spans="1:16">
      <c r="A4" s="2" t="s">
        <v>77</v>
      </c>
      <c r="D4" s="3">
        <v>0</v>
      </c>
      <c r="F4" s="4">
        <v>7.1</v>
      </c>
      <c r="H4" s="5">
        <v>94</v>
      </c>
    </row>
    <row r="5" spans="1:16">
      <c r="A5" t="s">
        <v>20</v>
      </c>
      <c r="L5" s="2" t="s">
        <v>9</v>
      </c>
    </row>
    <row r="6" spans="1:16">
      <c r="A6" t="s">
        <v>14</v>
      </c>
      <c r="B6" s="1" t="s">
        <v>1</v>
      </c>
      <c r="C6" t="s">
        <v>15</v>
      </c>
      <c r="D6" s="7">
        <f>D4</f>
        <v>0</v>
      </c>
      <c r="E6" t="s">
        <v>2</v>
      </c>
      <c r="F6" s="8">
        <f>F4</f>
        <v>7.1</v>
      </c>
      <c r="G6" t="s">
        <v>2</v>
      </c>
      <c r="H6" s="9">
        <f>H4</f>
        <v>94</v>
      </c>
      <c r="I6" t="s">
        <v>3</v>
      </c>
      <c r="L6" s="2" t="s">
        <v>9</v>
      </c>
    </row>
    <row r="7" spans="1:16">
      <c r="A7" t="s">
        <v>14</v>
      </c>
      <c r="B7" s="1" t="s">
        <v>4</v>
      </c>
      <c r="C7" t="s">
        <v>15</v>
      </c>
      <c r="D7" s="7">
        <f>D6+M7</f>
        <v>0</v>
      </c>
      <c r="E7" t="s">
        <v>2</v>
      </c>
      <c r="F7" s="8">
        <f>F6+N7</f>
        <v>7.1</v>
      </c>
      <c r="G7" t="s">
        <v>2</v>
      </c>
      <c r="H7" s="9">
        <f>H6+O7</f>
        <v>101</v>
      </c>
      <c r="I7" t="s">
        <v>16</v>
      </c>
      <c r="J7" s="6" t="str">
        <f>B6</f>
        <v>pelvis</v>
      </c>
      <c r="K7" t="s">
        <v>109</v>
      </c>
      <c r="L7" s="2" t="s">
        <v>9</v>
      </c>
      <c r="M7" s="3">
        <v>0</v>
      </c>
      <c r="N7" s="4">
        <v>0</v>
      </c>
      <c r="O7" s="5">
        <v>7</v>
      </c>
    </row>
    <row r="8" spans="1:16">
      <c r="A8" t="s">
        <v>14</v>
      </c>
      <c r="B8" s="1" t="s">
        <v>5</v>
      </c>
      <c r="C8" t="s">
        <v>15</v>
      </c>
      <c r="D8" s="7">
        <f>D7+M8</f>
        <v>0</v>
      </c>
      <c r="E8" t="s">
        <v>2</v>
      </c>
      <c r="F8" s="8">
        <f>F7+N8</f>
        <v>7.1</v>
      </c>
      <c r="G8" t="s">
        <v>2</v>
      </c>
      <c r="H8" s="9">
        <f>H7+O8</f>
        <v>113</v>
      </c>
      <c r="I8" t="s">
        <v>16</v>
      </c>
      <c r="J8" s="6" t="str">
        <f>B7</f>
        <v>spine_01</v>
      </c>
      <c r="K8" t="s">
        <v>109</v>
      </c>
      <c r="L8" s="2" t="s">
        <v>9</v>
      </c>
      <c r="M8" s="3">
        <v>0</v>
      </c>
      <c r="N8" s="4">
        <v>0</v>
      </c>
      <c r="O8" s="5">
        <v>12</v>
      </c>
    </row>
    <row r="9" spans="1:16">
      <c r="A9" t="s">
        <v>14</v>
      </c>
      <c r="B9" s="1" t="s">
        <v>6</v>
      </c>
      <c r="C9" t="s">
        <v>15</v>
      </c>
      <c r="D9" s="7">
        <f>D8+M9</f>
        <v>0</v>
      </c>
      <c r="E9" t="s">
        <v>2</v>
      </c>
      <c r="F9" s="8">
        <f>F8+N9</f>
        <v>7.1</v>
      </c>
      <c r="G9" t="s">
        <v>2</v>
      </c>
      <c r="H9" s="9">
        <f>H8+O9</f>
        <v>125</v>
      </c>
      <c r="I9" t="s">
        <v>16</v>
      </c>
      <c r="J9" s="6" t="str">
        <f>B8</f>
        <v>spine_02</v>
      </c>
      <c r="K9" t="s">
        <v>109</v>
      </c>
      <c r="L9" s="2" t="s">
        <v>9</v>
      </c>
      <c r="M9" s="3">
        <v>0</v>
      </c>
      <c r="N9" s="4">
        <v>0</v>
      </c>
      <c r="O9" s="5">
        <v>12</v>
      </c>
    </row>
    <row r="10" spans="1:16">
      <c r="A10" t="s">
        <v>14</v>
      </c>
      <c r="B10" s="1" t="s">
        <v>7</v>
      </c>
      <c r="C10" t="s">
        <v>15</v>
      </c>
      <c r="D10" s="7">
        <f>D9+M10</f>
        <v>0</v>
      </c>
      <c r="E10" t="s">
        <v>2</v>
      </c>
      <c r="F10" s="8">
        <f>F9+N10</f>
        <v>7.1</v>
      </c>
      <c r="G10" t="s">
        <v>2</v>
      </c>
      <c r="H10" s="9">
        <f>H9+O10</f>
        <v>135.19999999999999</v>
      </c>
      <c r="I10" t="s">
        <v>16</v>
      </c>
      <c r="J10" s="6" t="str">
        <f>B9</f>
        <v>spine_03</v>
      </c>
      <c r="K10" t="s">
        <v>109</v>
      </c>
      <c r="L10" s="2" t="s">
        <v>9</v>
      </c>
      <c r="M10" s="3">
        <v>0</v>
      </c>
      <c r="N10" s="4">
        <v>0</v>
      </c>
      <c r="O10" s="5">
        <v>10.199999999999999</v>
      </c>
    </row>
    <row r="11" spans="1:16">
      <c r="A11" t="s">
        <v>14</v>
      </c>
      <c r="B11" s="1" t="s">
        <v>8</v>
      </c>
      <c r="C11" t="s">
        <v>15</v>
      </c>
      <c r="D11" s="7">
        <f>D10+M11</f>
        <v>0</v>
      </c>
      <c r="E11" t="s">
        <v>2</v>
      </c>
      <c r="F11" s="8">
        <f>F10+N11</f>
        <v>7.1</v>
      </c>
      <c r="G11" t="s">
        <v>2</v>
      </c>
      <c r="H11" s="9">
        <f>H10+O11</f>
        <v>147.19999999999999</v>
      </c>
      <c r="I11" t="s">
        <v>16</v>
      </c>
      <c r="J11" s="6" t="str">
        <f>B10</f>
        <v>neck</v>
      </c>
      <c r="K11" t="s">
        <v>109</v>
      </c>
      <c r="L11" s="2" t="s">
        <v>9</v>
      </c>
      <c r="M11" s="3">
        <v>0</v>
      </c>
      <c r="N11" s="4">
        <v>0</v>
      </c>
      <c r="O11" s="5">
        <v>12</v>
      </c>
    </row>
    <row r="13" spans="1:16">
      <c r="A13" s="2" t="s">
        <v>78</v>
      </c>
      <c r="D13" s="3">
        <v>8</v>
      </c>
      <c r="F13" s="4">
        <v>4</v>
      </c>
      <c r="H13" s="5">
        <v>93</v>
      </c>
    </row>
    <row r="14" spans="1:16">
      <c r="A14" t="s">
        <v>20</v>
      </c>
      <c r="L14" s="2" t="s">
        <v>9</v>
      </c>
    </row>
    <row r="15" spans="1:16">
      <c r="A15" t="s">
        <v>14</v>
      </c>
      <c r="B15" s="1" t="s">
        <v>17</v>
      </c>
      <c r="C15" t="s">
        <v>15</v>
      </c>
      <c r="D15" s="7">
        <f>D13</f>
        <v>8</v>
      </c>
      <c r="E15" t="s">
        <v>2</v>
      </c>
      <c r="F15" s="8">
        <f>F13</f>
        <v>4</v>
      </c>
      <c r="G15" t="s">
        <v>2</v>
      </c>
      <c r="H15" s="9">
        <f>H13</f>
        <v>93</v>
      </c>
      <c r="I15" t="s">
        <v>3</v>
      </c>
      <c r="L15" s="2" t="s">
        <v>9</v>
      </c>
    </row>
    <row r="16" spans="1:16">
      <c r="A16" t="s">
        <v>14</v>
      </c>
      <c r="B16" s="1" t="s">
        <v>18</v>
      </c>
      <c r="C16" t="s">
        <v>15</v>
      </c>
      <c r="D16" s="7">
        <f>D15+M16</f>
        <v>8</v>
      </c>
      <c r="E16" t="s">
        <v>2</v>
      </c>
      <c r="F16" s="8">
        <f>F15+N16</f>
        <v>1.6</v>
      </c>
      <c r="G16" t="s">
        <v>2</v>
      </c>
      <c r="H16" s="9">
        <f>H15+O16</f>
        <v>52.5</v>
      </c>
      <c r="I16" t="s">
        <v>16</v>
      </c>
      <c r="J16" s="6" t="str">
        <f>B15</f>
        <v>thigh_l</v>
      </c>
      <c r="K16" t="s">
        <v>109</v>
      </c>
      <c r="L16" s="2" t="s">
        <v>9</v>
      </c>
      <c r="M16" s="3">
        <v>0</v>
      </c>
      <c r="N16" s="4">
        <v>-2.4</v>
      </c>
      <c r="O16" s="5">
        <v>-40.5</v>
      </c>
    </row>
    <row r="17" spans="1:15">
      <c r="A17" t="s">
        <v>14</v>
      </c>
      <c r="B17" s="1" t="s">
        <v>21</v>
      </c>
      <c r="C17" t="s">
        <v>15</v>
      </c>
      <c r="D17" s="7">
        <f>D16+M17</f>
        <v>8</v>
      </c>
      <c r="E17" t="s">
        <v>2</v>
      </c>
      <c r="F17" s="8">
        <f>F16+N17</f>
        <v>1.3</v>
      </c>
      <c r="G17" t="s">
        <v>2</v>
      </c>
      <c r="H17" s="9">
        <f>H16+O17</f>
        <v>13.600000000000001</v>
      </c>
      <c r="I17" t="s">
        <v>16</v>
      </c>
      <c r="J17" s="6" t="str">
        <f>B16</f>
        <v>calf_l</v>
      </c>
      <c r="K17" t="s">
        <v>109</v>
      </c>
      <c r="L17" s="2" t="s">
        <v>9</v>
      </c>
      <c r="M17" s="3">
        <v>0</v>
      </c>
      <c r="N17" s="4">
        <v>-0.3</v>
      </c>
      <c r="O17" s="5">
        <v>-38.9</v>
      </c>
    </row>
    <row r="18" spans="1:15">
      <c r="A18" t="s">
        <v>14</v>
      </c>
      <c r="B18" s="1" t="s">
        <v>19</v>
      </c>
      <c r="C18" t="s">
        <v>15</v>
      </c>
      <c r="D18" s="7">
        <f>D17+M18</f>
        <v>8</v>
      </c>
      <c r="E18" t="s">
        <v>2</v>
      </c>
      <c r="F18" s="8">
        <f>F17+N18</f>
        <v>-10</v>
      </c>
      <c r="G18" t="s">
        <v>2</v>
      </c>
      <c r="H18" s="9">
        <f>H17+O18</f>
        <v>0</v>
      </c>
      <c r="I18" t="s">
        <v>16</v>
      </c>
      <c r="J18" s="6" t="str">
        <f>B17</f>
        <v>foot_l</v>
      </c>
      <c r="K18" t="s">
        <v>109</v>
      </c>
      <c r="L18" s="2" t="s">
        <v>9</v>
      </c>
      <c r="M18" s="3">
        <v>0</v>
      </c>
      <c r="N18" s="4">
        <v>-11.3</v>
      </c>
      <c r="O18" s="5">
        <v>-13.6</v>
      </c>
    </row>
    <row r="20" spans="1:15">
      <c r="A20" s="2" t="s">
        <v>79</v>
      </c>
      <c r="D20" s="3">
        <v>3</v>
      </c>
      <c r="F20" s="4">
        <v>7.1</v>
      </c>
      <c r="H20" s="5">
        <v>132</v>
      </c>
    </row>
    <row r="21" spans="1:15">
      <c r="A21" t="s">
        <v>20</v>
      </c>
      <c r="L21" s="2" t="s">
        <v>9</v>
      </c>
    </row>
    <row r="22" spans="1:15">
      <c r="A22" t="s">
        <v>14</v>
      </c>
      <c r="B22" s="1" t="s">
        <v>22</v>
      </c>
      <c r="C22" t="s">
        <v>15</v>
      </c>
      <c r="D22" s="7">
        <f>D20</f>
        <v>3</v>
      </c>
      <c r="E22" t="s">
        <v>2</v>
      </c>
      <c r="F22" s="8">
        <f>F20</f>
        <v>7.1</v>
      </c>
      <c r="G22" t="s">
        <v>2</v>
      </c>
      <c r="H22" s="9">
        <f>H20</f>
        <v>132</v>
      </c>
      <c r="I22" t="s">
        <v>3</v>
      </c>
      <c r="L22" s="2" t="s">
        <v>9</v>
      </c>
    </row>
    <row r="23" spans="1:15">
      <c r="A23" t="s">
        <v>14</v>
      </c>
      <c r="B23" s="1" t="s">
        <v>23</v>
      </c>
      <c r="C23" t="s">
        <v>15</v>
      </c>
      <c r="D23" s="7">
        <f>D22+M23</f>
        <v>16</v>
      </c>
      <c r="E23" t="s">
        <v>2</v>
      </c>
      <c r="F23" s="8">
        <f>F22+N23</f>
        <v>7.1</v>
      </c>
      <c r="G23" t="s">
        <v>2</v>
      </c>
      <c r="H23" s="9">
        <f>H22+O23</f>
        <v>127.4</v>
      </c>
      <c r="I23" t="s">
        <v>16</v>
      </c>
      <c r="J23" s="6" t="str">
        <f>B22</f>
        <v>clavicle_l</v>
      </c>
      <c r="K23" t="s">
        <v>109</v>
      </c>
      <c r="L23" s="2" t="s">
        <v>9</v>
      </c>
      <c r="M23" s="3">
        <v>13</v>
      </c>
      <c r="N23" s="4">
        <v>0</v>
      </c>
      <c r="O23" s="5">
        <v>-4.5999999999999996</v>
      </c>
    </row>
    <row r="24" spans="1:15">
      <c r="A24" t="s">
        <v>14</v>
      </c>
      <c r="B24" s="1" t="s">
        <v>24</v>
      </c>
      <c r="C24" t="s">
        <v>15</v>
      </c>
      <c r="D24" s="7">
        <f>D23+M24</f>
        <v>34.799999999999997</v>
      </c>
      <c r="E24" t="s">
        <v>2</v>
      </c>
      <c r="F24" s="8">
        <f>F23+N24</f>
        <v>7.1999999999999993</v>
      </c>
      <c r="G24" t="s">
        <v>2</v>
      </c>
      <c r="H24" s="9">
        <f>H23+O24</f>
        <v>127.4</v>
      </c>
      <c r="I24" t="s">
        <v>16</v>
      </c>
      <c r="J24" s="6" t="str">
        <f>B23</f>
        <v>upperarm_l</v>
      </c>
      <c r="K24" t="s">
        <v>109</v>
      </c>
      <c r="L24" s="2" t="s">
        <v>9</v>
      </c>
      <c r="M24" s="3">
        <v>18.8</v>
      </c>
      <c r="N24" s="4">
        <v>0.1</v>
      </c>
      <c r="O24" s="5">
        <v>0</v>
      </c>
    </row>
    <row r="25" spans="1:15">
      <c r="A25" t="s">
        <v>14</v>
      </c>
      <c r="B25" s="1" t="s">
        <v>25</v>
      </c>
      <c r="C25" t="s">
        <v>15</v>
      </c>
      <c r="D25" s="7">
        <f>D24+M25</f>
        <v>56.599999999999994</v>
      </c>
      <c r="E25" t="s">
        <v>2</v>
      </c>
      <c r="F25" s="8">
        <f>F24+N25</f>
        <v>7.1</v>
      </c>
      <c r="G25" t="s">
        <v>2</v>
      </c>
      <c r="H25" s="9">
        <f>H24+O25</f>
        <v>127.4</v>
      </c>
      <c r="I25" t="s">
        <v>16</v>
      </c>
      <c r="J25" s="6" t="str">
        <f>B24</f>
        <v>lowerarm_l</v>
      </c>
      <c r="K25" t="s">
        <v>109</v>
      </c>
      <c r="L25" s="2" t="s">
        <v>9</v>
      </c>
      <c r="M25" s="3">
        <v>21.8</v>
      </c>
      <c r="N25" s="4">
        <v>-0.1</v>
      </c>
      <c r="O25" s="5">
        <v>0</v>
      </c>
    </row>
    <row r="27" spans="1:15">
      <c r="A27" s="2" t="s">
        <v>98</v>
      </c>
    </row>
    <row r="28" spans="1:15">
      <c r="A28" s="2" t="s">
        <v>80</v>
      </c>
      <c r="D28" s="3">
        <v>64.7</v>
      </c>
      <c r="F28" s="4">
        <v>11.3</v>
      </c>
      <c r="H28" s="5">
        <v>127.3</v>
      </c>
    </row>
    <row r="29" spans="1:15">
      <c r="A29" t="s">
        <v>20</v>
      </c>
      <c r="L29" s="2" t="s">
        <v>9</v>
      </c>
    </row>
    <row r="30" spans="1:15">
      <c r="A30" t="s">
        <v>14</v>
      </c>
      <c r="B30" s="1" t="s">
        <v>27</v>
      </c>
      <c r="C30" t="s">
        <v>15</v>
      </c>
      <c r="D30" s="7">
        <f>D28</f>
        <v>64.7</v>
      </c>
      <c r="E30" t="s">
        <v>2</v>
      </c>
      <c r="F30" s="8">
        <f>F28</f>
        <v>11.3</v>
      </c>
      <c r="G30" t="s">
        <v>2</v>
      </c>
      <c r="H30" s="9">
        <f>H28</f>
        <v>127.3</v>
      </c>
      <c r="I30" t="s">
        <v>3</v>
      </c>
      <c r="L30" s="2" t="s">
        <v>9</v>
      </c>
    </row>
    <row r="31" spans="1:15">
      <c r="A31" t="s">
        <v>14</v>
      </c>
      <c r="B31" s="1" t="s">
        <v>26</v>
      </c>
      <c r="C31" t="s">
        <v>15</v>
      </c>
      <c r="D31" s="7">
        <f>D30+M31</f>
        <v>66.2</v>
      </c>
      <c r="E31" t="s">
        <v>2</v>
      </c>
      <c r="F31" s="8">
        <f>F30+N31</f>
        <v>11.600000000000001</v>
      </c>
      <c r="G31" t="s">
        <v>2</v>
      </c>
      <c r="H31" s="9">
        <f>H30+O31</f>
        <v>127.39999999999999</v>
      </c>
      <c r="I31" t="s">
        <v>16</v>
      </c>
      <c r="J31" s="6" t="str">
        <f>B30</f>
        <v>pinky_01_l</v>
      </c>
      <c r="K31" t="s">
        <v>109</v>
      </c>
      <c r="L31" s="2" t="s">
        <v>9</v>
      </c>
      <c r="M31" s="3">
        <v>1.5</v>
      </c>
      <c r="N31" s="4">
        <v>0.3</v>
      </c>
      <c r="O31" s="5">
        <v>0.1</v>
      </c>
    </row>
    <row r="32" spans="1:15">
      <c r="A32" t="s">
        <v>14</v>
      </c>
      <c r="B32" s="1" t="s">
        <v>28</v>
      </c>
      <c r="C32" t="s">
        <v>15</v>
      </c>
      <c r="D32" s="7">
        <f>D31+M32</f>
        <v>67.7</v>
      </c>
      <c r="E32" t="s">
        <v>2</v>
      </c>
      <c r="F32" s="8">
        <f>F31+N32</f>
        <v>11.8</v>
      </c>
      <c r="G32" t="s">
        <v>2</v>
      </c>
      <c r="H32" s="9">
        <f>H31+O32</f>
        <v>127.3</v>
      </c>
      <c r="I32" t="s">
        <v>16</v>
      </c>
      <c r="J32" s="6" t="str">
        <f>B31</f>
        <v>pinky_02_l</v>
      </c>
      <c r="K32" t="s">
        <v>109</v>
      </c>
      <c r="L32" s="2" t="s">
        <v>9</v>
      </c>
      <c r="M32" s="3">
        <v>1.5</v>
      </c>
      <c r="N32" s="4">
        <v>0.2</v>
      </c>
      <c r="O32" s="5">
        <v>-0.1</v>
      </c>
    </row>
    <row r="34" spans="1:15">
      <c r="A34" s="2" t="s">
        <v>82</v>
      </c>
      <c r="D34" s="3">
        <v>65.7</v>
      </c>
      <c r="F34" s="4">
        <v>9.1999999999999993</v>
      </c>
      <c r="H34" s="5">
        <v>127.4</v>
      </c>
    </row>
    <row r="35" spans="1:15">
      <c r="A35" t="s">
        <v>20</v>
      </c>
      <c r="L35" s="2" t="s">
        <v>9</v>
      </c>
    </row>
    <row r="36" spans="1:15">
      <c r="A36" t="s">
        <v>14</v>
      </c>
      <c r="B36" s="1" t="s">
        <v>29</v>
      </c>
      <c r="C36" t="s">
        <v>15</v>
      </c>
      <c r="D36" s="7">
        <f>D34</f>
        <v>65.7</v>
      </c>
      <c r="E36" t="s">
        <v>2</v>
      </c>
      <c r="F36" s="8">
        <f>F34</f>
        <v>9.1999999999999993</v>
      </c>
      <c r="G36" t="s">
        <v>2</v>
      </c>
      <c r="H36" s="9">
        <f>H34</f>
        <v>127.4</v>
      </c>
      <c r="I36" t="s">
        <v>3</v>
      </c>
      <c r="L36" s="2" t="s">
        <v>9</v>
      </c>
    </row>
    <row r="37" spans="1:15">
      <c r="A37" t="s">
        <v>14</v>
      </c>
      <c r="B37" s="1" t="s">
        <v>30</v>
      </c>
      <c r="C37" t="s">
        <v>15</v>
      </c>
      <c r="D37" s="7">
        <f>D36+M37</f>
        <v>68.100000000000009</v>
      </c>
      <c r="E37" t="s">
        <v>2</v>
      </c>
      <c r="F37" s="8">
        <f>F36+N37</f>
        <v>9.6</v>
      </c>
      <c r="G37" t="s">
        <v>2</v>
      </c>
      <c r="H37" s="9">
        <f>H36+O37</f>
        <v>127.30000000000001</v>
      </c>
      <c r="I37" t="s">
        <v>16</v>
      </c>
      <c r="J37" s="6" t="str">
        <f>B36</f>
        <v>ring_01_l</v>
      </c>
      <c r="K37" t="s">
        <v>109</v>
      </c>
      <c r="L37" s="2" t="s">
        <v>9</v>
      </c>
      <c r="M37" s="3">
        <v>2.4</v>
      </c>
      <c r="N37" s="4">
        <v>0.4</v>
      </c>
      <c r="O37" s="5">
        <v>-0.1</v>
      </c>
    </row>
    <row r="38" spans="1:15">
      <c r="A38" t="s">
        <v>14</v>
      </c>
      <c r="B38" s="1" t="s">
        <v>31</v>
      </c>
      <c r="C38" t="s">
        <v>15</v>
      </c>
      <c r="D38" s="7">
        <f>D37+M38</f>
        <v>70.500000000000014</v>
      </c>
      <c r="E38" t="s">
        <v>2</v>
      </c>
      <c r="F38" s="8">
        <f>F37+N38</f>
        <v>10</v>
      </c>
      <c r="G38" t="s">
        <v>2</v>
      </c>
      <c r="H38" s="9">
        <f>H37+O38</f>
        <v>127.30000000000001</v>
      </c>
      <c r="I38" t="s">
        <v>16</v>
      </c>
      <c r="J38" s="6" t="str">
        <f>B37</f>
        <v>ring_02_l</v>
      </c>
      <c r="K38" t="s">
        <v>109</v>
      </c>
      <c r="L38" s="2" t="s">
        <v>9</v>
      </c>
      <c r="M38" s="3">
        <v>2.4</v>
      </c>
      <c r="N38" s="4">
        <v>0.4</v>
      </c>
      <c r="O38" s="5">
        <v>0</v>
      </c>
    </row>
    <row r="40" spans="1:15">
      <c r="A40" s="2" t="s">
        <v>81</v>
      </c>
      <c r="D40" s="3">
        <v>66.2</v>
      </c>
      <c r="F40" s="4">
        <v>7.2</v>
      </c>
      <c r="H40" s="5">
        <v>127.4</v>
      </c>
    </row>
    <row r="41" spans="1:15">
      <c r="A41" t="s">
        <v>20</v>
      </c>
      <c r="L41" s="2" t="s">
        <v>9</v>
      </c>
    </row>
    <row r="42" spans="1:15">
      <c r="A42" t="s">
        <v>14</v>
      </c>
      <c r="B42" s="1" t="s">
        <v>32</v>
      </c>
      <c r="C42" t="s">
        <v>15</v>
      </c>
      <c r="D42" s="7">
        <f>D40</f>
        <v>66.2</v>
      </c>
      <c r="E42" t="s">
        <v>2</v>
      </c>
      <c r="F42" s="8">
        <f>F40</f>
        <v>7.2</v>
      </c>
      <c r="G42" t="s">
        <v>2</v>
      </c>
      <c r="H42" s="9">
        <f>H40</f>
        <v>127.4</v>
      </c>
      <c r="I42" t="s">
        <v>3</v>
      </c>
      <c r="L42" s="2" t="s">
        <v>9</v>
      </c>
    </row>
    <row r="43" spans="1:15">
      <c r="A43" t="s">
        <v>14</v>
      </c>
      <c r="B43" s="1" t="s">
        <v>33</v>
      </c>
      <c r="C43" t="s">
        <v>15</v>
      </c>
      <c r="D43" s="7">
        <f>D42+M43</f>
        <v>68.8</v>
      </c>
      <c r="E43" t="s">
        <v>2</v>
      </c>
      <c r="F43" s="8">
        <f>F42+N43</f>
        <v>7.3</v>
      </c>
      <c r="G43" t="s">
        <v>2</v>
      </c>
      <c r="H43" s="9">
        <f>H42+O43</f>
        <v>127.30000000000001</v>
      </c>
      <c r="I43" t="s">
        <v>16</v>
      </c>
      <c r="J43" s="6" t="str">
        <f>B42</f>
        <v>middle_01_l</v>
      </c>
      <c r="K43" t="s">
        <v>109</v>
      </c>
      <c r="L43" s="2" t="s">
        <v>9</v>
      </c>
      <c r="M43" s="3">
        <v>2.6</v>
      </c>
      <c r="N43" s="4">
        <v>0.1</v>
      </c>
      <c r="O43" s="5">
        <v>-0.1</v>
      </c>
    </row>
    <row r="44" spans="1:15">
      <c r="A44" t="s">
        <v>14</v>
      </c>
      <c r="B44" s="1" t="s">
        <v>34</v>
      </c>
      <c r="C44" t="s">
        <v>15</v>
      </c>
      <c r="D44" s="7">
        <f>D43+M44</f>
        <v>71.2</v>
      </c>
      <c r="E44" t="s">
        <v>2</v>
      </c>
      <c r="F44" s="8">
        <f>F43+N44</f>
        <v>7.3</v>
      </c>
      <c r="G44" t="s">
        <v>2</v>
      </c>
      <c r="H44" s="9">
        <f>H43+O44</f>
        <v>127.4</v>
      </c>
      <c r="I44" t="s">
        <v>16</v>
      </c>
      <c r="J44" s="6" t="str">
        <f>B43</f>
        <v>middle_02_l</v>
      </c>
      <c r="K44" t="s">
        <v>109</v>
      </c>
      <c r="L44" s="2" t="s">
        <v>9</v>
      </c>
      <c r="M44" s="3">
        <v>2.4</v>
      </c>
      <c r="N44" s="4">
        <v>0</v>
      </c>
      <c r="O44" s="5">
        <v>0.1</v>
      </c>
    </row>
    <row r="46" spans="1:15">
      <c r="A46" s="2" t="s">
        <v>83</v>
      </c>
      <c r="D46" s="3">
        <v>65.7</v>
      </c>
      <c r="F46" s="4">
        <v>5.2</v>
      </c>
      <c r="H46" s="5">
        <v>127.3</v>
      </c>
    </row>
    <row r="47" spans="1:15">
      <c r="A47" t="s">
        <v>20</v>
      </c>
      <c r="L47" s="2" t="s">
        <v>9</v>
      </c>
    </row>
    <row r="48" spans="1:15">
      <c r="A48" t="s">
        <v>14</v>
      </c>
      <c r="B48" s="1" t="s">
        <v>35</v>
      </c>
      <c r="C48" t="s">
        <v>15</v>
      </c>
      <c r="D48" s="7">
        <f>D46</f>
        <v>65.7</v>
      </c>
      <c r="E48" t="s">
        <v>2</v>
      </c>
      <c r="F48" s="8">
        <f>F46</f>
        <v>5.2</v>
      </c>
      <c r="G48" t="s">
        <v>2</v>
      </c>
      <c r="H48" s="9">
        <f>H46</f>
        <v>127.3</v>
      </c>
      <c r="I48" t="s">
        <v>3</v>
      </c>
      <c r="L48" s="2" t="s">
        <v>9</v>
      </c>
    </row>
    <row r="49" spans="1:15">
      <c r="A49" t="s">
        <v>14</v>
      </c>
      <c r="B49" s="1" t="s">
        <v>36</v>
      </c>
      <c r="C49" t="s">
        <v>15</v>
      </c>
      <c r="D49" s="7">
        <f>D48+M49</f>
        <v>67.8</v>
      </c>
      <c r="E49" t="s">
        <v>2</v>
      </c>
      <c r="F49" s="8">
        <f>F48+N49</f>
        <v>4.9000000000000004</v>
      </c>
      <c r="G49" t="s">
        <v>2</v>
      </c>
      <c r="H49" s="9">
        <f>H48+O49</f>
        <v>127.3</v>
      </c>
      <c r="I49" t="s">
        <v>16</v>
      </c>
      <c r="J49" s="6" t="str">
        <f>B48</f>
        <v>index_01_l</v>
      </c>
      <c r="K49" t="s">
        <v>109</v>
      </c>
      <c r="L49" s="2" t="s">
        <v>9</v>
      </c>
      <c r="M49" s="3">
        <v>2.1</v>
      </c>
      <c r="N49" s="4">
        <v>-0.3</v>
      </c>
      <c r="O49" s="5">
        <v>0</v>
      </c>
    </row>
    <row r="50" spans="1:15">
      <c r="A50" t="s">
        <v>14</v>
      </c>
      <c r="B50" s="1" t="s">
        <v>37</v>
      </c>
      <c r="C50" t="s">
        <v>15</v>
      </c>
      <c r="D50" s="7">
        <f>D49+M50</f>
        <v>70.2</v>
      </c>
      <c r="E50" t="s">
        <v>2</v>
      </c>
      <c r="F50" s="8">
        <f>F49+N50</f>
        <v>4.6000000000000005</v>
      </c>
      <c r="G50" t="s">
        <v>2</v>
      </c>
      <c r="H50" s="9">
        <f>H49+O50</f>
        <v>127.3</v>
      </c>
      <c r="I50" t="s">
        <v>16</v>
      </c>
      <c r="J50" s="6" t="str">
        <f>B49</f>
        <v>index_02_l</v>
      </c>
      <c r="K50" t="s">
        <v>109</v>
      </c>
      <c r="L50" s="2" t="s">
        <v>9</v>
      </c>
      <c r="M50" s="3">
        <v>2.4</v>
      </c>
      <c r="N50" s="4">
        <v>-0.3</v>
      </c>
      <c r="O50" s="5">
        <v>0</v>
      </c>
    </row>
    <row r="52" spans="1:15">
      <c r="A52" s="2" t="s">
        <v>84</v>
      </c>
      <c r="D52" s="3">
        <v>59.8</v>
      </c>
      <c r="F52" s="4">
        <v>5.2</v>
      </c>
      <c r="H52" s="5">
        <v>127.2</v>
      </c>
    </row>
    <row r="53" spans="1:15">
      <c r="A53" t="s">
        <v>20</v>
      </c>
      <c r="L53" s="2" t="s">
        <v>9</v>
      </c>
    </row>
    <row r="54" spans="1:15">
      <c r="A54" t="s">
        <v>14</v>
      </c>
      <c r="B54" s="1" t="s">
        <v>38</v>
      </c>
      <c r="C54" t="s">
        <v>15</v>
      </c>
      <c r="D54" s="7">
        <f>D52</f>
        <v>59.8</v>
      </c>
      <c r="E54" t="s">
        <v>2</v>
      </c>
      <c r="F54" s="8">
        <f>F52</f>
        <v>5.2</v>
      </c>
      <c r="G54" t="s">
        <v>2</v>
      </c>
      <c r="H54" s="9">
        <f>H52</f>
        <v>127.2</v>
      </c>
      <c r="I54" t="s">
        <v>3</v>
      </c>
      <c r="L54" s="2" t="s">
        <v>9</v>
      </c>
    </row>
    <row r="55" spans="1:15">
      <c r="A55" t="s">
        <v>14</v>
      </c>
      <c r="B55" s="1" t="s">
        <v>39</v>
      </c>
      <c r="C55" t="s">
        <v>15</v>
      </c>
      <c r="D55" s="7">
        <f>D54+M55</f>
        <v>61.099999999999994</v>
      </c>
      <c r="E55" t="s">
        <v>2</v>
      </c>
      <c r="F55" s="8">
        <f>F54+N55</f>
        <v>3.1</v>
      </c>
      <c r="G55" t="s">
        <v>2</v>
      </c>
      <c r="H55" s="9">
        <f>H54+O55</f>
        <v>127</v>
      </c>
      <c r="I55" t="s">
        <v>16</v>
      </c>
      <c r="J55" s="6" t="str">
        <f>B54</f>
        <v>thumb_01_l</v>
      </c>
      <c r="K55" t="s">
        <v>109</v>
      </c>
      <c r="L55" s="2" t="s">
        <v>9</v>
      </c>
      <c r="M55" s="3">
        <v>1.3</v>
      </c>
      <c r="N55" s="4">
        <v>-2.1</v>
      </c>
      <c r="O55" s="5">
        <v>-0.2</v>
      </c>
    </row>
    <row r="56" spans="1:15">
      <c r="A56" t="s">
        <v>14</v>
      </c>
      <c r="B56" s="1" t="s">
        <v>40</v>
      </c>
      <c r="C56" t="s">
        <v>15</v>
      </c>
      <c r="D56" s="7">
        <f>D55+M56</f>
        <v>63.8</v>
      </c>
      <c r="E56" t="s">
        <v>2</v>
      </c>
      <c r="F56" s="8">
        <f>F55+N56</f>
        <v>2</v>
      </c>
      <c r="G56" t="s">
        <v>2</v>
      </c>
      <c r="H56" s="9">
        <f>H55+O56</f>
        <v>126</v>
      </c>
      <c r="I56" t="s">
        <v>16</v>
      </c>
      <c r="J56" s="6" t="str">
        <f>B55</f>
        <v>thumb_02_l</v>
      </c>
      <c r="K56" t="s">
        <v>109</v>
      </c>
      <c r="L56" s="2" t="s">
        <v>9</v>
      </c>
      <c r="M56" s="3">
        <v>2.7</v>
      </c>
      <c r="N56" s="4">
        <v>-1.1000000000000001</v>
      </c>
      <c r="O56" s="5">
        <v>-1</v>
      </c>
    </row>
    <row r="58" spans="1:15">
      <c r="A58" s="2" t="s">
        <v>45</v>
      </c>
      <c r="L58" s="2" t="s">
        <v>9</v>
      </c>
    </row>
    <row r="59" spans="1:15">
      <c r="A59" t="s">
        <v>42</v>
      </c>
      <c r="B59" s="6" t="str">
        <f>B30</f>
        <v>pinky_01_l</v>
      </c>
      <c r="C59" t="s">
        <v>43</v>
      </c>
      <c r="D59" s="6" t="str">
        <f>B25</f>
        <v>hand_l</v>
      </c>
      <c r="I59" t="s">
        <v>44</v>
      </c>
      <c r="L59" s="2" t="s">
        <v>9</v>
      </c>
    </row>
    <row r="60" spans="1:15">
      <c r="A60" t="s">
        <v>42</v>
      </c>
      <c r="B60" s="6" t="str">
        <f>B36</f>
        <v>ring_01_l</v>
      </c>
      <c r="C60" t="s">
        <v>43</v>
      </c>
      <c r="D60" s="6" t="str">
        <f>B25</f>
        <v>hand_l</v>
      </c>
      <c r="I60" t="s">
        <v>44</v>
      </c>
      <c r="L60" s="2" t="s">
        <v>9</v>
      </c>
    </row>
    <row r="61" spans="1:15">
      <c r="A61" t="s">
        <v>42</v>
      </c>
      <c r="B61" s="6" t="str">
        <f>B42</f>
        <v>middle_01_l</v>
      </c>
      <c r="C61" t="s">
        <v>43</v>
      </c>
      <c r="D61" s="6" t="str">
        <f>B25</f>
        <v>hand_l</v>
      </c>
      <c r="I61" t="s">
        <v>44</v>
      </c>
      <c r="L61" s="2" t="s">
        <v>9</v>
      </c>
    </row>
    <row r="62" spans="1:15">
      <c r="A62" t="s">
        <v>42</v>
      </c>
      <c r="B62" s="6" t="str">
        <f>B48</f>
        <v>index_01_l</v>
      </c>
      <c r="C62" t="s">
        <v>43</v>
      </c>
      <c r="D62" s="6" t="str">
        <f>B25</f>
        <v>hand_l</v>
      </c>
      <c r="I62" t="s">
        <v>44</v>
      </c>
      <c r="L62" s="2" t="s">
        <v>9</v>
      </c>
    </row>
    <row r="63" spans="1:15">
      <c r="A63" t="s">
        <v>42</v>
      </c>
      <c r="B63" s="6" t="str">
        <f>B54</f>
        <v>thumb_01_l</v>
      </c>
      <c r="C63" t="s">
        <v>43</v>
      </c>
      <c r="D63" s="6" t="str">
        <f>B25</f>
        <v>hand_l</v>
      </c>
      <c r="I63" t="s">
        <v>44</v>
      </c>
      <c r="L63" s="2" t="s">
        <v>9</v>
      </c>
    </row>
    <row r="64" spans="1:15">
      <c r="A64" t="s">
        <v>42</v>
      </c>
      <c r="B64" s="6" t="str">
        <f>B22</f>
        <v>clavicle_l</v>
      </c>
      <c r="C64" t="s">
        <v>43</v>
      </c>
      <c r="D64" s="6" t="str">
        <f>B9</f>
        <v>spine_03</v>
      </c>
      <c r="I64" t="s">
        <v>44</v>
      </c>
      <c r="L64" s="2" t="s">
        <v>9</v>
      </c>
    </row>
    <row r="65" spans="1:15">
      <c r="A65" t="s">
        <v>42</v>
      </c>
      <c r="B65" s="6" t="str">
        <f>B15</f>
        <v>thigh_l</v>
      </c>
      <c r="C65" t="s">
        <v>43</v>
      </c>
      <c r="D65" s="6" t="str">
        <f>B6</f>
        <v>pelvis</v>
      </c>
      <c r="I65" t="s">
        <v>44</v>
      </c>
      <c r="L65" s="2" t="s">
        <v>9</v>
      </c>
    </row>
    <row r="67" spans="1:15">
      <c r="A67" s="2" t="s">
        <v>85</v>
      </c>
      <c r="B67" s="4"/>
      <c r="C67" s="5"/>
      <c r="D67"/>
      <c r="F67"/>
      <c r="H67"/>
      <c r="L67"/>
      <c r="M67"/>
      <c r="N67"/>
      <c r="O67" s="13"/>
    </row>
    <row r="68" spans="1:15">
      <c r="A68" t="s">
        <v>41</v>
      </c>
      <c r="B68" s="6" t="str">
        <f>B22</f>
        <v>clavicle_l</v>
      </c>
      <c r="I68" t="s">
        <v>110</v>
      </c>
      <c r="L68" s="2" t="s">
        <v>9</v>
      </c>
    </row>
    <row r="69" spans="1:15">
      <c r="A69" t="s">
        <v>41</v>
      </c>
      <c r="B69" s="6" t="str">
        <f>B15</f>
        <v>thigh_l</v>
      </c>
      <c r="I69" t="s">
        <v>110</v>
      </c>
      <c r="L69" s="2" t="s">
        <v>9</v>
      </c>
    </row>
    <row r="71" spans="1:15">
      <c r="A71" s="2" t="s">
        <v>99</v>
      </c>
    </row>
    <row r="72" spans="1:15">
      <c r="A72" t="s">
        <v>49</v>
      </c>
      <c r="B72" s="6" t="str">
        <f>CONCATENATE("skinCluster_", B73)</f>
        <v>skinCluster_mesh_luka_body</v>
      </c>
      <c r="I72" t="s">
        <v>52</v>
      </c>
      <c r="L72" s="2" t="s">
        <v>9</v>
      </c>
    </row>
    <row r="73" spans="1:15">
      <c r="A73" t="s">
        <v>50</v>
      </c>
      <c r="B73" s="1" t="s">
        <v>47</v>
      </c>
      <c r="I73" t="s">
        <v>51</v>
      </c>
      <c r="L73" s="2" t="s">
        <v>9</v>
      </c>
    </row>
    <row r="74" spans="1:15">
      <c r="A74" t="s">
        <v>46</v>
      </c>
      <c r="B74" s="6" t="str">
        <f>B73</f>
        <v>mesh_luka_body</v>
      </c>
      <c r="C74" t="s">
        <v>43</v>
      </c>
      <c r="D74" s="6" t="str">
        <f>B6</f>
        <v>pelvis</v>
      </c>
      <c r="F74" t="s">
        <v>53</v>
      </c>
      <c r="H74" s="6" t="str">
        <f>B72</f>
        <v>skinCluster_mesh_luka_body</v>
      </c>
      <c r="K74" t="s">
        <v>48</v>
      </c>
      <c r="L74" s="2" t="s">
        <v>9</v>
      </c>
    </row>
    <row r="76" spans="1:15">
      <c r="A76" s="2" t="s">
        <v>102</v>
      </c>
    </row>
    <row r="77" spans="1:15">
      <c r="A77" s="2" t="s">
        <v>100</v>
      </c>
    </row>
    <row r="78" spans="1:15">
      <c r="A78" t="s">
        <v>54</v>
      </c>
      <c r="B78" s="6" t="str">
        <f>B6</f>
        <v>pelvis</v>
      </c>
      <c r="C78" t="s">
        <v>55</v>
      </c>
      <c r="D78" s="6" t="str">
        <f>B9</f>
        <v>spine_03</v>
      </c>
      <c r="F78" t="s">
        <v>53</v>
      </c>
      <c r="H78" s="1" t="s">
        <v>68</v>
      </c>
      <c r="I78" t="s">
        <v>56</v>
      </c>
      <c r="L78" s="2" t="s">
        <v>9</v>
      </c>
    </row>
    <row r="79" spans="1:15">
      <c r="A79" t="s">
        <v>57</v>
      </c>
      <c r="B79" s="1" t="s">
        <v>58</v>
      </c>
      <c r="C79" t="s">
        <v>43</v>
      </c>
      <c r="D79" s="6" t="str">
        <f>CONCATENATE(H78, "_curve")</f>
        <v>ik_spine_curve</v>
      </c>
      <c r="I79" t="s">
        <v>44</v>
      </c>
      <c r="L79" s="2" t="s">
        <v>9</v>
      </c>
    </row>
    <row r="80" spans="1:15">
      <c r="A80" t="s">
        <v>57</v>
      </c>
      <c r="B80" s="1" t="s">
        <v>59</v>
      </c>
      <c r="C80" t="s">
        <v>43</v>
      </c>
      <c r="D80" s="6" t="str">
        <f>CONCATENATE(H78, "_effector")</f>
        <v>ik_spine_effector</v>
      </c>
      <c r="I80" t="s">
        <v>44</v>
      </c>
      <c r="L80" s="2" t="s">
        <v>9</v>
      </c>
    </row>
    <row r="82" spans="1:16">
      <c r="A82" s="2" t="s">
        <v>88</v>
      </c>
    </row>
    <row r="83" spans="1:16">
      <c r="A83" t="s">
        <v>60</v>
      </c>
      <c r="B83" s="6" t="str">
        <f>B6</f>
        <v>pelvis</v>
      </c>
      <c r="C83" t="s">
        <v>53</v>
      </c>
      <c r="D83" s="10" t="str">
        <f>CONCATENATE(M83, "_bind")</f>
        <v>hip_bind</v>
      </c>
      <c r="I83" t="s">
        <v>61</v>
      </c>
      <c r="L83" s="2" t="s">
        <v>9</v>
      </c>
      <c r="M83" s="1" t="s">
        <v>86</v>
      </c>
    </row>
    <row r="84" spans="1:16">
      <c r="A84" t="s">
        <v>60</v>
      </c>
      <c r="B84" s="6" t="str">
        <f>B9</f>
        <v>spine_03</v>
      </c>
      <c r="C84" t="s">
        <v>53</v>
      </c>
      <c r="D84" s="10" t="str">
        <f>CONCATENATE(M84, "_bind")</f>
        <v>shoulder_bind</v>
      </c>
      <c r="I84" t="s">
        <v>61</v>
      </c>
      <c r="L84" s="2" t="s">
        <v>9</v>
      </c>
      <c r="M84" s="1" t="s">
        <v>87</v>
      </c>
    </row>
    <row r="85" spans="1:16">
      <c r="A85" t="s">
        <v>42</v>
      </c>
      <c r="B85" s="6" t="str">
        <f>D84</f>
        <v>shoulder_bind</v>
      </c>
      <c r="I85" t="s">
        <v>62</v>
      </c>
      <c r="L85" s="2" t="s">
        <v>9</v>
      </c>
    </row>
    <row r="87" spans="1:16">
      <c r="A87" s="2" t="s">
        <v>89</v>
      </c>
    </row>
    <row r="88" spans="1:16">
      <c r="A88" t="s">
        <v>49</v>
      </c>
      <c r="B88" s="6" t="str">
        <f>CONCATENATE("skinCluster_", B89)</f>
        <v>skinCluster_ik_spine_curve</v>
      </c>
      <c r="I88" t="s">
        <v>52</v>
      </c>
      <c r="L88" s="2" t="s">
        <v>9</v>
      </c>
    </row>
    <row r="89" spans="1:16">
      <c r="A89" t="s">
        <v>50</v>
      </c>
      <c r="B89" s="6" t="str">
        <f>D79</f>
        <v>ik_spine_curve</v>
      </c>
      <c r="I89" t="s">
        <v>51</v>
      </c>
      <c r="L89" s="2" t="s">
        <v>9</v>
      </c>
    </row>
    <row r="90" spans="1:16">
      <c r="A90" t="s">
        <v>46</v>
      </c>
      <c r="B90" s="6" t="str">
        <f>B89</f>
        <v>ik_spine_curve</v>
      </c>
      <c r="C90" t="s">
        <v>43</v>
      </c>
      <c r="D90" s="6" t="str">
        <f>D84</f>
        <v>shoulder_bind</v>
      </c>
      <c r="F90" t="s">
        <v>43</v>
      </c>
      <c r="H90" s="6" t="str">
        <f>D83</f>
        <v>hip_bind</v>
      </c>
      <c r="I90" t="s">
        <v>63</v>
      </c>
      <c r="L90" s="2" t="s">
        <v>9</v>
      </c>
    </row>
    <row r="92" spans="1:16">
      <c r="A92" s="2" t="s">
        <v>95</v>
      </c>
    </row>
    <row r="93" spans="1:16">
      <c r="A93" t="s">
        <v>64</v>
      </c>
      <c r="B93" s="10" t="str">
        <f>CONCATENATE(M83, "_CTRL")</f>
        <v>hip_CTRL</v>
      </c>
      <c r="C93" t="s">
        <v>65</v>
      </c>
      <c r="D93" s="3">
        <f>D6+M93</f>
        <v>0</v>
      </c>
      <c r="E93" t="s">
        <v>2</v>
      </c>
      <c r="F93" s="4">
        <f>F6+N93</f>
        <v>3.0999999999999996</v>
      </c>
      <c r="G93" t="s">
        <v>2</v>
      </c>
      <c r="H93" s="5">
        <f>H6+O93</f>
        <v>94</v>
      </c>
      <c r="I93" t="s">
        <v>115</v>
      </c>
      <c r="J93" s="6">
        <f>P93</f>
        <v>17</v>
      </c>
      <c r="K93" t="s">
        <v>116</v>
      </c>
      <c r="L93" s="2" t="s">
        <v>9</v>
      </c>
      <c r="M93" s="3">
        <v>0</v>
      </c>
      <c r="N93" s="4">
        <v>-4</v>
      </c>
      <c r="O93" s="5">
        <v>0</v>
      </c>
      <c r="P93" s="12">
        <v>17</v>
      </c>
    </row>
    <row r="94" spans="1:16">
      <c r="A94" t="s">
        <v>67</v>
      </c>
      <c r="D94" s="3">
        <f>D93-M93</f>
        <v>0</v>
      </c>
      <c r="E94" t="s">
        <v>2</v>
      </c>
      <c r="F94" s="4">
        <f>F93-N93</f>
        <v>7.1</v>
      </c>
      <c r="G94" t="s">
        <v>2</v>
      </c>
      <c r="H94" s="5">
        <f>H93-O93</f>
        <v>94</v>
      </c>
      <c r="I94" s="6" t="str">
        <f>CONCATENATE(", """, B93, ".scalePivot"", """, B93, ".rotatePivot"")")</f>
        <v>, "hip_CTRL.scalePivot", "hip_CTRL.rotatePivot")</v>
      </c>
      <c r="K94" s="1"/>
      <c r="L94" s="2" t="s">
        <v>9</v>
      </c>
    </row>
    <row r="95" spans="1:16">
      <c r="A95" t="s">
        <v>57</v>
      </c>
      <c r="B95" s="1" t="s">
        <v>66</v>
      </c>
      <c r="C95" t="s">
        <v>43</v>
      </c>
      <c r="D95" s="10" t="str">
        <f>CONCATENATE(B93, "_nurb")</f>
        <v>hip_CTRL_nurb</v>
      </c>
      <c r="I95" t="s">
        <v>44</v>
      </c>
      <c r="L95" s="2" t="s">
        <v>9</v>
      </c>
    </row>
    <row r="97" spans="1:16">
      <c r="A97" s="2" t="s">
        <v>94</v>
      </c>
    </row>
    <row r="98" spans="1:16">
      <c r="A98" t="s">
        <v>64</v>
      </c>
      <c r="B98" s="10" t="str">
        <f>CONCATENATE(M84, "_CTRL")</f>
        <v>shoulder_CTRL</v>
      </c>
      <c r="C98" t="s">
        <v>65</v>
      </c>
      <c r="D98" s="3">
        <f>D9+M98</f>
        <v>0</v>
      </c>
      <c r="E98" t="s">
        <v>2</v>
      </c>
      <c r="F98" s="4">
        <f>F9+N98</f>
        <v>3.0999999999999996</v>
      </c>
      <c r="G98" t="s">
        <v>2</v>
      </c>
      <c r="H98" s="5">
        <f>H9+O98</f>
        <v>125</v>
      </c>
      <c r="I98" t="s">
        <v>115</v>
      </c>
      <c r="J98" s="6">
        <f>P98</f>
        <v>18</v>
      </c>
      <c r="K98" t="s">
        <v>116</v>
      </c>
      <c r="L98" s="2" t="s">
        <v>9</v>
      </c>
      <c r="M98" s="3">
        <v>0</v>
      </c>
      <c r="N98" s="4">
        <v>-4</v>
      </c>
      <c r="O98" s="5">
        <v>0</v>
      </c>
      <c r="P98" s="12">
        <v>18</v>
      </c>
    </row>
    <row r="99" spans="1:16">
      <c r="A99" t="s">
        <v>67</v>
      </c>
      <c r="D99" s="3">
        <f>D98-M98</f>
        <v>0</v>
      </c>
      <c r="E99" t="s">
        <v>2</v>
      </c>
      <c r="F99" s="4">
        <f>F98-N98</f>
        <v>7.1</v>
      </c>
      <c r="G99" t="s">
        <v>2</v>
      </c>
      <c r="H99" s="5">
        <f>H98-O98</f>
        <v>125</v>
      </c>
      <c r="I99" s="6" t="str">
        <f>CONCATENATE(", """, B98, ".scalePivot"", """, B98, ".rotatePivot"")")</f>
        <v>, "shoulder_CTRL.scalePivot", "shoulder_CTRL.rotatePivot")</v>
      </c>
      <c r="K99" s="1"/>
      <c r="L99" s="2" t="s">
        <v>9</v>
      </c>
    </row>
    <row r="100" spans="1:16">
      <c r="A100" t="s">
        <v>57</v>
      </c>
      <c r="B100" s="1" t="s">
        <v>66</v>
      </c>
      <c r="C100" t="s">
        <v>43</v>
      </c>
      <c r="D100" s="10" t="str">
        <f>CONCATENATE(B98, "_nurb")</f>
        <v>shoulder_CTRL_nurb</v>
      </c>
      <c r="I100" t="s">
        <v>44</v>
      </c>
      <c r="L100" s="2" t="s">
        <v>9</v>
      </c>
    </row>
    <row r="102" spans="1:16">
      <c r="A102" s="2" t="s">
        <v>105</v>
      </c>
    </row>
    <row r="103" spans="1:16">
      <c r="A103" t="s">
        <v>74</v>
      </c>
      <c r="B103" s="6" t="str">
        <f>CONCATENATE(B93, ".rotateOrder")</f>
        <v>hip_CTRL.rotateOrder</v>
      </c>
      <c r="C103" t="s">
        <v>75</v>
      </c>
      <c r="D103" s="11">
        <v>4</v>
      </c>
      <c r="I103" t="s">
        <v>76</v>
      </c>
      <c r="L103" s="2" t="s">
        <v>9</v>
      </c>
      <c r="M103" s="3" t="s">
        <v>73</v>
      </c>
    </row>
    <row r="104" spans="1:16">
      <c r="A104" t="s">
        <v>74</v>
      </c>
      <c r="B104" s="6" t="str">
        <f>CONCATENATE(D83, ".rotateOrder")</f>
        <v>hip_bind.rotateOrder</v>
      </c>
      <c r="C104" t="s">
        <v>75</v>
      </c>
      <c r="D104" s="11">
        <v>4</v>
      </c>
      <c r="I104" t="s">
        <v>76</v>
      </c>
      <c r="L104" s="2" t="s">
        <v>9</v>
      </c>
      <c r="M104" s="3" t="s">
        <v>73</v>
      </c>
    </row>
    <row r="105" spans="1:16">
      <c r="A105" t="s">
        <v>74</v>
      </c>
      <c r="B105" s="6" t="str">
        <f>CONCATENATE(B98, ".rotateOrder")</f>
        <v>shoulder_CTRL.rotateOrder</v>
      </c>
      <c r="C105" t="s">
        <v>75</v>
      </c>
      <c r="D105" s="11">
        <v>4</v>
      </c>
      <c r="I105" t="s">
        <v>76</v>
      </c>
      <c r="L105" s="2" t="s">
        <v>9</v>
      </c>
      <c r="M105" s="3" t="s">
        <v>73</v>
      </c>
    </row>
    <row r="106" spans="1:16">
      <c r="A106" t="s">
        <v>74</v>
      </c>
      <c r="B106" s="6" t="str">
        <f>CONCATENATE(D84, ".rotateOrder")</f>
        <v>shoulder_bind.rotateOrder</v>
      </c>
      <c r="C106" t="s">
        <v>75</v>
      </c>
      <c r="D106" s="11">
        <v>4</v>
      </c>
      <c r="I106" t="s">
        <v>76</v>
      </c>
      <c r="L106" s="2" t="s">
        <v>9</v>
      </c>
      <c r="M106" s="3" t="s">
        <v>73</v>
      </c>
    </row>
    <row r="107" spans="1:16">
      <c r="B107" s="6"/>
      <c r="D107" s="11"/>
    </row>
    <row r="108" spans="1:16">
      <c r="A108" s="2" t="s">
        <v>92</v>
      </c>
      <c r="B108" s="6"/>
      <c r="D108" s="11"/>
    </row>
    <row r="109" spans="1:16">
      <c r="A109" t="s">
        <v>90</v>
      </c>
      <c r="B109" s="6" t="str">
        <f>B93</f>
        <v>hip_CTRL</v>
      </c>
      <c r="C109" t="s">
        <v>43</v>
      </c>
      <c r="D109" s="6" t="str">
        <f>D83</f>
        <v>hip_bind</v>
      </c>
      <c r="I109" t="s">
        <v>91</v>
      </c>
      <c r="L109" s="2" t="s">
        <v>9</v>
      </c>
    </row>
    <row r="110" spans="1:16">
      <c r="A110" t="s">
        <v>90</v>
      </c>
      <c r="B110" s="6" t="str">
        <f>B98</f>
        <v>shoulder_CTRL</v>
      </c>
      <c r="C110" t="s">
        <v>43</v>
      </c>
      <c r="D110" s="6" t="str">
        <f>D84</f>
        <v>shoulder_bind</v>
      </c>
      <c r="I110" t="s">
        <v>91</v>
      </c>
      <c r="L110" s="2" t="s">
        <v>9</v>
      </c>
    </row>
    <row r="112" spans="1:16">
      <c r="A112" s="2" t="s">
        <v>96</v>
      </c>
    </row>
    <row r="113" spans="1:12">
      <c r="A113" t="s">
        <v>74</v>
      </c>
      <c r="B113" s="6" t="str">
        <f>CONCATENATE(H78, ".dTwistControlEnable")</f>
        <v>ik_spine.dTwistControlEnable</v>
      </c>
      <c r="C113" t="s">
        <v>75</v>
      </c>
      <c r="D113" s="11">
        <v>1</v>
      </c>
      <c r="I113" t="s">
        <v>76</v>
      </c>
      <c r="L113" s="2" t="s">
        <v>9</v>
      </c>
    </row>
    <row r="114" spans="1:12">
      <c r="A114" t="s">
        <v>74</v>
      </c>
      <c r="B114" s="6" t="str">
        <f>CONCATENATE(H78, ".dWorldUpType")</f>
        <v>ik_spine.dWorldUpType</v>
      </c>
      <c r="C114" t="s">
        <v>75</v>
      </c>
      <c r="D114" s="11">
        <v>4</v>
      </c>
      <c r="I114" t="s">
        <v>76</v>
      </c>
      <c r="L114" s="2" t="s">
        <v>9</v>
      </c>
    </row>
    <row r="115" spans="1:12">
      <c r="A115" t="s">
        <v>101</v>
      </c>
      <c r="B115" s="6" t="str">
        <f>CONCATENATE(D83, ".worldMatrix[0]")</f>
        <v>hip_bind.worldMatrix[0]</v>
      </c>
      <c r="C115" t="s">
        <v>43</v>
      </c>
      <c r="D115" s="6" t="str">
        <f>CONCATENATE(H78,".dWorldUpMatrix")</f>
        <v>ik_spine.dWorldUpMatrix</v>
      </c>
      <c r="I115" t="s">
        <v>44</v>
      </c>
      <c r="L115" s="2" t="s">
        <v>9</v>
      </c>
    </row>
    <row r="116" spans="1:12">
      <c r="A116" t="s">
        <v>101</v>
      </c>
      <c r="B116" s="6" t="str">
        <f>CONCATENATE(D84, ".worldMatrix[0]")</f>
        <v>shoulder_bind.worldMatrix[0]</v>
      </c>
      <c r="C116" t="s">
        <v>43</v>
      </c>
      <c r="D116" s="6" t="str">
        <f>CONCATENATE(H78,".dWorldUpMatrixEnd")</f>
        <v>ik_spine.dWorldUpMatrixEnd</v>
      </c>
      <c r="I116" t="s">
        <v>44</v>
      </c>
      <c r="L116" s="2" t="s">
        <v>9</v>
      </c>
    </row>
    <row r="118" spans="1:12">
      <c r="A118" s="2" t="s">
        <v>103</v>
      </c>
    </row>
    <row r="119" spans="1:12">
      <c r="A119" s="2" t="s">
        <v>104</v>
      </c>
    </row>
    <row r="120" spans="1:12">
      <c r="A120" t="s">
        <v>20</v>
      </c>
      <c r="L120" s="2" t="s">
        <v>9</v>
      </c>
    </row>
    <row r="121" spans="1:12">
      <c r="A121" t="s">
        <v>14</v>
      </c>
      <c r="B121" s="1" t="s">
        <v>69</v>
      </c>
      <c r="C121" t="s">
        <v>15</v>
      </c>
      <c r="D121" s="7">
        <f>D6</f>
        <v>0</v>
      </c>
      <c r="E121" t="s">
        <v>2</v>
      </c>
      <c r="F121" s="8">
        <f>F6</f>
        <v>7.1</v>
      </c>
      <c r="G121" t="s">
        <v>2</v>
      </c>
      <c r="H121" s="9">
        <f>H6</f>
        <v>94</v>
      </c>
      <c r="I121" t="s">
        <v>3</v>
      </c>
      <c r="L121" s="2" t="s">
        <v>9</v>
      </c>
    </row>
    <row r="122" spans="1:12">
      <c r="A122" t="s">
        <v>14</v>
      </c>
      <c r="B122" s="1" t="s">
        <v>70</v>
      </c>
      <c r="C122" t="s">
        <v>15</v>
      </c>
      <c r="D122" s="7">
        <f>D7</f>
        <v>0</v>
      </c>
      <c r="E122" t="s">
        <v>2</v>
      </c>
      <c r="F122" s="8">
        <f>F7</f>
        <v>7.1</v>
      </c>
      <c r="G122" t="s">
        <v>2</v>
      </c>
      <c r="H122" s="9">
        <f>H7</f>
        <v>101</v>
      </c>
      <c r="I122" t="s">
        <v>16</v>
      </c>
      <c r="J122" s="6" t="str">
        <f>B121</f>
        <v>fk_hip</v>
      </c>
      <c r="K122" t="s">
        <v>109</v>
      </c>
      <c r="L122" s="2" t="s">
        <v>9</v>
      </c>
    </row>
    <row r="123" spans="1:12">
      <c r="A123" t="s">
        <v>14</v>
      </c>
      <c r="B123" s="1" t="s">
        <v>71</v>
      </c>
      <c r="C123" t="s">
        <v>15</v>
      </c>
      <c r="D123" s="7">
        <f>D8</f>
        <v>0</v>
      </c>
      <c r="E123" t="s">
        <v>2</v>
      </c>
      <c r="F123" s="8">
        <f>F8</f>
        <v>7.1</v>
      </c>
      <c r="G123" t="s">
        <v>2</v>
      </c>
      <c r="H123" s="9">
        <f>H8</f>
        <v>113</v>
      </c>
      <c r="I123" t="s">
        <v>16</v>
      </c>
      <c r="J123" s="6" t="str">
        <f>B122</f>
        <v>fk_spine_01</v>
      </c>
      <c r="K123" t="s">
        <v>109</v>
      </c>
      <c r="L123" s="2" t="s">
        <v>9</v>
      </c>
    </row>
    <row r="124" spans="1:12">
      <c r="A124" t="s">
        <v>14</v>
      </c>
      <c r="B124" s="1" t="s">
        <v>72</v>
      </c>
      <c r="C124" t="s">
        <v>15</v>
      </c>
      <c r="D124" s="7">
        <f>D9</f>
        <v>0</v>
      </c>
      <c r="E124" t="s">
        <v>2</v>
      </c>
      <c r="F124" s="8">
        <f>F9</f>
        <v>7.1</v>
      </c>
      <c r="G124" t="s">
        <v>2</v>
      </c>
      <c r="H124" s="9">
        <f>H9</f>
        <v>125</v>
      </c>
      <c r="I124" t="s">
        <v>16</v>
      </c>
      <c r="J124" s="6" t="str">
        <f>B123</f>
        <v>fk_spine_02</v>
      </c>
      <c r="K124" t="s">
        <v>109</v>
      </c>
      <c r="L124" s="2" t="s">
        <v>9</v>
      </c>
    </row>
    <row r="126" spans="1:12">
      <c r="A126" s="2" t="s">
        <v>106</v>
      </c>
    </row>
    <row r="127" spans="1:12">
      <c r="A127" t="s">
        <v>107</v>
      </c>
      <c r="B127" s="6" t="str">
        <f>B121</f>
        <v>fk_hip</v>
      </c>
      <c r="I127" t="s">
        <v>108</v>
      </c>
      <c r="L127" s="2" t="s">
        <v>9</v>
      </c>
    </row>
    <row r="129" spans="1:16">
      <c r="A129" s="2" t="s">
        <v>93</v>
      </c>
    </row>
    <row r="130" spans="1:16">
      <c r="A130" t="s">
        <v>74</v>
      </c>
      <c r="B130" s="6" t="str">
        <f>CONCATENATE(B122, ".rotateOrder")</f>
        <v>fk_spine_01.rotateOrder</v>
      </c>
      <c r="C130" t="s">
        <v>75</v>
      </c>
      <c r="D130" s="11">
        <v>5</v>
      </c>
      <c r="I130" t="s">
        <v>76</v>
      </c>
      <c r="L130" s="2" t="s">
        <v>9</v>
      </c>
      <c r="M130" s="3" t="s">
        <v>73</v>
      </c>
    </row>
    <row r="131" spans="1:16">
      <c r="A131" t="s">
        <v>74</v>
      </c>
      <c r="B131" s="6" t="str">
        <f>CONCATENATE(B123, ".rotateOrder")</f>
        <v>fk_spine_02.rotateOrder</v>
      </c>
      <c r="C131" t="s">
        <v>75</v>
      </c>
      <c r="D131" s="11">
        <v>5</v>
      </c>
      <c r="I131" t="s">
        <v>76</v>
      </c>
      <c r="L131" s="2" t="s">
        <v>9</v>
      </c>
      <c r="M131" s="3" t="s">
        <v>73</v>
      </c>
    </row>
    <row r="133" spans="1:16">
      <c r="A133" s="2" t="s">
        <v>113</v>
      </c>
    </row>
    <row r="134" spans="1:16">
      <c r="A134" t="s">
        <v>111</v>
      </c>
      <c r="B134" s="6" t="str">
        <f>B93</f>
        <v>hip_CTRL</v>
      </c>
      <c r="I134" t="s">
        <v>44</v>
      </c>
      <c r="L134" s="2" t="s">
        <v>9</v>
      </c>
    </row>
    <row r="135" spans="1:16">
      <c r="A135" t="s">
        <v>57</v>
      </c>
      <c r="B135" s="6" t="s">
        <v>112</v>
      </c>
      <c r="C135" t="s">
        <v>43</v>
      </c>
      <c r="D135" s="10" t="str">
        <f>CONCATENATE(M83, "_FKConst")</f>
        <v>hip_FKConst</v>
      </c>
      <c r="I135" t="s">
        <v>44</v>
      </c>
      <c r="L135" s="2" t="s">
        <v>9</v>
      </c>
    </row>
    <row r="136" spans="1:16">
      <c r="A136" t="s">
        <v>111</v>
      </c>
      <c r="B136" s="6" t="str">
        <f>B98</f>
        <v>shoulder_CTRL</v>
      </c>
      <c r="I136" t="s">
        <v>44</v>
      </c>
      <c r="L136" s="2" t="s">
        <v>9</v>
      </c>
    </row>
    <row r="137" spans="1:16">
      <c r="A137" t="s">
        <v>57</v>
      </c>
      <c r="B137" s="6" t="s">
        <v>112</v>
      </c>
      <c r="C137" t="s">
        <v>43</v>
      </c>
      <c r="D137" s="10" t="str">
        <f>CONCATENATE(M84, "_FKConst")</f>
        <v>shoulder_FKConst</v>
      </c>
      <c r="I137" t="s">
        <v>44</v>
      </c>
      <c r="L137" s="2" t="s">
        <v>9</v>
      </c>
    </row>
    <row r="139" spans="1:16">
      <c r="A139" s="2" t="s">
        <v>114</v>
      </c>
      <c r="B139" s="6"/>
      <c r="D139" s="11"/>
    </row>
    <row r="140" spans="1:16">
      <c r="A140" t="s">
        <v>90</v>
      </c>
      <c r="B140" s="6" t="str">
        <f>B121</f>
        <v>fk_hip</v>
      </c>
      <c r="C140" t="s">
        <v>43</v>
      </c>
      <c r="D140" s="6" t="str">
        <f>D135</f>
        <v>hip_FKConst</v>
      </c>
      <c r="I140" t="s">
        <v>91</v>
      </c>
      <c r="L140" s="2" t="s">
        <v>9</v>
      </c>
    </row>
    <row r="141" spans="1:16">
      <c r="A141" t="s">
        <v>90</v>
      </c>
      <c r="B141" s="6" t="str">
        <f>B124</f>
        <v>fk_shoulder</v>
      </c>
      <c r="C141" t="s">
        <v>43</v>
      </c>
      <c r="D141" s="6" t="str">
        <f>D137</f>
        <v>shoulder_FKConst</v>
      </c>
      <c r="I141" t="s">
        <v>91</v>
      </c>
      <c r="L141" s="2" t="s">
        <v>9</v>
      </c>
    </row>
    <row r="143" spans="1:16">
      <c r="A143" s="2" t="s">
        <v>120</v>
      </c>
    </row>
    <row r="144" spans="1:16">
      <c r="A144" t="s">
        <v>64</v>
      </c>
      <c r="B144" s="10" t="str">
        <f>CONCATENATE(B122, "_CTRL")</f>
        <v>fk_spine_01_CTRL</v>
      </c>
      <c r="C144" t="s">
        <v>65</v>
      </c>
      <c r="D144" s="3">
        <f>M144</f>
        <v>0</v>
      </c>
      <c r="E144" t="s">
        <v>2</v>
      </c>
      <c r="F144" s="4">
        <f>N144</f>
        <v>-5</v>
      </c>
      <c r="G144" t="s">
        <v>2</v>
      </c>
      <c r="H144" s="5">
        <f>O144</f>
        <v>0</v>
      </c>
      <c r="I144" t="s">
        <v>115</v>
      </c>
      <c r="J144">
        <f>P144</f>
        <v>16</v>
      </c>
      <c r="K144" t="s">
        <v>116</v>
      </c>
      <c r="L144" s="2" t="s">
        <v>9</v>
      </c>
      <c r="M144" s="3">
        <v>0</v>
      </c>
      <c r="N144" s="4">
        <v>-5</v>
      </c>
      <c r="O144" s="5">
        <v>0</v>
      </c>
      <c r="P144" s="12">
        <v>16</v>
      </c>
    </row>
    <row r="145" spans="1:16">
      <c r="A145" t="s">
        <v>42</v>
      </c>
      <c r="B145" s="10" t="str">
        <f>CONCATENATE(B144, "Shape")</f>
        <v>fk_spine_01_CTRLShape</v>
      </c>
      <c r="C145" t="s">
        <v>43</v>
      </c>
      <c r="D145" s="6" t="str">
        <f>B122</f>
        <v>fk_spine_01</v>
      </c>
      <c r="I145" t="s">
        <v>118</v>
      </c>
      <c r="L145" s="2" t="s">
        <v>9</v>
      </c>
    </row>
    <row r="146" spans="1:16">
      <c r="A146" t="s">
        <v>119</v>
      </c>
      <c r="B146" s="6" t="str">
        <f>B144</f>
        <v>fk_spine_01_CTRL</v>
      </c>
      <c r="I146" t="s">
        <v>44</v>
      </c>
      <c r="L146" s="2" t="s">
        <v>9</v>
      </c>
    </row>
    <row r="147" spans="1:16">
      <c r="A147" t="s">
        <v>57</v>
      </c>
      <c r="B147" s="6" t="str">
        <f>B122</f>
        <v>fk_spine_01</v>
      </c>
      <c r="C147" t="s">
        <v>43</v>
      </c>
      <c r="D147" s="6" t="str">
        <f>B144</f>
        <v>fk_spine_01_CTRL</v>
      </c>
      <c r="I147" t="s">
        <v>44</v>
      </c>
      <c r="L147" s="2" t="s">
        <v>9</v>
      </c>
    </row>
    <row r="148" spans="1:16">
      <c r="B148" s="6"/>
      <c r="D148" s="6"/>
    </row>
    <row r="149" spans="1:16">
      <c r="A149" s="2" t="s">
        <v>121</v>
      </c>
    </row>
    <row r="150" spans="1:16">
      <c r="A150" t="s">
        <v>64</v>
      </c>
      <c r="B150" s="10" t="str">
        <f>CONCATENATE(B123, "_CTRL")</f>
        <v>fk_spine_02_CTRL</v>
      </c>
      <c r="C150" t="s">
        <v>65</v>
      </c>
      <c r="D150" s="3">
        <f>M150</f>
        <v>0</v>
      </c>
      <c r="E150" t="s">
        <v>2</v>
      </c>
      <c r="F150" s="4">
        <f>N150</f>
        <v>-5</v>
      </c>
      <c r="G150" t="s">
        <v>2</v>
      </c>
      <c r="H150" s="5">
        <f>O150</f>
        <v>0</v>
      </c>
      <c r="I150" t="s">
        <v>115</v>
      </c>
      <c r="J150">
        <f>P150</f>
        <v>16</v>
      </c>
      <c r="K150" t="s">
        <v>116</v>
      </c>
      <c r="L150" s="2" t="s">
        <v>9</v>
      </c>
      <c r="M150" s="3">
        <v>0</v>
      </c>
      <c r="N150" s="4">
        <v>-5</v>
      </c>
      <c r="O150" s="5">
        <v>0</v>
      </c>
      <c r="P150" s="12">
        <v>16</v>
      </c>
    </row>
    <row r="151" spans="1:16">
      <c r="A151" t="s">
        <v>42</v>
      </c>
      <c r="B151" s="10" t="str">
        <f>CONCATENATE(B150, "Shape")</f>
        <v>fk_spine_02_CTRLShape</v>
      </c>
      <c r="C151" t="s">
        <v>43</v>
      </c>
      <c r="D151" s="6" t="str">
        <f>B123</f>
        <v>fk_spine_02</v>
      </c>
      <c r="I151" t="s">
        <v>118</v>
      </c>
      <c r="L151" s="2" t="s">
        <v>9</v>
      </c>
    </row>
    <row r="152" spans="1:16">
      <c r="A152" t="s">
        <v>119</v>
      </c>
      <c r="B152" s="6" t="str">
        <f>B150</f>
        <v>fk_spine_02_CTRL</v>
      </c>
      <c r="I152" t="s">
        <v>44</v>
      </c>
      <c r="L152" s="2" t="s">
        <v>9</v>
      </c>
    </row>
    <row r="153" spans="1:16">
      <c r="A153" t="s">
        <v>57</v>
      </c>
      <c r="B153" s="6" t="str">
        <f>B123</f>
        <v>fk_spine_02</v>
      </c>
      <c r="C153" t="s">
        <v>43</v>
      </c>
      <c r="D153" s="6" t="str">
        <f>B150</f>
        <v>fk_spine_02_CTRL</v>
      </c>
      <c r="I153" t="s">
        <v>44</v>
      </c>
      <c r="L153" s="2" t="s">
        <v>9</v>
      </c>
    </row>
    <row r="155" spans="1:16">
      <c r="A155" s="2" t="s">
        <v>131</v>
      </c>
    </row>
    <row r="156" spans="1:16">
      <c r="A156" t="s">
        <v>122</v>
      </c>
    </row>
    <row r="157" spans="1:16">
      <c r="A157" t="s">
        <v>123</v>
      </c>
    </row>
    <row r="158" spans="1:16">
      <c r="A158" t="s">
        <v>124</v>
      </c>
    </row>
    <row r="159" spans="1:16">
      <c r="A159" t="s">
        <v>130</v>
      </c>
    </row>
    <row r="160" spans="1:16">
      <c r="A160" t="s">
        <v>125</v>
      </c>
    </row>
    <row r="161" spans="1:1">
      <c r="A161" t="s">
        <v>126</v>
      </c>
    </row>
    <row r="163" spans="1:1">
      <c r="A163" t="s">
        <v>127</v>
      </c>
    </row>
    <row r="164" spans="1:1">
      <c r="A164" t="s">
        <v>128</v>
      </c>
    </row>
    <row r="165" spans="1:1">
      <c r="A165" t="s">
        <v>129</v>
      </c>
    </row>
    <row r="167" spans="1:1">
      <c r="A167" t="s">
        <v>132</v>
      </c>
    </row>
    <row r="168" spans="1:1">
      <c r="A168" t="s">
        <v>133</v>
      </c>
    </row>
    <row r="169" spans="1:1">
      <c r="A169" t="s">
        <v>134</v>
      </c>
    </row>
    <row r="170" spans="1:1">
      <c r="A170" t="s">
        <v>135</v>
      </c>
    </row>
    <row r="172" spans="1:1">
      <c r="A172" t="s">
        <v>136</v>
      </c>
    </row>
    <row r="173" spans="1:1">
      <c r="A173" t="s">
        <v>145</v>
      </c>
    </row>
    <row r="174" spans="1:1">
      <c r="A174" t="s">
        <v>137</v>
      </c>
    </row>
    <row r="175" spans="1:1">
      <c r="A175" t="s">
        <v>138</v>
      </c>
    </row>
    <row r="177" spans="1:1">
      <c r="A177" t="s">
        <v>139</v>
      </c>
    </row>
    <row r="178" spans="1:1">
      <c r="A178" t="s">
        <v>140</v>
      </c>
    </row>
    <row r="179" spans="1:1">
      <c r="A179" t="s">
        <v>141</v>
      </c>
    </row>
    <row r="181" spans="1:1">
      <c r="A181" t="s">
        <v>142</v>
      </c>
    </row>
    <row r="182" spans="1:1">
      <c r="A182" t="s">
        <v>143</v>
      </c>
    </row>
    <row r="183" spans="1:1">
      <c r="A183" t="s">
        <v>144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ChyrosNX</dc:creator>
  <cp:lastModifiedBy>ChyrosNX</cp:lastModifiedBy>
  <dcterms:created xsi:type="dcterms:W3CDTF">2014-09-29T11:54:16Z</dcterms:created>
  <dcterms:modified xsi:type="dcterms:W3CDTF">2014-10-01T16:08:55Z</dcterms:modified>
</cp:coreProperties>
</file>