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예제파일\기본학습\Part03\"/>
    </mc:Choice>
  </mc:AlternateContent>
  <bookViews>
    <workbookView xWindow="0" yWindow="0" windowWidth="19200" windowHeight="11355"/>
  </bookViews>
  <sheets>
    <sheet name="급여정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O5" i="1" l="1"/>
  <c r="O6" i="1"/>
  <c r="O7" i="1"/>
  <c r="O8" i="1"/>
  <c r="O9" i="1"/>
  <c r="O10" i="1"/>
  <c r="Q10" i="1" s="1"/>
  <c r="O11" i="1"/>
  <c r="O12" i="1"/>
  <c r="O13" i="1"/>
  <c r="O14" i="1"/>
  <c r="O15" i="1"/>
  <c r="O16" i="1"/>
  <c r="O17" i="1"/>
  <c r="O18" i="1"/>
  <c r="O19" i="1"/>
  <c r="O20" i="1"/>
  <c r="O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Q1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6" i="1"/>
  <c r="L7" i="1"/>
  <c r="L8" i="1"/>
  <c r="L9" i="1"/>
  <c r="L10" i="1"/>
  <c r="L11" i="1"/>
  <c r="Q11" i="1" s="1"/>
  <c r="L12" i="1"/>
  <c r="L13" i="1"/>
  <c r="L14" i="1"/>
  <c r="L15" i="1"/>
  <c r="L16" i="1"/>
  <c r="L17" i="1"/>
  <c r="L18" i="1"/>
  <c r="L19" i="1"/>
  <c r="L20" i="1"/>
  <c r="L21" i="1"/>
  <c r="L5" i="1"/>
  <c r="Q6" i="1"/>
  <c r="Q14" i="1"/>
  <c r="Q18" i="1"/>
  <c r="Q7" i="1"/>
  <c r="Q19" i="1"/>
  <c r="Q17" i="1" l="1"/>
  <c r="Q20" i="1"/>
  <c r="Q12" i="1"/>
  <c r="Q16" i="1"/>
  <c r="Q8" i="1"/>
  <c r="Q21" i="1"/>
  <c r="Q13" i="1"/>
  <c r="Q9" i="1"/>
  <c r="Q5" i="1"/>
</calcChain>
</file>

<file path=xl/sharedStrings.xml><?xml version="1.0" encoding="utf-8"?>
<sst xmlns="http://schemas.openxmlformats.org/spreadsheetml/2006/main" count="114" uniqueCount="67">
  <si>
    <t>사원번호</t>
  </si>
  <si>
    <t>성명</t>
  </si>
  <si>
    <t>성별</t>
  </si>
  <si>
    <t>부서</t>
  </si>
  <si>
    <t>직급</t>
    <phoneticPr fontId="2" type="noConversion"/>
  </si>
  <si>
    <t>기본급</t>
  </si>
  <si>
    <t>LONEP</t>
  </si>
  <si>
    <t>이한일</t>
  </si>
  <si>
    <t>남</t>
  </si>
  <si>
    <t>기획부</t>
  </si>
  <si>
    <t>대리</t>
  </si>
  <si>
    <t>MAGAA</t>
  </si>
  <si>
    <t>김애란</t>
  </si>
  <si>
    <t>여</t>
  </si>
  <si>
    <t>생산부</t>
  </si>
  <si>
    <t>사원</t>
  </si>
  <si>
    <t>MAISD</t>
  </si>
  <si>
    <t>차장</t>
  </si>
  <si>
    <t>MEREP</t>
  </si>
  <si>
    <t>황길호</t>
  </si>
  <si>
    <t>영업부</t>
  </si>
  <si>
    <t>MORGK</t>
  </si>
  <si>
    <t>강경식</t>
  </si>
  <si>
    <t>부장</t>
  </si>
  <si>
    <t>NORTS</t>
  </si>
  <si>
    <t>신민경</t>
  </si>
  <si>
    <t>OCEAN</t>
  </si>
  <si>
    <t>이대욱</t>
  </si>
  <si>
    <t>OLDWO</t>
  </si>
  <si>
    <t>정영진</t>
  </si>
  <si>
    <t>PERIC</t>
  </si>
  <si>
    <t>민병철</t>
  </si>
  <si>
    <t>과장</t>
  </si>
  <si>
    <t>OTTIK</t>
  </si>
  <si>
    <t>강현수</t>
  </si>
  <si>
    <t>PARIS</t>
  </si>
  <si>
    <t>최한기</t>
  </si>
  <si>
    <t>근속년수</t>
    <phoneticPr fontId="2" type="noConversion"/>
  </si>
  <si>
    <t>근무시간</t>
    <phoneticPr fontId="2" type="noConversion"/>
  </si>
  <si>
    <t>영업수당</t>
    <phoneticPr fontId="2" type="noConversion"/>
  </si>
  <si>
    <t>특별수당</t>
    <phoneticPr fontId="2" type="noConversion"/>
  </si>
  <si>
    <t>근속수당</t>
    <phoneticPr fontId="2" type="noConversion"/>
  </si>
  <si>
    <t>직급수당</t>
    <phoneticPr fontId="2" type="noConversion"/>
  </si>
  <si>
    <t>급여 지급 내역</t>
    <phoneticPr fontId="2" type="noConversion"/>
  </si>
  <si>
    <t>실급여액</t>
    <phoneticPr fontId="2" type="noConversion"/>
  </si>
  <si>
    <t>경리부</t>
    <phoneticPr fontId="2" type="noConversion"/>
  </si>
  <si>
    <t>경리부</t>
    <phoneticPr fontId="2" type="noConversion"/>
  </si>
  <si>
    <t>출납</t>
    <phoneticPr fontId="2" type="noConversion"/>
  </si>
  <si>
    <t>출납</t>
    <phoneticPr fontId="2" type="noConversion"/>
  </si>
  <si>
    <t>박사학위</t>
    <phoneticPr fontId="2" type="noConversion"/>
  </si>
  <si>
    <t>자격증</t>
    <phoneticPr fontId="2" type="noConversion"/>
  </si>
  <si>
    <t>자격증</t>
    <phoneticPr fontId="2" type="noConversion"/>
  </si>
  <si>
    <t>자격</t>
    <phoneticPr fontId="2" type="noConversion"/>
  </si>
  <si>
    <t>추가수당</t>
    <phoneticPr fontId="2" type="noConversion"/>
  </si>
  <si>
    <t>직무</t>
    <phoneticPr fontId="2" type="noConversion"/>
  </si>
  <si>
    <t>남</t>
    <phoneticPr fontId="2" type="noConversion"/>
  </si>
  <si>
    <t>강국민</t>
    <phoneticPr fontId="2" type="noConversion"/>
  </si>
  <si>
    <t>대리</t>
    <phoneticPr fontId="2" type="noConversion"/>
  </si>
  <si>
    <t>이민호</t>
    <phoneticPr fontId="2" type="noConversion"/>
  </si>
  <si>
    <t>박주문</t>
    <phoneticPr fontId="2" type="noConversion"/>
  </si>
  <si>
    <t>신정연</t>
    <phoneticPr fontId="2" type="noConversion"/>
  </si>
  <si>
    <t>이미연</t>
    <phoneticPr fontId="2" type="noConversion"/>
  </si>
  <si>
    <t>신주함</t>
    <phoneticPr fontId="2" type="noConversion"/>
  </si>
  <si>
    <t>사원</t>
    <phoneticPr fontId="2" type="noConversion"/>
  </si>
  <si>
    <t>부서장</t>
    <phoneticPr fontId="2" type="noConversion"/>
  </si>
  <si>
    <t>부서장</t>
    <phoneticPr fontId="2" type="noConversion"/>
  </si>
  <si>
    <t>부서장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</si>
</sst>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3" borderId="1" xfId="1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selection activeCell="P5" sqref="P5"/>
    </sheetView>
  </sheetViews>
  <sheetFormatPr defaultRowHeight="16.5" x14ac:dyDescent="0.3"/>
  <cols>
    <col min="1" max="1" width="2.625" customWidth="1"/>
    <col min="2" max="2" width="8.75" customWidth="1"/>
    <col min="3" max="3" width="7.125" bestFit="1" customWidth="1"/>
    <col min="4" max="4" width="5.5" bestFit="1" customWidth="1"/>
    <col min="5" max="5" width="9.25" bestFit="1" customWidth="1"/>
    <col min="6" max="6" width="7.125" bestFit="1" customWidth="1"/>
    <col min="7" max="7" width="7.125" customWidth="1"/>
    <col min="8" max="8" width="9" bestFit="1" customWidth="1"/>
    <col min="9" max="9" width="9" customWidth="1"/>
    <col min="10" max="10" width="9.25" bestFit="1" customWidth="1"/>
    <col min="11" max="11" width="9.875" bestFit="1" customWidth="1"/>
    <col min="12" max="14" width="9.25" bestFit="1" customWidth="1"/>
    <col min="15" max="16" width="9.25" customWidth="1"/>
    <col min="17" max="17" width="9.875" bestFit="1" customWidth="1"/>
  </cols>
  <sheetData>
    <row r="2" spans="2:17" ht="20.25" x14ac:dyDescent="0.3">
      <c r="B2" s="9" t="s">
        <v>43</v>
      </c>
    </row>
    <row r="4" spans="2:17" x14ac:dyDescent="0.3">
      <c r="B4" s="6" t="s">
        <v>0</v>
      </c>
      <c r="C4" s="6" t="s">
        <v>1</v>
      </c>
      <c r="D4" s="6" t="s">
        <v>2</v>
      </c>
      <c r="E4" s="6" t="s">
        <v>37</v>
      </c>
      <c r="F4" s="6" t="s">
        <v>3</v>
      </c>
      <c r="G4" s="6" t="s">
        <v>4</v>
      </c>
      <c r="H4" s="6" t="s">
        <v>52</v>
      </c>
      <c r="I4" s="6" t="s">
        <v>54</v>
      </c>
      <c r="J4" s="6" t="s">
        <v>38</v>
      </c>
      <c r="K4" s="6" t="s">
        <v>5</v>
      </c>
      <c r="L4" s="6" t="s">
        <v>39</v>
      </c>
      <c r="M4" s="6" t="s">
        <v>40</v>
      </c>
      <c r="N4" s="6" t="s">
        <v>41</v>
      </c>
      <c r="O4" s="6" t="s">
        <v>42</v>
      </c>
      <c r="P4" s="6" t="s">
        <v>53</v>
      </c>
      <c r="Q4" s="6" t="s">
        <v>44</v>
      </c>
    </row>
    <row r="5" spans="2:17" x14ac:dyDescent="0.3">
      <c r="B5" s="1" t="s">
        <v>6</v>
      </c>
      <c r="C5" s="1" t="s">
        <v>7</v>
      </c>
      <c r="D5" s="1" t="s">
        <v>8</v>
      </c>
      <c r="E5" s="1">
        <v>3</v>
      </c>
      <c r="F5" s="1" t="s">
        <v>9</v>
      </c>
      <c r="G5" s="2" t="s">
        <v>10</v>
      </c>
      <c r="H5" s="2"/>
      <c r="I5" s="2"/>
      <c r="J5" s="3">
        <v>148</v>
      </c>
      <c r="K5" s="4">
        <v>1400000</v>
      </c>
      <c r="L5" s="7">
        <f>IF(F5="영업부",200000,0)</f>
        <v>0</v>
      </c>
      <c r="M5" s="8">
        <f>IF(AND(F5="생산부",J5&gt;160),(J5-160)*10000,0)</f>
        <v>0</v>
      </c>
      <c r="N5" s="8">
        <f>IF(OR(G5="차장",E5&gt;=10),100000,0)</f>
        <v>0</v>
      </c>
      <c r="O5" s="8">
        <f>IF(NOT(G5="사원"),100000,0)</f>
        <v>100000</v>
      </c>
      <c r="P5" s="8">
        <f>IF(OR(AND(H5="박사학위",I5="부서장"),AND(H5="자격증",I5="출납")),100000,0)</f>
        <v>0</v>
      </c>
      <c r="Q5" s="5">
        <f>SUM(K5:P5)</f>
        <v>1500000</v>
      </c>
    </row>
    <row r="6" spans="2:17" x14ac:dyDescent="0.3">
      <c r="B6" s="1" t="s">
        <v>11</v>
      </c>
      <c r="C6" s="1" t="s">
        <v>59</v>
      </c>
      <c r="D6" s="1" t="s">
        <v>13</v>
      </c>
      <c r="E6" s="1">
        <v>1</v>
      </c>
      <c r="F6" s="1" t="s">
        <v>14</v>
      </c>
      <c r="G6" s="2" t="s">
        <v>15</v>
      </c>
      <c r="H6" s="2"/>
      <c r="I6" s="2"/>
      <c r="J6" s="3">
        <v>178</v>
      </c>
      <c r="K6" s="4">
        <v>1200000</v>
      </c>
      <c r="L6" s="7">
        <f t="shared" ref="L6:L21" si="0">IF(F6="영업부",200000,0)</f>
        <v>0</v>
      </c>
      <c r="M6" s="8">
        <f t="shared" ref="M6:M21" si="1">IF(AND(F6="생산부",J6&gt;160),(J6-160)*10000,0)</f>
        <v>180000</v>
      </c>
      <c r="N6" s="8">
        <f t="shared" ref="N6:N21" si="2">IF(OR(G6="차장",E6&gt;=10),100000,0)</f>
        <v>0</v>
      </c>
      <c r="O6" s="8">
        <f t="shared" ref="O6:O21" si="3">IF(NOT(G6="사원"),100000,0)</f>
        <v>0</v>
      </c>
      <c r="P6" s="8">
        <f t="shared" ref="P6:P21" si="4">IF(OR(AND(H6="박사학위",I6="부서장"),AND(H6="자격증",I6="출납")),100000,0)</f>
        <v>0</v>
      </c>
      <c r="Q6" s="5">
        <f t="shared" ref="Q6:Q21" si="5">SUM(K6:P6)</f>
        <v>1380000</v>
      </c>
    </row>
    <row r="7" spans="2:17" x14ac:dyDescent="0.3">
      <c r="B7" s="1" t="s">
        <v>16</v>
      </c>
      <c r="C7" s="1" t="s">
        <v>56</v>
      </c>
      <c r="D7" s="1" t="s">
        <v>55</v>
      </c>
      <c r="E7" s="1">
        <v>10</v>
      </c>
      <c r="F7" s="1" t="s">
        <v>45</v>
      </c>
      <c r="G7" s="2" t="s">
        <v>17</v>
      </c>
      <c r="H7" s="2" t="s">
        <v>50</v>
      </c>
      <c r="I7" s="2" t="s">
        <v>65</v>
      </c>
      <c r="J7" s="3">
        <v>165</v>
      </c>
      <c r="K7" s="4">
        <v>2500000</v>
      </c>
      <c r="L7" s="7">
        <f t="shared" si="0"/>
        <v>0</v>
      </c>
      <c r="M7" s="8">
        <f t="shared" si="1"/>
        <v>0</v>
      </c>
      <c r="N7" s="8">
        <f t="shared" si="2"/>
        <v>100000</v>
      </c>
      <c r="O7" s="8">
        <f t="shared" si="3"/>
        <v>100000</v>
      </c>
      <c r="P7" s="8">
        <f t="shared" si="4"/>
        <v>0</v>
      </c>
      <c r="Q7" s="5">
        <f t="shared" si="5"/>
        <v>2700000</v>
      </c>
    </row>
    <row r="8" spans="2:17" x14ac:dyDescent="0.3">
      <c r="B8" s="1" t="s">
        <v>18</v>
      </c>
      <c r="C8" s="1" t="s">
        <v>19</v>
      </c>
      <c r="D8" s="1" t="s">
        <v>8</v>
      </c>
      <c r="E8" s="1">
        <v>3</v>
      </c>
      <c r="F8" s="1" t="s">
        <v>20</v>
      </c>
      <c r="G8" s="2" t="s">
        <v>10</v>
      </c>
      <c r="H8" s="2"/>
      <c r="I8" s="2"/>
      <c r="J8" s="3">
        <v>145</v>
      </c>
      <c r="K8" s="4">
        <v>1400000</v>
      </c>
      <c r="L8" s="7">
        <f t="shared" si="0"/>
        <v>200000</v>
      </c>
      <c r="M8" s="8">
        <f t="shared" si="1"/>
        <v>0</v>
      </c>
      <c r="N8" s="8">
        <f t="shared" si="2"/>
        <v>0</v>
      </c>
      <c r="O8" s="8">
        <f t="shared" si="3"/>
        <v>100000</v>
      </c>
      <c r="P8" s="8">
        <f t="shared" si="4"/>
        <v>0</v>
      </c>
      <c r="Q8" s="5">
        <f t="shared" si="5"/>
        <v>1700000</v>
      </c>
    </row>
    <row r="9" spans="2:17" x14ac:dyDescent="0.3">
      <c r="B9" s="1" t="s">
        <v>21</v>
      </c>
      <c r="C9" s="1" t="s">
        <v>22</v>
      </c>
      <c r="D9" s="1" t="s">
        <v>13</v>
      </c>
      <c r="E9" s="1">
        <v>11</v>
      </c>
      <c r="F9" s="1" t="s">
        <v>14</v>
      </c>
      <c r="G9" s="2" t="s">
        <v>23</v>
      </c>
      <c r="H9" s="2" t="s">
        <v>49</v>
      </c>
      <c r="I9" s="2" t="s">
        <v>64</v>
      </c>
      <c r="J9" s="3">
        <v>142</v>
      </c>
      <c r="K9" s="4">
        <v>2200000</v>
      </c>
      <c r="L9" s="7">
        <f t="shared" si="0"/>
        <v>0</v>
      </c>
      <c r="M9" s="8">
        <f t="shared" si="1"/>
        <v>0</v>
      </c>
      <c r="N9" s="8">
        <f t="shared" si="2"/>
        <v>100000</v>
      </c>
      <c r="O9" s="8">
        <f t="shared" si="3"/>
        <v>100000</v>
      </c>
      <c r="P9" s="8">
        <f t="shared" si="4"/>
        <v>100000</v>
      </c>
      <c r="Q9" s="5">
        <f t="shared" si="5"/>
        <v>2500000</v>
      </c>
    </row>
    <row r="10" spans="2:17" x14ac:dyDescent="0.3">
      <c r="B10" s="1" t="s">
        <v>24</v>
      </c>
      <c r="C10" s="1" t="s">
        <v>25</v>
      </c>
      <c r="D10" s="1" t="s">
        <v>8</v>
      </c>
      <c r="E10" s="1">
        <v>4</v>
      </c>
      <c r="F10" s="1" t="s">
        <v>14</v>
      </c>
      <c r="G10" s="2" t="s">
        <v>10</v>
      </c>
      <c r="H10" s="2"/>
      <c r="I10" s="2"/>
      <c r="J10" s="3">
        <v>160</v>
      </c>
      <c r="K10" s="4">
        <v>1400000</v>
      </c>
      <c r="L10" s="7">
        <f t="shared" si="0"/>
        <v>0</v>
      </c>
      <c r="M10" s="8">
        <f t="shared" si="1"/>
        <v>0</v>
      </c>
      <c r="N10" s="8">
        <f t="shared" si="2"/>
        <v>0</v>
      </c>
      <c r="O10" s="8">
        <f t="shared" si="3"/>
        <v>100000</v>
      </c>
      <c r="P10" s="8">
        <f t="shared" si="4"/>
        <v>0</v>
      </c>
      <c r="Q10" s="5">
        <f t="shared" si="5"/>
        <v>1500000</v>
      </c>
    </row>
    <row r="11" spans="2:17" x14ac:dyDescent="0.3">
      <c r="B11" s="1" t="s">
        <v>26</v>
      </c>
      <c r="C11" s="1" t="s">
        <v>27</v>
      </c>
      <c r="D11" s="1" t="s">
        <v>13</v>
      </c>
      <c r="E11" s="1">
        <v>13</v>
      </c>
      <c r="F11" s="1" t="s">
        <v>20</v>
      </c>
      <c r="G11" s="2" t="s">
        <v>17</v>
      </c>
      <c r="H11" s="2"/>
      <c r="I11" s="2" t="s">
        <v>65</v>
      </c>
      <c r="J11" s="3">
        <v>172</v>
      </c>
      <c r="K11" s="4">
        <v>2500000</v>
      </c>
      <c r="L11" s="7">
        <f t="shared" si="0"/>
        <v>200000</v>
      </c>
      <c r="M11" s="8">
        <f t="shared" si="1"/>
        <v>0</v>
      </c>
      <c r="N11" s="8">
        <f t="shared" si="2"/>
        <v>100000</v>
      </c>
      <c r="O11" s="8">
        <f t="shared" si="3"/>
        <v>100000</v>
      </c>
      <c r="P11" s="8">
        <f t="shared" si="4"/>
        <v>0</v>
      </c>
      <c r="Q11" s="5">
        <f t="shared" si="5"/>
        <v>2900000</v>
      </c>
    </row>
    <row r="12" spans="2:17" x14ac:dyDescent="0.3">
      <c r="B12" s="1" t="s">
        <v>28</v>
      </c>
      <c r="C12" s="1" t="s">
        <v>62</v>
      </c>
      <c r="D12" s="1" t="s">
        <v>8</v>
      </c>
      <c r="E12" s="1">
        <v>7</v>
      </c>
      <c r="F12" s="1" t="s">
        <v>9</v>
      </c>
      <c r="G12" s="2" t="s">
        <v>23</v>
      </c>
      <c r="H12" s="2" t="s">
        <v>49</v>
      </c>
      <c r="I12" s="2" t="s">
        <v>66</v>
      </c>
      <c r="J12" s="3">
        <v>162</v>
      </c>
      <c r="K12" s="4">
        <v>2200000</v>
      </c>
      <c r="L12" s="7">
        <f t="shared" si="0"/>
        <v>0</v>
      </c>
      <c r="M12" s="8">
        <f t="shared" si="1"/>
        <v>0</v>
      </c>
      <c r="N12" s="8">
        <f t="shared" si="2"/>
        <v>0</v>
      </c>
      <c r="O12" s="8">
        <f t="shared" si="3"/>
        <v>100000</v>
      </c>
      <c r="P12" s="8">
        <f t="shared" si="4"/>
        <v>100000</v>
      </c>
      <c r="Q12" s="5">
        <f t="shared" si="5"/>
        <v>2400000</v>
      </c>
    </row>
    <row r="13" spans="2:17" x14ac:dyDescent="0.3">
      <c r="B13" s="1" t="s">
        <v>30</v>
      </c>
      <c r="C13" s="1" t="s">
        <v>58</v>
      </c>
      <c r="D13" s="1" t="s">
        <v>8</v>
      </c>
      <c r="E13" s="1">
        <v>2</v>
      </c>
      <c r="F13" s="1" t="s">
        <v>9</v>
      </c>
      <c r="G13" s="2" t="s">
        <v>15</v>
      </c>
      <c r="H13" s="2"/>
      <c r="I13" s="2"/>
      <c r="J13" s="3">
        <v>174</v>
      </c>
      <c r="K13" s="4">
        <v>1200000</v>
      </c>
      <c r="L13" s="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0</v>
      </c>
      <c r="P13" s="8">
        <f t="shared" si="4"/>
        <v>0</v>
      </c>
      <c r="Q13" s="5">
        <f t="shared" si="5"/>
        <v>1200000</v>
      </c>
    </row>
    <row r="14" spans="2:17" x14ac:dyDescent="0.3">
      <c r="B14" s="1" t="s">
        <v>18</v>
      </c>
      <c r="C14" s="1" t="s">
        <v>19</v>
      </c>
      <c r="D14" s="1" t="s">
        <v>8</v>
      </c>
      <c r="E14" s="1">
        <v>6</v>
      </c>
      <c r="F14" s="1" t="s">
        <v>20</v>
      </c>
      <c r="G14" s="2" t="s">
        <v>32</v>
      </c>
      <c r="H14" s="2" t="s">
        <v>51</v>
      </c>
      <c r="I14" s="2"/>
      <c r="J14" s="3">
        <v>169</v>
      </c>
      <c r="K14" s="4">
        <v>1800000</v>
      </c>
      <c r="L14" s="7">
        <f t="shared" si="0"/>
        <v>200000</v>
      </c>
      <c r="M14" s="8">
        <f t="shared" si="1"/>
        <v>0</v>
      </c>
      <c r="N14" s="8">
        <f t="shared" si="2"/>
        <v>0</v>
      </c>
      <c r="O14" s="8">
        <f t="shared" si="3"/>
        <v>100000</v>
      </c>
      <c r="P14" s="8">
        <f t="shared" si="4"/>
        <v>0</v>
      </c>
      <c r="Q14" s="5">
        <f t="shared" si="5"/>
        <v>2100000</v>
      </c>
    </row>
    <row r="15" spans="2:17" x14ac:dyDescent="0.3">
      <c r="B15" s="1" t="s">
        <v>28</v>
      </c>
      <c r="C15" s="1" t="s">
        <v>29</v>
      </c>
      <c r="D15" s="1" t="s">
        <v>8</v>
      </c>
      <c r="E15" s="1">
        <v>2</v>
      </c>
      <c r="F15" s="1" t="s">
        <v>45</v>
      </c>
      <c r="G15" s="2" t="s">
        <v>15</v>
      </c>
      <c r="H15" s="2" t="s">
        <v>50</v>
      </c>
      <c r="I15" s="2" t="s">
        <v>48</v>
      </c>
      <c r="J15" s="3">
        <v>184</v>
      </c>
      <c r="K15" s="4">
        <v>1200000</v>
      </c>
      <c r="L15" s="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0</v>
      </c>
      <c r="P15" s="8">
        <f t="shared" si="4"/>
        <v>100000</v>
      </c>
      <c r="Q15" s="5">
        <f t="shared" si="5"/>
        <v>1300000</v>
      </c>
    </row>
    <row r="16" spans="2:17" x14ac:dyDescent="0.3">
      <c r="B16" s="1" t="s">
        <v>16</v>
      </c>
      <c r="C16" s="1" t="s">
        <v>60</v>
      </c>
      <c r="D16" s="1" t="s">
        <v>8</v>
      </c>
      <c r="E16" s="1">
        <v>1</v>
      </c>
      <c r="F16" s="1" t="s">
        <v>20</v>
      </c>
      <c r="G16" s="2" t="s">
        <v>57</v>
      </c>
      <c r="H16" s="2"/>
      <c r="I16" s="2"/>
      <c r="J16" s="3">
        <v>160</v>
      </c>
      <c r="K16" s="4">
        <v>1200000</v>
      </c>
      <c r="L16" s="7">
        <f t="shared" si="0"/>
        <v>200000</v>
      </c>
      <c r="M16" s="8">
        <f t="shared" si="1"/>
        <v>0</v>
      </c>
      <c r="N16" s="8">
        <f t="shared" si="2"/>
        <v>0</v>
      </c>
      <c r="O16" s="8">
        <f t="shared" si="3"/>
        <v>100000</v>
      </c>
      <c r="P16" s="8">
        <f t="shared" si="4"/>
        <v>0</v>
      </c>
      <c r="Q16" s="5">
        <f t="shared" si="5"/>
        <v>1500000</v>
      </c>
    </row>
    <row r="17" spans="2:17" x14ac:dyDescent="0.3">
      <c r="B17" s="1" t="s">
        <v>30</v>
      </c>
      <c r="C17" s="1" t="s">
        <v>31</v>
      </c>
      <c r="D17" s="1" t="s">
        <v>8</v>
      </c>
      <c r="E17" s="1">
        <v>3</v>
      </c>
      <c r="F17" s="1" t="s">
        <v>9</v>
      </c>
      <c r="G17" s="2" t="s">
        <v>63</v>
      </c>
      <c r="H17" s="2"/>
      <c r="I17" s="2"/>
      <c r="J17" s="3">
        <v>152</v>
      </c>
      <c r="K17" s="4">
        <v>1400000</v>
      </c>
      <c r="L17" s="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>
        <f t="shared" si="4"/>
        <v>0</v>
      </c>
      <c r="Q17" s="5">
        <f t="shared" si="5"/>
        <v>1400000</v>
      </c>
    </row>
    <row r="18" spans="2:17" x14ac:dyDescent="0.3">
      <c r="B18" s="1" t="s">
        <v>11</v>
      </c>
      <c r="C18" s="1" t="s">
        <v>12</v>
      </c>
      <c r="D18" s="1" t="s">
        <v>13</v>
      </c>
      <c r="E18" s="1">
        <v>5</v>
      </c>
      <c r="F18" s="1" t="s">
        <v>14</v>
      </c>
      <c r="G18" s="2" t="s">
        <v>32</v>
      </c>
      <c r="H18" s="2" t="s">
        <v>50</v>
      </c>
      <c r="I18" s="2"/>
      <c r="J18" s="3">
        <v>169</v>
      </c>
      <c r="K18" s="4">
        <v>1800000</v>
      </c>
      <c r="L18" s="7">
        <f t="shared" si="0"/>
        <v>0</v>
      </c>
      <c r="M18" s="8">
        <f t="shared" si="1"/>
        <v>90000</v>
      </c>
      <c r="N18" s="8">
        <f t="shared" si="2"/>
        <v>0</v>
      </c>
      <c r="O18" s="8">
        <f t="shared" si="3"/>
        <v>100000</v>
      </c>
      <c r="P18" s="8">
        <f t="shared" si="4"/>
        <v>0</v>
      </c>
      <c r="Q18" s="5">
        <f t="shared" si="5"/>
        <v>1990000</v>
      </c>
    </row>
    <row r="19" spans="2:17" x14ac:dyDescent="0.3">
      <c r="B19" s="1" t="s">
        <v>33</v>
      </c>
      <c r="C19" s="1" t="s">
        <v>34</v>
      </c>
      <c r="D19" s="1" t="s">
        <v>13</v>
      </c>
      <c r="E19" s="1">
        <v>2</v>
      </c>
      <c r="F19" s="1" t="s">
        <v>20</v>
      </c>
      <c r="G19" s="2" t="s">
        <v>15</v>
      </c>
      <c r="H19" s="2"/>
      <c r="I19" s="2"/>
      <c r="J19" s="3">
        <v>170</v>
      </c>
      <c r="K19" s="4">
        <v>1200000</v>
      </c>
      <c r="L19" s="7">
        <f t="shared" si="0"/>
        <v>200000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>
        <f t="shared" si="4"/>
        <v>0</v>
      </c>
      <c r="Q19" s="5">
        <f t="shared" si="5"/>
        <v>1400000</v>
      </c>
    </row>
    <row r="20" spans="2:17" x14ac:dyDescent="0.3">
      <c r="B20" s="1" t="s">
        <v>35</v>
      </c>
      <c r="C20" s="1" t="s">
        <v>36</v>
      </c>
      <c r="D20" s="1" t="s">
        <v>8</v>
      </c>
      <c r="E20" s="1">
        <v>1</v>
      </c>
      <c r="F20" s="1" t="s">
        <v>14</v>
      </c>
      <c r="G20" s="2" t="s">
        <v>15</v>
      </c>
      <c r="H20" s="2"/>
      <c r="I20" s="2"/>
      <c r="J20" s="3">
        <v>175</v>
      </c>
      <c r="K20" s="4">
        <v>1200000</v>
      </c>
      <c r="L20" s="7">
        <f t="shared" si="0"/>
        <v>0</v>
      </c>
      <c r="M20" s="8">
        <f t="shared" si="1"/>
        <v>150000</v>
      </c>
      <c r="N20" s="8">
        <f t="shared" si="2"/>
        <v>0</v>
      </c>
      <c r="O20" s="8">
        <f t="shared" si="3"/>
        <v>0</v>
      </c>
      <c r="P20" s="8">
        <f t="shared" si="4"/>
        <v>0</v>
      </c>
      <c r="Q20" s="5">
        <f t="shared" si="5"/>
        <v>1350000</v>
      </c>
    </row>
    <row r="21" spans="2:17" x14ac:dyDescent="0.3">
      <c r="B21" s="1" t="s">
        <v>16</v>
      </c>
      <c r="C21" s="1" t="s">
        <v>61</v>
      </c>
      <c r="D21" s="1" t="s">
        <v>13</v>
      </c>
      <c r="E21" s="1">
        <v>2</v>
      </c>
      <c r="F21" s="1" t="s">
        <v>46</v>
      </c>
      <c r="G21" s="2" t="s">
        <v>15</v>
      </c>
      <c r="H21" s="2"/>
      <c r="I21" s="2" t="s">
        <v>47</v>
      </c>
      <c r="J21" s="3">
        <v>152</v>
      </c>
      <c r="K21" s="4">
        <v>1200000</v>
      </c>
      <c r="L21" s="7">
        <f t="shared" si="0"/>
        <v>0</v>
      </c>
      <c r="M21" s="8">
        <f t="shared" si="1"/>
        <v>0</v>
      </c>
      <c r="N21" s="8">
        <f t="shared" si="2"/>
        <v>0</v>
      </c>
      <c r="O21" s="8">
        <f t="shared" si="3"/>
        <v>0</v>
      </c>
      <c r="P21" s="8">
        <f t="shared" si="4"/>
        <v>0</v>
      </c>
      <c r="Q21" s="5">
        <f t="shared" si="5"/>
        <v>1200000</v>
      </c>
    </row>
  </sheetData>
  <sortState ref="E27:G43">
    <sortCondition ref="F27:F43"/>
    <sortCondition ref="G27:G4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고재홍</cp:lastModifiedBy>
  <dcterms:created xsi:type="dcterms:W3CDTF">2017-07-31T13:27:07Z</dcterms:created>
  <dcterms:modified xsi:type="dcterms:W3CDTF">2018-03-30T05:49:20Z</dcterms:modified>
</cp:coreProperties>
</file>