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실전모의고사\실전모의고사3회\"/>
    </mc:Choice>
  </mc:AlternateContent>
  <bookViews>
    <workbookView xWindow="0" yWindow="0" windowWidth="15360" windowHeight="8070"/>
  </bookViews>
  <sheets>
    <sheet name="재고" sheetId="1" r:id="rId1"/>
    <sheet name="요약" sheetId="2" r:id="rId2"/>
    <sheet name="분류별" sheetId="4" r:id="rId3"/>
  </sheets>
  <definedNames>
    <definedName name="_xlcn.WorksheetConnection_프로젝트5.xlsx재고1" hidden="1">재고[]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재고" name="재고" connection="WorksheetConnection_프로젝트5.xlsx!재고"/>
        </x15:modelTables>
      </x15:dataModel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C3" i="2"/>
  <c r="A19" i="2"/>
  <c r="A15" i="2"/>
  <c r="A11" i="2"/>
  <c r="A7" i="2"/>
  <c r="A21" i="2"/>
  <c r="A13" i="2"/>
  <c r="A5" i="2"/>
  <c r="A16" i="2"/>
  <c r="A4" i="2"/>
  <c r="C21" i="2"/>
  <c r="C19" i="2"/>
  <c r="C15" i="2"/>
  <c r="C13" i="2"/>
  <c r="C11" i="2"/>
  <c r="C7" i="2"/>
  <c r="C5" i="2"/>
  <c r="A22" i="2"/>
  <c r="A18" i="2"/>
  <c r="A14" i="2"/>
  <c r="A10" i="2"/>
  <c r="A6" i="2"/>
  <c r="B3" i="2"/>
  <c r="B21" i="2"/>
  <c r="B15" i="2"/>
  <c r="B11" i="2"/>
  <c r="B5" i="2"/>
  <c r="A17" i="2"/>
  <c r="A9" i="2"/>
  <c r="C22" i="2"/>
  <c r="C18" i="2"/>
  <c r="C16" i="2"/>
  <c r="C6" i="2"/>
  <c r="C4" i="2"/>
  <c r="A20" i="2"/>
  <c r="A12" i="2"/>
  <c r="A8" i="2"/>
  <c r="C14" i="2"/>
  <c r="B14" i="2"/>
  <c r="C10" i="2"/>
  <c r="B10" i="2"/>
  <c r="C17" i="2"/>
  <c r="B17" i="2"/>
  <c r="C9" i="2"/>
  <c r="B9" i="2"/>
  <c r="C20" i="2"/>
  <c r="B20" i="2"/>
  <c r="C12" i="2"/>
  <c r="B12" i="2"/>
  <c r="C8" i="2"/>
  <c r="B8" i="2"/>
  <c r="B6" i="2"/>
  <c r="B18" i="2"/>
  <c r="B22" i="2"/>
  <c r="B4" i="2"/>
  <c r="B16" i="2"/>
  <c r="B13" i="2"/>
  <c r="B7" i="2"/>
  <c r="B19" i="2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프로젝트5.xlsx!재고" type="102" refreshedVersion="6" minRefreshableVersion="5">
    <extLst>
      <ext xmlns:x15="http://schemas.microsoft.com/office/spreadsheetml/2010/11/main" uri="{DE250136-89BD-433C-8126-D09CA5730AF9}">
        <x15:connection id="재고">
          <x15:rangePr sourceName="_xlcn.WorksheetConnection_프로젝트5.xlsx재고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2">
    <s v="ThisWorkbookDataModel"/>
    <s v="[재고].[분류].&amp;[코트]"/>
    <s v="[재고].[품목].&amp;[맥스 더블 코트]"/>
    <s v="[재고].[분류].&amp;[점퍼]"/>
    <s v="[재고].[품목].&amp;[빅 후드 야상 점퍼]"/>
    <s v="[재고].[분류].&amp;[자켓]"/>
    <s v="[재고].[품목].&amp;[소프트 블루종 자켓]"/>
    <s v="[재고].[품목].&amp;[더블 라이더 자켓]"/>
    <s v="[Measures].[합계: 판매가]"/>
    <s v="[재고].[품목].&amp;[크리스반 싱글 코트]"/>
    <s v="[재고].[품목].&amp;[액츄얼 더블 자켓]"/>
    <s v="[재고].[품목].&amp;[3버튼 래글런 자켓]"/>
    <s v="[재고].[품목].&amp;[오리엔탈 더블 점퍼]"/>
    <s v="[재고].[분류].[All]"/>
    <s v="[재고].[품목].&amp;[더블 숏트 코트]"/>
    <s v="[재고].[품목].&amp;[베이직 싱글 자켓]"/>
    <s v="[재고].[품목].&amp;[글로시 레더 자켓]"/>
    <s v="[Measures].[합계: 재고량]"/>
    <s v="[재고].[품목].&amp;[베이직 더블 자켓]"/>
    <s v="[재고].[품목].&amp;[지아니 더블 코트]"/>
    <s v="[재고].[품목].&amp;[스웨이드 클래식 자켓]"/>
    <s v="[재고].[품목].&amp;[레더 패딩 자켓]"/>
  </metadataStrings>
  <mdxMetadata count="59">
    <mdx n="0" f="m">
      <t c="2">
        <n x="1"/>
        <n x="2"/>
      </t>
    </mdx>
    <mdx n="0" f="m">
      <t c="2">
        <n x="3"/>
        <n x="4"/>
      </t>
    </mdx>
    <mdx n="0" f="m">
      <t c="2">
        <n x="5"/>
        <n x="6"/>
      </t>
    </mdx>
    <mdx n="0" f="m">
      <t c="2">
        <n x="5"/>
        <n x="7"/>
      </t>
    </mdx>
    <mdx n="0" f="m">
      <t c="1">
        <n x="8"/>
      </t>
    </mdx>
    <mdx n="0" f="m">
      <t c="2">
        <n x="1"/>
        <n x="9"/>
      </t>
    </mdx>
    <mdx n="0" f="m">
      <t c="2">
        <n x="5"/>
        <n x="10"/>
      </t>
    </mdx>
    <mdx n="0" f="m">
      <t c="2">
        <n x="5"/>
        <n x="11"/>
      </t>
    </mdx>
    <mdx n="0" f="m">
      <t c="2">
        <n x="3"/>
        <n x="12"/>
      </t>
    </mdx>
    <mdx n="0" f="m">
      <t c="1">
        <n x="5"/>
      </t>
    </mdx>
    <mdx n="0" f="m">
      <t c="1">
        <n x="13"/>
      </t>
    </mdx>
    <mdx n="0" f="m">
      <t c="2">
        <n x="1"/>
        <n x="14"/>
      </t>
    </mdx>
    <mdx n="0" f="m">
      <t c="1">
        <n x="3"/>
      </t>
    </mdx>
    <mdx n="0" f="m">
      <t c="2">
        <n x="5"/>
        <n x="15"/>
      </t>
    </mdx>
    <mdx n="0" f="m">
      <t c="2">
        <n x="5"/>
        <n x="16"/>
      </t>
    </mdx>
    <mdx n="0" f="m">
      <t c="1">
        <n x="17"/>
      </t>
    </mdx>
    <mdx n="0" f="m">
      <t c="1">
        <n x="1"/>
      </t>
    </mdx>
    <mdx n="0" f="m">
      <t c="2">
        <n x="5"/>
        <n x="18"/>
      </t>
    </mdx>
    <mdx n="0" f="m">
      <t c="2">
        <n x="1"/>
        <n x="19"/>
      </t>
    </mdx>
    <mdx n="0" f="m">
      <t c="2">
        <n x="5"/>
        <n x="20"/>
      </t>
    </mdx>
    <mdx n="0" f="m">
      <t c="2">
        <n x="5"/>
        <n x="21"/>
      </t>
    </mdx>
    <mdx n="0" f="v">
      <t c="3">
        <n x="1"/>
        <n x="9"/>
        <n x="8"/>
      </t>
    </mdx>
    <mdx n="0" f="v">
      <t c="3">
        <n x="1"/>
        <n x="2"/>
        <n x="8"/>
      </t>
    </mdx>
    <mdx n="0" f="v">
      <t c="3">
        <n x="3"/>
        <n x="4"/>
        <n x="8"/>
      </t>
    </mdx>
    <mdx n="0" f="v">
      <t c="3">
        <n x="5"/>
        <n x="10"/>
        <n x="8"/>
      </t>
    </mdx>
    <mdx n="0" f="v">
      <t c="3">
        <n x="5"/>
        <n x="6"/>
        <n x="8"/>
      </t>
    </mdx>
    <mdx n="0" f="v">
      <t c="3">
        <n x="5"/>
        <n x="7"/>
        <n x="8"/>
      </t>
    </mdx>
    <mdx n="0" f="v">
      <t c="3">
        <n x="5"/>
        <n x="11"/>
        <n x="8"/>
      </t>
    </mdx>
    <mdx n="0" f="v">
      <t c="3">
        <n x="1"/>
        <n x="9"/>
        <n x="17"/>
      </t>
    </mdx>
    <mdx n="0" f="v">
      <t c="3">
        <n x="3"/>
        <n x="4"/>
        <n x="17"/>
      </t>
    </mdx>
    <mdx n="0" f="v">
      <t c="3">
        <n x="5"/>
        <n x="6"/>
        <n x="17"/>
      </t>
    </mdx>
    <mdx n="0" f="v">
      <t c="3">
        <n x="5"/>
        <n x="11"/>
        <n x="17"/>
      </t>
    </mdx>
    <mdx n="0" f="v">
      <t c="2">
        <n x="13"/>
        <n x="8"/>
      </t>
    </mdx>
    <mdx n="0" f="v">
      <t c="3">
        <n x="1"/>
        <n x="14"/>
        <n x="8"/>
      </t>
    </mdx>
    <mdx n="0" f="v">
      <t c="3">
        <n x="3"/>
        <n x="12"/>
        <n x="8"/>
      </t>
    </mdx>
    <mdx n="0" f="v">
      <t c="3">
        <n x="5"/>
        <n x="16"/>
        <n x="8"/>
      </t>
    </mdx>
    <mdx n="0" f="v">
      <t c="2">
        <n x="5"/>
        <n x="8"/>
      </t>
    </mdx>
    <mdx n="0" f="v">
      <t c="2">
        <n x="3"/>
        <n x="8"/>
      </t>
    </mdx>
    <mdx n="0" f="v">
      <t c="2">
        <n x="3"/>
        <n x="17"/>
      </t>
    </mdx>
    <mdx n="0" f="v">
      <t c="3">
        <n x="5"/>
        <n x="15"/>
        <n x="8"/>
      </t>
    </mdx>
    <mdx n="0" f="v">
      <t c="3">
        <n x="5"/>
        <n x="15"/>
        <n x="17"/>
      </t>
    </mdx>
    <mdx n="0" f="v">
      <t c="2">
        <n x="1"/>
        <n x="8"/>
      </t>
    </mdx>
    <mdx n="0" f="v">
      <t c="2">
        <n x="1"/>
        <n x="17"/>
      </t>
    </mdx>
    <mdx n="0" f="v">
      <t c="3">
        <n x="5"/>
        <n x="18"/>
        <n x="8"/>
      </t>
    </mdx>
    <mdx n="0" f="v">
      <t c="3">
        <n x="5"/>
        <n x="18"/>
        <n x="17"/>
      </t>
    </mdx>
    <mdx n="0" f="v">
      <t c="3">
        <n x="1"/>
        <n x="19"/>
        <n x="8"/>
      </t>
    </mdx>
    <mdx n="0" f="v">
      <t c="3">
        <n x="1"/>
        <n x="19"/>
        <n x="17"/>
      </t>
    </mdx>
    <mdx n="0" f="v">
      <t c="3">
        <n x="5"/>
        <n x="20"/>
        <n x="8"/>
      </t>
    </mdx>
    <mdx n="0" f="v">
      <t c="3">
        <n x="5"/>
        <n x="20"/>
        <n x="17"/>
      </t>
    </mdx>
    <mdx n="0" f="v">
      <t c="3">
        <n x="5"/>
        <n x="21"/>
        <n x="8"/>
      </t>
    </mdx>
    <mdx n="0" f="v">
      <t c="3">
        <n x="5"/>
        <n x="21"/>
        <n x="17"/>
      </t>
    </mdx>
    <mdx n="0" f="v">
      <t c="3">
        <n x="5"/>
        <n x="16"/>
        <n x="17"/>
      </t>
    </mdx>
    <mdx n="0" f="v">
      <t c="3">
        <n x="1"/>
        <n x="14"/>
        <n x="17"/>
      </t>
    </mdx>
    <mdx n="0" f="v">
      <t c="2">
        <n x="13"/>
        <n x="17"/>
      </t>
    </mdx>
    <mdx n="0" f="v">
      <t c="2">
        <n x="5"/>
        <n x="17"/>
      </t>
    </mdx>
    <mdx n="0" f="v">
      <t c="3">
        <n x="3"/>
        <n x="12"/>
        <n x="17"/>
      </t>
    </mdx>
    <mdx n="0" f="v">
      <t c="3">
        <n x="5"/>
        <n x="10"/>
        <n x="17"/>
      </t>
    </mdx>
    <mdx n="0" f="v">
      <t c="3">
        <n x="5"/>
        <n x="7"/>
        <n x="17"/>
      </t>
    </mdx>
    <mdx n="0" f="v">
      <t c="3">
        <n x="1"/>
        <n x="2"/>
        <n x="17"/>
      </t>
    </mdx>
  </mdxMetadata>
  <valueMetadata count="5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</valueMetadata>
</metadata>
</file>

<file path=xl/sharedStrings.xml><?xml version="1.0" encoding="utf-8"?>
<sst xmlns="http://schemas.openxmlformats.org/spreadsheetml/2006/main" count="86" uniqueCount="54">
  <si>
    <t>품번</t>
    <phoneticPr fontId="1" type="noConversion"/>
  </si>
  <si>
    <t>분류코드</t>
    <phoneticPr fontId="1" type="noConversion"/>
  </si>
  <si>
    <t>분류</t>
    <phoneticPr fontId="1" type="noConversion"/>
  </si>
  <si>
    <t>품목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</si>
  <si>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</si>
  <si>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</si>
  <si>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</si>
  <si>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재고량</t>
    <phoneticPr fontId="1" type="noConversion"/>
  </si>
  <si>
    <t>STOST502</t>
    <phoneticPr fontId="1" type="noConversion"/>
  </si>
  <si>
    <t>자켓</t>
  </si>
  <si>
    <t>베이직 싱글 자켓</t>
    <phoneticPr fontId="1" type="noConversion"/>
  </si>
  <si>
    <t>유</t>
  </si>
  <si>
    <t>STOSC102</t>
    <phoneticPr fontId="1" type="noConversion"/>
  </si>
  <si>
    <t>코트</t>
  </si>
  <si>
    <t>크리스반 싱글 코트</t>
    <phoneticPr fontId="1" type="noConversion"/>
  </si>
  <si>
    <t>무</t>
  </si>
  <si>
    <t>BK</t>
    <phoneticPr fontId="1" type="noConversion"/>
  </si>
  <si>
    <t>점퍼</t>
  </si>
  <si>
    <t>오리엔탈 더블 점퍼</t>
    <phoneticPr fontId="1" type="noConversion"/>
  </si>
  <si>
    <t>BR</t>
    <phoneticPr fontId="1" type="noConversion"/>
  </si>
  <si>
    <t>STOSC110</t>
    <phoneticPr fontId="1" type="noConversion"/>
  </si>
  <si>
    <t>지아니 더블 코트</t>
    <phoneticPr fontId="1" type="noConversion"/>
  </si>
  <si>
    <t>STOST503</t>
    <phoneticPr fontId="1" type="noConversion"/>
  </si>
  <si>
    <t>베이직 더블 자켓</t>
    <phoneticPr fontId="1" type="noConversion"/>
  </si>
  <si>
    <t>레더 패딩 자켓</t>
    <phoneticPr fontId="1" type="noConversion"/>
  </si>
  <si>
    <t>3버튼 래글런 자켓</t>
    <phoneticPr fontId="1" type="noConversion"/>
  </si>
  <si>
    <t>더블 라이더 자켓</t>
    <phoneticPr fontId="1" type="noConversion"/>
  </si>
  <si>
    <t>STOST620</t>
    <phoneticPr fontId="1" type="noConversion"/>
  </si>
  <si>
    <t>소프트 블루종 자켓</t>
    <phoneticPr fontId="1" type="noConversion"/>
  </si>
  <si>
    <t xml:space="preserve">단가 </t>
    <phoneticPr fontId="1" type="noConversion"/>
  </si>
  <si>
    <t>STOSJ104</t>
    <phoneticPr fontId="1" type="noConversion"/>
  </si>
  <si>
    <t>STOST504</t>
    <phoneticPr fontId="1" type="noConversion"/>
  </si>
  <si>
    <t>STOST510</t>
    <phoneticPr fontId="1" type="noConversion"/>
  </si>
  <si>
    <t>STOSJ511</t>
    <phoneticPr fontId="1" type="noConversion"/>
  </si>
  <si>
    <t>빅 후드 야상 점퍼</t>
    <phoneticPr fontId="1" type="noConversion"/>
  </si>
  <si>
    <t>STOST513</t>
    <phoneticPr fontId="1" type="noConversion"/>
  </si>
  <si>
    <t>STOSC103</t>
    <phoneticPr fontId="1" type="noConversion"/>
  </si>
  <si>
    <t>맥스 더블 코트</t>
    <phoneticPr fontId="1" type="noConversion"/>
  </si>
  <si>
    <t>BR</t>
    <phoneticPr fontId="1" type="noConversion"/>
  </si>
  <si>
    <t>STOST505</t>
    <phoneticPr fontId="1" type="noConversion"/>
  </si>
  <si>
    <t>액츄얼 더블 자켓</t>
    <phoneticPr fontId="1" type="noConversion"/>
  </si>
  <si>
    <t>STOSC101</t>
    <phoneticPr fontId="1" type="noConversion"/>
  </si>
  <si>
    <t>더블 숏트 코트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</si>
  <si>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</si>
  <si>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</si>
  <si>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</si>
  <si>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</si>
  <si>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</si>
  <si>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행 레이블</t>
  </si>
  <si>
    <t>자켓 중의 최소 재고량 품목</t>
    <phoneticPr fontId="1" type="noConversion"/>
  </si>
  <si>
    <t>WH</t>
  </si>
  <si>
    <t>BK</t>
  </si>
  <si>
    <t>NY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</si>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</sst>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A19" s="2"/>
        <tr r="A15" s="2"/>
        <tr r="A11" s="2"/>
        <tr r="A7" s="2"/>
        <tr r="A21" s="2"/>
        <tr r="A13" s="2"/>
        <tr r="A5" s="2"/>
        <tr r="A16" s="2"/>
        <tr r="A4" s="2"/>
        <tr r="A22" s="2"/>
        <tr r="A18" s="2"/>
        <tr r="A14" s="2"/>
        <tr r="A10" s="2"/>
        <tr r="A6" s="2"/>
        <tr r="B3" s="2"/>
        <tr r="A17" s="2"/>
        <tr r="A9" s="2"/>
        <tr r="A20" s="2"/>
        <tr r="A12" s="2"/>
        <tr r="A8" s="2"/>
        <tr r="B21" s="2"/>
        <tr r="B15" s="2"/>
        <tr r="B11" s="2"/>
        <tr r="B5" s="2"/>
        <tr r="B14" s="2"/>
        <tr r="B10" s="2"/>
        <tr r="B17" s="2"/>
        <tr r="B9" s="2"/>
        <tr r="B20" s="2"/>
        <tr r="B12" s="2"/>
        <tr r="B8" s="2"/>
        <tr r="B6" s="2"/>
        <tr r="B18" s="2"/>
        <tr r="B22" s="2"/>
        <tr r="B4" s="2"/>
        <tr r="B16" s="2"/>
        <tr r="B13" s="2"/>
        <tr r="B7" s="2"/>
        <tr r="B19" s="2"/>
        <tr r="C3" s="2"/>
        <tr r="C21" s="2"/>
        <tr r="C19" s="2"/>
        <tr r="C15" s="2"/>
        <tr r="C13" s="2"/>
        <tr r="C11" s="2"/>
        <tr r="C7" s="2"/>
        <tr r="C5" s="2"/>
        <tr r="C22" s="2"/>
        <tr r="C18" s="2"/>
        <tr r="C16" s="2"/>
        <tr r="C6" s="2"/>
        <tr r="C4" s="2"/>
        <tr r="C14" s="2"/>
        <tr r="C10" s="2"/>
        <tr r="C17" s="2"/>
        <tr r="C9" s="2"/>
        <tr r="C20" s="2"/>
        <tr r="C12" s="2"/>
        <tr r="C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3002.860992361107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2">
        <s v="[Measures].[합계: 재고량]" c="합계: 재고량"/>
        <s v="[Measures].[합계: 판매가]" c="합계: 판매가"/>
      </sharedItems>
    </cacheField>
    <cacheField name="[재고].[분류].[분류]" caption="분류" numFmtId="0" hierarchy="3" level="1">
      <sharedItems count="3">
        <s v="[재고].[분류].&amp;[자켓]" c="자켓"/>
        <s v="[재고].[분류].&amp;[점퍼]" c="점퍼"/>
        <s v="[재고].[분류].&amp;[코트]" c="코트"/>
      </sharedItems>
    </cacheField>
    <cacheField name="[재고].[품목].[품목]" caption="품목" numFmtId="0" hierarchy="4" level="1">
      <sharedItems count="15">
        <s v="[재고].[품목].&amp;[3버튼 래글런 자켓]" c="3버튼 래글런 자켓"/>
        <s v="[재고].[품목].&amp;[글로시 레더 자켓]" c="글로시 레더 자켓"/>
        <s v="[재고].[품목].&amp;[더블 라이더 자켓]" c="더블 라이더 자켓"/>
        <s v="[재고].[품목].&amp;[레더 패딩 자켓]" c="레더 패딩 자켓"/>
        <s v="[재고].[품목].&amp;[베이직 더블 자켓]" c="베이직 더블 자켓"/>
        <s v="[재고].[품목].&amp;[베이직 싱글 자켓]" c="베이직 싱글 자켓"/>
        <s v="[재고].[품목].&amp;[소프트 블루종 자켓]" c="소프트 블루종 자켓"/>
        <s v="[재고].[품목].&amp;[스웨이드 클래식 자켓]" c="스웨이드 클래식 자켓"/>
        <s v="[재고].[품목].&amp;[액츄얼 더블 자켓]" c="액츄얼 더블 자켓"/>
        <s v="[재고].[품목].&amp;[빅 후드 야상 점퍼]" c="빅 후드 야상 점퍼"/>
        <s v="[재고].[품목].&amp;[오리엔탈 더블 점퍼]" c="오리엔탈 더블 점퍼"/>
        <s v="[재고].[품목].&amp;[더블 숏트 코트]" c="더블 숏트 코트"/>
        <s v="[재고].[품목].&amp;[맥스 더블 코트]" c="맥스 더블 코트"/>
        <s v="[재고].[품목].&amp;[지아니 더블 코트]" c="지아니 더블 코트"/>
        <s v="[재고].[품목].&amp;[크리스반 싱글 코트]" c="크리스반 싱글 코트"/>
      </sharedItems>
    </cacheField>
  </cacheFields>
  <cacheHierarchies count="14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재고].[품번]" caption="품번" attribute="1" defaultMemberUniqueName="[재고].[품번].[All]" allUniqueName="[재고].[품번].[All]" dimensionUniqueName="[재고]" displayFolder="" count="2" memberValueDatatype="130" unbalanced="0"/>
    <cacheHierarchy uniqueName="[재고].[분류코드]" caption="분류코드" attribute="1" defaultMemberUniqueName="[재고].[분류코드].[All]" allUniqueName="[재고].[분류코드].[All]" dimensionUniqueName="[재고]" displayFolder="" count="2" memberValueDatatype="130" unbalanced="0"/>
    <cacheHierarchy uniqueName="[재고].[분류]" caption="분류" attribute="1" defaultMemberUniqueName="[재고].[분류].[All]" allUniqueName="[재고].[분류].[All]" allCaption="All" dimensionUniqueName="[재고]" displayFolder="" count="2" memberValueDatatype="130" unbalanced="0">
      <fieldsUsage count="2">
        <fieldUsage x="-1"/>
        <fieldUsage x="1"/>
      </fieldsUsage>
    </cacheHierarchy>
    <cacheHierarchy uniqueName="[재고].[품목]" caption="품목" attribute="1" defaultMemberUniqueName="[재고].[품목].[All]" allUniqueName="[재고].[품목].[All]" dimensionUniqueName="[재고]" displayFolder="" count="2" memberValueDatatype="130" unbalanced="0">
      <fieldsUsage count="2">
        <fieldUsage x="-1"/>
        <fieldUsage x="2"/>
      </fieldsUsage>
    </cacheHierarchy>
    <cacheHierarchy uniqueName="[재고].[단가]" caption="단가" attribute="1" defaultMemberUniqueName="[재고].[단가].[All]" allUniqueName="[재고].[단가].[All]" dimensionUniqueName="[재고]" displayFolder="" count="2" memberValueDatatype="20" unbalanced="0"/>
    <cacheHierarchy uniqueName="[재고].[판매가]" caption="판매가" attribute="1" defaultMemberUniqueName="[재고].[판매가].[All]" allUniqueName="[재고].[판매가].[All]" dimensionUniqueName="[재고]" displayFolder="" count="2" memberValueDatatype="20" unbalanced="0"/>
    <cacheHierarchy uniqueName="[재고].[할인 유무]" caption="할인 유무" attribute="1" defaultMemberUniqueName="[재고].[할인 유무].[All]" allUniqueName="[재고].[할인 유무].[All]" dimensionUniqueName="[재고]" displayFolder="" count="2" memberValueDatatype="130" unbalanced="0"/>
    <cacheHierarchy uniqueName="[재고].[색상]" caption="색상" attribute="1" defaultMemberUniqueName="[재고].[색상].[All]" allUniqueName="[재고].[색상].[All]" dimensionUniqueName="[재고]" displayFolder="" count="2" memberValueDatatype="130" unbalanced="0"/>
    <cacheHierarchy uniqueName="[재고].[재고량]" caption="재고량" attribute="1" defaultMemberUniqueName="[재고].[재고량].[All]" allUniqueName="[재고].[재고량].[All]" dimensionUniqueName="[재고]" displayFolder="" count="2" memberValueDatatype="20" unbalanced="0"/>
    <cacheHierarchy uniqueName="[Measures].[__XL_Count 재고]" caption="__XL_Count 재고" measure="1" displayFolder="" measureGroup="재고" count="0" hidden="1"/>
    <cacheHierarchy uniqueName="[Measures].[__No measures defined]" caption="__No measures defined" measure="1" displayFolder="" count="0" hidden="1"/>
    <cacheHierarchy uniqueName="[Measures].[합계: 재고량]" caption="합계: 재고량" measure="1" displayFolder="" measureGroup="재고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합계: 판매가]" caption="합계: 판매가" measure="1" displayFolder="" measureGroup="재고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tupleCache>
    <entries count="38">
      <n v="150000">
        <tpls c="3">
          <tpl fld="0" item="1"/>
          <tpl fld="1" item="2"/>
          <tpl fld="2" item="14"/>
        </tpls>
      </n>
      <n v="167000">
        <tpls c="3">
          <tpl fld="0" item="1"/>
          <tpl fld="1" item="2"/>
          <tpl fld="2" item="12"/>
        </tpls>
      </n>
      <n v="136000">
        <tpls c="3">
          <tpl fld="0" item="1"/>
          <tpl fld="1" item="1"/>
          <tpl fld="2" item="9"/>
        </tpls>
      </n>
      <n v="80500">
        <tpls c="3">
          <tpl fld="0" item="1"/>
          <tpl fld="1" item="0"/>
          <tpl fld="2" item="8"/>
        </tpls>
      </n>
      <n v="150000">
        <tpls c="3">
          <tpl fld="0" item="1"/>
          <tpl fld="1" item="0"/>
          <tpl fld="2" item="6"/>
        </tpls>
      </n>
      <n v="99900">
        <tpls c="3">
          <tpl fld="0" item="1"/>
          <tpl fld="1" item="0"/>
          <tpl fld="2" item="2"/>
        </tpls>
      </n>
      <n v="87500">
        <tpls c="3">
          <tpl fld="0" item="1"/>
          <tpl fld="1" item="0"/>
          <tpl fld="2" item="0"/>
        </tpls>
      </n>
      <n v="16">
        <tpls c="3">
          <tpl fld="0" item="0"/>
          <tpl fld="1" item="2"/>
          <tpl fld="2" item="14"/>
        </tpls>
      </n>
      <n v="130">
        <tpls c="3">
          <tpl fld="0" item="0"/>
          <tpl fld="1" item="1"/>
          <tpl fld="2" item="9"/>
        </tpls>
      </n>
      <n v="78">
        <tpls c="3">
          <tpl fld="0" item="0"/>
          <tpl fld="1" item="0"/>
          <tpl fld="2" item="6"/>
        </tpls>
      </n>
      <n v="8">
        <tpls c="3">
          <tpl fld="0" item="0"/>
          <tpl fld="1" item="0"/>
          <tpl fld="2" item="0"/>
        </tpls>
      </n>
      <n v="1955900">
        <tpls c="2">
          <tpl fld="0" item="1"/>
          <tpl hier="3" item="4294967295"/>
        </tpls>
      </n>
      <n v="100000">
        <tpls c="3">
          <tpl fld="0" item="1"/>
          <tpl fld="1" item="2"/>
          <tpl fld="2" item="11"/>
        </tpls>
      </n>
      <n v="200000">
        <tpls c="3">
          <tpl fld="0" item="1"/>
          <tpl fld="1" item="1"/>
          <tpl fld="2" item="10"/>
        </tpls>
      </n>
      <n v="157000">
        <tpls c="3">
          <tpl fld="0" item="1"/>
          <tpl fld="1" item="0"/>
          <tpl fld="2" item="1"/>
        </tpls>
      </n>
      <n v="892900">
        <tpls c="2">
          <tpl fld="0" item="1"/>
          <tpl fld="1" item="0"/>
        </tpls>
      </n>
      <n v="336000">
        <tpls c="2">
          <tpl fld="0" item="1"/>
          <tpl fld="1" item="1"/>
        </tpls>
      </n>
      <n v="143">
        <tpls c="2">
          <tpl fld="0" item="0"/>
          <tpl fld="1" item="1"/>
        </tpls>
      </n>
      <n v="55000">
        <tpls c="3">
          <tpl fld="0" item="1"/>
          <tpl fld="1" item="0"/>
          <tpl fld="2" item="5"/>
        </tpls>
      </n>
      <n v="90">
        <tpls c="3">
          <tpl fld="0" item="0"/>
          <tpl fld="1" item="0"/>
          <tpl fld="2" item="5"/>
        </tpls>
      </n>
      <n v="727000">
        <tpls c="2">
          <tpl fld="0" item="1"/>
          <tpl fld="1" item="2"/>
        </tpls>
      </n>
      <n v="254">
        <tpls c="2">
          <tpl fld="0" item="0"/>
          <tpl fld="1" item="2"/>
        </tpls>
      </n>
      <n v="58000">
        <tpls c="3">
          <tpl fld="0" item="1"/>
          <tpl fld="1" item="0"/>
          <tpl fld="2" item="4"/>
        </tpls>
      </n>
      <n v="80">
        <tpls c="3">
          <tpl fld="0" item="0"/>
          <tpl fld="1" item="0"/>
          <tpl fld="2" item="4"/>
        </tpls>
      </n>
      <n v="310000">
        <tpls c="3">
          <tpl fld="0" item="1"/>
          <tpl fld="1" item="2"/>
          <tpl fld="2" item="13"/>
        </tpls>
      </n>
      <n v="68">
        <tpls c="3">
          <tpl fld="0" item="0"/>
          <tpl fld="1" item="2"/>
          <tpl fld="2" item="13"/>
        </tpls>
      </n>
      <n v="145000">
        <tpls c="3">
          <tpl fld="0" item="1"/>
          <tpl fld="1" item="0"/>
          <tpl fld="2" item="7"/>
        </tpls>
      </n>
      <n v="11">
        <tpls c="3">
          <tpl fld="0" item="0"/>
          <tpl fld="1" item="0"/>
          <tpl fld="2" item="7"/>
        </tpls>
      </n>
      <n v="60000">
        <tpls c="3">
          <tpl fld="0" item="1"/>
          <tpl fld="1" item="0"/>
          <tpl fld="2" item="3"/>
        </tpls>
      </n>
      <n v="77">
        <tpls c="3">
          <tpl fld="0" item="0"/>
          <tpl fld="1" item="0"/>
          <tpl fld="2" item="3"/>
        </tpls>
      </n>
      <n v="155">
        <tpls c="3">
          <tpl fld="0" item="0"/>
          <tpl fld="1" item="0"/>
          <tpl fld="2" item="1"/>
        </tpls>
      </n>
      <n v="90">
        <tpls c="3">
          <tpl fld="0" item="0"/>
          <tpl fld="1" item="2"/>
          <tpl fld="2" item="11"/>
        </tpls>
      </n>
      <n v="1123">
        <tpls c="2">
          <tpl fld="0" item="0"/>
          <tpl hier="3" item="4294967295"/>
        </tpls>
      </n>
      <n v="726">
        <tpls c="2">
          <tpl fld="0" item="0"/>
          <tpl fld="1" item="0"/>
        </tpls>
      </n>
      <n v="13">
        <tpls c="3">
          <tpl fld="0" item="0"/>
          <tpl fld="1" item="1"/>
          <tpl fld="2" item="10"/>
        </tpls>
      </n>
      <n v="110">
        <tpls c="3">
          <tpl fld="0" item="0"/>
          <tpl fld="1" item="0"/>
          <tpl fld="2" item="8"/>
        </tpls>
      </n>
      <n v="117">
        <tpls c="3">
          <tpl fld="0" item="0"/>
          <tpl fld="1" item="0"/>
          <tpl fld="2" item="2"/>
        </tpls>
      </n>
      <n v="80">
        <tpls c="3">
          <tpl fld="0" item="0"/>
          <tpl fld="1" item="2"/>
          <tpl fld="2" item="12"/>
        </tpls>
      </n>
    </entries>
    <sets count="4">
      <set maxRank="1" setDefinition="([재고].[분류].[자켓]*[재고].[품목].[ALL].Cildren)" queryFailed="1"/>
      <set count="9" maxRank="1" setDefinition="([재고].[분류].[자켓]*[재고].[품목].[ALL].Children)">
        <tpls c="2">
          <tpl fld="1" item="0"/>
          <tpl fld="2" item="0"/>
        </tpls>
      </set>
      <set count="9" maxRank="1" setDefinition="([재고].[분류].[자켓]*[재고].[품목].[ALL].Children)" sortType="ascending">
        <tpls c="2">
          <tpl fld="1" item="0"/>
          <tpl fld="2" item="0"/>
        </tpls>
        <sortByTuple c="1">
          <tpl fld="0" item="0"/>
        </sortByTuple>
      </set>
      <set count="9" maxRank="1" setDefinition="([재고].[분류].[자켓]*[재고].[품목].[ALL].Children)" sortType="descending">
        <tpls c="2">
          <tpl fld="1" item="0"/>
          <tpl fld="2" item="1"/>
        </tpls>
        <sortByTuple c="1">
          <tpl fld="0" item="0"/>
        </sortByTuple>
      </set>
    </sets>
    <queryCache count="22">
      <query mdx="[Measures].[합계: 재고량]">
        <tpls c="1">
          <tpl fld="0" item="0"/>
        </tpls>
      </query>
      <query mdx="[Measures].[합계: 판매가]">
        <tpls c="1">
          <tpl fld="0" item="1"/>
        </tpls>
      </query>
      <query mdx="[재고].[분류].&amp;[자켓]">
        <tpls c="1">
          <tpl fld="1" item="0"/>
        </tpls>
      </query>
      <query mdx="[재고].[품목].&amp;[3버튼 래글런 자켓]">
        <tpls c="1">
          <tpl fld="2" item="0"/>
        </tpls>
      </query>
      <query mdx="[재고].[품목].&amp;[글로시 레더 자켓]">
        <tpls c="1">
          <tpl fld="2" item="1"/>
        </tpls>
      </query>
      <query mdx="[재고].[품목].&amp;[더블 라이더 자켓]">
        <tpls c="1">
          <tpl fld="2" item="2"/>
        </tpls>
      </query>
      <query mdx="[재고].[품목].&amp;[레더 패딩 자켓]">
        <tpls c="1">
          <tpl fld="2" item="3"/>
        </tpls>
      </query>
      <query mdx="[재고].[품목].&amp;[베이직 더블 자켓]">
        <tpls c="1">
          <tpl fld="2" item="4"/>
        </tpls>
      </query>
      <query mdx="[재고].[품목].&amp;[베이직 싱글 자켓]">
        <tpls c="1">
          <tpl fld="2" item="5"/>
        </tpls>
      </query>
      <query mdx="[재고].[품목].&amp;[소프트 블루종 자켓]">
        <tpls c="1">
          <tpl fld="2" item="6"/>
        </tpls>
      </query>
      <query mdx="[재고].[품목].&amp;[스웨이드 클래식 자켓]">
        <tpls c="1">
          <tpl fld="2" item="7"/>
        </tpls>
      </query>
      <query mdx="[재고].[품목].&amp;[액츄얼 더블 자켓]">
        <tpls c="1">
          <tpl fld="2" item="8"/>
        </tpls>
      </query>
      <query mdx="[재고].[분류].&amp;[점퍼]">
        <tpls c="1">
          <tpl fld="1" item="1"/>
        </tpls>
      </query>
      <query mdx="[재고].[품목].&amp;[빅 후드 야상 점퍼]">
        <tpls c="1">
          <tpl fld="2" item="9"/>
        </tpls>
      </query>
      <query mdx="[재고].[품목].&amp;[오리엔탈 더블 점퍼]">
        <tpls c="1">
          <tpl fld="2" item="10"/>
        </tpls>
      </query>
      <query mdx="[재고].[분류].&amp;[코트]">
        <tpls c="1">
          <tpl fld="1" item="2"/>
        </tpls>
      </query>
      <query mdx="[재고].[품목].&amp;[더블 숏트 코트]">
        <tpls c="1">
          <tpl fld="2" item="11"/>
        </tpls>
      </query>
      <query mdx="[재고].[품목].&amp;[맥스 더블 코트]">
        <tpls c="1">
          <tpl fld="2" item="12"/>
        </tpls>
      </query>
      <query mdx="[재고].[품목].&amp;[지아니 더블 코트]">
        <tpls c="1">
          <tpl fld="2" item="13"/>
        </tpls>
      </query>
      <query mdx="[재고].[품목].&amp;[크리스반 싱글 코트]">
        <tpls c="1">
          <tpl fld="2" item="14"/>
        </tpls>
      </query>
      <query mdx="[재고].[분류].[All]">
        <tpls c="1">
          <tpl hier="3" item="4294967295"/>
        </tpls>
      </query>
      <query mdx="[Measures].[합계: 단가]"/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tables/table1.xml><?xml version="1.0" encoding="utf-8"?>
<table xmlns="http://schemas.openxmlformats.org/spreadsheetml/2006/main" id="2" name="재고" displayName="재고" ref="A1:I16" totalsRowShown="0">
  <autoFilter ref="A1:I16"/>
  <tableColumns count="9">
    <tableColumn id="1" name="품번" dataDxfId="4"/>
    <tableColumn id="2" name="분류코드" dataDxfId="3">
      <calculatedColumnFormula>MID(A2,4,2)</calculatedColumnFormula>
    </tableColumn>
    <tableColumn id="3" name="분류" dataDxfId="2"/>
    <tableColumn id="4" name="품목"/>
    <tableColumn id="5" name="단가 "/>
    <tableColumn id="6" name="판매가"/>
    <tableColumn id="7" name="할인 유무" dataDxfId="1"/>
    <tableColumn id="8" name="색상" dataDxfId="0"/>
    <tableColumn id="9" name="재고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9" sqref="B9"/>
    </sheetView>
  </sheetViews>
  <sheetFormatPr defaultRowHeight="16.5" x14ac:dyDescent="0.3"/>
  <cols>
    <col min="1" max="1" width="11.25" style="4" customWidth="1"/>
    <col min="2" max="2" width="10.25" style="4" customWidth="1"/>
    <col min="3" max="3" width="10" style="4" customWidth="1"/>
    <col min="4" max="4" width="22.375" style="4" customWidth="1"/>
    <col min="5" max="6" width="11.75" style="4" customWidth="1"/>
    <col min="7" max="7" width="10.875" style="4" customWidth="1"/>
    <col min="8" max="8" width="10.125" style="4" customWidth="1"/>
    <col min="9" max="16384" width="9" style="4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5" t="s">
        <v>8</v>
      </c>
      <c r="B2" s="5" t="str">
        <f>MID(A2,4,2)</f>
        <v>ST</v>
      </c>
      <c r="C2" s="5" t="s">
        <v>9</v>
      </c>
      <c r="D2" s="4" t="s">
        <v>10</v>
      </c>
      <c r="E2" s="4">
        <v>50000</v>
      </c>
      <c r="F2" s="4">
        <v>55000</v>
      </c>
      <c r="G2" s="5" t="s">
        <v>11</v>
      </c>
      <c r="H2" s="5" t="s">
        <v>50</v>
      </c>
      <c r="I2" s="4">
        <v>90</v>
      </c>
    </row>
    <row r="3" spans="1:9" x14ac:dyDescent="0.3">
      <c r="A3" s="5" t="s">
        <v>12</v>
      </c>
      <c r="B3" s="5" t="str">
        <f t="shared" ref="B3:B16" si="0">MID(A3,4,2)</f>
        <v>SC</v>
      </c>
      <c r="C3" s="5" t="s">
        <v>13</v>
      </c>
      <c r="D3" s="4" t="s">
        <v>14</v>
      </c>
      <c r="E3" s="4">
        <v>150000</v>
      </c>
      <c r="F3" s="4">
        <v>150000</v>
      </c>
      <c r="G3" s="5" t="s">
        <v>15</v>
      </c>
      <c r="H3" s="5" t="s">
        <v>16</v>
      </c>
      <c r="I3" s="4">
        <v>16</v>
      </c>
    </row>
    <row r="4" spans="1:9" x14ac:dyDescent="0.3">
      <c r="A4" s="5" t="s">
        <v>30</v>
      </c>
      <c r="B4" s="5" t="str">
        <f t="shared" si="0"/>
        <v>SJ</v>
      </c>
      <c r="C4" s="5" t="s">
        <v>17</v>
      </c>
      <c r="D4" s="4" t="s">
        <v>18</v>
      </c>
      <c r="E4" s="4">
        <v>200000</v>
      </c>
      <c r="F4" s="4">
        <v>200000</v>
      </c>
      <c r="G4" s="5" t="s">
        <v>15</v>
      </c>
      <c r="H4" s="5" t="s">
        <v>19</v>
      </c>
      <c r="I4" s="4">
        <v>13</v>
      </c>
    </row>
    <row r="5" spans="1:9" x14ac:dyDescent="0.3">
      <c r="A5" s="5" t="s">
        <v>20</v>
      </c>
      <c r="B5" s="5" t="str">
        <f t="shared" si="0"/>
        <v>SC</v>
      </c>
      <c r="C5" s="5" t="s">
        <v>13</v>
      </c>
      <c r="D5" s="4" t="s">
        <v>21</v>
      </c>
      <c r="E5" s="4">
        <v>260000</v>
      </c>
      <c r="F5" s="4">
        <v>310000</v>
      </c>
      <c r="G5" s="5" t="s">
        <v>11</v>
      </c>
      <c r="H5" s="5" t="s">
        <v>52</v>
      </c>
      <c r="I5" s="4">
        <v>68</v>
      </c>
    </row>
    <row r="6" spans="1:9" x14ac:dyDescent="0.3">
      <c r="A6" s="5" t="s">
        <v>22</v>
      </c>
      <c r="B6" s="5" t="str">
        <f t="shared" si="0"/>
        <v>ST</v>
      </c>
      <c r="C6" s="5" t="s">
        <v>9</v>
      </c>
      <c r="D6" s="4" t="s">
        <v>23</v>
      </c>
      <c r="E6" s="4">
        <v>55000</v>
      </c>
      <c r="F6" s="4">
        <v>58000</v>
      </c>
      <c r="G6" s="5" t="s">
        <v>11</v>
      </c>
      <c r="H6" s="5" t="s">
        <v>53</v>
      </c>
      <c r="I6" s="4">
        <v>80</v>
      </c>
    </row>
    <row r="7" spans="1:9" x14ac:dyDescent="0.3">
      <c r="A7" s="5" t="s">
        <v>31</v>
      </c>
      <c r="B7" s="5" t="str">
        <f t="shared" si="0"/>
        <v>ST</v>
      </c>
      <c r="C7" s="5" t="s">
        <v>9</v>
      </c>
      <c r="D7" s="4" t="s">
        <v>24</v>
      </c>
      <c r="E7" s="4">
        <v>60000</v>
      </c>
      <c r="F7" s="4">
        <v>60000</v>
      </c>
      <c r="G7" s="5" t="s">
        <v>15</v>
      </c>
      <c r="H7" s="5" t="s">
        <v>16</v>
      </c>
      <c r="I7" s="4">
        <v>77</v>
      </c>
    </row>
    <row r="8" spans="1:9" x14ac:dyDescent="0.3">
      <c r="A8" s="5" t="s">
        <v>32</v>
      </c>
      <c r="B8" s="5" t="str">
        <f t="shared" si="0"/>
        <v>ST</v>
      </c>
      <c r="C8" s="5" t="s">
        <v>9</v>
      </c>
      <c r="D8" s="4" t="s">
        <v>25</v>
      </c>
      <c r="E8" s="4">
        <v>87500</v>
      </c>
      <c r="F8" s="4">
        <v>87500</v>
      </c>
      <c r="G8" s="5" t="s">
        <v>15</v>
      </c>
      <c r="H8" s="5" t="s">
        <v>52</v>
      </c>
      <c r="I8" s="4">
        <v>8</v>
      </c>
    </row>
    <row r="9" spans="1:9" x14ac:dyDescent="0.3">
      <c r="A9" s="5" t="s">
        <v>33</v>
      </c>
      <c r="B9" s="5" t="str">
        <f t="shared" si="0"/>
        <v>SJ</v>
      </c>
      <c r="C9" s="5" t="s">
        <v>17</v>
      </c>
      <c r="D9" s="4" t="s">
        <v>34</v>
      </c>
      <c r="E9" s="4">
        <v>97600</v>
      </c>
      <c r="F9" s="4">
        <v>136000</v>
      </c>
      <c r="G9" s="5" t="s">
        <v>11</v>
      </c>
      <c r="H9" s="5" t="s">
        <v>52</v>
      </c>
      <c r="I9" s="4">
        <v>130</v>
      </c>
    </row>
    <row r="10" spans="1:9" x14ac:dyDescent="0.3">
      <c r="A10" s="5" t="s">
        <v>35</v>
      </c>
      <c r="B10" s="5" t="str">
        <f t="shared" si="0"/>
        <v>ST</v>
      </c>
      <c r="C10" s="5" t="s">
        <v>9</v>
      </c>
      <c r="D10" s="4" t="s">
        <v>26</v>
      </c>
      <c r="E10" s="4">
        <v>99900</v>
      </c>
      <c r="F10" s="4">
        <v>99900</v>
      </c>
      <c r="G10" s="5" t="s">
        <v>15</v>
      </c>
      <c r="H10" s="5" t="s">
        <v>19</v>
      </c>
      <c r="I10" s="4">
        <v>117</v>
      </c>
    </row>
    <row r="11" spans="1:9" x14ac:dyDescent="0.3">
      <c r="A11" s="5" t="s">
        <v>27</v>
      </c>
      <c r="B11" s="5" t="str">
        <f t="shared" si="0"/>
        <v>ST</v>
      </c>
      <c r="C11" s="5" t="s">
        <v>9</v>
      </c>
      <c r="D11" s="4" t="s">
        <v>28</v>
      </c>
      <c r="E11" s="4">
        <v>137000</v>
      </c>
      <c r="F11" s="4">
        <v>150000</v>
      </c>
      <c r="G11" s="5" t="s">
        <v>11</v>
      </c>
      <c r="H11" s="5" t="s">
        <v>52</v>
      </c>
      <c r="I11" s="4">
        <v>78</v>
      </c>
    </row>
    <row r="12" spans="1:9" x14ac:dyDescent="0.3">
      <c r="A12" s="5" t="s">
        <v>36</v>
      </c>
      <c r="B12" s="5" t="str">
        <f t="shared" si="0"/>
        <v>SC</v>
      </c>
      <c r="C12" s="5" t="s">
        <v>13</v>
      </c>
      <c r="D12" s="4" t="s">
        <v>37</v>
      </c>
      <c r="E12" s="4">
        <v>130000</v>
      </c>
      <c r="F12" s="4">
        <v>167000</v>
      </c>
      <c r="G12" s="5" t="s">
        <v>11</v>
      </c>
      <c r="H12" s="5" t="s">
        <v>38</v>
      </c>
      <c r="I12" s="4">
        <v>80</v>
      </c>
    </row>
    <row r="13" spans="1:9" x14ac:dyDescent="0.3">
      <c r="A13" s="5" t="s">
        <v>39</v>
      </c>
      <c r="B13" s="5" t="str">
        <f t="shared" si="0"/>
        <v>ST</v>
      </c>
      <c r="C13" s="5" t="s">
        <v>9</v>
      </c>
      <c r="D13" s="4" t="s">
        <v>40</v>
      </c>
      <c r="E13" s="4">
        <v>67800</v>
      </c>
      <c r="F13" s="4">
        <v>80500</v>
      </c>
      <c r="G13" s="5" t="s">
        <v>11</v>
      </c>
      <c r="H13" s="5" t="s">
        <v>51</v>
      </c>
      <c r="I13" s="4">
        <v>110</v>
      </c>
    </row>
    <row r="14" spans="1:9" x14ac:dyDescent="0.3">
      <c r="A14" s="5" t="s">
        <v>41</v>
      </c>
      <c r="B14" s="5" t="str">
        <f t="shared" si="0"/>
        <v>SC</v>
      </c>
      <c r="C14" s="5" t="s">
        <v>13</v>
      </c>
      <c r="D14" s="4" t="s">
        <v>42</v>
      </c>
      <c r="E14" s="4">
        <v>100000</v>
      </c>
      <c r="F14" s="4">
        <v>100000</v>
      </c>
      <c r="G14" s="5" t="s">
        <v>15</v>
      </c>
      <c r="H14" s="5" t="s">
        <v>52</v>
      </c>
      <c r="I14" s="4">
        <v>90</v>
      </c>
    </row>
    <row r="15" spans="1:9" x14ac:dyDescent="0.3">
      <c r="A15" s="5" t="s">
        <v>43</v>
      </c>
      <c r="B15" s="5" t="str">
        <f t="shared" si="0"/>
        <v>ST</v>
      </c>
      <c r="C15" s="5" t="s">
        <v>9</v>
      </c>
      <c r="D15" s="4" t="s">
        <v>44</v>
      </c>
      <c r="E15" s="4">
        <v>110000</v>
      </c>
      <c r="F15" s="4">
        <v>157000</v>
      </c>
      <c r="G15" s="5" t="s">
        <v>11</v>
      </c>
      <c r="H15" s="5" t="s">
        <v>45</v>
      </c>
      <c r="I15" s="4">
        <v>155</v>
      </c>
    </row>
    <row r="16" spans="1:9" x14ac:dyDescent="0.3">
      <c r="A16" s="5" t="s">
        <v>46</v>
      </c>
      <c r="B16" s="5" t="str">
        <f t="shared" si="0"/>
        <v>ST</v>
      </c>
      <c r="C16" s="5" t="s">
        <v>9</v>
      </c>
      <c r="D16" s="4" t="s">
        <v>47</v>
      </c>
      <c r="E16" s="4">
        <v>145000</v>
      </c>
      <c r="F16" s="4">
        <v>145000</v>
      </c>
      <c r="G16" s="5" t="s">
        <v>15</v>
      </c>
      <c r="H16" s="5" t="s">
        <v>53</v>
      </c>
      <c r="I16" s="4">
        <v>11</v>
      </c>
    </row>
  </sheetData>
  <phoneticPr fontId="1" type="noConversion"/>
  <conditionalFormatting sqref="I2:I16">
    <cfRule type="top10" priority="1" rank="10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E7" sqref="E7"/>
    </sheetView>
  </sheetViews>
  <sheetFormatPr defaultRowHeight="16.5" x14ac:dyDescent="0.3"/>
  <cols>
    <col min="1" max="1" width="25.25" bestFit="1" customWidth="1"/>
    <col min="2" max="3" width="12.5" bestFit="1" customWidth="1"/>
    <col min="5" max="5" width="26.25" bestFit="1" customWidth="1"/>
    <col min="6" max="6" width="18" customWidth="1"/>
  </cols>
  <sheetData>
    <row r="3" spans="1:5" x14ac:dyDescent="0.3">
      <c r="A3" t="s">
        <v>48</v>
      </c>
      <c r="B3" t="str" vm="16">
        <f>CUBEMEMBER("ThisWorkbookDataModel","[Measures].[합계: 재고량]")</f>
        <v>합계: 재고량</v>
      </c>
      <c r="C3" t="str" vm="5">
        <f>CUBEMEMBER("ThisWorkbookDataModel","[Measures].[합계: 판매가]")</f>
        <v>합계: 판매가</v>
      </c>
      <c r="E3" s="3" t="s">
        <v>49</v>
      </c>
    </row>
    <row r="4" spans="1:5" x14ac:dyDescent="0.3">
      <c r="A4" s="1" t="str" vm="10">
        <f>CUBEMEMBER("ThisWorkbookDataModel","[재고].[분류].&amp;[자켓]")</f>
        <v>자켓</v>
      </c>
      <c r="B4" vm="55">
        <f t="shared" ref="B4:C22" si="0">CUBEVALUE("ThisWorkbookDataModel",$A4,B$3)</f>
        <v>726</v>
      </c>
      <c r="C4" vm="37">
        <f t="shared" si="0"/>
        <v>892900</v>
      </c>
    </row>
    <row r="5" spans="1:5" x14ac:dyDescent="0.3">
      <c r="A5" s="2" t="str" vm="8">
        <f>CUBEMEMBER("ThisWorkbookDataModel",{"[재고].[분류].&amp;[자켓]","[재고].[품목].&amp;[3버튼 래글런 자켓]"})</f>
        <v>3버튼 래글런 자켓</v>
      </c>
      <c r="B5" vm="32">
        <f t="shared" si="0"/>
        <v>8</v>
      </c>
      <c r="C5" vm="28">
        <f t="shared" si="0"/>
        <v>87500</v>
      </c>
    </row>
    <row r="6" spans="1:5" x14ac:dyDescent="0.3">
      <c r="A6" s="2" t="str" vm="15">
        <f>CUBEMEMBER("ThisWorkbookDataModel",{"[재고].[분류].&amp;[자켓]","[재고].[품목].&amp;[글로시 레더 자켓]"})</f>
        <v>글로시 레더 자켓</v>
      </c>
      <c r="B6" vm="52">
        <f t="shared" si="0"/>
        <v>155</v>
      </c>
      <c r="C6" vm="36">
        <f t="shared" si="0"/>
        <v>157000</v>
      </c>
    </row>
    <row r="7" spans="1:5" x14ac:dyDescent="0.3">
      <c r="A7" s="2" t="str" vm="4">
        <f>CUBEMEMBER("ThisWorkbookDataModel",{"[재고].[분류].&amp;[자켓]","[재고].[품목].&amp;[더블 라이더 자켓]"})</f>
        <v>더블 라이더 자켓</v>
      </c>
      <c r="B7" vm="58">
        <f t="shared" si="0"/>
        <v>117</v>
      </c>
      <c r="C7" vm="27">
        <f t="shared" si="0"/>
        <v>99900</v>
      </c>
    </row>
    <row r="8" spans="1:5" x14ac:dyDescent="0.3">
      <c r="A8" s="2" t="str" vm="21">
        <f>CUBEMEMBER("ThisWorkbookDataModel",{"[재고].[분류].&amp;[자켓]","[재고].[품목].&amp;[레더 패딩 자켓]"})</f>
        <v>레더 패딩 자켓</v>
      </c>
      <c r="B8" vm="51">
        <f t="shared" si="0"/>
        <v>77</v>
      </c>
      <c r="C8" vm="50">
        <f t="shared" si="0"/>
        <v>60000</v>
      </c>
    </row>
    <row r="9" spans="1:5" x14ac:dyDescent="0.3">
      <c r="A9" s="2" t="str" vm="18">
        <f>CUBEMEMBER("ThisWorkbookDataModel",{"[재고].[분류].&amp;[자켓]","[재고].[품목].&amp;[베이직 더블 자켓]"})</f>
        <v>베이직 더블 자켓</v>
      </c>
      <c r="B9" vm="45">
        <f t="shared" si="0"/>
        <v>80</v>
      </c>
      <c r="C9" vm="44">
        <f t="shared" si="0"/>
        <v>58000</v>
      </c>
    </row>
    <row r="10" spans="1:5" x14ac:dyDescent="0.3">
      <c r="A10" s="2" t="str" vm="14">
        <f>CUBEMEMBER("ThisWorkbookDataModel",{"[재고].[분류].&amp;[자켓]","[재고].[품목].&amp;[베이직 싱글 자켓]"})</f>
        <v>베이직 싱글 자켓</v>
      </c>
      <c r="B10" vm="41">
        <f t="shared" si="0"/>
        <v>90</v>
      </c>
      <c r="C10" vm="40">
        <f t="shared" si="0"/>
        <v>55000</v>
      </c>
    </row>
    <row r="11" spans="1:5" x14ac:dyDescent="0.3">
      <c r="A11" s="2" t="str" vm="3">
        <f>CUBEMEMBER("ThisWorkbookDataModel",{"[재고].[분류].&amp;[자켓]","[재고].[품목].&amp;[소프트 블루종 자켓]"})</f>
        <v>소프트 블루종 자켓</v>
      </c>
      <c r="B11" vm="31">
        <f t="shared" si="0"/>
        <v>78</v>
      </c>
      <c r="C11" vm="26">
        <f t="shared" si="0"/>
        <v>150000</v>
      </c>
    </row>
    <row r="12" spans="1:5" x14ac:dyDescent="0.3">
      <c r="A12" s="2" t="str" vm="20">
        <f>CUBEMEMBER("ThisWorkbookDataModel",{"[재고].[분류].&amp;[자켓]","[재고].[품목].&amp;[스웨이드 클래식 자켓]"})</f>
        <v>스웨이드 클래식 자켓</v>
      </c>
      <c r="B12" vm="49">
        <f t="shared" si="0"/>
        <v>11</v>
      </c>
      <c r="C12" vm="48">
        <f t="shared" si="0"/>
        <v>145000</v>
      </c>
    </row>
    <row r="13" spans="1:5" x14ac:dyDescent="0.3">
      <c r="A13" s="2" t="str" vm="7">
        <f>CUBEMEMBER("ThisWorkbookDataModel",{"[재고].[분류].&amp;[자켓]","[재고].[품목].&amp;[액츄얼 더블 자켓]"})</f>
        <v>액츄얼 더블 자켓</v>
      </c>
      <c r="B13" vm="57">
        <f t="shared" si="0"/>
        <v>110</v>
      </c>
      <c r="C13" vm="25">
        <f t="shared" si="0"/>
        <v>80500</v>
      </c>
    </row>
    <row r="14" spans="1:5" x14ac:dyDescent="0.3">
      <c r="A14" s="1" t="str" vm="13">
        <f>CUBEMEMBER("ThisWorkbookDataModel","[재고].[분류].&amp;[점퍼]")</f>
        <v>점퍼</v>
      </c>
      <c r="B14" vm="39">
        <f t="shared" si="0"/>
        <v>143</v>
      </c>
      <c r="C14" vm="38">
        <f t="shared" si="0"/>
        <v>336000</v>
      </c>
    </row>
    <row r="15" spans="1:5" x14ac:dyDescent="0.3">
      <c r="A15" s="2" t="str" vm="2">
        <f>CUBEMEMBER("ThisWorkbookDataModel",{"[재고].[분류].&amp;[점퍼]","[재고].[품목].&amp;[빅 후드 야상 점퍼]"})</f>
        <v>빅 후드 야상 점퍼</v>
      </c>
      <c r="B15" vm="30">
        <f t="shared" si="0"/>
        <v>130</v>
      </c>
      <c r="C15" vm="24">
        <f t="shared" si="0"/>
        <v>136000</v>
      </c>
    </row>
    <row r="16" spans="1:5" x14ac:dyDescent="0.3">
      <c r="A16" s="2" t="str" vm="9">
        <f>CUBEMEMBER("ThisWorkbookDataModel",{"[재고].[분류].&amp;[점퍼]","[재고].[품목].&amp;[오리엔탈 더블 점퍼]"})</f>
        <v>오리엔탈 더블 점퍼</v>
      </c>
      <c r="B16" vm="56">
        <f t="shared" si="0"/>
        <v>13</v>
      </c>
      <c r="C16" vm="35">
        <f t="shared" si="0"/>
        <v>200000</v>
      </c>
    </row>
    <row r="17" spans="1:3" x14ac:dyDescent="0.3">
      <c r="A17" s="1" t="str" vm="17">
        <f>CUBEMEMBER("ThisWorkbookDataModel","[재고].[분류].&amp;[코트]")</f>
        <v>코트</v>
      </c>
      <c r="B17" vm="43">
        <f t="shared" si="0"/>
        <v>254</v>
      </c>
      <c r="C17" vm="42">
        <f t="shared" si="0"/>
        <v>727000</v>
      </c>
    </row>
    <row r="18" spans="1:3" x14ac:dyDescent="0.3">
      <c r="A18" s="2" t="str" vm="12">
        <f>CUBEMEMBER("ThisWorkbookDataModel",{"[재고].[분류].&amp;[코트]","[재고].[품목].&amp;[더블 숏트 코트]"})</f>
        <v>더블 숏트 코트</v>
      </c>
      <c r="B18" vm="53">
        <f t="shared" si="0"/>
        <v>90</v>
      </c>
      <c r="C18" vm="34">
        <f t="shared" si="0"/>
        <v>100000</v>
      </c>
    </row>
    <row r="19" spans="1:3" x14ac:dyDescent="0.3">
      <c r="A19" s="2" t="str" vm="1">
        <f>CUBEMEMBER("ThisWorkbookDataModel",{"[재고].[분류].&amp;[코트]","[재고].[품목].&amp;[맥스 더블 코트]"})</f>
        <v>맥스 더블 코트</v>
      </c>
      <c r="B19" vm="59">
        <f t="shared" si="0"/>
        <v>80</v>
      </c>
      <c r="C19" vm="23">
        <f t="shared" si="0"/>
        <v>167000</v>
      </c>
    </row>
    <row r="20" spans="1:3" x14ac:dyDescent="0.3">
      <c r="A20" s="2" t="str" vm="19">
        <f>CUBEMEMBER("ThisWorkbookDataModel",{"[재고].[분류].&amp;[코트]","[재고].[품목].&amp;[지아니 더블 코트]"})</f>
        <v>지아니 더블 코트</v>
      </c>
      <c r="B20" vm="47">
        <f t="shared" si="0"/>
        <v>68</v>
      </c>
      <c r="C20" vm="46">
        <f t="shared" si="0"/>
        <v>310000</v>
      </c>
    </row>
    <row r="21" spans="1:3" x14ac:dyDescent="0.3">
      <c r="A21" s="2" t="str" vm="6">
        <f>CUBEMEMBER("ThisWorkbookDataModel",{"[재고].[분류].&amp;[코트]","[재고].[품목].&amp;[크리스반 싱글 코트]"})</f>
        <v>크리스반 싱글 코트</v>
      </c>
      <c r="B21" vm="29">
        <f t="shared" si="0"/>
        <v>16</v>
      </c>
      <c r="C21" vm="22">
        <f t="shared" si="0"/>
        <v>150000</v>
      </c>
    </row>
    <row r="22" spans="1:3" x14ac:dyDescent="0.3">
      <c r="A22" s="1" t="str" vm="11">
        <f>CUBEMEMBER("ThisWorkbookDataModel","[재고].[분류].[All]","총합계")</f>
        <v>총합계</v>
      </c>
      <c r="B22" vm="54">
        <f t="shared" si="0"/>
        <v>1123</v>
      </c>
      <c r="C22" vm="33">
        <f t="shared" si="0"/>
        <v>1955900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재고</vt:lpstr>
      <vt:lpstr>요약</vt:lpstr>
      <vt:lpstr>분류별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2017-09-24T11:38:40Z</dcterms:created>
  <dcterms:modified xsi:type="dcterms:W3CDTF">2017-09-25T12:20:55Z</dcterms:modified>
</cp:coreProperties>
</file>