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/>
  </bookViews>
  <sheets>
    <sheet name="연수" sheetId="2" r:id="rId1"/>
    <sheet name="승진" sheetId="1" r:id="rId2"/>
  </sheets>
  <externalReferences>
    <externalReference r:id="rId3"/>
  </externalReferences>
  <definedNames>
    <definedName name="코드명">[1]품목관리!$C$5:$C$64</definedName>
    <definedName name="품목관리">[1]품목관리!$C$5:$M$64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19" i="2"/>
  <c r="K19" i="2" s="1"/>
  <c r="E19" i="2"/>
  <c r="I18" i="2"/>
  <c r="K18" i="2" s="1"/>
  <c r="E18" i="2"/>
  <c r="I17" i="2"/>
  <c r="K17" i="2" s="1"/>
  <c r="E17" i="2"/>
  <c r="I16" i="2"/>
  <c r="K16" i="2" s="1"/>
  <c r="E16" i="2"/>
  <c r="I15" i="2"/>
  <c r="K15" i="2" s="1"/>
  <c r="E15" i="2"/>
  <c r="I14" i="2"/>
  <c r="K14" i="2" s="1"/>
  <c r="E14" i="2"/>
  <c r="K13" i="2"/>
  <c r="I13" i="2"/>
  <c r="E13" i="2"/>
  <c r="I12" i="2"/>
  <c r="K12" i="2" s="1"/>
  <c r="E12" i="2"/>
  <c r="I11" i="2"/>
  <c r="K11" i="2" s="1"/>
  <c r="E11" i="2"/>
  <c r="I10" i="2"/>
  <c r="K10" i="2" s="1"/>
  <c r="E10" i="2"/>
  <c r="K9" i="2"/>
  <c r="I9" i="2"/>
  <c r="E9" i="2"/>
  <c r="I8" i="2"/>
  <c r="K8" i="2" s="1"/>
  <c r="E8" i="2"/>
  <c r="I7" i="2"/>
  <c r="E7" i="2"/>
  <c r="I6" i="2"/>
  <c r="E6" i="2"/>
  <c r="K5" i="2"/>
  <c r="E5" i="2"/>
  <c r="L9" i="1"/>
  <c r="K9" i="1"/>
  <c r="J9" i="1"/>
  <c r="L8" i="1"/>
  <c r="K8" i="1"/>
  <c r="J8" i="1"/>
  <c r="L7" i="1"/>
  <c r="K7" i="1"/>
  <c r="J7" i="1"/>
  <c r="L6" i="1"/>
  <c r="K6" i="1"/>
  <c r="J6" i="1"/>
  <c r="J5" i="2" l="1"/>
  <c r="J6" i="2"/>
  <c r="J8" i="2"/>
  <c r="L8" i="2" s="1"/>
  <c r="L5" i="2"/>
  <c r="J12" i="2"/>
  <c r="L12" i="2" s="1"/>
  <c r="J17" i="2"/>
  <c r="L17" i="2" s="1"/>
  <c r="J16" i="2"/>
  <c r="L16" i="2" s="1"/>
  <c r="K6" i="2"/>
  <c r="L6" i="2" s="1"/>
  <c r="J7" i="2"/>
  <c r="J11" i="2"/>
  <c r="L11" i="2" s="1"/>
  <c r="J15" i="2"/>
  <c r="L15" i="2" s="1"/>
  <c r="J19" i="2"/>
  <c r="L19" i="2" s="1"/>
  <c r="J10" i="2"/>
  <c r="L10" i="2" s="1"/>
  <c r="J14" i="2"/>
  <c r="L14" i="2" s="1"/>
  <c r="J18" i="2"/>
  <c r="L18" i="2" s="1"/>
  <c r="K7" i="2"/>
  <c r="J9" i="2"/>
  <c r="L9" i="2" s="1"/>
  <c r="J13" i="2"/>
  <c r="L13" i="2" s="1"/>
  <c r="L7" i="2" l="1"/>
</calcChain>
</file>

<file path=xl/sharedStrings.xml><?xml version="1.0" encoding="utf-8"?>
<sst xmlns="http://schemas.openxmlformats.org/spreadsheetml/2006/main" count="164" uniqueCount="107">
  <si>
    <t>승진 시험 결과</t>
  </si>
  <si>
    <t>부서</t>
  </si>
  <si>
    <t>성명</t>
  </si>
  <si>
    <t>직위</t>
    <phoneticPr fontId="3" type="noConversion"/>
  </si>
  <si>
    <t>능력시험</t>
  </si>
  <si>
    <t>업무평가</t>
  </si>
  <si>
    <t>심사결과</t>
  </si>
  <si>
    <t>[부서별 업무평가별 평균점수]</t>
    <phoneticPr fontId="3" type="noConversion"/>
  </si>
  <si>
    <t>경리부</t>
  </si>
  <si>
    <t>백영진</t>
  </si>
  <si>
    <t>과장</t>
  </si>
  <si>
    <t>C</t>
  </si>
  <si>
    <t>부서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</si>
  <si>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</si>
  <si>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</si>
  <si>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</si>
  <si>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생산부</t>
  </si>
  <si>
    <t>전혜진</t>
  </si>
  <si>
    <t>부장</t>
  </si>
  <si>
    <t>A</t>
  </si>
  <si>
    <t>경리부</t>
    <phoneticPr fontId="3" type="noConversion"/>
  </si>
  <si>
    <t>영업부</t>
  </si>
  <si>
    <t>이용성</t>
  </si>
  <si>
    <t>대리</t>
  </si>
  <si>
    <t>B</t>
  </si>
  <si>
    <t>생산부</t>
    <phoneticPr fontId="3" type="noConversion"/>
  </si>
  <si>
    <t>마케팅부</t>
  </si>
  <si>
    <t>김민지</t>
  </si>
  <si>
    <t>승진</t>
  </si>
  <si>
    <t>영업부</t>
    <phoneticPr fontId="3" type="noConversion"/>
  </si>
  <si>
    <t>임동규</t>
  </si>
  <si>
    <t>사원</t>
  </si>
  <si>
    <t>마케팅부</t>
    <phoneticPr fontId="3" type="noConversion"/>
  </si>
  <si>
    <t>성태운</t>
  </si>
  <si>
    <t>안설희</t>
  </si>
  <si>
    <t>D</t>
  </si>
  <si>
    <t>유병훈</t>
  </si>
  <si>
    <t>전형규</t>
  </si>
  <si>
    <t>도규엽</t>
  </si>
  <si>
    <t>정종원</t>
  </si>
  <si>
    <t>서연주</t>
  </si>
  <si>
    <t>조혁주</t>
  </si>
  <si>
    <t>배수진</t>
  </si>
  <si>
    <t>이지영</t>
  </si>
  <si>
    <t>대리</t>
    <phoneticPr fontId="3" type="noConversion"/>
  </si>
  <si>
    <t>배재열</t>
  </si>
  <si>
    <t>안소영</t>
  </si>
  <si>
    <t>마케팅부</t>
    <phoneticPr fontId="3" type="noConversion"/>
  </si>
  <si>
    <t>신정근</t>
  </si>
  <si>
    <t>양호정</t>
  </si>
  <si>
    <t>윤지혜</t>
  </si>
  <si>
    <t>정보화 연수 및 성적 결과</t>
    <phoneticPr fontId="3" type="noConversion"/>
  </si>
  <si>
    <t>사번</t>
    <phoneticPr fontId="3" type="noConversion"/>
  </si>
  <si>
    <t>성명</t>
    <phoneticPr fontId="3" type="noConversion"/>
  </si>
  <si>
    <t>성별</t>
    <phoneticPr fontId="3" type="noConversion"/>
  </si>
  <si>
    <t>반편성</t>
    <phoneticPr fontId="3" type="noConversion"/>
  </si>
  <si>
    <t>출석시간</t>
    <phoneticPr fontId="3" type="noConversion"/>
  </si>
  <si>
    <t>필기점수</t>
    <phoneticPr fontId="3" type="noConversion"/>
  </si>
  <si>
    <t>실기점수</t>
    <phoneticPr fontId="3" type="noConversion"/>
  </si>
  <si>
    <t>평균점수</t>
    <phoneticPr fontId="3" type="noConversion"/>
  </si>
  <si>
    <t>순위</t>
    <phoneticPr fontId="3" type="noConversion"/>
  </si>
  <si>
    <t>평가</t>
    <phoneticPr fontId="3" type="noConversion"/>
  </si>
  <si>
    <t>상품</t>
    <phoneticPr fontId="3" type="noConversion"/>
  </si>
  <si>
    <t>A001</t>
    <phoneticPr fontId="3" type="noConversion"/>
  </si>
  <si>
    <t>전영곤</t>
  </si>
  <si>
    <t>남</t>
    <phoneticPr fontId="3" type="noConversion"/>
  </si>
  <si>
    <t>A002</t>
  </si>
  <si>
    <t>황정중</t>
  </si>
  <si>
    <t>여</t>
    <phoneticPr fontId="3" type="noConversion"/>
  </si>
  <si>
    <t>A003</t>
  </si>
  <si>
    <t>김덕연</t>
  </si>
  <si>
    <t>여</t>
    <phoneticPr fontId="3" type="noConversion"/>
  </si>
  <si>
    <t>미응시</t>
    <phoneticPr fontId="3" type="noConversion"/>
  </si>
  <si>
    <t>A004</t>
  </si>
  <si>
    <t>이지석</t>
  </si>
  <si>
    <t>남</t>
    <phoneticPr fontId="3" type="noConversion"/>
  </si>
  <si>
    <t>A005</t>
  </si>
  <si>
    <t>차경식</t>
  </si>
  <si>
    <t>A006</t>
  </si>
  <si>
    <t>문철우</t>
  </si>
  <si>
    <t>A007</t>
  </si>
  <si>
    <t>유광석</t>
  </si>
  <si>
    <t>A008</t>
  </si>
  <si>
    <t>정경희</t>
  </si>
  <si>
    <t>A009</t>
  </si>
  <si>
    <t>강민훈</t>
  </si>
  <si>
    <t>여</t>
    <phoneticPr fontId="3" type="noConversion"/>
  </si>
  <si>
    <t>A010</t>
  </si>
  <si>
    <t>최한기</t>
  </si>
  <si>
    <t>여</t>
    <phoneticPr fontId="3" type="noConversion"/>
  </si>
  <si>
    <t>A011</t>
  </si>
  <si>
    <t>민병철</t>
  </si>
  <si>
    <t>남</t>
    <phoneticPr fontId="3" type="noConversion"/>
  </si>
  <si>
    <t>A012</t>
  </si>
  <si>
    <t>임홍삼</t>
  </si>
  <si>
    <t>여</t>
    <phoneticPr fontId="3" type="noConversion"/>
  </si>
  <si>
    <t>미응시</t>
    <phoneticPr fontId="3" type="noConversion"/>
  </si>
  <si>
    <t>미응시</t>
    <phoneticPr fontId="3" type="noConversion"/>
  </si>
  <si>
    <t>A013</t>
  </si>
  <si>
    <t>황규하</t>
  </si>
  <si>
    <t>남</t>
    <phoneticPr fontId="3" type="noConversion"/>
  </si>
  <si>
    <t>A014</t>
  </si>
  <si>
    <t>마은성</t>
  </si>
  <si>
    <t>남</t>
    <phoneticPr fontId="3" type="noConversion"/>
  </si>
  <si>
    <t>A015</t>
  </si>
  <si>
    <t>이성화</t>
  </si>
  <si>
    <t>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</si>
</sst>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;_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6" fillId="0" borderId="0" xfId="0" applyFont="1">
      <alignment vertical="center"/>
    </xf>
    <xf numFmtId="0" fontId="5" fillId="2" borderId="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 applyProtection="1">
      <alignment vertical="center"/>
    </xf>
    <xf numFmtId="0" fontId="2" fillId="0" borderId="1" xfId="1" applyFont="1" applyAlignment="1" applyProtection="1">
      <alignment horizontal="center" vertical="center"/>
    </xf>
    <xf numFmtId="0" fontId="4" fillId="0" borderId="1" xfId="1" applyFont="1" applyAlignment="1" applyProtection="1">
      <alignment horizontal="center" vertical="center"/>
    </xf>
  </cellXfs>
  <cellStyles count="2">
    <cellStyle name="요약" xfId="1" builtinId="25"/>
    <cellStyle name="표준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85725</xdr:rowOff>
    </xdr:from>
    <xdr:to>
      <xdr:col>11</xdr:col>
      <xdr:colOff>419100</xdr:colOff>
      <xdr:row>23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86325" y="2533650"/>
          <a:ext cx="2247900" cy="2495550"/>
        </a:xfrm>
        <a:prstGeom prst="rect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85725</xdr:rowOff>
        </xdr:from>
        <xdr:to>
          <xdr:col>11</xdr:col>
          <xdr:colOff>600075</xdr:colOff>
          <xdr:row>24</xdr:row>
          <xdr:rowOff>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메모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S%20Excel%202007(Expert)\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액그래프"/>
      <sheetName val="비용대장"/>
      <sheetName val="회원정보"/>
      <sheetName val="견적서"/>
      <sheetName val="프로그램가격표"/>
      <sheetName val="매출전표"/>
      <sheetName val="품목관리"/>
      <sheetName val="주문서"/>
      <sheetName val="매출"/>
      <sheetName val="손익계산서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R-TWINY</v>
          </cell>
          <cell r="E5" t="str">
            <v>트위니러브-큐티링</v>
          </cell>
          <cell r="F5" t="str">
            <v>㈜골든듀</v>
          </cell>
          <cell r="G5" t="str">
            <v>반지</v>
          </cell>
          <cell r="H5" t="str">
            <v>금</v>
          </cell>
          <cell r="J5">
            <v>62859.999999999993</v>
          </cell>
          <cell r="K5">
            <v>89800</v>
          </cell>
          <cell r="L5">
            <v>70700</v>
          </cell>
          <cell r="M5">
            <v>101000</v>
          </cell>
        </row>
        <row r="6">
          <cell r="C6" t="str">
            <v>R-STERIN</v>
          </cell>
          <cell r="E6" t="str">
            <v>스터린 미스링</v>
          </cell>
          <cell r="F6" t="str">
            <v>㈜골든듀</v>
          </cell>
          <cell r="G6" t="str">
            <v>반지</v>
          </cell>
          <cell r="H6" t="str">
            <v>금</v>
          </cell>
          <cell r="I6" t="str">
            <v>크리스탈</v>
          </cell>
          <cell r="J6">
            <v>218400</v>
          </cell>
          <cell r="K6">
            <v>312000</v>
          </cell>
          <cell r="L6">
            <v>240799.99999999997</v>
          </cell>
          <cell r="M6">
            <v>344000</v>
          </cell>
        </row>
        <row r="7">
          <cell r="C7" t="str">
            <v>R-SERE</v>
          </cell>
          <cell r="E7" t="str">
            <v>세레나데 미스링</v>
          </cell>
          <cell r="F7" t="str">
            <v>㈜미니골드</v>
          </cell>
          <cell r="G7" t="str">
            <v>반지</v>
          </cell>
          <cell r="H7" t="str">
            <v>백금</v>
          </cell>
          <cell r="I7" t="str">
            <v>크리스탈</v>
          </cell>
          <cell r="J7">
            <v>319200</v>
          </cell>
          <cell r="K7">
            <v>456000</v>
          </cell>
          <cell r="L7">
            <v>348600</v>
          </cell>
          <cell r="M7">
            <v>498000</v>
          </cell>
        </row>
        <row r="8">
          <cell r="C8" t="str">
            <v>R-ROZI</v>
          </cell>
          <cell r="E8" t="str">
            <v>로지니 미스링</v>
          </cell>
          <cell r="F8" t="str">
            <v>㈜골든듀</v>
          </cell>
          <cell r="G8" t="str">
            <v>반지</v>
          </cell>
          <cell r="H8" t="str">
            <v>금</v>
          </cell>
          <cell r="J8">
            <v>86800</v>
          </cell>
          <cell r="K8">
            <v>124000</v>
          </cell>
          <cell r="L8">
            <v>100800</v>
          </cell>
          <cell r="M8">
            <v>144000</v>
          </cell>
        </row>
        <row r="9">
          <cell r="C9" t="str">
            <v>R-ROZEN</v>
          </cell>
          <cell r="E9" t="str">
            <v>로젠느 애끼링</v>
          </cell>
          <cell r="F9" t="str">
            <v>㈜미니골드</v>
          </cell>
          <cell r="G9" t="str">
            <v>반지</v>
          </cell>
          <cell r="H9" t="str">
            <v>금</v>
          </cell>
          <cell r="J9">
            <v>146300</v>
          </cell>
          <cell r="K9">
            <v>209000</v>
          </cell>
          <cell r="L9">
            <v>170100</v>
          </cell>
          <cell r="M9">
            <v>243000</v>
          </cell>
        </row>
        <row r="10">
          <cell r="C10" t="str">
            <v>R-ROZEDA</v>
          </cell>
          <cell r="E10" t="str">
            <v>로제다이아 미스링</v>
          </cell>
          <cell r="F10" t="str">
            <v>㈜골든듀</v>
          </cell>
          <cell r="G10" t="str">
            <v>반지</v>
          </cell>
          <cell r="H10" t="str">
            <v>화이트골드</v>
          </cell>
          <cell r="J10">
            <v>287000</v>
          </cell>
          <cell r="K10">
            <v>410000</v>
          </cell>
          <cell r="L10">
            <v>315000</v>
          </cell>
          <cell r="M10">
            <v>450000</v>
          </cell>
        </row>
        <row r="11">
          <cell r="C11" t="str">
            <v>R-ROSA</v>
          </cell>
          <cell r="E11" t="str">
            <v>로사 애끼링</v>
          </cell>
          <cell r="F11" t="str">
            <v>㈜OST</v>
          </cell>
          <cell r="G11" t="str">
            <v>반지</v>
          </cell>
          <cell r="H11" t="str">
            <v>화이트골드</v>
          </cell>
          <cell r="J11">
            <v>180600</v>
          </cell>
          <cell r="K11">
            <v>258000</v>
          </cell>
          <cell r="L11">
            <v>209300</v>
          </cell>
          <cell r="M11">
            <v>299000</v>
          </cell>
        </row>
        <row r="12">
          <cell r="C12" t="str">
            <v>R-RMOR</v>
          </cell>
          <cell r="E12" t="str">
            <v>루모르 커플링</v>
          </cell>
          <cell r="F12" t="str">
            <v>㈜OST</v>
          </cell>
          <cell r="G12" t="str">
            <v>반지</v>
          </cell>
          <cell r="H12" t="str">
            <v>화이트골드</v>
          </cell>
          <cell r="I12" t="str">
            <v>크리스탈</v>
          </cell>
          <cell r="J12">
            <v>100800</v>
          </cell>
          <cell r="K12">
            <v>144000</v>
          </cell>
          <cell r="L12">
            <v>122499.99999999999</v>
          </cell>
          <cell r="M12">
            <v>175000</v>
          </cell>
        </row>
        <row r="13">
          <cell r="C13" t="str">
            <v>R-REINA</v>
          </cell>
          <cell r="E13" t="str">
            <v>레이나 커플링</v>
          </cell>
          <cell r="F13" t="str">
            <v>㈜골든듀</v>
          </cell>
          <cell r="G13" t="str">
            <v>반지</v>
          </cell>
          <cell r="H13" t="str">
            <v>화이트골드</v>
          </cell>
          <cell r="J13">
            <v>197400</v>
          </cell>
          <cell r="K13">
            <v>282000</v>
          </cell>
          <cell r="L13">
            <v>210700</v>
          </cell>
          <cell r="M13">
            <v>301000</v>
          </cell>
        </row>
        <row r="14">
          <cell r="C14" t="str">
            <v>R-RAITI</v>
          </cell>
          <cell r="E14" t="str">
            <v>라이티 미스링</v>
          </cell>
          <cell r="F14" t="str">
            <v>㈜OST</v>
          </cell>
          <cell r="G14" t="str">
            <v>반지</v>
          </cell>
          <cell r="H14" t="str">
            <v>금</v>
          </cell>
          <cell r="I14" t="str">
            <v>큐빅</v>
          </cell>
          <cell r="J14">
            <v>65730</v>
          </cell>
          <cell r="K14">
            <v>93900</v>
          </cell>
          <cell r="L14">
            <v>77700</v>
          </cell>
          <cell r="M14">
            <v>111000</v>
          </cell>
        </row>
        <row r="15">
          <cell r="C15" t="str">
            <v>R-PROBNE</v>
          </cell>
          <cell r="E15" t="str">
            <v>프로보네 미스링</v>
          </cell>
          <cell r="F15" t="str">
            <v>㈜골든듀</v>
          </cell>
          <cell r="G15" t="str">
            <v>반지</v>
          </cell>
          <cell r="H15" t="str">
            <v>화이트골드</v>
          </cell>
          <cell r="J15">
            <v>106400</v>
          </cell>
          <cell r="K15">
            <v>152000</v>
          </cell>
          <cell r="L15">
            <v>122499.99999999999</v>
          </cell>
          <cell r="M15">
            <v>175000</v>
          </cell>
        </row>
        <row r="16">
          <cell r="C16" t="str">
            <v>R-NOBIO</v>
          </cell>
          <cell r="E16" t="str">
            <v>노비오 커플링</v>
          </cell>
          <cell r="F16" t="str">
            <v>㈜미니골드</v>
          </cell>
          <cell r="G16" t="str">
            <v>반지</v>
          </cell>
          <cell r="H16" t="str">
            <v>금</v>
          </cell>
          <cell r="J16">
            <v>146300</v>
          </cell>
          <cell r="K16">
            <v>209000</v>
          </cell>
          <cell r="L16">
            <v>178500</v>
          </cell>
          <cell r="M16">
            <v>255000</v>
          </cell>
        </row>
        <row r="17">
          <cell r="C17" t="str">
            <v>R-NOBI</v>
          </cell>
          <cell r="E17" t="str">
            <v>노빌레 커플링</v>
          </cell>
          <cell r="F17" t="str">
            <v>㈜골든듀</v>
          </cell>
          <cell r="G17" t="str">
            <v>반지</v>
          </cell>
          <cell r="H17" t="str">
            <v>금</v>
          </cell>
          <cell r="I17" t="str">
            <v>크리스탈</v>
          </cell>
          <cell r="J17">
            <v>278600</v>
          </cell>
          <cell r="K17">
            <v>398000</v>
          </cell>
          <cell r="L17">
            <v>299600</v>
          </cell>
          <cell r="M17">
            <v>428000</v>
          </cell>
        </row>
        <row r="18">
          <cell r="C18" t="str">
            <v>R-MONO</v>
          </cell>
          <cell r="E18" t="str">
            <v>모노블 커플링</v>
          </cell>
          <cell r="F18" t="str">
            <v>㈜미니골드</v>
          </cell>
          <cell r="G18" t="str">
            <v>반지</v>
          </cell>
          <cell r="H18" t="str">
            <v>금</v>
          </cell>
          <cell r="J18">
            <v>132300</v>
          </cell>
          <cell r="K18">
            <v>189000</v>
          </cell>
          <cell r="L18">
            <v>142800</v>
          </cell>
          <cell r="M18">
            <v>204000</v>
          </cell>
        </row>
        <row r="19">
          <cell r="C19" t="str">
            <v>R-MELONW</v>
          </cell>
          <cell r="E19" t="str">
            <v>화이트멜론 링</v>
          </cell>
          <cell r="F19" t="str">
            <v>㈜OST</v>
          </cell>
          <cell r="G19" t="str">
            <v>반지</v>
          </cell>
          <cell r="H19" t="str">
            <v>화이트골드</v>
          </cell>
          <cell r="J19">
            <v>128099.99999999999</v>
          </cell>
          <cell r="K19">
            <v>183000</v>
          </cell>
          <cell r="L19">
            <v>142100</v>
          </cell>
          <cell r="M19">
            <v>203000</v>
          </cell>
        </row>
        <row r="20">
          <cell r="C20" t="str">
            <v>R-HAM</v>
          </cell>
          <cell r="E20" t="str">
            <v>해머드 커플링</v>
          </cell>
          <cell r="F20" t="str">
            <v>㈜미니골드</v>
          </cell>
          <cell r="G20" t="str">
            <v>반지</v>
          </cell>
          <cell r="H20" t="str">
            <v>금</v>
          </cell>
          <cell r="J20">
            <v>228900</v>
          </cell>
          <cell r="K20">
            <v>327000</v>
          </cell>
          <cell r="L20">
            <v>270900</v>
          </cell>
          <cell r="M20">
            <v>387000</v>
          </cell>
        </row>
        <row r="21">
          <cell r="C21" t="str">
            <v>R-ELOI</v>
          </cell>
          <cell r="E21" t="str">
            <v>엘로이 미스링</v>
          </cell>
          <cell r="F21" t="str">
            <v>㈜OST</v>
          </cell>
          <cell r="G21" t="str">
            <v>반지</v>
          </cell>
          <cell r="H21" t="str">
            <v>백금</v>
          </cell>
          <cell r="I21" t="str">
            <v>크리스탈</v>
          </cell>
          <cell r="J21">
            <v>340900</v>
          </cell>
          <cell r="K21">
            <v>487000</v>
          </cell>
          <cell r="L21">
            <v>351400</v>
          </cell>
          <cell r="M21">
            <v>502000</v>
          </cell>
        </row>
        <row r="22">
          <cell r="C22" t="str">
            <v>R-DEBES</v>
          </cell>
          <cell r="E22" t="str">
            <v>디베스 커플링</v>
          </cell>
          <cell r="F22" t="str">
            <v>㈜OST</v>
          </cell>
          <cell r="G22" t="str">
            <v>반지</v>
          </cell>
          <cell r="H22" t="str">
            <v>백금</v>
          </cell>
          <cell r="J22">
            <v>268800</v>
          </cell>
          <cell r="K22">
            <v>384000</v>
          </cell>
          <cell r="L22">
            <v>282800</v>
          </cell>
          <cell r="M22">
            <v>404000</v>
          </cell>
        </row>
        <row r="23">
          <cell r="C23" t="str">
            <v>R-CHERI</v>
          </cell>
          <cell r="E23" t="str">
            <v>체리니 애끼링</v>
          </cell>
          <cell r="F23" t="str">
            <v>㈜OST</v>
          </cell>
          <cell r="G23" t="str">
            <v>반지</v>
          </cell>
          <cell r="H23" t="str">
            <v>금</v>
          </cell>
          <cell r="J23">
            <v>102200</v>
          </cell>
          <cell r="K23">
            <v>146000</v>
          </cell>
          <cell r="L23">
            <v>116199.99999999999</v>
          </cell>
          <cell r="M23">
            <v>166000</v>
          </cell>
        </row>
        <row r="24">
          <cell r="C24" t="str">
            <v>R-BRON</v>
          </cell>
          <cell r="E24" t="str">
            <v>브론 미스링</v>
          </cell>
          <cell r="F24" t="str">
            <v>㈜미니골드</v>
          </cell>
          <cell r="G24" t="str">
            <v>반지</v>
          </cell>
          <cell r="H24" t="str">
            <v>화이트골드</v>
          </cell>
          <cell r="I24" t="str">
            <v>큐빅</v>
          </cell>
          <cell r="J24">
            <v>88900</v>
          </cell>
          <cell r="K24">
            <v>127000</v>
          </cell>
          <cell r="L24">
            <v>99400</v>
          </cell>
          <cell r="M24">
            <v>142000</v>
          </cell>
        </row>
        <row r="25">
          <cell r="C25" t="str">
            <v>N-ZAMAI</v>
          </cell>
          <cell r="E25" t="str">
            <v>쟈마이 목걸이</v>
          </cell>
          <cell r="F25" t="str">
            <v>㈜OST</v>
          </cell>
          <cell r="G25" t="str">
            <v>목걸이</v>
          </cell>
          <cell r="H25" t="str">
            <v>금</v>
          </cell>
          <cell r="I25" t="str">
            <v>크리스탈</v>
          </cell>
          <cell r="J25">
            <v>161000</v>
          </cell>
          <cell r="K25">
            <v>230000</v>
          </cell>
          <cell r="L25">
            <v>186200</v>
          </cell>
          <cell r="M25">
            <v>266000</v>
          </cell>
        </row>
        <row r="26">
          <cell r="C26" t="str">
            <v>N-WISH</v>
          </cell>
          <cell r="E26" t="str">
            <v>위시본 목걸이</v>
          </cell>
          <cell r="F26" t="str">
            <v>㈜골든듀</v>
          </cell>
          <cell r="G26" t="str">
            <v>목걸이</v>
          </cell>
          <cell r="H26" t="str">
            <v>금</v>
          </cell>
          <cell r="J26">
            <v>115499.99999999999</v>
          </cell>
          <cell r="K26">
            <v>165000</v>
          </cell>
          <cell r="L26">
            <v>131600</v>
          </cell>
          <cell r="M26">
            <v>188000</v>
          </cell>
        </row>
        <row r="27">
          <cell r="C27" t="str">
            <v>N-SUGAR</v>
          </cell>
          <cell r="E27" t="str">
            <v>슈가 쿼츠 목걸이</v>
          </cell>
          <cell r="F27" t="str">
            <v>㈜미니골드</v>
          </cell>
          <cell r="G27" t="str">
            <v>목걸이</v>
          </cell>
          <cell r="H27" t="str">
            <v>금</v>
          </cell>
          <cell r="I27" t="str">
            <v>로즈 쿼츠</v>
          </cell>
          <cell r="J27">
            <v>132300</v>
          </cell>
          <cell r="K27">
            <v>189000</v>
          </cell>
          <cell r="L27">
            <v>145600</v>
          </cell>
          <cell r="M27">
            <v>208000</v>
          </cell>
        </row>
        <row r="28">
          <cell r="C28" t="str">
            <v>N-RUS</v>
          </cell>
          <cell r="E28" t="str">
            <v>루스하트 목걸이</v>
          </cell>
          <cell r="F28" t="str">
            <v>㈜미니골드</v>
          </cell>
          <cell r="G28" t="str">
            <v>목걸이</v>
          </cell>
          <cell r="H28" t="str">
            <v>금</v>
          </cell>
          <cell r="J28">
            <v>100100</v>
          </cell>
          <cell r="K28">
            <v>143000</v>
          </cell>
          <cell r="L28">
            <v>123899.99999999999</v>
          </cell>
          <cell r="M28">
            <v>177000</v>
          </cell>
        </row>
        <row r="29">
          <cell r="C29" t="str">
            <v>N-RIBON</v>
          </cell>
          <cell r="E29" t="str">
            <v>쁘띠리본 목걸이</v>
          </cell>
          <cell r="F29" t="str">
            <v>㈜골든듀</v>
          </cell>
          <cell r="G29" t="str">
            <v>목걸이</v>
          </cell>
          <cell r="H29" t="str">
            <v>금</v>
          </cell>
          <cell r="I29" t="str">
            <v>다이아</v>
          </cell>
          <cell r="J29">
            <v>527100</v>
          </cell>
          <cell r="K29">
            <v>753000</v>
          </cell>
          <cell r="L29">
            <v>568400</v>
          </cell>
          <cell r="M29">
            <v>812000</v>
          </cell>
        </row>
        <row r="30">
          <cell r="C30" t="str">
            <v>N-REPINA</v>
          </cell>
          <cell r="E30" t="str">
            <v>레피나다이아목걸이</v>
          </cell>
          <cell r="F30" t="str">
            <v>㈜OST</v>
          </cell>
          <cell r="G30" t="str">
            <v>목걸이</v>
          </cell>
          <cell r="H30" t="str">
            <v>화이트골드</v>
          </cell>
          <cell r="I30" t="str">
            <v>다이아</v>
          </cell>
          <cell r="J30">
            <v>233099.99999999997</v>
          </cell>
          <cell r="K30">
            <v>333000</v>
          </cell>
          <cell r="L30">
            <v>278600</v>
          </cell>
          <cell r="M30">
            <v>398000</v>
          </cell>
        </row>
        <row r="31">
          <cell r="C31" t="str">
            <v>N-RENEL</v>
          </cell>
          <cell r="E31" t="str">
            <v>르넬 목걸이</v>
          </cell>
          <cell r="F31" t="str">
            <v>㈜골든듀</v>
          </cell>
          <cell r="G31" t="str">
            <v>목걸이</v>
          </cell>
          <cell r="H31" t="str">
            <v>금</v>
          </cell>
          <cell r="I31" t="str">
            <v>다이아</v>
          </cell>
          <cell r="J31">
            <v>142800</v>
          </cell>
          <cell r="K31">
            <v>204000</v>
          </cell>
          <cell r="L31">
            <v>178500</v>
          </cell>
          <cell r="M31">
            <v>255000</v>
          </cell>
        </row>
        <row r="32">
          <cell r="C32" t="str">
            <v>N-RAPEZ</v>
          </cell>
          <cell r="E32" t="str">
            <v>라페즈 목걸이</v>
          </cell>
          <cell r="F32" t="str">
            <v>㈜미니골드</v>
          </cell>
          <cell r="G32" t="str">
            <v>목걸이</v>
          </cell>
          <cell r="H32" t="str">
            <v>금</v>
          </cell>
          <cell r="I32" t="str">
            <v>큐빅</v>
          </cell>
          <cell r="J32">
            <v>72800</v>
          </cell>
          <cell r="K32">
            <v>104000</v>
          </cell>
          <cell r="L32">
            <v>92400</v>
          </cell>
          <cell r="M32">
            <v>132000</v>
          </cell>
        </row>
        <row r="33">
          <cell r="C33" t="str">
            <v>N-QUEEN</v>
          </cell>
          <cell r="E33" t="str">
            <v>퀸 목걸이</v>
          </cell>
          <cell r="F33" t="str">
            <v>㈜OST</v>
          </cell>
          <cell r="G33" t="str">
            <v>목걸이</v>
          </cell>
          <cell r="H33" t="str">
            <v>금</v>
          </cell>
          <cell r="I33" t="str">
            <v>루비</v>
          </cell>
          <cell r="J33">
            <v>97300</v>
          </cell>
          <cell r="K33">
            <v>139000</v>
          </cell>
          <cell r="L33">
            <v>116199.99999999999</v>
          </cell>
          <cell r="M33">
            <v>166000</v>
          </cell>
        </row>
        <row r="34">
          <cell r="C34" t="str">
            <v>N-PRO</v>
          </cell>
          <cell r="E34" t="str">
            <v>프러포즈 목걸이</v>
          </cell>
          <cell r="F34" t="str">
            <v>㈜OST</v>
          </cell>
          <cell r="G34" t="str">
            <v>목걸이</v>
          </cell>
          <cell r="H34" t="str">
            <v>금</v>
          </cell>
          <cell r="J34">
            <v>115499.99999999999</v>
          </cell>
          <cell r="K34">
            <v>165000</v>
          </cell>
          <cell r="L34">
            <v>131600</v>
          </cell>
          <cell r="M34">
            <v>188000</v>
          </cell>
        </row>
        <row r="35">
          <cell r="C35" t="str">
            <v>N-PINE</v>
          </cell>
          <cell r="E35" t="str">
            <v>피네 목걸이</v>
          </cell>
          <cell r="F35" t="str">
            <v>㈜OST</v>
          </cell>
          <cell r="G35" t="str">
            <v>목걸이</v>
          </cell>
          <cell r="H35" t="str">
            <v>금</v>
          </cell>
          <cell r="J35">
            <v>84700</v>
          </cell>
          <cell r="K35">
            <v>121000</v>
          </cell>
          <cell r="L35">
            <v>108500</v>
          </cell>
          <cell r="M35">
            <v>155000</v>
          </cell>
        </row>
        <row r="36">
          <cell r="C36" t="str">
            <v>N-NUMO</v>
          </cell>
          <cell r="E36" t="str">
            <v>뉴모줄 목걸이</v>
          </cell>
          <cell r="F36" t="str">
            <v>㈜미니골드</v>
          </cell>
          <cell r="G36" t="str">
            <v>목걸이</v>
          </cell>
          <cell r="H36" t="str">
            <v>금</v>
          </cell>
          <cell r="J36">
            <v>254799.99999999997</v>
          </cell>
          <cell r="K36">
            <v>364000</v>
          </cell>
          <cell r="L36">
            <v>278600</v>
          </cell>
          <cell r="M36">
            <v>398000</v>
          </cell>
        </row>
        <row r="37">
          <cell r="C37" t="str">
            <v>N-NICOL</v>
          </cell>
          <cell r="E37" t="str">
            <v>니콜라스 목걸이</v>
          </cell>
          <cell r="F37" t="str">
            <v>㈜미니골드</v>
          </cell>
          <cell r="G37" t="str">
            <v>목걸이</v>
          </cell>
          <cell r="H37" t="str">
            <v>화이트골드</v>
          </cell>
          <cell r="I37" t="str">
            <v>크리스탈</v>
          </cell>
          <cell r="J37">
            <v>118999.99999999999</v>
          </cell>
          <cell r="K37">
            <v>170000</v>
          </cell>
          <cell r="L37">
            <v>137900</v>
          </cell>
          <cell r="M37">
            <v>197000</v>
          </cell>
        </row>
        <row r="38">
          <cell r="C38" t="str">
            <v>N-MUSE</v>
          </cell>
          <cell r="E38" t="str">
            <v>뮤즈 목걸이</v>
          </cell>
          <cell r="F38" t="str">
            <v>㈜미니골드</v>
          </cell>
          <cell r="G38" t="str">
            <v>목걸이</v>
          </cell>
          <cell r="H38" t="str">
            <v>화이트골드</v>
          </cell>
          <cell r="I38" t="str">
            <v>큐빅</v>
          </cell>
          <cell r="J38">
            <v>118299.99999999999</v>
          </cell>
          <cell r="K38">
            <v>169000</v>
          </cell>
          <cell r="L38">
            <v>130899.99999999999</v>
          </cell>
          <cell r="M38">
            <v>187000</v>
          </cell>
        </row>
        <row r="39">
          <cell r="C39" t="str">
            <v>N-MARSHEL</v>
          </cell>
          <cell r="E39" t="str">
            <v>마르쉘 목걸이</v>
          </cell>
          <cell r="F39" t="str">
            <v>㈜미니골드</v>
          </cell>
          <cell r="G39" t="str">
            <v>목걸이</v>
          </cell>
          <cell r="H39" t="str">
            <v>화이트골드</v>
          </cell>
          <cell r="I39" t="str">
            <v>크리스탈</v>
          </cell>
          <cell r="J39">
            <v>136500</v>
          </cell>
          <cell r="K39">
            <v>195000</v>
          </cell>
          <cell r="L39">
            <v>148400</v>
          </cell>
          <cell r="M39">
            <v>212000</v>
          </cell>
        </row>
        <row r="40">
          <cell r="C40" t="str">
            <v>N-MARIS</v>
          </cell>
          <cell r="E40" t="str">
            <v>마리스 목걸이</v>
          </cell>
          <cell r="F40" t="str">
            <v>㈜골든듀</v>
          </cell>
          <cell r="G40" t="str">
            <v>목걸이</v>
          </cell>
          <cell r="H40" t="str">
            <v>금</v>
          </cell>
          <cell r="I40" t="str">
            <v>큐빅</v>
          </cell>
          <cell r="J40">
            <v>98700</v>
          </cell>
          <cell r="K40">
            <v>141000</v>
          </cell>
          <cell r="L40">
            <v>115499.99999999999</v>
          </cell>
          <cell r="M40">
            <v>165000</v>
          </cell>
        </row>
        <row r="41">
          <cell r="C41" t="str">
            <v>N-DIARA</v>
          </cell>
          <cell r="E41" t="str">
            <v>디아라 목걸이</v>
          </cell>
          <cell r="F41" t="str">
            <v>㈜OST</v>
          </cell>
          <cell r="G41" t="str">
            <v>목걸이</v>
          </cell>
          <cell r="H41" t="str">
            <v>백금</v>
          </cell>
          <cell r="I41" t="str">
            <v>크리스탈</v>
          </cell>
          <cell r="J41">
            <v>240799.99999999997</v>
          </cell>
          <cell r="K41">
            <v>344000</v>
          </cell>
          <cell r="L41">
            <v>264600</v>
          </cell>
          <cell r="M41">
            <v>378000</v>
          </cell>
        </row>
        <row r="42">
          <cell r="C42" t="str">
            <v>N-CU</v>
          </cell>
          <cell r="E42" t="str">
            <v>큐링 목걸이</v>
          </cell>
          <cell r="F42" t="str">
            <v>㈜OST</v>
          </cell>
          <cell r="G42" t="str">
            <v>목걸이</v>
          </cell>
          <cell r="H42" t="str">
            <v>금</v>
          </cell>
          <cell r="J42">
            <v>108500</v>
          </cell>
          <cell r="K42">
            <v>155000</v>
          </cell>
          <cell r="L42">
            <v>123899.99999999999</v>
          </cell>
          <cell r="M42">
            <v>177000</v>
          </cell>
        </row>
        <row r="43">
          <cell r="C43" t="str">
            <v>N-CAMEL</v>
          </cell>
          <cell r="E43" t="str">
            <v>카멜라스지컷 목걸이</v>
          </cell>
          <cell r="F43" t="str">
            <v>㈜골든듀</v>
          </cell>
          <cell r="G43" t="str">
            <v>목걸이</v>
          </cell>
          <cell r="H43" t="str">
            <v>금</v>
          </cell>
          <cell r="J43">
            <v>151200</v>
          </cell>
          <cell r="K43">
            <v>216000</v>
          </cell>
          <cell r="L43">
            <v>177800</v>
          </cell>
          <cell r="M43">
            <v>254000</v>
          </cell>
        </row>
        <row r="44">
          <cell r="C44" t="str">
            <v>N-ARINI</v>
          </cell>
          <cell r="E44" t="str">
            <v>아리니 목걸이</v>
          </cell>
          <cell r="F44" t="str">
            <v>㈜골든듀</v>
          </cell>
          <cell r="G44" t="str">
            <v>목걸이</v>
          </cell>
          <cell r="H44" t="str">
            <v>백금</v>
          </cell>
          <cell r="I44" t="str">
            <v>크리스탈</v>
          </cell>
          <cell r="J44">
            <v>148400</v>
          </cell>
          <cell r="K44">
            <v>212000</v>
          </cell>
          <cell r="L44">
            <v>170800</v>
          </cell>
          <cell r="M44">
            <v>244000</v>
          </cell>
        </row>
        <row r="45">
          <cell r="C45" t="str">
            <v>E-ZIR</v>
          </cell>
          <cell r="E45" t="str">
            <v>지르코니아 귀걸이</v>
          </cell>
          <cell r="F45" t="str">
            <v>㈜미니골드</v>
          </cell>
          <cell r="G45" t="str">
            <v>귀걸이</v>
          </cell>
          <cell r="H45" t="str">
            <v>화이트골드</v>
          </cell>
          <cell r="I45" t="str">
            <v>큐빅</v>
          </cell>
          <cell r="J45">
            <v>86800</v>
          </cell>
          <cell r="K45">
            <v>124000</v>
          </cell>
          <cell r="L45">
            <v>102200</v>
          </cell>
          <cell r="M45">
            <v>146000</v>
          </cell>
        </row>
        <row r="46">
          <cell r="C46" t="str">
            <v>E-ZENI</v>
          </cell>
          <cell r="E46" t="str">
            <v>제니페레이드 귀걸이</v>
          </cell>
          <cell r="F46" t="str">
            <v>㈜미니골드</v>
          </cell>
          <cell r="G46" t="str">
            <v>귀걸이</v>
          </cell>
          <cell r="H46" t="str">
            <v>화이트골드</v>
          </cell>
          <cell r="I46" t="str">
            <v>크리스탈</v>
          </cell>
          <cell r="J46">
            <v>138600</v>
          </cell>
          <cell r="K46">
            <v>198000</v>
          </cell>
          <cell r="L46">
            <v>152600</v>
          </cell>
          <cell r="M46">
            <v>218000</v>
          </cell>
        </row>
        <row r="47">
          <cell r="C47" t="str">
            <v>E-TIER</v>
          </cell>
          <cell r="E47" t="str">
            <v>티어스 드롭 귀걸이</v>
          </cell>
          <cell r="F47" t="str">
            <v>㈜골든듀</v>
          </cell>
          <cell r="G47" t="str">
            <v>귀걸이</v>
          </cell>
          <cell r="H47" t="str">
            <v>금</v>
          </cell>
          <cell r="I47" t="str">
            <v>큐직</v>
          </cell>
          <cell r="J47">
            <v>104300</v>
          </cell>
          <cell r="K47">
            <v>149000</v>
          </cell>
          <cell r="L47">
            <v>137900</v>
          </cell>
          <cell r="M47">
            <v>197000</v>
          </cell>
        </row>
        <row r="48">
          <cell r="C48" t="str">
            <v>E-SUGAR</v>
          </cell>
          <cell r="E48" t="str">
            <v>슈가쿼츠 귀걸이</v>
          </cell>
          <cell r="F48" t="str">
            <v>㈜골든듀</v>
          </cell>
          <cell r="G48" t="str">
            <v>귀걸이</v>
          </cell>
          <cell r="H48" t="str">
            <v>금</v>
          </cell>
          <cell r="I48" t="str">
            <v>로즈쿼츠</v>
          </cell>
          <cell r="J48">
            <v>129499.99999999999</v>
          </cell>
          <cell r="K48">
            <v>185000</v>
          </cell>
          <cell r="L48">
            <v>151200</v>
          </cell>
          <cell r="M48">
            <v>216000</v>
          </cell>
        </row>
        <row r="49">
          <cell r="C49" t="str">
            <v>E-SQURE</v>
          </cell>
          <cell r="E49" t="str">
            <v>사각 오닉스 귀걸이</v>
          </cell>
          <cell r="F49" t="str">
            <v>㈜OST</v>
          </cell>
          <cell r="G49" t="str">
            <v>귀걸이</v>
          </cell>
          <cell r="H49" t="str">
            <v>화이트골드</v>
          </cell>
          <cell r="I49" t="str">
            <v>오닉스</v>
          </cell>
          <cell r="J49">
            <v>103600</v>
          </cell>
          <cell r="K49">
            <v>148000</v>
          </cell>
          <cell r="L49">
            <v>125999.99999999999</v>
          </cell>
          <cell r="M49">
            <v>180000</v>
          </cell>
        </row>
        <row r="50">
          <cell r="C50" t="str">
            <v>E-SHARON</v>
          </cell>
          <cell r="E50" t="str">
            <v>샤론 귀걸이</v>
          </cell>
          <cell r="F50" t="str">
            <v>㈜OST</v>
          </cell>
          <cell r="G50" t="str">
            <v>귀걸이</v>
          </cell>
          <cell r="H50" t="str">
            <v>금</v>
          </cell>
          <cell r="I50" t="str">
            <v>큐빅</v>
          </cell>
          <cell r="J50">
            <v>138600</v>
          </cell>
          <cell r="K50">
            <v>198000</v>
          </cell>
          <cell r="L50">
            <v>152600</v>
          </cell>
          <cell r="M50">
            <v>218000</v>
          </cell>
        </row>
        <row r="51">
          <cell r="C51" t="str">
            <v>E-RUPANG</v>
          </cell>
          <cell r="E51" t="str">
            <v>루팡 귀걸이</v>
          </cell>
          <cell r="F51" t="str">
            <v>㈜미니골드</v>
          </cell>
          <cell r="G51" t="str">
            <v>귀걸이</v>
          </cell>
          <cell r="H51" t="str">
            <v>백금</v>
          </cell>
          <cell r="I51" t="str">
            <v>크리스탈</v>
          </cell>
          <cell r="J51">
            <v>264600</v>
          </cell>
          <cell r="K51">
            <v>378000</v>
          </cell>
          <cell r="L51">
            <v>279300</v>
          </cell>
          <cell r="M51">
            <v>399000</v>
          </cell>
        </row>
        <row r="52">
          <cell r="C52" t="str">
            <v>E-ROMAN</v>
          </cell>
          <cell r="E52" t="str">
            <v>로맨틱 나비 귀걸이</v>
          </cell>
          <cell r="F52" t="str">
            <v>㈜미니골드</v>
          </cell>
          <cell r="G52" t="str">
            <v>귀걸이</v>
          </cell>
          <cell r="H52" t="str">
            <v>금</v>
          </cell>
          <cell r="I52" t="str">
            <v>큐빅</v>
          </cell>
          <cell r="J52">
            <v>106400</v>
          </cell>
          <cell r="K52">
            <v>152000</v>
          </cell>
          <cell r="L52">
            <v>132300</v>
          </cell>
          <cell r="M52">
            <v>189000</v>
          </cell>
        </row>
        <row r="53">
          <cell r="C53" t="str">
            <v>E-RING</v>
          </cell>
          <cell r="E53" t="str">
            <v>샤이니링귀걸이</v>
          </cell>
          <cell r="F53" t="str">
            <v>㈜OST</v>
          </cell>
          <cell r="G53" t="str">
            <v>귀걸이</v>
          </cell>
          <cell r="H53" t="str">
            <v>금</v>
          </cell>
          <cell r="J53">
            <v>90300</v>
          </cell>
          <cell r="K53">
            <v>129000</v>
          </cell>
          <cell r="L53">
            <v>110600</v>
          </cell>
          <cell r="M53">
            <v>158000</v>
          </cell>
        </row>
        <row r="54">
          <cell r="C54" t="str">
            <v>E-PIONA</v>
          </cell>
          <cell r="E54" t="str">
            <v>피오나하트 귀걸이</v>
          </cell>
          <cell r="F54" t="str">
            <v>㈜골든듀</v>
          </cell>
          <cell r="G54" t="str">
            <v>귀걸이</v>
          </cell>
          <cell r="H54" t="str">
            <v>금</v>
          </cell>
          <cell r="J54">
            <v>117599.99999999999</v>
          </cell>
          <cell r="K54">
            <v>168000</v>
          </cell>
          <cell r="L54">
            <v>138600</v>
          </cell>
          <cell r="M54">
            <v>198000</v>
          </cell>
        </row>
        <row r="55">
          <cell r="C55" t="str">
            <v>E-PERODO</v>
          </cell>
          <cell r="E55" t="str">
            <v>페로트 귀걸이</v>
          </cell>
          <cell r="F55" t="str">
            <v>㈜골든듀</v>
          </cell>
          <cell r="G55" t="str">
            <v>귀걸이</v>
          </cell>
          <cell r="H55" t="str">
            <v>백금</v>
          </cell>
          <cell r="I55" t="str">
            <v>크리스탈</v>
          </cell>
          <cell r="J55">
            <v>261799.99999999997</v>
          </cell>
          <cell r="K55">
            <v>374000</v>
          </cell>
          <cell r="L55">
            <v>278600</v>
          </cell>
          <cell r="M55">
            <v>398000</v>
          </cell>
        </row>
        <row r="56">
          <cell r="C56" t="str">
            <v>E-ONIX</v>
          </cell>
          <cell r="E56" t="str">
            <v>오닉스라운드 귀걸이</v>
          </cell>
          <cell r="F56" t="str">
            <v>㈜골든듀</v>
          </cell>
          <cell r="G56" t="str">
            <v>귀걸이</v>
          </cell>
          <cell r="H56" t="str">
            <v>금</v>
          </cell>
          <cell r="I56" t="str">
            <v>오닉스</v>
          </cell>
          <cell r="J56">
            <v>83300</v>
          </cell>
          <cell r="K56">
            <v>119000</v>
          </cell>
          <cell r="L56">
            <v>105000</v>
          </cell>
          <cell r="M56">
            <v>150000</v>
          </cell>
        </row>
        <row r="57">
          <cell r="C57" t="str">
            <v>E-MOON</v>
          </cell>
          <cell r="E57" t="str">
            <v>달님 귀걸이</v>
          </cell>
          <cell r="F57" t="str">
            <v>㈜골든듀</v>
          </cell>
          <cell r="G57" t="str">
            <v>귀걸이</v>
          </cell>
          <cell r="H57" t="str">
            <v>화이트골드</v>
          </cell>
          <cell r="I57" t="str">
            <v>크리스탈</v>
          </cell>
          <cell r="J57">
            <v>141400</v>
          </cell>
          <cell r="K57">
            <v>202000</v>
          </cell>
          <cell r="L57">
            <v>155400</v>
          </cell>
          <cell r="M57">
            <v>222000</v>
          </cell>
        </row>
        <row r="58">
          <cell r="C58" t="str">
            <v>E-MAR</v>
          </cell>
          <cell r="E58" t="str">
            <v>마르셀 귀걸이</v>
          </cell>
          <cell r="F58" t="str">
            <v>㈜OST</v>
          </cell>
          <cell r="G58" t="str">
            <v>귀걸이</v>
          </cell>
          <cell r="H58" t="str">
            <v>백금</v>
          </cell>
          <cell r="I58" t="str">
            <v>크리스탈</v>
          </cell>
          <cell r="J58">
            <v>269500</v>
          </cell>
          <cell r="K58">
            <v>385000</v>
          </cell>
          <cell r="L58">
            <v>285600</v>
          </cell>
          <cell r="M58">
            <v>408000</v>
          </cell>
        </row>
        <row r="59">
          <cell r="C59" t="str">
            <v>E-LINDA</v>
          </cell>
          <cell r="E59" t="str">
            <v>린다 귀걸이</v>
          </cell>
          <cell r="F59" t="str">
            <v>㈜미니골드</v>
          </cell>
          <cell r="G59" t="str">
            <v>귀걸이</v>
          </cell>
          <cell r="H59" t="str">
            <v>금</v>
          </cell>
          <cell r="I59" t="str">
            <v>화이트큐빅</v>
          </cell>
          <cell r="J59">
            <v>91000</v>
          </cell>
          <cell r="K59">
            <v>130000</v>
          </cell>
          <cell r="L59">
            <v>107800</v>
          </cell>
          <cell r="M59">
            <v>154000</v>
          </cell>
        </row>
        <row r="60">
          <cell r="C60" t="str">
            <v>E-HONG</v>
          </cell>
          <cell r="E60" t="str">
            <v>홍팥겹원 귀걸이</v>
          </cell>
          <cell r="F60" t="str">
            <v>㈜미니골드</v>
          </cell>
          <cell r="G60" t="str">
            <v>귀걸이</v>
          </cell>
          <cell r="H60" t="str">
            <v>금</v>
          </cell>
          <cell r="I60" t="str">
            <v>핑크골드</v>
          </cell>
          <cell r="J60">
            <v>205800</v>
          </cell>
          <cell r="K60">
            <v>294000</v>
          </cell>
          <cell r="L60">
            <v>225400</v>
          </cell>
          <cell r="M60">
            <v>322000</v>
          </cell>
        </row>
        <row r="61">
          <cell r="C61" t="str">
            <v>E-EVINUE</v>
          </cell>
          <cell r="E61" t="str">
            <v>에비뉴 귀걸이</v>
          </cell>
          <cell r="F61" t="str">
            <v>㈜미니골드</v>
          </cell>
          <cell r="G61" t="str">
            <v>귀걸이</v>
          </cell>
          <cell r="H61" t="str">
            <v>금</v>
          </cell>
          <cell r="J61">
            <v>129499.99999999999</v>
          </cell>
          <cell r="K61">
            <v>185000</v>
          </cell>
          <cell r="L61">
            <v>147700</v>
          </cell>
          <cell r="M61">
            <v>211000</v>
          </cell>
        </row>
        <row r="62">
          <cell r="C62" t="str">
            <v>E-DONG</v>
          </cell>
          <cell r="E62" t="str">
            <v>동글동글 귀걸이</v>
          </cell>
          <cell r="F62" t="str">
            <v>㈜OST</v>
          </cell>
          <cell r="G62" t="str">
            <v>귀걸이</v>
          </cell>
          <cell r="H62" t="str">
            <v>금</v>
          </cell>
          <cell r="I62" t="str">
            <v>핑크골드</v>
          </cell>
          <cell r="J62">
            <v>124599.99999999999</v>
          </cell>
          <cell r="K62">
            <v>178000</v>
          </cell>
          <cell r="L62">
            <v>147000</v>
          </cell>
          <cell r="M62">
            <v>210000</v>
          </cell>
        </row>
        <row r="63">
          <cell r="C63" t="str">
            <v>E-CLASSIC</v>
          </cell>
          <cell r="E63" t="str">
            <v>클래식 진주 귀걸이</v>
          </cell>
          <cell r="F63" t="str">
            <v>㈜OST</v>
          </cell>
          <cell r="G63" t="str">
            <v>귀걸이</v>
          </cell>
          <cell r="H63" t="str">
            <v>금</v>
          </cell>
          <cell r="I63" t="str">
            <v>진주</v>
          </cell>
          <cell r="J63">
            <v>111300</v>
          </cell>
          <cell r="K63">
            <v>159000</v>
          </cell>
          <cell r="L63">
            <v>123899.99999999999</v>
          </cell>
          <cell r="M63">
            <v>177000</v>
          </cell>
        </row>
        <row r="64">
          <cell r="C64" t="str">
            <v>E-AGAIL</v>
          </cell>
          <cell r="E64" t="str">
            <v>아가일 귀걸이</v>
          </cell>
          <cell r="F64" t="str">
            <v>㈜골든듀</v>
          </cell>
          <cell r="G64" t="str">
            <v>귀걸이</v>
          </cell>
          <cell r="H64" t="str">
            <v>금</v>
          </cell>
          <cell r="I64" t="str">
            <v>핑크골드</v>
          </cell>
          <cell r="J64">
            <v>146300</v>
          </cell>
          <cell r="K64">
            <v>209000</v>
          </cell>
          <cell r="L64">
            <v>170800</v>
          </cell>
          <cell r="M64">
            <v>244000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H10" sqref="H10"/>
    </sheetView>
  </sheetViews>
  <sheetFormatPr defaultRowHeight="16.5" x14ac:dyDescent="0.3"/>
  <cols>
    <col min="1" max="1" width="2.625" customWidth="1"/>
    <col min="11" max="11" width="9.875" customWidth="1"/>
    <col min="12" max="12" width="11" customWidth="1"/>
  </cols>
  <sheetData>
    <row r="2" spans="2:12" ht="26.25" customHeight="1" x14ac:dyDescent="0.3">
      <c r="B2" s="3" t="s">
        <v>51</v>
      </c>
    </row>
    <row r="4" spans="2:12" ht="18.95" customHeight="1" x14ac:dyDescent="0.3">
      <c r="B4" s="7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  <c r="J4" s="7" t="s">
        <v>60</v>
      </c>
      <c r="K4" s="7" t="s">
        <v>61</v>
      </c>
      <c r="L4" s="7" t="s">
        <v>62</v>
      </c>
    </row>
    <row r="5" spans="2:12" ht="18.95" customHeight="1" x14ac:dyDescent="0.3">
      <c r="B5" s="8" t="s">
        <v>63</v>
      </c>
      <c r="C5" s="8" t="s">
        <v>64</v>
      </c>
      <c r="D5" s="8" t="s">
        <v>65</v>
      </c>
      <c r="E5" s="8" t="str">
        <f>IF(D5="남","A반","B반")</f>
        <v>A반</v>
      </c>
      <c r="F5" s="8">
        <v>20</v>
      </c>
      <c r="G5" s="8">
        <v>89</v>
      </c>
      <c r="H5" s="8">
        <v>100</v>
      </c>
      <c r="I5" s="9">
        <f>IFERROR(AVERAGE(G5:H5),0)</f>
        <v>94.5</v>
      </c>
      <c r="J5" s="9">
        <f>RANK(I5,$I$5:$I$19,)</f>
        <v>3</v>
      </c>
      <c r="K5" s="8" t="str">
        <f>IF(AND(F5&gt;=30*80%,I5&gt;80),"통과","재연수")</f>
        <v>재연수</v>
      </c>
      <c r="L5" s="8" t="str">
        <f>IF(OR(J5&lt;=3,K5="통과"),"상품권지급","")</f>
        <v>상품권지급</v>
      </c>
    </row>
    <row r="6" spans="2:12" ht="18.95" customHeight="1" x14ac:dyDescent="0.3">
      <c r="B6" s="8" t="s">
        <v>66</v>
      </c>
      <c r="C6" s="8" t="s">
        <v>67</v>
      </c>
      <c r="D6" s="8" t="s">
        <v>68</v>
      </c>
      <c r="E6" s="8" t="str">
        <f t="shared" ref="E6:E19" si="0">IF(D6="남","A반","B반")</f>
        <v>B반</v>
      </c>
      <c r="F6" s="8">
        <v>30</v>
      </c>
      <c r="G6" s="8">
        <v>88</v>
      </c>
      <c r="H6" s="8">
        <v>94</v>
      </c>
      <c r="I6" s="9">
        <f t="shared" ref="I6:I19" si="1">IFERROR(AVERAGE(G6:H6),0)</f>
        <v>91</v>
      </c>
      <c r="J6" s="9">
        <f t="shared" ref="J6:J19" si="2">RANK(I6,$I$5:$I$19,)</f>
        <v>4</v>
      </c>
      <c r="K6" s="8" t="str">
        <f t="shared" ref="K6:K19" si="3">IF(AND(F6&gt;=30*80%,I6&gt;80),"통과","재연수")</f>
        <v>통과</v>
      </c>
      <c r="L6" s="8" t="str">
        <f t="shared" ref="L6:L19" si="4">IF(OR(J6&lt;=3,K6="통과"),"상품권지급","")</f>
        <v>상품권지급</v>
      </c>
    </row>
    <row r="7" spans="2:12" ht="18.95" customHeight="1" x14ac:dyDescent="0.3">
      <c r="B7" s="8" t="s">
        <v>69</v>
      </c>
      <c r="C7" s="8" t="s">
        <v>70</v>
      </c>
      <c r="D7" s="8" t="s">
        <v>71</v>
      </c>
      <c r="E7" s="8" t="str">
        <f t="shared" si="0"/>
        <v>B반</v>
      </c>
      <c r="F7" s="8">
        <v>23</v>
      </c>
      <c r="G7" s="8" t="s">
        <v>72</v>
      </c>
      <c r="H7" s="8" t="s">
        <v>72</v>
      </c>
      <c r="I7" s="9">
        <f t="shared" si="1"/>
        <v>0</v>
      </c>
      <c r="J7" s="9">
        <f t="shared" si="2"/>
        <v>14</v>
      </c>
      <c r="K7" s="8" t="str">
        <f t="shared" si="3"/>
        <v>재연수</v>
      </c>
      <c r="L7" s="8" t="str">
        <f t="shared" si="4"/>
        <v/>
      </c>
    </row>
    <row r="8" spans="2:12" ht="18.95" customHeight="1" x14ac:dyDescent="0.3">
      <c r="B8" s="8" t="s">
        <v>73</v>
      </c>
      <c r="C8" s="8" t="s">
        <v>74</v>
      </c>
      <c r="D8" s="8" t="s">
        <v>75</v>
      </c>
      <c r="E8" s="8" t="str">
        <f t="shared" si="0"/>
        <v>A반</v>
      </c>
      <c r="F8" s="8">
        <v>30</v>
      </c>
      <c r="G8" s="8">
        <v>97</v>
      </c>
      <c r="H8" s="8">
        <v>96</v>
      </c>
      <c r="I8" s="9">
        <f t="shared" si="1"/>
        <v>96.5</v>
      </c>
      <c r="J8" s="9">
        <f t="shared" si="2"/>
        <v>2</v>
      </c>
      <c r="K8" s="8" t="str">
        <f t="shared" si="3"/>
        <v>통과</v>
      </c>
      <c r="L8" s="8" t="str">
        <f t="shared" si="4"/>
        <v>상품권지급</v>
      </c>
    </row>
    <row r="9" spans="2:12" ht="18.95" customHeight="1" x14ac:dyDescent="0.3">
      <c r="B9" s="8" t="s">
        <v>76</v>
      </c>
      <c r="C9" s="8" t="s">
        <v>77</v>
      </c>
      <c r="D9" s="8" t="s">
        <v>75</v>
      </c>
      <c r="E9" s="8" t="str">
        <f t="shared" si="0"/>
        <v>A반</v>
      </c>
      <c r="F9" s="8">
        <v>15</v>
      </c>
      <c r="G9" s="8">
        <v>87</v>
      </c>
      <c r="H9" s="8">
        <v>94</v>
      </c>
      <c r="I9" s="9">
        <f t="shared" si="1"/>
        <v>90.5</v>
      </c>
      <c r="J9" s="9">
        <f t="shared" si="2"/>
        <v>5</v>
      </c>
      <c r="K9" s="8" t="str">
        <f t="shared" si="3"/>
        <v>재연수</v>
      </c>
      <c r="L9" s="8" t="str">
        <f t="shared" si="4"/>
        <v/>
      </c>
    </row>
    <row r="10" spans="2:12" ht="18.95" customHeight="1" x14ac:dyDescent="0.3">
      <c r="B10" s="8" t="s">
        <v>78</v>
      </c>
      <c r="C10" s="8" t="s">
        <v>79</v>
      </c>
      <c r="D10" s="8" t="s">
        <v>71</v>
      </c>
      <c r="E10" s="8" t="str">
        <f t="shared" si="0"/>
        <v>B반</v>
      </c>
      <c r="F10" s="8">
        <v>30</v>
      </c>
      <c r="G10" s="8">
        <v>74</v>
      </c>
      <c r="H10" s="8">
        <v>65</v>
      </c>
      <c r="I10" s="9">
        <f t="shared" si="1"/>
        <v>69.5</v>
      </c>
      <c r="J10" s="9">
        <f t="shared" si="2"/>
        <v>12</v>
      </c>
      <c r="K10" s="8" t="str">
        <f t="shared" si="3"/>
        <v>재연수</v>
      </c>
      <c r="L10" s="8" t="str">
        <f t="shared" si="4"/>
        <v/>
      </c>
    </row>
    <row r="11" spans="2:12" ht="18.95" customHeight="1" x14ac:dyDescent="0.3">
      <c r="B11" s="8" t="s">
        <v>80</v>
      </c>
      <c r="C11" s="8" t="s">
        <v>81</v>
      </c>
      <c r="D11" s="8" t="s">
        <v>75</v>
      </c>
      <c r="E11" s="8" t="str">
        <f t="shared" si="0"/>
        <v>A반</v>
      </c>
      <c r="F11" s="8">
        <v>30</v>
      </c>
      <c r="G11" s="8">
        <v>88</v>
      </c>
      <c r="H11" s="8">
        <v>90</v>
      </c>
      <c r="I11" s="9">
        <f t="shared" si="1"/>
        <v>89</v>
      </c>
      <c r="J11" s="9">
        <f t="shared" si="2"/>
        <v>7</v>
      </c>
      <c r="K11" s="8" t="str">
        <f t="shared" si="3"/>
        <v>통과</v>
      </c>
      <c r="L11" s="8" t="str">
        <f t="shared" si="4"/>
        <v>상품권지급</v>
      </c>
    </row>
    <row r="12" spans="2:12" ht="18.95" customHeight="1" x14ac:dyDescent="0.3">
      <c r="B12" s="8" t="s">
        <v>82</v>
      </c>
      <c r="C12" s="8" t="s">
        <v>83</v>
      </c>
      <c r="D12" s="8" t="s">
        <v>71</v>
      </c>
      <c r="E12" s="8" t="str">
        <f t="shared" si="0"/>
        <v>B반</v>
      </c>
      <c r="F12" s="8">
        <v>30</v>
      </c>
      <c r="G12" s="8">
        <v>72</v>
      </c>
      <c r="H12" s="8">
        <v>92</v>
      </c>
      <c r="I12" s="9">
        <f t="shared" si="1"/>
        <v>82</v>
      </c>
      <c r="J12" s="9">
        <f t="shared" si="2"/>
        <v>9</v>
      </c>
      <c r="K12" s="8" t="str">
        <f t="shared" si="3"/>
        <v>통과</v>
      </c>
      <c r="L12" s="8" t="str">
        <f t="shared" si="4"/>
        <v>상품권지급</v>
      </c>
    </row>
    <row r="13" spans="2:12" ht="18.95" customHeight="1" x14ac:dyDescent="0.3">
      <c r="B13" s="8" t="s">
        <v>84</v>
      </c>
      <c r="C13" s="8" t="s">
        <v>85</v>
      </c>
      <c r="D13" s="8" t="s">
        <v>86</v>
      </c>
      <c r="E13" s="8" t="str">
        <f t="shared" si="0"/>
        <v>B반</v>
      </c>
      <c r="F13" s="8">
        <v>28</v>
      </c>
      <c r="G13" s="8">
        <v>99</v>
      </c>
      <c r="H13" s="8">
        <v>98</v>
      </c>
      <c r="I13" s="9">
        <f t="shared" si="1"/>
        <v>98.5</v>
      </c>
      <c r="J13" s="9">
        <f t="shared" si="2"/>
        <v>1</v>
      </c>
      <c r="K13" s="8" t="str">
        <f t="shared" si="3"/>
        <v>통과</v>
      </c>
      <c r="L13" s="8" t="str">
        <f t="shared" si="4"/>
        <v>상품권지급</v>
      </c>
    </row>
    <row r="14" spans="2:12" ht="18.95" customHeight="1" x14ac:dyDescent="0.3">
      <c r="B14" s="8" t="s">
        <v>87</v>
      </c>
      <c r="C14" s="8" t="s">
        <v>88</v>
      </c>
      <c r="D14" s="8" t="s">
        <v>89</v>
      </c>
      <c r="E14" s="8" t="str">
        <f t="shared" si="0"/>
        <v>B반</v>
      </c>
      <c r="F14" s="8">
        <v>30</v>
      </c>
      <c r="G14" s="8">
        <v>87</v>
      </c>
      <c r="H14" s="8">
        <v>62</v>
      </c>
      <c r="I14" s="9">
        <f t="shared" si="1"/>
        <v>74.5</v>
      </c>
      <c r="J14" s="9">
        <f t="shared" si="2"/>
        <v>11</v>
      </c>
      <c r="K14" s="8" t="str">
        <f t="shared" si="3"/>
        <v>재연수</v>
      </c>
      <c r="L14" s="8" t="str">
        <f t="shared" si="4"/>
        <v/>
      </c>
    </row>
    <row r="15" spans="2:12" ht="18.95" customHeight="1" x14ac:dyDescent="0.3">
      <c r="B15" s="8" t="s">
        <v>90</v>
      </c>
      <c r="C15" s="8" t="s">
        <v>91</v>
      </c>
      <c r="D15" s="8" t="s">
        <v>92</v>
      </c>
      <c r="E15" s="8" t="str">
        <f t="shared" si="0"/>
        <v>A반</v>
      </c>
      <c r="F15" s="8">
        <v>30</v>
      </c>
      <c r="G15" s="8">
        <v>81</v>
      </c>
      <c r="H15" s="8">
        <v>90</v>
      </c>
      <c r="I15" s="9">
        <f t="shared" si="1"/>
        <v>85.5</v>
      </c>
      <c r="J15" s="9">
        <f t="shared" si="2"/>
        <v>8</v>
      </c>
      <c r="K15" s="8" t="str">
        <f t="shared" si="3"/>
        <v>통과</v>
      </c>
      <c r="L15" s="8" t="str">
        <f t="shared" si="4"/>
        <v>상품권지급</v>
      </c>
    </row>
    <row r="16" spans="2:12" ht="18.95" customHeight="1" x14ac:dyDescent="0.3">
      <c r="B16" s="8" t="s">
        <v>93</v>
      </c>
      <c r="C16" s="8" t="s">
        <v>94</v>
      </c>
      <c r="D16" s="8" t="s">
        <v>95</v>
      </c>
      <c r="E16" s="8" t="str">
        <f t="shared" si="0"/>
        <v>B반</v>
      </c>
      <c r="F16" s="8">
        <v>23</v>
      </c>
      <c r="G16" s="8" t="s">
        <v>96</v>
      </c>
      <c r="H16" s="8" t="s">
        <v>97</v>
      </c>
      <c r="I16" s="9">
        <f t="shared" si="1"/>
        <v>0</v>
      </c>
      <c r="J16" s="9">
        <f t="shared" si="2"/>
        <v>14</v>
      </c>
      <c r="K16" s="8" t="str">
        <f t="shared" si="3"/>
        <v>재연수</v>
      </c>
      <c r="L16" s="8" t="str">
        <f t="shared" si="4"/>
        <v/>
      </c>
    </row>
    <row r="17" spans="2:12" ht="18.95" customHeight="1" x14ac:dyDescent="0.3">
      <c r="B17" s="8" t="s">
        <v>98</v>
      </c>
      <c r="C17" s="8" t="s">
        <v>99</v>
      </c>
      <c r="D17" s="8" t="s">
        <v>100</v>
      </c>
      <c r="E17" s="8" t="str">
        <f t="shared" si="0"/>
        <v>A반</v>
      </c>
      <c r="F17" s="8">
        <v>30</v>
      </c>
      <c r="G17" s="8">
        <v>78</v>
      </c>
      <c r="H17" s="8">
        <v>74</v>
      </c>
      <c r="I17" s="9">
        <f t="shared" si="1"/>
        <v>76</v>
      </c>
      <c r="J17" s="9">
        <f t="shared" si="2"/>
        <v>10</v>
      </c>
      <c r="K17" s="8" t="str">
        <f t="shared" si="3"/>
        <v>재연수</v>
      </c>
      <c r="L17" s="8" t="str">
        <f t="shared" si="4"/>
        <v/>
      </c>
    </row>
    <row r="18" spans="2:12" ht="18.95" customHeight="1" x14ac:dyDescent="0.3">
      <c r="B18" s="8" t="s">
        <v>101</v>
      </c>
      <c r="C18" s="8" t="s">
        <v>102</v>
      </c>
      <c r="D18" s="8" t="s">
        <v>103</v>
      </c>
      <c r="E18" s="8" t="str">
        <f t="shared" si="0"/>
        <v>A반</v>
      </c>
      <c r="F18" s="8">
        <v>30</v>
      </c>
      <c r="G18" s="8">
        <v>85</v>
      </c>
      <c r="H18" s="8">
        <v>95</v>
      </c>
      <c r="I18" s="9">
        <f t="shared" si="1"/>
        <v>90</v>
      </c>
      <c r="J18" s="9">
        <f t="shared" si="2"/>
        <v>6</v>
      </c>
      <c r="K18" s="8" t="str">
        <f t="shared" si="3"/>
        <v>통과</v>
      </c>
      <c r="L18" s="8" t="str">
        <f t="shared" si="4"/>
        <v>상품권지급</v>
      </c>
    </row>
    <row r="19" spans="2:12" ht="18.95" customHeight="1" x14ac:dyDescent="0.3">
      <c r="B19" s="8" t="s">
        <v>104</v>
      </c>
      <c r="C19" s="8" t="s">
        <v>105</v>
      </c>
      <c r="D19" s="8" t="s">
        <v>106</v>
      </c>
      <c r="E19" s="8" t="str">
        <f t="shared" si="0"/>
        <v>A반</v>
      </c>
      <c r="F19" s="8">
        <v>25</v>
      </c>
      <c r="G19" s="8">
        <v>31</v>
      </c>
      <c r="H19" s="8">
        <v>51</v>
      </c>
      <c r="I19" s="9">
        <f t="shared" si="1"/>
        <v>41</v>
      </c>
      <c r="J19" s="9">
        <f t="shared" si="2"/>
        <v>13</v>
      </c>
      <c r="K19" s="8" t="str">
        <f t="shared" si="3"/>
        <v>재연수</v>
      </c>
      <c r="L19" s="8" t="str">
        <f t="shared" si="4"/>
        <v/>
      </c>
    </row>
  </sheetData>
  <phoneticPr fontId="3" type="noConversion"/>
  <conditionalFormatting sqref="B5:L19">
    <cfRule type="expression" dxfId="0" priority="1">
      <formula>$K5="통과"</formula>
    </cfRule>
  </conditionalFormatting>
  <pageMargins left="0.7" right="0.7" top="0.75" bottom="0.75" header="0.3" footer="0.3"/>
  <ignoredErrors>
    <ignoredError sqref="I5:I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4"/>
  <sheetViews>
    <sheetView topLeftCell="A3" workbookViewId="0">
      <selection activeCell="E11" sqref="E11"/>
    </sheetView>
  </sheetViews>
  <sheetFormatPr defaultRowHeight="16.5" x14ac:dyDescent="0.3"/>
  <cols>
    <col min="1" max="1" width="2.625" style="1" customWidth="1"/>
    <col min="2" max="4" width="10.5" style="1" customWidth="1"/>
    <col min="5" max="7" width="9" style="1"/>
    <col min="8" max="8" width="2.625" style="1" customWidth="1"/>
    <col min="9" max="9" width="9" style="1"/>
    <col min="10" max="10" width="9" style="1" customWidth="1"/>
    <col min="11" max="16384" width="9" style="1"/>
  </cols>
  <sheetData>
    <row r="2" spans="2:12" ht="27" thickBot="1" x14ac:dyDescent="0.35">
      <c r="B2" s="11" t="s">
        <v>0</v>
      </c>
      <c r="C2" s="12"/>
      <c r="D2" s="12"/>
      <c r="E2" s="12"/>
      <c r="F2" s="12"/>
      <c r="G2" s="12"/>
    </row>
    <row r="3" spans="2:12" ht="17.25" thickTop="1" x14ac:dyDescent="0.3"/>
    <row r="4" spans="2:12" x14ac:dyDescent="0.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I4" s="2" t="s">
        <v>7</v>
      </c>
    </row>
    <row r="5" spans="2:12" x14ac:dyDescent="0.3">
      <c r="B5" s="5" t="s">
        <v>8</v>
      </c>
      <c r="C5" s="5" t="s">
        <v>9</v>
      </c>
      <c r="D5" s="5" t="s">
        <v>10</v>
      </c>
      <c r="E5" s="5">
        <v>89</v>
      </c>
      <c r="F5" s="5" t="s">
        <v>11</v>
      </c>
      <c r="G5" s="5"/>
      <c r="I5" s="6" t="s">
        <v>12</v>
      </c>
      <c r="J5" s="6" t="s">
        <v>13</v>
      </c>
      <c r="K5" s="6" t="s">
        <v>14</v>
      </c>
      <c r="L5" s="6" t="s">
        <v>15</v>
      </c>
    </row>
    <row r="6" spans="2:12" x14ac:dyDescent="0.3">
      <c r="B6" s="5" t="s">
        <v>16</v>
      </c>
      <c r="C6" s="5" t="s">
        <v>17</v>
      </c>
      <c r="D6" s="5" t="s">
        <v>18</v>
      </c>
      <c r="E6" s="5">
        <v>63</v>
      </c>
      <c r="F6" s="5" t="s">
        <v>19</v>
      </c>
      <c r="G6" s="5"/>
      <c r="I6" s="6" t="s">
        <v>20</v>
      </c>
      <c r="J6" s="10">
        <f t="shared" ref="J6:L9" si="0">AVERAGEIFS($E$5:$E$24,$B$5:$B$24,$I6,$F$5:$F$24,J$5)</f>
        <v>88</v>
      </c>
      <c r="K6" s="10">
        <f t="shared" si="0"/>
        <v>59</v>
      </c>
      <c r="L6" s="10">
        <f t="shared" si="0"/>
        <v>94</v>
      </c>
    </row>
    <row r="7" spans="2:12" x14ac:dyDescent="0.3">
      <c r="B7" s="5" t="s">
        <v>21</v>
      </c>
      <c r="C7" s="5" t="s">
        <v>22</v>
      </c>
      <c r="D7" s="5" t="s">
        <v>23</v>
      </c>
      <c r="E7" s="5">
        <v>45</v>
      </c>
      <c r="F7" s="5" t="s">
        <v>24</v>
      </c>
      <c r="G7" s="5"/>
      <c r="I7" s="6" t="s">
        <v>25</v>
      </c>
      <c r="J7" s="10">
        <f t="shared" si="0"/>
        <v>63</v>
      </c>
      <c r="K7" s="10">
        <f t="shared" si="0"/>
        <v>65</v>
      </c>
      <c r="L7" s="10">
        <f t="shared" si="0"/>
        <v>89</v>
      </c>
    </row>
    <row r="8" spans="2:12" x14ac:dyDescent="0.3">
      <c r="B8" s="5" t="s">
        <v>26</v>
      </c>
      <c r="C8" s="5" t="s">
        <v>27</v>
      </c>
      <c r="D8" s="5" t="s">
        <v>10</v>
      </c>
      <c r="E8" s="5">
        <v>89</v>
      </c>
      <c r="F8" s="5" t="s">
        <v>24</v>
      </c>
      <c r="G8" s="5" t="s">
        <v>28</v>
      </c>
      <c r="I8" s="6" t="s">
        <v>29</v>
      </c>
      <c r="J8" s="10">
        <f t="shared" si="0"/>
        <v>84</v>
      </c>
      <c r="K8" s="10">
        <f t="shared" si="0"/>
        <v>45</v>
      </c>
      <c r="L8" s="10">
        <f t="shared" si="0"/>
        <v>94</v>
      </c>
    </row>
    <row r="9" spans="2:12" x14ac:dyDescent="0.3">
      <c r="B9" s="5" t="s">
        <v>21</v>
      </c>
      <c r="C9" s="5" t="s">
        <v>30</v>
      </c>
      <c r="D9" s="5" t="s">
        <v>31</v>
      </c>
      <c r="E9" s="5">
        <v>85</v>
      </c>
      <c r="F9" s="5" t="s">
        <v>11</v>
      </c>
      <c r="G9" s="5"/>
      <c r="I9" s="6" t="s">
        <v>32</v>
      </c>
      <c r="J9" s="10">
        <f t="shared" si="0"/>
        <v>67.5</v>
      </c>
      <c r="K9" s="10">
        <f t="shared" si="0"/>
        <v>92.5</v>
      </c>
      <c r="L9" s="10">
        <f t="shared" si="0"/>
        <v>53</v>
      </c>
    </row>
    <row r="10" spans="2:12" x14ac:dyDescent="0.3">
      <c r="B10" s="5" t="s">
        <v>26</v>
      </c>
      <c r="C10" s="5" t="s">
        <v>33</v>
      </c>
      <c r="D10" s="5" t="s">
        <v>18</v>
      </c>
      <c r="E10" s="5">
        <v>96</v>
      </c>
      <c r="F10" s="5" t="s">
        <v>24</v>
      </c>
      <c r="G10" s="5" t="s">
        <v>28</v>
      </c>
    </row>
    <row r="11" spans="2:12" x14ac:dyDescent="0.3">
      <c r="B11" s="5" t="s">
        <v>26</v>
      </c>
      <c r="C11" s="5" t="s">
        <v>34</v>
      </c>
      <c r="D11" s="5" t="s">
        <v>23</v>
      </c>
      <c r="E11" s="5">
        <v>55</v>
      </c>
      <c r="F11" s="5" t="s">
        <v>35</v>
      </c>
      <c r="G11" s="5"/>
    </row>
    <row r="12" spans="2:12" x14ac:dyDescent="0.3">
      <c r="B12" s="5" t="s">
        <v>21</v>
      </c>
      <c r="C12" s="5" t="s">
        <v>36</v>
      </c>
      <c r="D12" s="5" t="s">
        <v>23</v>
      </c>
      <c r="E12" s="5">
        <v>100</v>
      </c>
      <c r="F12" s="5" t="s">
        <v>11</v>
      </c>
      <c r="G12" s="5"/>
    </row>
    <row r="13" spans="2:12" x14ac:dyDescent="0.3">
      <c r="B13" s="5" t="s">
        <v>21</v>
      </c>
      <c r="C13" s="5" t="s">
        <v>37</v>
      </c>
      <c r="D13" s="5" t="s">
        <v>31</v>
      </c>
      <c r="E13" s="5">
        <v>97</v>
      </c>
      <c r="F13" s="5" t="s">
        <v>11</v>
      </c>
      <c r="G13" s="5"/>
    </row>
    <row r="14" spans="2:12" x14ac:dyDescent="0.3">
      <c r="B14" s="5" t="s">
        <v>26</v>
      </c>
      <c r="C14" s="5" t="s">
        <v>38</v>
      </c>
      <c r="D14" s="5" t="s">
        <v>10</v>
      </c>
      <c r="E14" s="5">
        <v>79</v>
      </c>
      <c r="F14" s="5" t="s">
        <v>19</v>
      </c>
      <c r="G14" s="5" t="s">
        <v>28</v>
      </c>
    </row>
    <row r="15" spans="2:12" x14ac:dyDescent="0.3">
      <c r="B15" s="5" t="s">
        <v>21</v>
      </c>
      <c r="C15" s="5" t="s">
        <v>39</v>
      </c>
      <c r="D15" s="5" t="s">
        <v>18</v>
      </c>
      <c r="E15" s="5">
        <v>89</v>
      </c>
      <c r="F15" s="5" t="s">
        <v>19</v>
      </c>
      <c r="G15" s="5" t="s">
        <v>28</v>
      </c>
    </row>
    <row r="16" spans="2:12" x14ac:dyDescent="0.3">
      <c r="B16" s="5" t="s">
        <v>8</v>
      </c>
      <c r="C16" s="5" t="s">
        <v>40</v>
      </c>
      <c r="D16" s="5" t="s">
        <v>31</v>
      </c>
      <c r="E16" s="5">
        <v>39</v>
      </c>
      <c r="F16" s="5" t="s">
        <v>24</v>
      </c>
      <c r="G16" s="5"/>
    </row>
    <row r="17" spans="2:7" x14ac:dyDescent="0.3">
      <c r="B17" s="5" t="s">
        <v>16</v>
      </c>
      <c r="C17" s="5" t="s">
        <v>41</v>
      </c>
      <c r="D17" s="5" t="s">
        <v>10</v>
      </c>
      <c r="E17" s="5">
        <v>89</v>
      </c>
      <c r="F17" s="5" t="s">
        <v>11</v>
      </c>
      <c r="G17" s="5"/>
    </row>
    <row r="18" spans="2:7" x14ac:dyDescent="0.3">
      <c r="B18" s="5" t="s">
        <v>21</v>
      </c>
      <c r="C18" s="5" t="s">
        <v>42</v>
      </c>
      <c r="D18" s="5" t="s">
        <v>31</v>
      </c>
      <c r="E18" s="5">
        <v>79</v>
      </c>
      <c r="F18" s="5" t="s">
        <v>19</v>
      </c>
      <c r="G18" s="5" t="s">
        <v>28</v>
      </c>
    </row>
    <row r="19" spans="2:7" x14ac:dyDescent="0.3">
      <c r="B19" s="5" t="s">
        <v>26</v>
      </c>
      <c r="C19" s="5" t="s">
        <v>43</v>
      </c>
      <c r="D19" s="5" t="s">
        <v>44</v>
      </c>
      <c r="E19" s="5">
        <v>56</v>
      </c>
      <c r="F19" s="5" t="s">
        <v>19</v>
      </c>
      <c r="G19" s="5"/>
    </row>
    <row r="20" spans="2:7" x14ac:dyDescent="0.3">
      <c r="B20" s="5" t="s">
        <v>8</v>
      </c>
      <c r="C20" s="5" t="s">
        <v>45</v>
      </c>
      <c r="D20" s="5" t="s">
        <v>10</v>
      </c>
      <c r="E20" s="5">
        <v>99</v>
      </c>
      <c r="F20" s="5" t="s">
        <v>11</v>
      </c>
      <c r="G20" s="5"/>
    </row>
    <row r="21" spans="2:7" x14ac:dyDescent="0.3">
      <c r="B21" s="5" t="s">
        <v>20</v>
      </c>
      <c r="C21" s="5" t="s">
        <v>46</v>
      </c>
      <c r="D21" s="5" t="s">
        <v>23</v>
      </c>
      <c r="E21" s="5">
        <v>88</v>
      </c>
      <c r="F21" s="5" t="s">
        <v>19</v>
      </c>
      <c r="G21" s="5" t="s">
        <v>28</v>
      </c>
    </row>
    <row r="22" spans="2:7" x14ac:dyDescent="0.3">
      <c r="B22" s="5" t="s">
        <v>47</v>
      </c>
      <c r="C22" s="5" t="s">
        <v>48</v>
      </c>
      <c r="D22" s="5" t="s">
        <v>31</v>
      </c>
      <c r="E22" s="5">
        <v>53</v>
      </c>
      <c r="F22" s="5" t="s">
        <v>11</v>
      </c>
      <c r="G22" s="5"/>
    </row>
    <row r="23" spans="2:7" x14ac:dyDescent="0.3">
      <c r="B23" s="5" t="s">
        <v>16</v>
      </c>
      <c r="C23" s="5" t="s">
        <v>49</v>
      </c>
      <c r="D23" s="5" t="s">
        <v>23</v>
      </c>
      <c r="E23" s="5">
        <v>65</v>
      </c>
      <c r="F23" s="5" t="s">
        <v>24</v>
      </c>
      <c r="G23" s="5"/>
    </row>
    <row r="24" spans="2:7" x14ac:dyDescent="0.3">
      <c r="B24" s="5" t="s">
        <v>8</v>
      </c>
      <c r="C24" s="5" t="s">
        <v>50</v>
      </c>
      <c r="D24" s="5" t="s">
        <v>23</v>
      </c>
      <c r="E24" s="5">
        <v>79</v>
      </c>
      <c r="F24" s="5" t="s">
        <v>24</v>
      </c>
      <c r="G24" s="5" t="s">
        <v>28</v>
      </c>
    </row>
  </sheetData>
  <mergeCells count="1">
    <mergeCell ref="B2:G2"/>
  </mergeCells>
  <phoneticPr fontId="3" type="noConversion"/>
  <conditionalFormatting sqref="B5:G24">
    <cfRule type="expression" priority="1">
      <formula>$G$5="승진"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8</xdr:col>
                    <xdr:colOff>57150</xdr:colOff>
                    <xdr:row>10</xdr:row>
                    <xdr:rowOff>85725</xdr:rowOff>
                  </from>
                  <to>
                    <xdr:col>11</xdr:col>
                    <xdr:colOff>600075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연수</vt:lpstr>
      <vt:lpstr>승진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2017-07-05T15:10:18Z</dcterms:created>
  <dcterms:modified xsi:type="dcterms:W3CDTF">2017-07-18T13:21:58Z</dcterms:modified>
</cp:coreProperties>
</file>