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03장\"/>
    </mc:Choice>
  </mc:AlternateContent>
  <bookViews>
    <workbookView xWindow="0" yWindow="0" windowWidth="15360" windowHeight="9165"/>
  </bookViews>
  <sheets>
    <sheet name="회원정보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L10" i="1"/>
  <c r="M10" i="1" s="1"/>
  <c r="L9" i="1"/>
  <c r="M9" i="1" s="1"/>
  <c r="L8" i="1"/>
  <c r="J8" i="1"/>
  <c r="G8" i="1"/>
  <c r="C8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L11" i="1" l="1"/>
  <c r="L12" i="1"/>
  <c r="L13" i="1"/>
  <c r="L14" i="1"/>
  <c r="L15" i="1"/>
  <c r="L16" i="1"/>
  <c r="L17" i="1"/>
  <c r="L18" i="1"/>
  <c r="L21" i="1"/>
  <c r="L22" i="1"/>
  <c r="L23" i="1"/>
  <c r="L24" i="1"/>
  <c r="J9" i="1"/>
  <c r="J10" i="1"/>
  <c r="J11" i="1"/>
  <c r="J12" i="1"/>
  <c r="J13" i="1"/>
  <c r="J14" i="1"/>
  <c r="J15" i="1"/>
  <c r="J16" i="1"/>
  <c r="J17" i="1"/>
  <c r="J18" i="1"/>
  <c r="J19" i="1"/>
  <c r="L19" i="1" s="1"/>
  <c r="J20" i="1"/>
  <c r="J21" i="1"/>
  <c r="J22" i="1"/>
  <c r="J23" i="1"/>
  <c r="J24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<sst xmlns="http://schemas.openxmlformats.org/spreadsheetml/2006/main" count="72" uniqueCount="59">
  <si>
    <t>회원번호</t>
  </si>
  <si>
    <t>성명</t>
  </si>
  <si>
    <t>구입금액</t>
  </si>
  <si>
    <t>포인트</t>
  </si>
  <si>
    <t>기존포인트</t>
  </si>
  <si>
    <t>누적포인트</t>
  </si>
  <si>
    <t>고객등급</t>
  </si>
  <si>
    <t>강북</t>
  </si>
  <si>
    <t>MP001</t>
  </si>
  <si>
    <t>김현우</t>
  </si>
  <si>
    <t>강남</t>
  </si>
  <si>
    <t>조효제</t>
  </si>
  <si>
    <t>강동</t>
  </si>
  <si>
    <t>FG002</t>
  </si>
  <si>
    <t>김득주</t>
  </si>
  <si>
    <t>MP012</t>
  </si>
  <si>
    <t>이준호</t>
  </si>
  <si>
    <t>RE006</t>
  </si>
  <si>
    <t>한병임</t>
  </si>
  <si>
    <t>MP003</t>
  </si>
  <si>
    <t>양주영</t>
  </si>
  <si>
    <t>MP004</t>
  </si>
  <si>
    <t>변상우</t>
  </si>
  <si>
    <t>강서</t>
  </si>
  <si>
    <t>TR005</t>
  </si>
  <si>
    <t>이종운</t>
  </si>
  <si>
    <t>FG003</t>
  </si>
  <si>
    <t>조강희</t>
  </si>
  <si>
    <t>TR001</t>
  </si>
  <si>
    <t>최혜민</t>
  </si>
  <si>
    <t>MP002</t>
  </si>
  <si>
    <t>박슬기</t>
  </si>
  <si>
    <t>RE003</t>
  </si>
  <si>
    <t>정인애</t>
  </si>
  <si>
    <t>TR002</t>
  </si>
  <si>
    <t>조동재</t>
  </si>
  <si>
    <t>TR004</t>
  </si>
  <si>
    <t>정성민</t>
  </si>
  <si>
    <t>RE005</t>
  </si>
  <si>
    <t>전은지</t>
  </si>
  <si>
    <t>MP011</t>
  </si>
  <si>
    <t>정대웅</t>
  </si>
  <si>
    <t>FG001</t>
  </si>
  <si>
    <t>최보경</t>
  </si>
  <si>
    <t>지역</t>
    <phoneticPr fontId="2" type="noConversion"/>
  </si>
  <si>
    <t>대리점</t>
    <phoneticPr fontId="2" type="noConversion"/>
  </si>
  <si>
    <t>구매횟수</t>
    <phoneticPr fontId="2" type="noConversion"/>
  </si>
  <si>
    <t>RE004</t>
    <phoneticPr fontId="2" type="noConversion"/>
  </si>
  <si>
    <t>고객등급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</si>
  <si>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</si>
  <si>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</si>
  <si>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</si>
  <si>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</si>
  <si>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신규</t>
    <phoneticPr fontId="2" type="noConversion"/>
  </si>
  <si>
    <t>회원</t>
    <phoneticPr fontId="2" type="noConversion"/>
  </si>
  <si>
    <t>[등급별 포인트]</t>
    <phoneticPr fontId="2" type="noConversion"/>
  </si>
  <si>
    <t>사은품</t>
    <phoneticPr fontId="2" type="noConversion"/>
  </si>
  <si>
    <t>골드 등급</t>
    <phoneticPr fontId="2" type="noConversion"/>
  </si>
  <si>
    <t>일반 등급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</si>
</sst>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99"/>
        <bgColor rgb="FFFDE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rgb="FFF7964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L8" sqref="L8"/>
    </sheetView>
  </sheetViews>
  <sheetFormatPr defaultRowHeight="16.5" x14ac:dyDescent="0.3"/>
  <cols>
    <col min="1" max="1" width="2.625" customWidth="1"/>
    <col min="3" max="3" width="11" bestFit="1" customWidth="1"/>
    <col min="8" max="8" width="9.875" bestFit="1" customWidth="1"/>
    <col min="9" max="9" width="9.875" customWidth="1"/>
    <col min="10" max="10" width="10.5" customWidth="1"/>
    <col min="11" max="11" width="10.75" customWidth="1"/>
    <col min="12" max="12" width="9.875" customWidth="1"/>
  </cols>
  <sheetData>
    <row r="2" spans="2:13" x14ac:dyDescent="0.3">
      <c r="L2" s="6" t="s">
        <v>55</v>
      </c>
    </row>
    <row r="3" spans="2:13" x14ac:dyDescent="0.3">
      <c r="L3" s="7" t="s">
        <v>48</v>
      </c>
      <c r="M3" s="7" t="s">
        <v>3</v>
      </c>
    </row>
    <row r="4" spans="2:13" x14ac:dyDescent="0.3">
      <c r="L4" s="12" t="s">
        <v>57</v>
      </c>
      <c r="M4" s="8">
        <v>50</v>
      </c>
    </row>
    <row r="5" spans="2:13" x14ac:dyDescent="0.3">
      <c r="L5" s="12" t="s">
        <v>58</v>
      </c>
      <c r="M5" s="8">
        <v>20</v>
      </c>
    </row>
    <row r="7" spans="2:13" x14ac:dyDescent="0.3">
      <c r="B7" s="9" t="s">
        <v>44</v>
      </c>
      <c r="C7" s="9" t="s">
        <v>45</v>
      </c>
      <c r="D7" s="9" t="s">
        <v>0</v>
      </c>
      <c r="E7" s="9" t="s">
        <v>1</v>
      </c>
      <c r="F7" s="9" t="s">
        <v>53</v>
      </c>
      <c r="G7" s="9" t="s">
        <v>54</v>
      </c>
      <c r="H7" s="9" t="s">
        <v>2</v>
      </c>
      <c r="I7" s="9" t="s">
        <v>46</v>
      </c>
      <c r="J7" s="9" t="s">
        <v>6</v>
      </c>
      <c r="K7" s="9" t="s">
        <v>4</v>
      </c>
      <c r="L7" s="9" t="s">
        <v>5</v>
      </c>
      <c r="M7" s="9" t="s">
        <v>56</v>
      </c>
    </row>
    <row r="8" spans="2:13" x14ac:dyDescent="0.3">
      <c r="B8" s="1" t="s">
        <v>7</v>
      </c>
      <c r="C8" s="2" t="str">
        <f>IF(OR(B8="강북",B8="강동"),"동북대리점","남서대리점")</f>
        <v>동북대리점</v>
      </c>
      <c r="D8" s="1" t="s">
        <v>8</v>
      </c>
      <c r="E8" s="1" t="s">
        <v>9</v>
      </c>
      <c r="F8" s="1"/>
      <c r="G8" s="11" t="b">
        <f>NOT(F8="Y")</f>
        <v>1</v>
      </c>
      <c r="H8" s="3">
        <v>840000</v>
      </c>
      <c r="I8" s="4">
        <v>10</v>
      </c>
      <c r="J8" s="5" t="str">
        <f>IF(AND(H8&gt;=1000000,I8&gt;10),"골드","일반")</f>
        <v>일반</v>
      </c>
      <c r="K8" s="4">
        <v>60</v>
      </c>
      <c r="L8" s="10">
        <f>IF(J8="골드",$M$4+K8,$M$5+K8)</f>
        <v>80</v>
      </c>
      <c r="M8" s="5" t="b">
        <f>AND(OR(L8&gt;=100,J8="골드"),C8="남서대리점")</f>
        <v>0</v>
      </c>
    </row>
    <row r="9" spans="2:13" x14ac:dyDescent="0.3">
      <c r="B9" s="1" t="s">
        <v>10</v>
      </c>
      <c r="C9" s="2" t="str">
        <f t="shared" ref="C9:C24" si="0">IF(OR(B9="강북",B9="강동"),"동북대리점","남서대리점")</f>
        <v>남서대리점</v>
      </c>
      <c r="D9" s="1" t="s">
        <v>47</v>
      </c>
      <c r="E9" s="1" t="s">
        <v>11</v>
      </c>
      <c r="F9" s="1"/>
      <c r="G9" s="11" t="b">
        <f t="shared" ref="G9:G24" si="1">NOT(F9="Y")</f>
        <v>1</v>
      </c>
      <c r="H9" s="3">
        <v>1060000</v>
      </c>
      <c r="I9" s="4">
        <v>5</v>
      </c>
      <c r="J9" s="5" t="str">
        <f t="shared" ref="J9:J24" si="2">IF(AND(H9&gt;=1000000,I9&gt;10),"골드","일반")</f>
        <v>일반</v>
      </c>
      <c r="K9" s="4">
        <v>120</v>
      </c>
      <c r="L9" s="10">
        <f>IF(J9="골드",$M$4+K9,$M$5+K9)</f>
        <v>140</v>
      </c>
      <c r="M9" s="5" t="b">
        <f t="shared" ref="M9:M24" si="3">AND(OR(L9&gt;=100,J9="골드"),C9="남서대리점")</f>
        <v>1</v>
      </c>
    </row>
    <row r="10" spans="2:13" x14ac:dyDescent="0.3">
      <c r="B10" s="1" t="s">
        <v>12</v>
      </c>
      <c r="C10" s="2" t="str">
        <f t="shared" si="0"/>
        <v>동북대리점</v>
      </c>
      <c r="D10" s="1" t="s">
        <v>13</v>
      </c>
      <c r="E10" s="1" t="s">
        <v>14</v>
      </c>
      <c r="F10" s="1"/>
      <c r="G10" s="11" t="b">
        <f t="shared" si="1"/>
        <v>1</v>
      </c>
      <c r="H10" s="3">
        <v>750000</v>
      </c>
      <c r="I10" s="4">
        <v>2</v>
      </c>
      <c r="J10" s="5" t="str">
        <f t="shared" si="2"/>
        <v>일반</v>
      </c>
      <c r="K10" s="4">
        <v>78</v>
      </c>
      <c r="L10" s="10">
        <f>IF(J10="골드",$M$4+K10,$M$5+K10)</f>
        <v>98</v>
      </c>
      <c r="M10" s="5" t="b">
        <f t="shared" si="3"/>
        <v>0</v>
      </c>
    </row>
    <row r="11" spans="2:13" x14ac:dyDescent="0.3">
      <c r="B11" s="1" t="s">
        <v>7</v>
      </c>
      <c r="C11" s="2" t="str">
        <f t="shared" si="0"/>
        <v>동북대리점</v>
      </c>
      <c r="D11" s="1" t="s">
        <v>15</v>
      </c>
      <c r="E11" s="1" t="s">
        <v>16</v>
      </c>
      <c r="F11" s="1"/>
      <c r="G11" s="11" t="b">
        <f t="shared" si="1"/>
        <v>1</v>
      </c>
      <c r="H11" s="3">
        <v>1320000</v>
      </c>
      <c r="I11" s="4">
        <v>13</v>
      </c>
      <c r="J11" s="5" t="str">
        <f t="shared" si="2"/>
        <v>골드</v>
      </c>
      <c r="K11" s="4">
        <v>270</v>
      </c>
      <c r="L11" s="10">
        <f t="shared" ref="L9:L24" si="4">IF(J11="골드",$M$4+K11,$M$5+K11)</f>
        <v>320</v>
      </c>
      <c r="M11" s="5" t="b">
        <f t="shared" si="3"/>
        <v>0</v>
      </c>
    </row>
    <row r="12" spans="2:13" x14ac:dyDescent="0.3">
      <c r="B12" s="1" t="s">
        <v>10</v>
      </c>
      <c r="C12" s="2" t="str">
        <f t="shared" si="0"/>
        <v>남서대리점</v>
      </c>
      <c r="D12" s="1" t="s">
        <v>17</v>
      </c>
      <c r="E12" s="1" t="s">
        <v>18</v>
      </c>
      <c r="F12" s="1"/>
      <c r="G12" s="11" t="b">
        <f t="shared" si="1"/>
        <v>1</v>
      </c>
      <c r="H12" s="3">
        <v>930000</v>
      </c>
      <c r="I12" s="4">
        <v>6</v>
      </c>
      <c r="J12" s="5" t="str">
        <f t="shared" si="2"/>
        <v>일반</v>
      </c>
      <c r="K12" s="4">
        <v>59</v>
      </c>
      <c r="L12" s="10">
        <f t="shared" si="4"/>
        <v>79</v>
      </c>
      <c r="M12" s="5" t="b">
        <f t="shared" si="3"/>
        <v>0</v>
      </c>
    </row>
    <row r="13" spans="2:13" x14ac:dyDescent="0.3">
      <c r="B13" s="1" t="s">
        <v>7</v>
      </c>
      <c r="C13" s="2" t="str">
        <f t="shared" si="0"/>
        <v>동북대리점</v>
      </c>
      <c r="D13" s="1" t="s">
        <v>19</v>
      </c>
      <c r="E13" s="1" t="s">
        <v>20</v>
      </c>
      <c r="F13" s="1" t="s">
        <v>50</v>
      </c>
      <c r="G13" s="11" t="b">
        <f t="shared" si="1"/>
        <v>0</v>
      </c>
      <c r="H13" s="3">
        <v>450000</v>
      </c>
      <c r="I13" s="4">
        <v>5</v>
      </c>
      <c r="J13" s="5" t="str">
        <f t="shared" si="2"/>
        <v>일반</v>
      </c>
      <c r="K13" s="4">
        <v>0</v>
      </c>
      <c r="L13" s="10">
        <f t="shared" si="4"/>
        <v>20</v>
      </c>
      <c r="M13" s="5" t="b">
        <f t="shared" si="3"/>
        <v>0</v>
      </c>
    </row>
    <row r="14" spans="2:13" x14ac:dyDescent="0.3">
      <c r="B14" s="1" t="s">
        <v>7</v>
      </c>
      <c r="C14" s="2" t="str">
        <f t="shared" si="0"/>
        <v>동북대리점</v>
      </c>
      <c r="D14" s="1" t="s">
        <v>21</v>
      </c>
      <c r="E14" s="1" t="s">
        <v>22</v>
      </c>
      <c r="F14" s="1"/>
      <c r="G14" s="11" t="b">
        <f t="shared" si="1"/>
        <v>1</v>
      </c>
      <c r="H14" s="3">
        <v>1210000</v>
      </c>
      <c r="I14" s="4">
        <v>19</v>
      </c>
      <c r="J14" s="5" t="str">
        <f t="shared" si="2"/>
        <v>골드</v>
      </c>
      <c r="K14" s="4">
        <v>192</v>
      </c>
      <c r="L14" s="10">
        <f t="shared" si="4"/>
        <v>242</v>
      </c>
      <c r="M14" s="5" t="b">
        <f t="shared" si="3"/>
        <v>0</v>
      </c>
    </row>
    <row r="15" spans="2:13" x14ac:dyDescent="0.3">
      <c r="B15" s="1" t="s">
        <v>23</v>
      </c>
      <c r="C15" s="2" t="str">
        <f t="shared" si="0"/>
        <v>남서대리점</v>
      </c>
      <c r="D15" s="1" t="s">
        <v>24</v>
      </c>
      <c r="E15" s="1" t="s">
        <v>25</v>
      </c>
      <c r="F15" s="1"/>
      <c r="G15" s="11" t="b">
        <f t="shared" si="1"/>
        <v>1</v>
      </c>
      <c r="H15" s="3">
        <v>162000</v>
      </c>
      <c r="I15" s="4">
        <v>2</v>
      </c>
      <c r="J15" s="5" t="str">
        <f t="shared" si="2"/>
        <v>일반</v>
      </c>
      <c r="K15" s="4">
        <v>80</v>
      </c>
      <c r="L15" s="10">
        <f t="shared" si="4"/>
        <v>100</v>
      </c>
      <c r="M15" s="5" t="b">
        <f t="shared" si="3"/>
        <v>1</v>
      </c>
    </row>
    <row r="16" spans="2:13" x14ac:dyDescent="0.3">
      <c r="B16" s="1" t="s">
        <v>12</v>
      </c>
      <c r="C16" s="2" t="str">
        <f t="shared" si="0"/>
        <v>동북대리점</v>
      </c>
      <c r="D16" s="1" t="s">
        <v>26</v>
      </c>
      <c r="E16" s="1" t="s">
        <v>27</v>
      </c>
      <c r="F16" s="1"/>
      <c r="G16" s="11" t="b">
        <f t="shared" si="1"/>
        <v>1</v>
      </c>
      <c r="H16" s="3">
        <v>800000</v>
      </c>
      <c r="I16" s="4">
        <v>4</v>
      </c>
      <c r="J16" s="5" t="str">
        <f t="shared" si="2"/>
        <v>일반</v>
      </c>
      <c r="K16" s="4">
        <v>85</v>
      </c>
      <c r="L16" s="10">
        <f t="shared" si="4"/>
        <v>105</v>
      </c>
      <c r="M16" s="5" t="b">
        <f t="shared" si="3"/>
        <v>0</v>
      </c>
    </row>
    <row r="17" spans="2:13" x14ac:dyDescent="0.3">
      <c r="B17" s="1" t="s">
        <v>23</v>
      </c>
      <c r="C17" s="2" t="str">
        <f t="shared" si="0"/>
        <v>남서대리점</v>
      </c>
      <c r="D17" s="1" t="s">
        <v>28</v>
      </c>
      <c r="E17" s="1" t="s">
        <v>29</v>
      </c>
      <c r="F17" s="1" t="s">
        <v>51</v>
      </c>
      <c r="G17" s="11" t="b">
        <f t="shared" si="1"/>
        <v>0</v>
      </c>
      <c r="H17" s="3">
        <v>160000</v>
      </c>
      <c r="I17" s="4">
        <v>1</v>
      </c>
      <c r="J17" s="5" t="str">
        <f t="shared" si="2"/>
        <v>일반</v>
      </c>
      <c r="K17" s="4">
        <v>0</v>
      </c>
      <c r="L17" s="10">
        <f t="shared" si="4"/>
        <v>20</v>
      </c>
      <c r="M17" s="5" t="b">
        <f t="shared" si="3"/>
        <v>0</v>
      </c>
    </row>
    <row r="18" spans="2:13" x14ac:dyDescent="0.3">
      <c r="B18" s="1" t="s">
        <v>7</v>
      </c>
      <c r="C18" s="2" t="str">
        <f t="shared" si="0"/>
        <v>동북대리점</v>
      </c>
      <c r="D18" s="1" t="s">
        <v>30</v>
      </c>
      <c r="E18" s="1" t="s">
        <v>31</v>
      </c>
      <c r="F18" s="1"/>
      <c r="G18" s="11" t="b">
        <f t="shared" si="1"/>
        <v>1</v>
      </c>
      <c r="H18" s="3">
        <v>250000</v>
      </c>
      <c r="I18" s="4">
        <v>2</v>
      </c>
      <c r="J18" s="5" t="str">
        <f t="shared" si="2"/>
        <v>일반</v>
      </c>
      <c r="K18" s="4">
        <v>80</v>
      </c>
      <c r="L18" s="10">
        <f t="shared" si="4"/>
        <v>100</v>
      </c>
      <c r="M18" s="5" t="b">
        <f t="shared" si="3"/>
        <v>0</v>
      </c>
    </row>
    <row r="19" spans="2:13" x14ac:dyDescent="0.3">
      <c r="B19" s="1" t="s">
        <v>10</v>
      </c>
      <c r="C19" s="2" t="str">
        <f t="shared" si="0"/>
        <v>남서대리점</v>
      </c>
      <c r="D19" s="1" t="s">
        <v>32</v>
      </c>
      <c r="E19" s="1" t="s">
        <v>33</v>
      </c>
      <c r="F19" s="1"/>
      <c r="G19" s="11" t="b">
        <f t="shared" si="1"/>
        <v>1</v>
      </c>
      <c r="H19" s="3">
        <v>1540000</v>
      </c>
      <c r="I19" s="4">
        <v>11</v>
      </c>
      <c r="J19" s="5" t="str">
        <f t="shared" si="2"/>
        <v>골드</v>
      </c>
      <c r="K19" s="4">
        <v>278</v>
      </c>
      <c r="L19" s="10">
        <f t="shared" si="4"/>
        <v>328</v>
      </c>
      <c r="M19" s="5" t="b">
        <f t="shared" si="3"/>
        <v>1</v>
      </c>
    </row>
    <row r="20" spans="2:13" x14ac:dyDescent="0.3">
      <c r="B20" s="1" t="s">
        <v>23</v>
      </c>
      <c r="C20" s="2" t="str">
        <f t="shared" si="0"/>
        <v>남서대리점</v>
      </c>
      <c r="D20" s="1" t="s">
        <v>34</v>
      </c>
      <c r="E20" s="1" t="s">
        <v>35</v>
      </c>
      <c r="F20" s="1"/>
      <c r="G20" s="11" t="b">
        <f t="shared" si="1"/>
        <v>1</v>
      </c>
      <c r="H20" s="3">
        <v>240000</v>
      </c>
      <c r="I20" s="4">
        <v>2</v>
      </c>
      <c r="J20" s="5" t="str">
        <f t="shared" si="2"/>
        <v>일반</v>
      </c>
      <c r="K20" s="4">
        <v>85</v>
      </c>
      <c r="L20" s="10">
        <v>35</v>
      </c>
      <c r="M20" s="5" t="b">
        <f t="shared" si="3"/>
        <v>0</v>
      </c>
    </row>
    <row r="21" spans="2:13" x14ac:dyDescent="0.3">
      <c r="B21" s="1" t="s">
        <v>23</v>
      </c>
      <c r="C21" s="2" t="str">
        <f t="shared" si="0"/>
        <v>남서대리점</v>
      </c>
      <c r="D21" s="1" t="s">
        <v>36</v>
      </c>
      <c r="E21" s="1" t="s">
        <v>37</v>
      </c>
      <c r="F21" s="1" t="s">
        <v>49</v>
      </c>
      <c r="G21" s="11" t="b">
        <f t="shared" si="1"/>
        <v>0</v>
      </c>
      <c r="H21" s="3">
        <v>60000</v>
      </c>
      <c r="I21" s="4">
        <v>1</v>
      </c>
      <c r="J21" s="5" t="str">
        <f t="shared" si="2"/>
        <v>일반</v>
      </c>
      <c r="K21" s="4">
        <v>0</v>
      </c>
      <c r="L21" s="10">
        <f t="shared" si="4"/>
        <v>20</v>
      </c>
      <c r="M21" s="5" t="b">
        <f t="shared" si="3"/>
        <v>0</v>
      </c>
    </row>
    <row r="22" spans="2:13" x14ac:dyDescent="0.3">
      <c r="B22" s="1" t="s">
        <v>10</v>
      </c>
      <c r="C22" s="2" t="str">
        <f t="shared" si="0"/>
        <v>남서대리점</v>
      </c>
      <c r="D22" s="1" t="s">
        <v>38</v>
      </c>
      <c r="E22" s="1" t="s">
        <v>39</v>
      </c>
      <c r="F22" s="1"/>
      <c r="G22" s="11" t="b">
        <f t="shared" si="1"/>
        <v>1</v>
      </c>
      <c r="H22" s="3">
        <v>2650000</v>
      </c>
      <c r="I22" s="4">
        <v>15</v>
      </c>
      <c r="J22" s="5" t="str">
        <f t="shared" si="2"/>
        <v>골드</v>
      </c>
      <c r="K22" s="4">
        <v>154</v>
      </c>
      <c r="L22" s="10">
        <f t="shared" si="4"/>
        <v>204</v>
      </c>
      <c r="M22" s="5" t="b">
        <f t="shared" si="3"/>
        <v>1</v>
      </c>
    </row>
    <row r="23" spans="2:13" x14ac:dyDescent="0.3">
      <c r="B23" s="1" t="s">
        <v>7</v>
      </c>
      <c r="C23" s="2" t="str">
        <f t="shared" si="0"/>
        <v>동북대리점</v>
      </c>
      <c r="D23" s="1" t="s">
        <v>40</v>
      </c>
      <c r="E23" s="1" t="s">
        <v>41</v>
      </c>
      <c r="F23" s="1"/>
      <c r="G23" s="11" t="b">
        <f t="shared" si="1"/>
        <v>1</v>
      </c>
      <c r="H23" s="3">
        <v>648000</v>
      </c>
      <c r="I23" s="4">
        <v>3</v>
      </c>
      <c r="J23" s="5" t="str">
        <f t="shared" si="2"/>
        <v>일반</v>
      </c>
      <c r="K23" s="4">
        <v>70</v>
      </c>
      <c r="L23" s="10">
        <f t="shared" si="4"/>
        <v>90</v>
      </c>
      <c r="M23" s="5" t="b">
        <f t="shared" si="3"/>
        <v>0</v>
      </c>
    </row>
    <row r="24" spans="2:13" x14ac:dyDescent="0.3">
      <c r="B24" s="1" t="s">
        <v>12</v>
      </c>
      <c r="C24" s="2" t="str">
        <f t="shared" si="0"/>
        <v>동북대리점</v>
      </c>
      <c r="D24" s="1" t="s">
        <v>42</v>
      </c>
      <c r="E24" s="1" t="s">
        <v>43</v>
      </c>
      <c r="F24" s="1" t="s">
        <v>52</v>
      </c>
      <c r="G24" s="11" t="b">
        <f t="shared" si="1"/>
        <v>0</v>
      </c>
      <c r="H24" s="3">
        <v>85000</v>
      </c>
      <c r="I24" s="4">
        <v>1</v>
      </c>
      <c r="J24" s="5" t="str">
        <f t="shared" si="2"/>
        <v>일반</v>
      </c>
      <c r="K24" s="4">
        <v>0</v>
      </c>
      <c r="L24" s="10">
        <f t="shared" si="4"/>
        <v>20</v>
      </c>
      <c r="M24" s="5" t="b">
        <f t="shared" si="3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2017-07-31T13:35:21Z</dcterms:created>
  <dcterms:modified xsi:type="dcterms:W3CDTF">2017-07-31T18:21:28Z</dcterms:modified>
</cp:coreProperties>
</file>