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S Excel 2016\확인학습\Part03\"/>
    </mc:Choice>
  </mc:AlternateContent>
  <bookViews>
    <workbookView xWindow="0" yWindow="0" windowWidth="15360" windowHeight="9510"/>
  </bookViews>
  <sheets>
    <sheet name="매출이익" sheetId="1" r:id="rId1"/>
    <sheet name="수출현황" sheetId="2" r:id="rId2"/>
    <sheet name="매상표" sheetId="3" r:id="rId3"/>
  </sheets>
  <definedNames>
    <definedName name="마진율" localSheetId="0">매출이익!$J$2</definedName>
    <definedName name="품명">수출현황!$B$6:$B$14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" l="1"/>
  <c r="F15" i="2" l="1"/>
  <c r="J6" i="1" l="1"/>
  <c r="J7" i="1"/>
  <c r="J8" i="1"/>
  <c r="J9" i="1"/>
  <c r="J10" i="1"/>
  <c r="J11" i="1"/>
  <c r="J12" i="1"/>
  <c r="J13" i="1"/>
  <c r="J5" i="1"/>
  <c r="G24" i="3" l="1"/>
  <c r="G28" i="3"/>
  <c r="G32" i="3"/>
  <c r="G36" i="3"/>
  <c r="G40" i="3"/>
  <c r="G43" i="3"/>
  <c r="G44" i="3"/>
  <c r="G3" i="3"/>
  <c r="G42" i="3"/>
  <c r="G41" i="3"/>
  <c r="G39" i="3"/>
  <c r="G38" i="3"/>
  <c r="G37" i="3"/>
  <c r="G35" i="3"/>
  <c r="G34" i="3"/>
  <c r="G33" i="3"/>
  <c r="G31" i="3"/>
  <c r="G30" i="3"/>
  <c r="G29" i="3"/>
  <c r="G27" i="3"/>
  <c r="G26" i="3"/>
  <c r="G25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D14" i="1" l="1"/>
  <c r="E14" i="1"/>
  <c r="F14" i="1"/>
  <c r="G14" i="1"/>
  <c r="H14" i="1"/>
  <c r="I14" i="1"/>
  <c r="J14" i="1"/>
  <c r="I6" i="1" l="1"/>
  <c r="I7" i="1"/>
  <c r="I8" i="1"/>
  <c r="I9" i="1"/>
  <c r="I10" i="1"/>
  <c r="I11" i="1"/>
  <c r="I12" i="1"/>
  <c r="I13" i="1"/>
  <c r="I5" i="1"/>
  <c r="H6" i="1"/>
  <c r="H7" i="1"/>
  <c r="H8" i="1"/>
  <c r="H9" i="1"/>
  <c r="H10" i="1"/>
  <c r="H11" i="1"/>
  <c r="H12" i="1"/>
  <c r="H13" i="1"/>
  <c r="H5" i="1"/>
  <c r="F6" i="1"/>
  <c r="F7" i="1"/>
  <c r="F8" i="1"/>
  <c r="F9" i="1"/>
  <c r="F10" i="1"/>
  <c r="F11" i="1"/>
  <c r="F12" i="1"/>
  <c r="F13" i="1"/>
  <c r="F5" i="1"/>
  <c r="F13" i="2" l="1"/>
  <c r="G13" i="2"/>
  <c r="D13" i="2"/>
  <c r="H13" i="2"/>
  <c r="E13" i="2"/>
  <c r="D7" i="2"/>
  <c r="H7" i="2"/>
  <c r="E7" i="2"/>
  <c r="F7" i="2"/>
  <c r="G7" i="2"/>
  <c r="F9" i="2"/>
  <c r="G9" i="2"/>
  <c r="D9" i="2"/>
  <c r="H9" i="2"/>
  <c r="E9" i="2"/>
  <c r="D11" i="2"/>
  <c r="H11" i="2"/>
  <c r="E11" i="2"/>
  <c r="F11" i="2"/>
  <c r="G11" i="2"/>
  <c r="E6" i="2"/>
  <c r="F6" i="2"/>
  <c r="G6" i="2"/>
  <c r="H6" i="2"/>
  <c r="G8" i="2"/>
  <c r="H8" i="2"/>
  <c r="D8" i="2"/>
  <c r="E8" i="2"/>
  <c r="F8" i="2"/>
  <c r="E10" i="2"/>
  <c r="F10" i="2"/>
  <c r="G10" i="2"/>
  <c r="D10" i="2"/>
  <c r="H10" i="2"/>
  <c r="G12" i="2"/>
  <c r="D12" i="2"/>
  <c r="H12" i="2"/>
  <c r="E12" i="2"/>
  <c r="F12" i="2"/>
  <c r="E14" i="2"/>
  <c r="F14" i="2"/>
  <c r="G14" i="2"/>
  <c r="D14" i="2"/>
  <c r="H14" i="2"/>
  <c r="G15" i="2" l="1"/>
  <c r="D15" i="2"/>
  <c r="H15" i="2"/>
  <c r="E15" i="2"/>
</calcChain>
</file>

<file path=xl/sharedStrings.xml><?xml version="1.0" encoding="utf-8"?>
<sst xmlns="http://schemas.openxmlformats.org/spreadsheetml/2006/main" count="88" uniqueCount="47">
  <si>
    <t>판매량에 따른 매출이익 분석</t>
    <phoneticPr fontId="2" type="noConversion"/>
  </si>
  <si>
    <t>마진율</t>
  </si>
  <si>
    <t>품명</t>
  </si>
  <si>
    <t>단가</t>
    <phoneticPr fontId="2" type="noConversion"/>
  </si>
  <si>
    <t>매입수량</t>
  </si>
  <si>
    <t>매입금액</t>
  </si>
  <si>
    <t>매출수량</t>
  </si>
  <si>
    <t>매출금액</t>
  </si>
  <si>
    <t>차월이월</t>
  </si>
  <si>
    <t>매출이익</t>
  </si>
  <si>
    <t>프린터</t>
  </si>
  <si>
    <t>HDD</t>
    <phoneticPr fontId="2" type="noConversion"/>
  </si>
  <si>
    <t>모니터</t>
    <phoneticPr fontId="2" type="noConversion"/>
  </si>
  <si>
    <t>RAM</t>
    <phoneticPr fontId="2" type="noConversion"/>
  </si>
  <si>
    <t>복합기</t>
    <phoneticPr fontId="2" type="noConversion"/>
  </si>
  <si>
    <t>마우스</t>
  </si>
  <si>
    <t>케이스</t>
    <phoneticPr fontId="2" type="noConversion"/>
  </si>
  <si>
    <t>키보드</t>
  </si>
  <si>
    <t>전월이월수량</t>
    <phoneticPr fontId="2" type="noConversion"/>
  </si>
  <si>
    <t>포토 프린터</t>
    <phoneticPr fontId="2" type="noConversion"/>
  </si>
  <si>
    <t>합계</t>
    <phoneticPr fontId="2" type="noConversion"/>
  </si>
  <si>
    <t>평균</t>
    <phoneticPr fontId="2" type="noConversion"/>
  </si>
  <si>
    <t>해외 수출 현황</t>
    <phoneticPr fontId="2" type="noConversion"/>
  </si>
  <si>
    <t>국가</t>
    <phoneticPr fontId="2" type="noConversion"/>
  </si>
  <si>
    <t>일본</t>
    <phoneticPr fontId="2" type="noConversion"/>
  </si>
  <si>
    <t>중국</t>
    <phoneticPr fontId="2" type="noConversion"/>
  </si>
  <si>
    <t>미국</t>
    <phoneticPr fontId="2" type="noConversion"/>
  </si>
  <si>
    <t>호주</t>
    <phoneticPr fontId="2" type="noConversion"/>
  </si>
  <si>
    <t>캐나다</t>
    <phoneticPr fontId="2" type="noConversion"/>
  </si>
  <si>
    <t>단가＼수량</t>
    <phoneticPr fontId="2" type="noConversion"/>
  </si>
  <si>
    <t>일련번호</t>
  </si>
  <si>
    <t>매상일</t>
  </si>
  <si>
    <t>제품명</t>
  </si>
  <si>
    <t>단가</t>
  </si>
  <si>
    <t>수량</t>
  </si>
  <si>
    <t>금액</t>
  </si>
  <si>
    <t>HDD</t>
  </si>
  <si>
    <t>모니터</t>
  </si>
  <si>
    <t>RAM</t>
  </si>
  <si>
    <t>복합기</t>
  </si>
  <si>
    <t>케이스</t>
    <phoneticPr fontId="2" type="noConversion"/>
  </si>
  <si>
    <t>케이스</t>
    <phoneticPr fontId="2" type="noConversion"/>
  </si>
  <si>
    <t>케이스</t>
    <phoneticPr fontId="2" type="noConversion"/>
  </si>
  <si>
    <t>포토 프린터</t>
    <phoneticPr fontId="2" type="noConversion"/>
  </si>
  <si>
    <t>포토 프린터</t>
    <phoneticPr fontId="2" type="noConversion"/>
  </si>
  <si>
    <t>포토 프린터</t>
  </si>
  <si>
    <t>케이스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</si>
</sst>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₩&quot;#,##0;[Red]\-&quot;₩&quot;#,##0"/>
    <numFmt numFmtId="42" formatCode="_-&quot;₩&quot;* #,##0_-;\-&quot;₩&quot;* #,##0_-;_-&quot;₩&quot;* &quot;-&quot;_-;_-@_-"/>
    <numFmt numFmtId="41" formatCode="_-* #,##0_-;\-* #,##0_-;_-* &quot;-&quot;_-;_-@_-"/>
    <numFmt numFmtId="176" formatCode="&quot;₩&quot;#,##0"/>
    <numFmt numFmtId="177" formatCode="mm&quot;월&quot;\ dd&quot;일&quot;;@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i/>
      <sz val="14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>
      <alignment horizontal="distributed" vertical="center" indent="1"/>
    </xf>
    <xf numFmtId="9" fontId="0" fillId="0" borderId="1" xfId="3" applyFont="1" applyBorder="1" applyAlignment="1">
      <alignment horizontal="center" vertical="center"/>
    </xf>
    <xf numFmtId="41" fontId="0" fillId="0" borderId="1" xfId="1" applyFont="1" applyBorder="1">
      <alignment vertical="center"/>
    </xf>
    <xf numFmtId="176" fontId="0" fillId="3" borderId="1" xfId="2" applyNumberFormat="1" applyFont="1" applyFill="1" applyBorder="1">
      <alignment vertical="center"/>
    </xf>
    <xf numFmtId="38" fontId="0" fillId="3" borderId="1" xfId="1" applyNumberFormat="1" applyFont="1" applyFill="1" applyBorder="1">
      <alignment vertical="center"/>
    </xf>
    <xf numFmtId="6" fontId="0" fillId="3" borderId="1" xfId="2" applyNumberFormat="1" applyFont="1" applyFill="1" applyBorder="1">
      <alignment vertical="center"/>
    </xf>
    <xf numFmtId="41" fontId="0" fillId="0" borderId="3" xfId="1" applyFont="1" applyBorder="1">
      <alignment vertical="center"/>
    </xf>
    <xf numFmtId="41" fontId="0" fillId="3" borderId="4" xfId="1" applyFont="1" applyFill="1" applyBorder="1">
      <alignment vertical="center"/>
    </xf>
    <xf numFmtId="176" fontId="0" fillId="3" borderId="4" xfId="2" applyNumberFormat="1" applyFont="1" applyFill="1" applyBorder="1">
      <alignment vertical="center"/>
    </xf>
    <xf numFmtId="0" fontId="4" fillId="2" borderId="1" xfId="0" applyFont="1" applyFill="1" applyBorder="1" applyAlignment="1">
      <alignment horizontal="distributed" vertical="center" justifyLastLine="1"/>
    </xf>
    <xf numFmtId="0" fontId="4" fillId="2" borderId="5" xfId="0" applyFont="1" applyFill="1" applyBorder="1" applyAlignment="1">
      <alignment horizontal="center" vertical="center"/>
    </xf>
    <xf numFmtId="41" fontId="0" fillId="3" borderId="2" xfId="1" applyFont="1" applyFill="1" applyBorder="1">
      <alignment vertical="center"/>
    </xf>
    <xf numFmtId="42" fontId="0" fillId="3" borderId="4" xfId="2" applyFont="1" applyFill="1" applyBorder="1">
      <alignment vertical="center"/>
    </xf>
    <xf numFmtId="0" fontId="5" fillId="0" borderId="0" xfId="0" applyFont="1">
      <alignment vertical="center"/>
    </xf>
    <xf numFmtId="0" fontId="6" fillId="0" borderId="0" xfId="0" applyFont="1" applyFill="1" applyBorder="1" applyAlignment="1">
      <alignment horizontal="center" vertical="center"/>
    </xf>
    <xf numFmtId="177" fontId="6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1" fontId="6" fillId="0" borderId="0" xfId="1" applyFont="1" applyFill="1" applyBorder="1">
      <alignment vertical="center"/>
    </xf>
    <xf numFmtId="41" fontId="0" fillId="0" borderId="0" xfId="1" applyFont="1">
      <alignment vertical="center"/>
    </xf>
    <xf numFmtId="0" fontId="0" fillId="0" borderId="1" xfId="0" applyFill="1" applyBorder="1" applyAlignment="1">
      <alignment horizontal="left" vertical="center" indent="1"/>
    </xf>
    <xf numFmtId="42" fontId="0" fillId="0" borderId="2" xfId="2" applyFont="1" applyFill="1" applyBorder="1">
      <alignment vertical="center"/>
    </xf>
    <xf numFmtId="42" fontId="0" fillId="0" borderId="1" xfId="2" applyFont="1" applyFill="1" applyBorder="1">
      <alignment vertical="center"/>
    </xf>
    <xf numFmtId="0" fontId="0" fillId="0" borderId="3" xfId="0" applyFill="1" applyBorder="1" applyAlignment="1">
      <alignment horizontal="left" vertical="center" indent="1"/>
    </xf>
    <xf numFmtId="42" fontId="0" fillId="0" borderId="3" xfId="2" applyFont="1" applyFill="1" applyBorder="1">
      <alignment vertical="center"/>
    </xf>
    <xf numFmtId="0" fontId="4" fillId="4" borderId="1" xfId="0" applyFont="1" applyFill="1" applyBorder="1" applyAlignment="1">
      <alignment horizontal="distributed" vertical="center" indent="1"/>
    </xf>
    <xf numFmtId="0" fontId="4" fillId="4" borderId="1" xfId="0" applyFont="1" applyFill="1" applyBorder="1" applyAlignment="1">
      <alignment horizontal="distributed" vertical="center"/>
    </xf>
    <xf numFmtId="0" fontId="0" fillId="0" borderId="2" xfId="0" applyFill="1" applyBorder="1" applyAlignment="1">
      <alignment horizontal="left" vertical="center" indent="1"/>
    </xf>
    <xf numFmtId="41" fontId="0" fillId="0" borderId="5" xfId="1" applyFont="1" applyFill="1" applyBorder="1">
      <alignment vertical="center"/>
    </xf>
    <xf numFmtId="0" fontId="4" fillId="4" borderId="4" xfId="0" applyFont="1" applyFill="1" applyBorder="1" applyAlignment="1">
      <alignment horizontal="distributed" vertical="center" justifyLastLine="1"/>
    </xf>
    <xf numFmtId="0" fontId="4" fillId="2" borderId="1" xfId="0" applyFont="1" applyFill="1" applyBorder="1" applyAlignment="1">
      <alignment horizontal="distributed" vertical="center" justifyLastLine="1"/>
    </xf>
    <xf numFmtId="0" fontId="4" fillId="2" borderId="5" xfId="0" applyFont="1" applyFill="1" applyBorder="1" applyAlignment="1">
      <alignment horizontal="distributed" vertical="center" justifyLastLine="1"/>
    </xf>
    <xf numFmtId="0" fontId="4" fillId="2" borderId="4" xfId="0" applyFont="1" applyFill="1" applyBorder="1" applyAlignment="1">
      <alignment horizontal="distributed" vertical="center" justifyLastLine="1"/>
    </xf>
  </cellXfs>
  <cellStyles count="4">
    <cellStyle name="백분율" xfId="3" builtinId="5"/>
    <cellStyle name="쉼표 [0]" xfId="1" builtinId="6"/>
    <cellStyle name="통화 [0]" xfId="2" builtinId="7"/>
    <cellStyle name="표준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numFmt numFmtId="177" formatCode="mm&quot;월&quot;\ dd&quot;일&quot;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매상표" displayName="매상표" ref="B2:G44" totalsRowShown="0" headerRowDxfId="7" dataDxfId="6" dataCellStyle="쉼표 [0]">
  <autoFilter ref="B2:G44"/>
  <tableColumns count="6">
    <tableColumn id="1" name="일련번호" dataDxfId="5"/>
    <tableColumn id="2" name="매상일" dataDxfId="4"/>
    <tableColumn id="3" name="제품명" dataDxfId="3"/>
    <tableColumn id="4" name="단가" dataDxfId="2" dataCellStyle="쉼표 [0]"/>
    <tableColumn id="5" name="수량" dataDxfId="1" dataCellStyle="쉼표 [0]"/>
    <tableColumn id="6" name="금액" dataDxfId="0" dataCellStyle="쉼표 [0]">
      <calculatedColumnFormula>E3*F3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4"/>
  <sheetViews>
    <sheetView tabSelected="1" zoomScaleNormal="100" workbookViewId="0">
      <selection activeCell="C25" sqref="C25"/>
    </sheetView>
  </sheetViews>
  <sheetFormatPr defaultRowHeight="16.5"/>
  <cols>
    <col min="1" max="1" width="2.625" customWidth="1"/>
    <col min="2" max="2" width="16.375" customWidth="1"/>
    <col min="3" max="5" width="13.625" customWidth="1"/>
    <col min="6" max="6" width="15.625" customWidth="1"/>
    <col min="7" max="7" width="13.625" customWidth="1"/>
    <col min="8" max="8" width="15.625" customWidth="1"/>
    <col min="9" max="10" width="13.625" customWidth="1"/>
  </cols>
  <sheetData>
    <row r="2" spans="2:10" ht="20.25">
      <c r="B2" s="15" t="s">
        <v>0</v>
      </c>
      <c r="C2" s="1"/>
      <c r="I2" s="2" t="s">
        <v>1</v>
      </c>
      <c r="J2" s="3">
        <v>0.3</v>
      </c>
    </row>
    <row r="4" spans="2:10">
      <c r="B4" s="26" t="s">
        <v>2</v>
      </c>
      <c r="C4" s="26" t="s">
        <v>3</v>
      </c>
      <c r="D4" s="27" t="s">
        <v>18</v>
      </c>
      <c r="E4" s="26" t="s">
        <v>4</v>
      </c>
      <c r="F4" s="26" t="s">
        <v>5</v>
      </c>
      <c r="G4" s="26" t="s">
        <v>6</v>
      </c>
      <c r="H4" s="26" t="s">
        <v>7</v>
      </c>
      <c r="I4" s="26" t="s">
        <v>8</v>
      </c>
      <c r="J4" s="26" t="s">
        <v>9</v>
      </c>
    </row>
    <row r="5" spans="2:10">
      <c r="B5" s="21" t="s">
        <v>10</v>
      </c>
      <c r="C5" s="22">
        <v>87000</v>
      </c>
      <c r="D5" s="4">
        <v>120</v>
      </c>
      <c r="E5" s="4">
        <v>843</v>
      </c>
      <c r="F5" s="5">
        <f>C5*E5</f>
        <v>73341000</v>
      </c>
      <c r="G5" s="4">
        <v>785</v>
      </c>
      <c r="H5" s="5">
        <f>C5*G5</f>
        <v>68295000</v>
      </c>
      <c r="I5" s="6">
        <f>D5+E5-G5</f>
        <v>178</v>
      </c>
      <c r="J5" s="7">
        <f t="shared" ref="J5:J13" si="0">(H5-F5)*마진율</f>
        <v>-1513800</v>
      </c>
    </row>
    <row r="6" spans="2:10">
      <c r="B6" s="21" t="s">
        <v>19</v>
      </c>
      <c r="C6" s="23">
        <v>81000</v>
      </c>
      <c r="D6" s="4">
        <v>83</v>
      </c>
      <c r="E6" s="4">
        <v>873</v>
      </c>
      <c r="F6" s="5">
        <f t="shared" ref="F6:F13" si="1">C6*E6</f>
        <v>70713000</v>
      </c>
      <c r="G6" s="4">
        <v>956</v>
      </c>
      <c r="H6" s="5">
        <f t="shared" ref="H6:H13" si="2">C6*G6</f>
        <v>77436000</v>
      </c>
      <c r="I6" s="6">
        <f t="shared" ref="I6:I13" si="3">D6+E6-G6</f>
        <v>0</v>
      </c>
      <c r="J6" s="7">
        <f t="shared" si="0"/>
        <v>2016900</v>
      </c>
    </row>
    <row r="7" spans="2:10">
      <c r="B7" s="21" t="s">
        <v>11</v>
      </c>
      <c r="C7" s="23">
        <v>415000</v>
      </c>
      <c r="D7" s="4">
        <v>93</v>
      </c>
      <c r="E7" s="4">
        <v>773</v>
      </c>
      <c r="F7" s="5">
        <f t="shared" si="1"/>
        <v>320795000</v>
      </c>
      <c r="G7" s="4">
        <v>795</v>
      </c>
      <c r="H7" s="5">
        <f t="shared" si="2"/>
        <v>329925000</v>
      </c>
      <c r="I7" s="6">
        <f t="shared" si="3"/>
        <v>71</v>
      </c>
      <c r="J7" s="7">
        <f t="shared" si="0"/>
        <v>2739000</v>
      </c>
    </row>
    <row r="8" spans="2:10">
      <c r="B8" s="21" t="s">
        <v>12</v>
      </c>
      <c r="C8" s="23">
        <v>240000</v>
      </c>
      <c r="D8" s="4">
        <v>48</v>
      </c>
      <c r="E8" s="4">
        <v>1893</v>
      </c>
      <c r="F8" s="5">
        <f t="shared" si="1"/>
        <v>454320000</v>
      </c>
      <c r="G8" s="4">
        <v>1095</v>
      </c>
      <c r="H8" s="5">
        <f t="shared" si="2"/>
        <v>262800000</v>
      </c>
      <c r="I8" s="6">
        <f t="shared" si="3"/>
        <v>846</v>
      </c>
      <c r="J8" s="7">
        <f t="shared" si="0"/>
        <v>-57456000</v>
      </c>
    </row>
    <row r="9" spans="2:10">
      <c r="B9" s="21" t="s">
        <v>13</v>
      </c>
      <c r="C9" s="23">
        <v>56000</v>
      </c>
      <c r="D9" s="4">
        <v>69</v>
      </c>
      <c r="E9" s="4">
        <v>740</v>
      </c>
      <c r="F9" s="5">
        <f t="shared" si="1"/>
        <v>41440000</v>
      </c>
      <c r="G9" s="4">
        <v>725</v>
      </c>
      <c r="H9" s="5">
        <f t="shared" si="2"/>
        <v>40600000</v>
      </c>
      <c r="I9" s="6">
        <f t="shared" si="3"/>
        <v>84</v>
      </c>
      <c r="J9" s="7">
        <f t="shared" si="0"/>
        <v>-252000</v>
      </c>
    </row>
    <row r="10" spans="2:10">
      <c r="B10" s="21" t="s">
        <v>14</v>
      </c>
      <c r="C10" s="23">
        <v>120000</v>
      </c>
      <c r="D10" s="4">
        <v>33</v>
      </c>
      <c r="E10" s="4">
        <v>722</v>
      </c>
      <c r="F10" s="5">
        <f t="shared" si="1"/>
        <v>86640000</v>
      </c>
      <c r="G10" s="4">
        <v>755</v>
      </c>
      <c r="H10" s="5">
        <f t="shared" si="2"/>
        <v>90600000</v>
      </c>
      <c r="I10" s="6">
        <f t="shared" si="3"/>
        <v>0</v>
      </c>
      <c r="J10" s="7">
        <f t="shared" si="0"/>
        <v>1188000</v>
      </c>
    </row>
    <row r="11" spans="2:10">
      <c r="B11" s="21" t="s">
        <v>15</v>
      </c>
      <c r="C11" s="23">
        <v>20000</v>
      </c>
      <c r="D11" s="4">
        <v>138</v>
      </c>
      <c r="E11" s="4">
        <v>1260</v>
      </c>
      <c r="F11" s="5">
        <f t="shared" si="1"/>
        <v>25200000</v>
      </c>
      <c r="G11" s="4">
        <v>1205</v>
      </c>
      <c r="H11" s="5">
        <f t="shared" si="2"/>
        <v>24100000</v>
      </c>
      <c r="I11" s="6">
        <f t="shared" si="3"/>
        <v>193</v>
      </c>
      <c r="J11" s="7">
        <f t="shared" si="0"/>
        <v>-330000</v>
      </c>
    </row>
    <row r="12" spans="2:10">
      <c r="B12" s="21" t="s">
        <v>16</v>
      </c>
      <c r="C12" s="23">
        <v>12000</v>
      </c>
      <c r="D12" s="4">
        <v>180</v>
      </c>
      <c r="E12" s="4">
        <v>1193</v>
      </c>
      <c r="F12" s="5">
        <f t="shared" si="1"/>
        <v>14316000</v>
      </c>
      <c r="G12" s="4">
        <v>1195</v>
      </c>
      <c r="H12" s="5">
        <f t="shared" si="2"/>
        <v>14340000</v>
      </c>
      <c r="I12" s="6">
        <f t="shared" si="3"/>
        <v>178</v>
      </c>
      <c r="J12" s="7">
        <f t="shared" si="0"/>
        <v>7200</v>
      </c>
    </row>
    <row r="13" spans="2:10" ht="17.25" thickBot="1">
      <c r="B13" s="24" t="s">
        <v>17</v>
      </c>
      <c r="C13" s="25">
        <v>16000</v>
      </c>
      <c r="D13" s="8">
        <v>15</v>
      </c>
      <c r="E13" s="8">
        <v>1295</v>
      </c>
      <c r="F13" s="5">
        <f t="shared" si="1"/>
        <v>20720000</v>
      </c>
      <c r="G13" s="8">
        <v>1297</v>
      </c>
      <c r="H13" s="5">
        <f t="shared" si="2"/>
        <v>20752000</v>
      </c>
      <c r="I13" s="6">
        <f t="shared" si="3"/>
        <v>13</v>
      </c>
      <c r="J13" s="7">
        <f t="shared" si="0"/>
        <v>9600</v>
      </c>
    </row>
    <row r="14" spans="2:10" ht="17.25" thickTop="1">
      <c r="B14" s="30" t="s">
        <v>20</v>
      </c>
      <c r="C14" s="30"/>
      <c r="D14" s="9">
        <f t="shared" ref="D14:J14" si="4">SUM(D5:D13)</f>
        <v>779</v>
      </c>
      <c r="E14" s="9">
        <f t="shared" si="4"/>
        <v>9592</v>
      </c>
      <c r="F14" s="10">
        <f t="shared" si="4"/>
        <v>1107485000</v>
      </c>
      <c r="G14" s="9">
        <f t="shared" si="4"/>
        <v>8808</v>
      </c>
      <c r="H14" s="10">
        <f t="shared" si="4"/>
        <v>928848000</v>
      </c>
      <c r="I14" s="9">
        <f t="shared" si="4"/>
        <v>1563</v>
      </c>
      <c r="J14" s="10">
        <f t="shared" si="4"/>
        <v>-53591100</v>
      </c>
    </row>
  </sheetData>
  <mergeCells count="1">
    <mergeCell ref="B14:C14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5"/>
  <sheetViews>
    <sheetView workbookViewId="0">
      <selection activeCell="D9" sqref="D9"/>
    </sheetView>
  </sheetViews>
  <sheetFormatPr defaultRowHeight="16.5"/>
  <cols>
    <col min="1" max="1" width="2.625" customWidth="1"/>
    <col min="2" max="2" width="17" customWidth="1"/>
    <col min="3" max="8" width="14.125" customWidth="1"/>
  </cols>
  <sheetData>
    <row r="2" spans="2:8" ht="20.25">
      <c r="B2" s="15" t="s">
        <v>22</v>
      </c>
    </row>
    <row r="4" spans="2:8">
      <c r="B4" s="31" t="s">
        <v>2</v>
      </c>
      <c r="C4" s="11" t="s">
        <v>23</v>
      </c>
      <c r="D4" s="11" t="s">
        <v>24</v>
      </c>
      <c r="E4" s="11" t="s">
        <v>25</v>
      </c>
      <c r="F4" s="11" t="s">
        <v>26</v>
      </c>
      <c r="G4" s="11" t="s">
        <v>27</v>
      </c>
      <c r="H4" s="11" t="s">
        <v>28</v>
      </c>
    </row>
    <row r="5" spans="2:8" ht="17.25" thickBot="1">
      <c r="B5" s="32"/>
      <c r="C5" s="12" t="s">
        <v>29</v>
      </c>
      <c r="D5" s="29">
        <v>103</v>
      </c>
      <c r="E5" s="29">
        <v>71</v>
      </c>
      <c r="F5" s="29">
        <v>110</v>
      </c>
      <c r="G5" s="29">
        <v>120</v>
      </c>
      <c r="H5" s="29">
        <v>53</v>
      </c>
    </row>
    <row r="6" spans="2:8" ht="17.25" thickTop="1">
      <c r="B6" s="28" t="s">
        <v>10</v>
      </c>
      <c r="C6" s="22">
        <v>87000</v>
      </c>
      <c r="D6" s="13">
        <f t="shared" ref="D6:D14" si="0">$C6*D$5</f>
        <v>8961000</v>
      </c>
      <c r="E6" s="13">
        <f t="shared" ref="E6:H14" si="1">$C6*E$5</f>
        <v>6177000</v>
      </c>
      <c r="F6" s="13">
        <f t="shared" si="1"/>
        <v>9570000</v>
      </c>
      <c r="G6" s="13">
        <f t="shared" si="1"/>
        <v>10440000</v>
      </c>
      <c r="H6" s="13">
        <f t="shared" si="1"/>
        <v>4611000</v>
      </c>
    </row>
    <row r="7" spans="2:8">
      <c r="B7" s="21" t="s">
        <v>45</v>
      </c>
      <c r="C7" s="23">
        <v>81000</v>
      </c>
      <c r="D7" s="13">
        <f t="shared" si="0"/>
        <v>8343000</v>
      </c>
      <c r="E7" s="13">
        <f t="shared" si="1"/>
        <v>5751000</v>
      </c>
      <c r="F7" s="13">
        <f t="shared" si="1"/>
        <v>8910000</v>
      </c>
      <c r="G7" s="13">
        <f t="shared" si="1"/>
        <v>9720000</v>
      </c>
      <c r="H7" s="13">
        <f t="shared" si="1"/>
        <v>4293000</v>
      </c>
    </row>
    <row r="8" spans="2:8">
      <c r="B8" s="21" t="s">
        <v>36</v>
      </c>
      <c r="C8" s="23">
        <v>415000</v>
      </c>
      <c r="D8" s="13">
        <f t="shared" si="0"/>
        <v>42745000</v>
      </c>
      <c r="E8" s="13">
        <f t="shared" si="1"/>
        <v>29465000</v>
      </c>
      <c r="F8" s="13">
        <f t="shared" si="1"/>
        <v>45650000</v>
      </c>
      <c r="G8" s="13">
        <f t="shared" si="1"/>
        <v>49800000</v>
      </c>
      <c r="H8" s="13">
        <f t="shared" si="1"/>
        <v>21995000</v>
      </c>
    </row>
    <row r="9" spans="2:8">
      <c r="B9" s="21" t="s">
        <v>37</v>
      </c>
      <c r="C9" s="23">
        <v>240000</v>
      </c>
      <c r="D9" s="13">
        <f t="shared" si="0"/>
        <v>24720000</v>
      </c>
      <c r="E9" s="13">
        <f t="shared" si="1"/>
        <v>17040000</v>
      </c>
      <c r="F9" s="13">
        <f t="shared" si="1"/>
        <v>26400000</v>
      </c>
      <c r="G9" s="13">
        <f t="shared" si="1"/>
        <v>28800000</v>
      </c>
      <c r="H9" s="13">
        <f t="shared" si="1"/>
        <v>12720000</v>
      </c>
    </row>
    <row r="10" spans="2:8">
      <c r="B10" s="21" t="s">
        <v>38</v>
      </c>
      <c r="C10" s="23">
        <v>56000</v>
      </c>
      <c r="D10" s="13">
        <f t="shared" si="0"/>
        <v>5768000</v>
      </c>
      <c r="E10" s="13">
        <f t="shared" si="1"/>
        <v>3976000</v>
      </c>
      <c r="F10" s="13">
        <f t="shared" si="1"/>
        <v>6160000</v>
      </c>
      <c r="G10" s="13">
        <f t="shared" si="1"/>
        <v>6720000</v>
      </c>
      <c r="H10" s="13">
        <f t="shared" si="1"/>
        <v>2968000</v>
      </c>
    </row>
    <row r="11" spans="2:8">
      <c r="B11" s="21" t="s">
        <v>39</v>
      </c>
      <c r="C11" s="23">
        <v>120000</v>
      </c>
      <c r="D11" s="13">
        <f t="shared" si="0"/>
        <v>12360000</v>
      </c>
      <c r="E11" s="13">
        <f t="shared" si="1"/>
        <v>8520000</v>
      </c>
      <c r="F11" s="13">
        <f t="shared" si="1"/>
        <v>13200000</v>
      </c>
      <c r="G11" s="13">
        <f t="shared" si="1"/>
        <v>14400000</v>
      </c>
      <c r="H11" s="13">
        <f t="shared" si="1"/>
        <v>6360000</v>
      </c>
    </row>
    <row r="12" spans="2:8">
      <c r="B12" s="21" t="s">
        <v>15</v>
      </c>
      <c r="C12" s="23">
        <v>20000</v>
      </c>
      <c r="D12" s="13">
        <f t="shared" si="0"/>
        <v>2060000</v>
      </c>
      <c r="E12" s="13">
        <f t="shared" si="1"/>
        <v>1420000</v>
      </c>
      <c r="F12" s="13">
        <f t="shared" si="1"/>
        <v>2200000</v>
      </c>
      <c r="G12" s="13">
        <f t="shared" si="1"/>
        <v>2400000</v>
      </c>
      <c r="H12" s="13">
        <f t="shared" si="1"/>
        <v>1060000</v>
      </c>
    </row>
    <row r="13" spans="2:8">
      <c r="B13" s="21" t="s">
        <v>46</v>
      </c>
      <c r="C13" s="23">
        <v>12000</v>
      </c>
      <c r="D13" s="13">
        <f t="shared" si="0"/>
        <v>1236000</v>
      </c>
      <c r="E13" s="13">
        <f t="shared" si="1"/>
        <v>852000</v>
      </c>
      <c r="F13" s="13">
        <f t="shared" si="1"/>
        <v>1320000</v>
      </c>
      <c r="G13" s="13">
        <f t="shared" si="1"/>
        <v>1440000</v>
      </c>
      <c r="H13" s="13">
        <f t="shared" si="1"/>
        <v>636000</v>
      </c>
    </row>
    <row r="14" spans="2:8" ht="17.25" thickBot="1">
      <c r="B14" s="24" t="s">
        <v>17</v>
      </c>
      <c r="C14" s="25">
        <v>16000</v>
      </c>
      <c r="D14" s="13">
        <f t="shared" si="0"/>
        <v>1648000</v>
      </c>
      <c r="E14" s="13">
        <f t="shared" si="1"/>
        <v>1136000</v>
      </c>
      <c r="F14" s="13">
        <f t="shared" si="1"/>
        <v>1760000</v>
      </c>
      <c r="G14" s="13">
        <f t="shared" si="1"/>
        <v>1920000</v>
      </c>
      <c r="H14" s="13">
        <f t="shared" si="1"/>
        <v>848000</v>
      </c>
    </row>
    <row r="15" spans="2:8" ht="17.25" thickTop="1">
      <c r="B15" s="33" t="s">
        <v>21</v>
      </c>
      <c r="C15" s="33"/>
      <c r="D15" s="14">
        <f>AVERAGE(D6:D14)</f>
        <v>11982333.333333334</v>
      </c>
      <c r="E15" s="14">
        <f t="shared" ref="E15:H15" si="2">AVERAGE(E6:E14)</f>
        <v>8259666.666666667</v>
      </c>
      <c r="F15" s="14">
        <f>AVERAGE(F4:F14)</f>
        <v>11517011</v>
      </c>
      <c r="G15" s="14">
        <f t="shared" si="2"/>
        <v>13960000</v>
      </c>
      <c r="H15" s="14">
        <f t="shared" si="2"/>
        <v>6165666.666666667</v>
      </c>
    </row>
  </sheetData>
  <mergeCells count="2">
    <mergeCell ref="B4:B5"/>
    <mergeCell ref="B15:C15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4"/>
  <sheetViews>
    <sheetView workbookViewId="0">
      <selection activeCell="B16" sqref="B16"/>
    </sheetView>
  </sheetViews>
  <sheetFormatPr defaultRowHeight="16.5"/>
  <cols>
    <col min="1" max="1" width="2.625" customWidth="1"/>
    <col min="2" max="2" width="10.25" customWidth="1"/>
    <col min="3" max="3" width="15.5" customWidth="1"/>
    <col min="4" max="7" width="12.75" customWidth="1"/>
  </cols>
  <sheetData>
    <row r="2" spans="2:7">
      <c r="B2" s="18" t="s">
        <v>30</v>
      </c>
      <c r="C2" s="18" t="s">
        <v>31</v>
      </c>
      <c r="D2" s="18" t="s">
        <v>32</v>
      </c>
      <c r="E2" s="18" t="s">
        <v>33</v>
      </c>
      <c r="F2" s="18" t="s">
        <v>34</v>
      </c>
      <c r="G2" s="18" t="s">
        <v>35</v>
      </c>
    </row>
    <row r="3" spans="2:7">
      <c r="B3" s="16">
        <v>1</v>
      </c>
      <c r="C3" s="17">
        <v>43284</v>
      </c>
      <c r="D3" s="16" t="s">
        <v>37</v>
      </c>
      <c r="E3" s="19">
        <v>240000</v>
      </c>
      <c r="F3" s="19">
        <v>28</v>
      </c>
      <c r="G3" s="19">
        <f>E3*F3</f>
        <v>6720000</v>
      </c>
    </row>
    <row r="4" spans="2:7">
      <c r="B4" s="16">
        <v>2</v>
      </c>
      <c r="C4" s="17">
        <v>43287</v>
      </c>
      <c r="D4" s="16" t="s">
        <v>38</v>
      </c>
      <c r="E4" s="19">
        <v>56000</v>
      </c>
      <c r="F4" s="19">
        <v>18</v>
      </c>
      <c r="G4" s="19">
        <f t="shared" ref="G4:G44" si="0">E4*F4</f>
        <v>1008000</v>
      </c>
    </row>
    <row r="5" spans="2:7">
      <c r="B5" s="16">
        <v>3</v>
      </c>
      <c r="C5" s="17">
        <v>43288</v>
      </c>
      <c r="D5" s="16" t="s">
        <v>39</v>
      </c>
      <c r="E5" s="19">
        <v>120000</v>
      </c>
      <c r="F5" s="19">
        <v>13</v>
      </c>
      <c r="G5" s="19">
        <f t="shared" si="0"/>
        <v>1560000</v>
      </c>
    </row>
    <row r="6" spans="2:7">
      <c r="B6" s="16">
        <v>4</v>
      </c>
      <c r="C6" s="17">
        <v>43289</v>
      </c>
      <c r="D6" s="16" t="s">
        <v>38</v>
      </c>
      <c r="E6" s="19">
        <v>56000</v>
      </c>
      <c r="F6" s="19">
        <v>28</v>
      </c>
      <c r="G6" s="19">
        <f t="shared" si="0"/>
        <v>1568000</v>
      </c>
    </row>
    <row r="7" spans="2:7">
      <c r="B7" s="16">
        <v>5</v>
      </c>
      <c r="C7" s="17">
        <v>43290</v>
      </c>
      <c r="D7" s="16" t="s">
        <v>40</v>
      </c>
      <c r="E7" s="19">
        <v>12000</v>
      </c>
      <c r="F7" s="19">
        <v>33</v>
      </c>
      <c r="G7" s="19">
        <f t="shared" si="0"/>
        <v>396000</v>
      </c>
    </row>
    <row r="8" spans="2:7">
      <c r="B8" s="16">
        <v>6</v>
      </c>
      <c r="C8" s="17">
        <v>43291</v>
      </c>
      <c r="D8" s="16" t="s">
        <v>36</v>
      </c>
      <c r="E8" s="19">
        <v>415000</v>
      </c>
      <c r="F8" s="19">
        <v>18</v>
      </c>
      <c r="G8" s="19">
        <f t="shared" si="0"/>
        <v>7470000</v>
      </c>
    </row>
    <row r="9" spans="2:7">
      <c r="B9" s="16">
        <v>7</v>
      </c>
      <c r="C9" s="17">
        <v>43294</v>
      </c>
      <c r="D9" s="16" t="s">
        <v>38</v>
      </c>
      <c r="E9" s="19">
        <v>56000</v>
      </c>
      <c r="F9" s="19">
        <v>13</v>
      </c>
      <c r="G9" s="19">
        <f t="shared" si="0"/>
        <v>728000</v>
      </c>
    </row>
    <row r="10" spans="2:7">
      <c r="B10" s="16">
        <v>8</v>
      </c>
      <c r="C10" s="17">
        <v>43295</v>
      </c>
      <c r="D10" s="16" t="s">
        <v>36</v>
      </c>
      <c r="E10" s="19">
        <v>415000</v>
      </c>
      <c r="F10" s="19">
        <v>13</v>
      </c>
      <c r="G10" s="19">
        <f t="shared" si="0"/>
        <v>5395000</v>
      </c>
    </row>
    <row r="11" spans="2:7">
      <c r="B11" s="16">
        <v>9</v>
      </c>
      <c r="C11" s="17">
        <v>43296</v>
      </c>
      <c r="D11" s="16" t="s">
        <v>43</v>
      </c>
      <c r="E11" s="20">
        <v>81000</v>
      </c>
      <c r="F11" s="19">
        <v>8</v>
      </c>
      <c r="G11" s="19">
        <f t="shared" si="0"/>
        <v>648000</v>
      </c>
    </row>
    <row r="12" spans="2:7">
      <c r="B12" s="16">
        <v>10</v>
      </c>
      <c r="C12" s="17">
        <v>43297</v>
      </c>
      <c r="D12" s="16" t="s">
        <v>39</v>
      </c>
      <c r="E12" s="19">
        <v>120000</v>
      </c>
      <c r="F12" s="19">
        <v>8</v>
      </c>
      <c r="G12" s="19">
        <f t="shared" si="0"/>
        <v>960000</v>
      </c>
    </row>
    <row r="13" spans="2:7">
      <c r="B13" s="16">
        <v>11</v>
      </c>
      <c r="C13" s="17">
        <v>43298</v>
      </c>
      <c r="D13" s="16" t="s">
        <v>37</v>
      </c>
      <c r="E13" s="19">
        <v>240000</v>
      </c>
      <c r="F13" s="19">
        <v>18</v>
      </c>
      <c r="G13" s="19">
        <f t="shared" si="0"/>
        <v>4320000</v>
      </c>
    </row>
    <row r="14" spans="2:7">
      <c r="B14" s="16">
        <v>12</v>
      </c>
      <c r="C14" s="17">
        <v>43301</v>
      </c>
      <c r="D14" s="16" t="s">
        <v>17</v>
      </c>
      <c r="E14" s="19">
        <v>16000</v>
      </c>
      <c r="F14" s="19">
        <v>18</v>
      </c>
      <c r="G14" s="19">
        <f t="shared" si="0"/>
        <v>288000</v>
      </c>
    </row>
    <row r="15" spans="2:7">
      <c r="B15" s="16">
        <v>13</v>
      </c>
      <c r="C15" s="17">
        <v>43302</v>
      </c>
      <c r="D15" s="16" t="s">
        <v>38</v>
      </c>
      <c r="E15" s="19">
        <v>56000</v>
      </c>
      <c r="F15" s="19">
        <v>8</v>
      </c>
      <c r="G15" s="19">
        <f t="shared" si="0"/>
        <v>448000</v>
      </c>
    </row>
    <row r="16" spans="2:7">
      <c r="B16" s="16">
        <v>14</v>
      </c>
      <c r="C16" s="17">
        <v>43303</v>
      </c>
      <c r="D16" s="16" t="s">
        <v>36</v>
      </c>
      <c r="E16" s="19">
        <v>415000</v>
      </c>
      <c r="F16" s="19">
        <v>8</v>
      </c>
      <c r="G16" s="19">
        <f t="shared" si="0"/>
        <v>3320000</v>
      </c>
    </row>
    <row r="17" spans="2:7">
      <c r="B17" s="16">
        <v>15</v>
      </c>
      <c r="C17" s="17">
        <v>43304</v>
      </c>
      <c r="D17" s="16" t="s">
        <v>41</v>
      </c>
      <c r="E17" s="19">
        <v>12000</v>
      </c>
      <c r="F17" s="19">
        <v>13</v>
      </c>
      <c r="G17" s="19">
        <f t="shared" si="0"/>
        <v>156000</v>
      </c>
    </row>
    <row r="18" spans="2:7">
      <c r="B18" s="16">
        <v>16</v>
      </c>
      <c r="C18" s="17">
        <v>43305</v>
      </c>
      <c r="D18" s="16" t="s">
        <v>17</v>
      </c>
      <c r="E18" s="19">
        <v>16000</v>
      </c>
      <c r="F18" s="19">
        <v>33</v>
      </c>
      <c r="G18" s="19">
        <f t="shared" si="0"/>
        <v>528000</v>
      </c>
    </row>
    <row r="19" spans="2:7">
      <c r="B19" s="16">
        <v>17</v>
      </c>
      <c r="C19" s="17">
        <v>43308</v>
      </c>
      <c r="D19" s="16" t="s">
        <v>10</v>
      </c>
      <c r="E19" s="19">
        <v>87000</v>
      </c>
      <c r="F19" s="19">
        <v>18</v>
      </c>
      <c r="G19" s="19">
        <f t="shared" si="0"/>
        <v>1566000</v>
      </c>
    </row>
    <row r="20" spans="2:7">
      <c r="B20" s="16">
        <v>18</v>
      </c>
      <c r="C20" s="17">
        <v>43309</v>
      </c>
      <c r="D20" s="16" t="s">
        <v>15</v>
      </c>
      <c r="E20" s="19">
        <v>20000</v>
      </c>
      <c r="F20" s="19">
        <v>18</v>
      </c>
      <c r="G20" s="19">
        <f t="shared" si="0"/>
        <v>360000</v>
      </c>
    </row>
    <row r="21" spans="2:7">
      <c r="B21" s="16">
        <v>19</v>
      </c>
      <c r="C21" s="17">
        <v>43310</v>
      </c>
      <c r="D21" s="16" t="s">
        <v>38</v>
      </c>
      <c r="E21" s="19">
        <v>56000</v>
      </c>
      <c r="F21" s="19">
        <v>43</v>
      </c>
      <c r="G21" s="19">
        <f t="shared" si="0"/>
        <v>2408000</v>
      </c>
    </row>
    <row r="22" spans="2:7">
      <c r="B22" s="16">
        <v>20</v>
      </c>
      <c r="C22" s="17">
        <v>43311</v>
      </c>
      <c r="D22" s="16" t="s">
        <v>39</v>
      </c>
      <c r="E22" s="19">
        <v>120000</v>
      </c>
      <c r="F22" s="19">
        <v>28</v>
      </c>
      <c r="G22" s="19">
        <f t="shared" si="0"/>
        <v>3360000</v>
      </c>
    </row>
    <row r="23" spans="2:7">
      <c r="B23" s="16">
        <v>21</v>
      </c>
      <c r="C23" s="17">
        <v>43312</v>
      </c>
      <c r="D23" s="16" t="s">
        <v>36</v>
      </c>
      <c r="E23" s="19">
        <v>415000</v>
      </c>
      <c r="F23" s="19">
        <v>13</v>
      </c>
      <c r="G23" s="19">
        <f t="shared" si="0"/>
        <v>5395000</v>
      </c>
    </row>
    <row r="24" spans="2:7">
      <c r="B24" s="16">
        <v>22</v>
      </c>
      <c r="C24" s="17">
        <v>43315</v>
      </c>
      <c r="D24" s="16" t="s">
        <v>37</v>
      </c>
      <c r="E24" s="19">
        <v>240000</v>
      </c>
      <c r="F24" s="19">
        <v>9</v>
      </c>
      <c r="G24" s="19">
        <f t="shared" si="0"/>
        <v>2160000</v>
      </c>
    </row>
    <row r="25" spans="2:7">
      <c r="B25" s="16">
        <v>23</v>
      </c>
      <c r="C25" s="17">
        <v>43316</v>
      </c>
      <c r="D25" s="16" t="s">
        <v>37</v>
      </c>
      <c r="E25" s="19">
        <v>240000</v>
      </c>
      <c r="F25" s="19">
        <v>23</v>
      </c>
      <c r="G25" s="19">
        <f t="shared" si="0"/>
        <v>5520000</v>
      </c>
    </row>
    <row r="26" spans="2:7">
      <c r="B26" s="16">
        <v>24</v>
      </c>
      <c r="C26" s="17">
        <v>43317</v>
      </c>
      <c r="D26" s="16" t="s">
        <v>44</v>
      </c>
      <c r="E26" s="20">
        <v>81000</v>
      </c>
      <c r="F26" s="19">
        <v>19</v>
      </c>
      <c r="G26" s="19">
        <f t="shared" si="0"/>
        <v>1539000</v>
      </c>
    </row>
    <row r="27" spans="2:7">
      <c r="B27" s="16">
        <v>25</v>
      </c>
      <c r="C27" s="17">
        <v>43318</v>
      </c>
      <c r="D27" s="16" t="s">
        <v>15</v>
      </c>
      <c r="E27" s="19">
        <v>20000</v>
      </c>
      <c r="F27" s="19">
        <v>13</v>
      </c>
      <c r="G27" s="19">
        <f t="shared" si="0"/>
        <v>260000</v>
      </c>
    </row>
    <row r="28" spans="2:7">
      <c r="B28" s="16">
        <v>26</v>
      </c>
      <c r="C28" s="17">
        <v>43319</v>
      </c>
      <c r="D28" s="16" t="s">
        <v>38</v>
      </c>
      <c r="E28" s="19">
        <v>56000</v>
      </c>
      <c r="F28" s="19">
        <v>28</v>
      </c>
      <c r="G28" s="19">
        <f t="shared" si="0"/>
        <v>1568000</v>
      </c>
    </row>
    <row r="29" spans="2:7">
      <c r="B29" s="16">
        <v>27</v>
      </c>
      <c r="C29" s="17">
        <v>43322</v>
      </c>
      <c r="D29" s="16" t="s">
        <v>39</v>
      </c>
      <c r="E29" s="19">
        <v>120000</v>
      </c>
      <c r="F29" s="19">
        <v>14</v>
      </c>
      <c r="G29" s="19">
        <f t="shared" si="0"/>
        <v>1680000</v>
      </c>
    </row>
    <row r="30" spans="2:7">
      <c r="B30" s="16">
        <v>28</v>
      </c>
      <c r="C30" s="17">
        <v>43323</v>
      </c>
      <c r="D30" s="16" t="s">
        <v>15</v>
      </c>
      <c r="E30" s="19">
        <v>20000</v>
      </c>
      <c r="F30" s="19">
        <v>9</v>
      </c>
      <c r="G30" s="19">
        <f t="shared" si="0"/>
        <v>180000</v>
      </c>
    </row>
    <row r="31" spans="2:7">
      <c r="B31" s="16">
        <v>29</v>
      </c>
      <c r="C31" s="17">
        <v>43324</v>
      </c>
      <c r="D31" s="16" t="s">
        <v>10</v>
      </c>
      <c r="E31" s="19">
        <v>87000</v>
      </c>
      <c r="F31" s="19">
        <v>10</v>
      </c>
      <c r="G31" s="19">
        <f t="shared" si="0"/>
        <v>870000</v>
      </c>
    </row>
    <row r="32" spans="2:7">
      <c r="B32" s="16">
        <v>30</v>
      </c>
      <c r="C32" s="17">
        <v>43325</v>
      </c>
      <c r="D32" s="16" t="s">
        <v>42</v>
      </c>
      <c r="E32" s="19">
        <v>12000</v>
      </c>
      <c r="F32" s="19">
        <v>15</v>
      </c>
      <c r="G32" s="19">
        <f t="shared" si="0"/>
        <v>180000</v>
      </c>
    </row>
    <row r="33" spans="2:7">
      <c r="B33" s="16">
        <v>31</v>
      </c>
      <c r="C33" s="17">
        <v>43326</v>
      </c>
      <c r="D33" s="16" t="s">
        <v>38</v>
      </c>
      <c r="E33" s="19">
        <v>56000</v>
      </c>
      <c r="F33" s="19">
        <v>25</v>
      </c>
      <c r="G33" s="19">
        <f t="shared" si="0"/>
        <v>1400000</v>
      </c>
    </row>
    <row r="34" spans="2:7">
      <c r="B34" s="16">
        <v>32</v>
      </c>
      <c r="C34" s="17">
        <v>43329</v>
      </c>
      <c r="D34" s="16" t="s">
        <v>38</v>
      </c>
      <c r="E34" s="19">
        <v>56000</v>
      </c>
      <c r="F34" s="19">
        <v>20</v>
      </c>
      <c r="G34" s="19">
        <f t="shared" si="0"/>
        <v>1120000</v>
      </c>
    </row>
    <row r="35" spans="2:7">
      <c r="B35" s="16">
        <v>33</v>
      </c>
      <c r="C35" s="17">
        <v>43330</v>
      </c>
      <c r="D35" s="16" t="s">
        <v>39</v>
      </c>
      <c r="E35" s="19">
        <v>120000</v>
      </c>
      <c r="F35" s="19">
        <v>15</v>
      </c>
      <c r="G35" s="19">
        <f t="shared" si="0"/>
        <v>1800000</v>
      </c>
    </row>
    <row r="36" spans="2:7">
      <c r="B36" s="16">
        <v>34</v>
      </c>
      <c r="C36" s="17">
        <v>43331</v>
      </c>
      <c r="D36" s="16" t="s">
        <v>17</v>
      </c>
      <c r="E36" s="19">
        <v>16000</v>
      </c>
      <c r="F36" s="19">
        <v>30</v>
      </c>
      <c r="G36" s="19">
        <f t="shared" si="0"/>
        <v>480000</v>
      </c>
    </row>
    <row r="37" spans="2:7">
      <c r="B37" s="16">
        <v>35</v>
      </c>
      <c r="C37" s="17">
        <v>43332</v>
      </c>
      <c r="D37" s="16" t="s">
        <v>36</v>
      </c>
      <c r="E37" s="19">
        <v>415000</v>
      </c>
      <c r="F37" s="19">
        <v>15</v>
      </c>
      <c r="G37" s="19">
        <f t="shared" si="0"/>
        <v>6225000</v>
      </c>
    </row>
    <row r="38" spans="2:7">
      <c r="B38" s="16">
        <v>36</v>
      </c>
      <c r="C38" s="17">
        <v>43333</v>
      </c>
      <c r="D38" s="16" t="s">
        <v>37</v>
      </c>
      <c r="E38" s="19">
        <v>240000</v>
      </c>
      <c r="F38" s="19">
        <v>15</v>
      </c>
      <c r="G38" s="19">
        <f t="shared" si="0"/>
        <v>3600000</v>
      </c>
    </row>
    <row r="39" spans="2:7">
      <c r="B39" s="16">
        <v>37</v>
      </c>
      <c r="C39" s="17">
        <v>43336</v>
      </c>
      <c r="D39" s="16" t="s">
        <v>15</v>
      </c>
      <c r="E39" s="19">
        <v>20000</v>
      </c>
      <c r="F39" s="19">
        <v>29</v>
      </c>
      <c r="G39" s="19">
        <f t="shared" si="0"/>
        <v>580000</v>
      </c>
    </row>
    <row r="40" spans="2:7">
      <c r="B40" s="16">
        <v>38</v>
      </c>
      <c r="C40" s="17">
        <v>43337</v>
      </c>
      <c r="D40" s="16" t="s">
        <v>19</v>
      </c>
      <c r="E40" s="20">
        <v>81000</v>
      </c>
      <c r="F40" s="19">
        <v>12</v>
      </c>
      <c r="G40" s="19">
        <f t="shared" si="0"/>
        <v>972000</v>
      </c>
    </row>
    <row r="41" spans="2:7">
      <c r="B41" s="16">
        <v>39</v>
      </c>
      <c r="C41" s="17">
        <v>43338</v>
      </c>
      <c r="D41" s="16" t="s">
        <v>40</v>
      </c>
      <c r="E41" s="19">
        <v>12000</v>
      </c>
      <c r="F41" s="19">
        <v>11</v>
      </c>
      <c r="G41" s="19">
        <f t="shared" si="0"/>
        <v>132000</v>
      </c>
    </row>
    <row r="42" spans="2:7">
      <c r="B42" s="16">
        <v>40</v>
      </c>
      <c r="C42" s="17">
        <v>43339</v>
      </c>
      <c r="D42" s="16" t="s">
        <v>37</v>
      </c>
      <c r="E42" s="19">
        <v>240000</v>
      </c>
      <c r="F42" s="19">
        <v>14</v>
      </c>
      <c r="G42" s="19">
        <f t="shared" si="0"/>
        <v>3360000</v>
      </c>
    </row>
    <row r="43" spans="2:7">
      <c r="B43" s="16">
        <v>41</v>
      </c>
      <c r="C43" s="17">
        <v>43340</v>
      </c>
      <c r="D43" s="16" t="s">
        <v>39</v>
      </c>
      <c r="E43" s="19">
        <v>120000</v>
      </c>
      <c r="F43" s="19">
        <v>19</v>
      </c>
      <c r="G43" s="19">
        <f t="shared" si="0"/>
        <v>2280000</v>
      </c>
    </row>
    <row r="44" spans="2:7">
      <c r="B44" s="16">
        <v>42</v>
      </c>
      <c r="C44" s="17">
        <v>43343</v>
      </c>
      <c r="D44" s="16" t="s">
        <v>38</v>
      </c>
      <c r="E44" s="19">
        <v>56000</v>
      </c>
      <c r="F44" s="19">
        <v>17</v>
      </c>
      <c r="G44" s="19">
        <f t="shared" si="0"/>
        <v>952000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매출이익</vt:lpstr>
      <vt:lpstr>수출현황</vt:lpstr>
      <vt:lpstr>매상표</vt:lpstr>
      <vt:lpstr>매출이익!마진율</vt:lpstr>
      <vt:lpstr>품명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2017-07-31T06:32:13Z</dcterms:created>
  <dcterms:modified xsi:type="dcterms:W3CDTF">2017-10-19T11:06:37Z</dcterms:modified>
</cp:coreProperties>
</file>