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GitHub\scn_gt\datos\"/>
    </mc:Choice>
  </mc:AlternateContent>
  <xr:revisionPtr revIDLastSave="0" documentId="13_ncr:1_{F03CCE95-C3AC-4E86-8EBB-3F5A4D701AC8}" xr6:coauthVersionLast="47" xr6:coauthVersionMax="47" xr10:uidLastSave="{00000000-0000-0000-0000-000000000000}"/>
  <bookViews>
    <workbookView xWindow="711" yWindow="-103" windowWidth="21335" windowHeight="12549" tabRatio="500" firstSheet="1" activeTab="4" xr2:uid="{00000000-000D-0000-FFFF-FFFF00000000}"/>
  </bookViews>
  <sheets>
    <sheet name="2013 - Guatemala" sheetId="1" r:id="rId1"/>
    <sheet name="2014 - Guatemala" sheetId="2" r:id="rId2"/>
    <sheet name="2015 - Guatemala" sheetId="3" r:id="rId3"/>
    <sheet name="2016 - Guatemala" sheetId="4" r:id="rId4"/>
    <sheet name="2017 - Guatemala" sheetId="5" r:id="rId5"/>
    <sheet name="2018 - Guatemala" sheetId="6" r:id="rId6"/>
    <sheet name="2019 - Guatemala" sheetId="7" r:id="rId7"/>
    <sheet name="2020 - Guatemal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45" i="1" l="1"/>
  <c r="X45" i="1"/>
  <c r="W45" i="1"/>
  <c r="V45" i="1"/>
  <c r="U45" i="1"/>
  <c r="U47" i="1" s="1"/>
  <c r="T45" i="1"/>
  <c r="S45" i="1"/>
  <c r="S47" i="1" s="1"/>
  <c r="R45" i="1"/>
  <c r="R47" i="1" s="1"/>
  <c r="Q45" i="1"/>
  <c r="Q47" i="1" s="1"/>
  <c r="P45" i="1"/>
  <c r="P47" i="1" s="1"/>
  <c r="O45" i="1"/>
  <c r="N45" i="1"/>
  <c r="M45" i="1"/>
  <c r="M47" i="1" s="1"/>
  <c r="L45" i="1"/>
  <c r="L47" i="1" s="1"/>
  <c r="K45" i="1"/>
  <c r="K47" i="1" s="1"/>
  <c r="J45" i="1"/>
  <c r="J47" i="1" s="1"/>
  <c r="I45" i="1"/>
  <c r="H45" i="1"/>
  <c r="G45" i="1"/>
  <c r="F45" i="1"/>
  <c r="E45" i="1"/>
  <c r="E47" i="1" s="1"/>
  <c r="D45" i="1"/>
  <c r="D47" i="1" s="1"/>
  <c r="C45" i="1"/>
  <c r="C47" i="1" s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Y50" i="1"/>
  <c r="X50" i="1"/>
  <c r="W50" i="1"/>
  <c r="V50" i="1"/>
  <c r="U50" i="1"/>
  <c r="T50" i="1"/>
  <c r="S50" i="1"/>
  <c r="R50" i="1"/>
  <c r="Q50" i="1"/>
  <c r="P50" i="1"/>
  <c r="O50" i="1"/>
  <c r="N50" i="1"/>
  <c r="L50" i="1"/>
  <c r="K50" i="1"/>
  <c r="J50" i="1"/>
  <c r="I50" i="1"/>
  <c r="H50" i="1"/>
  <c r="G50" i="1"/>
  <c r="F50" i="1"/>
  <c r="E50" i="1"/>
  <c r="D50" i="1"/>
  <c r="C50" i="1"/>
  <c r="M50" i="1"/>
  <c r="X47" i="1"/>
  <c r="H47" i="1"/>
  <c r="V47" i="1"/>
  <c r="T47" i="1"/>
  <c r="O47" i="1"/>
  <c r="N47" i="1"/>
  <c r="F47" i="1"/>
  <c r="F48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H51" i="1" l="1"/>
  <c r="I51" i="1"/>
  <c r="I53" i="1" s="1"/>
  <c r="J48" i="1"/>
  <c r="V48" i="1"/>
  <c r="Y51" i="1"/>
  <c r="Y53" i="1" s="1"/>
  <c r="X51" i="1"/>
  <c r="X53" i="1" s="1"/>
  <c r="Q51" i="1"/>
  <c r="D48" i="1"/>
  <c r="R51" i="1"/>
  <c r="R53" i="1" s="1"/>
  <c r="C51" i="1"/>
  <c r="C53" i="1" s="1"/>
  <c r="S51" i="1"/>
  <c r="S53" i="1" s="1"/>
  <c r="Q53" i="1"/>
  <c r="P51" i="1"/>
  <c r="P53" i="1" s="1"/>
  <c r="T48" i="1"/>
  <c r="H53" i="1"/>
  <c r="D51" i="1"/>
  <c r="D53" i="1" s="1"/>
  <c r="T51" i="1"/>
  <c r="T53" i="1" s="1"/>
  <c r="E51" i="1"/>
  <c r="E53" i="1" s="1"/>
  <c r="U51" i="1"/>
  <c r="U53" i="1" s="1"/>
  <c r="H48" i="1"/>
  <c r="F51" i="1"/>
  <c r="F53" i="1" s="1"/>
  <c r="V51" i="1"/>
  <c r="V53" i="1" s="1"/>
  <c r="G51" i="1"/>
  <c r="G53" i="1" s="1"/>
  <c r="W51" i="1"/>
  <c r="W53" i="1" s="1"/>
  <c r="J51" i="1"/>
  <c r="J53" i="1" s="1"/>
  <c r="K51" i="1"/>
  <c r="K53" i="1" s="1"/>
  <c r="L51" i="1"/>
  <c r="L53" i="1" s="1"/>
  <c r="M51" i="1"/>
  <c r="M53" i="1" s="1"/>
  <c r="N51" i="1"/>
  <c r="N53" i="1" s="1"/>
  <c r="O51" i="1"/>
  <c r="O53" i="1" s="1"/>
  <c r="Q48" i="1"/>
  <c r="R48" i="1"/>
  <c r="K48" i="1"/>
  <c r="P48" i="1"/>
  <c r="C48" i="1"/>
  <c r="S48" i="1"/>
  <c r="E48" i="1"/>
  <c r="U48" i="1"/>
  <c r="X48" i="1"/>
  <c r="L48" i="1"/>
  <c r="M48" i="1"/>
  <c r="N48" i="1"/>
  <c r="O48" i="1"/>
  <c r="G47" i="1"/>
  <c r="G48" i="1" s="1"/>
  <c r="W47" i="1"/>
  <c r="W48" i="1" s="1"/>
  <c r="I47" i="1"/>
  <c r="I48" i="1" s="1"/>
  <c r="Y47" i="1"/>
  <c r="Y48" i="1" s="1"/>
</calcChain>
</file>

<file path=xl/sharedStrings.xml><?xml version="1.0" encoding="utf-8"?>
<sst xmlns="http://schemas.openxmlformats.org/spreadsheetml/2006/main" count="632" uniqueCount="70">
  <si>
    <t>Matriz de balance energético</t>
  </si>
  <si>
    <t>2013 - Guatemala</t>
  </si>
  <si>
    <t>PETRÓLEO</t>
  </si>
  <si>
    <t xml:space="preserve">GAS NATURAL </t>
  </si>
  <si>
    <t>CARBÓN MINERAL</t>
  </si>
  <si>
    <t>HIDROENERGÍA</t>
  </si>
  <si>
    <t>GEOTERMIA</t>
  </si>
  <si>
    <t>NUCLEAR</t>
  </si>
  <si>
    <t>LEÑA</t>
  </si>
  <si>
    <t>CAÑA DE AZÚCAR Y DERIVADOS</t>
  </si>
  <si>
    <t>OTRAS PRIMARIAS</t>
  </si>
  <si>
    <t>TOTAL PRIMARIAS</t>
  </si>
  <si>
    <t>ELECTRICIDAD</t>
  </si>
  <si>
    <t>GAS LICUADO DE PETRÓLEO</t>
  </si>
  <si>
    <t>GASOLINA/ALCOHOL</t>
  </si>
  <si>
    <t>KEROSENE/JET FUEL</t>
  </si>
  <si>
    <t>DIÉSEL OIL</t>
  </si>
  <si>
    <t>FUEL OIL</t>
  </si>
  <si>
    <t>COQUE</t>
  </si>
  <si>
    <t>CARBÓN VEGETAL</t>
  </si>
  <si>
    <t>GASES</t>
  </si>
  <si>
    <t>OTRAS SECUNDARIAS</t>
  </si>
  <si>
    <t>NO ENERGÉTICO</t>
  </si>
  <si>
    <t>TOTAL SECUNDARIAS</t>
  </si>
  <si>
    <t>TOTAL</t>
  </si>
  <si>
    <t>10¹² J</t>
  </si>
  <si>
    <t xml:space="preserve">   PRODUCCIÓN</t>
  </si>
  <si>
    <t xml:space="preserve">   IMPORTACIÓN</t>
  </si>
  <si>
    <t xml:space="preserve">   EXPORTACIÓN</t>
  </si>
  <si>
    <t xml:space="preserve">   VARIACIÓN DE INVENTARIOS</t>
  </si>
  <si>
    <t xml:space="preserve">   NO APROVECHADO</t>
  </si>
  <si>
    <t>OFERTA TOTAL</t>
  </si>
  <si>
    <t xml:space="preserve">   REFINERÍAS</t>
  </si>
  <si>
    <t xml:space="preserve">   CENTRALES ELÉCTRICAS</t>
  </si>
  <si>
    <t xml:space="preserve">   AUTOPRODUCTORES</t>
  </si>
  <si>
    <t xml:space="preserve">   CENTROS DE GAS</t>
  </si>
  <si>
    <t xml:space="preserve">   CARBONERA</t>
  </si>
  <si>
    <t xml:space="preserve">   COQUERÍA Y ALTOS HORNOS</t>
  </si>
  <si>
    <t xml:space="preserve">   DESTILERÍA</t>
  </si>
  <si>
    <t xml:space="preserve">   OTROS CENTROS </t>
  </si>
  <si>
    <t>TOTAL TRANSFORMACIÓN</t>
  </si>
  <si>
    <t>CONSUMO PROPIO</t>
  </si>
  <si>
    <t>PÉRDIDAS</t>
  </si>
  <si>
    <t>AJUSTE</t>
  </si>
  <si>
    <t xml:space="preserve">   TRANSPORTE</t>
  </si>
  <si>
    <t xml:space="preserve">   INDUSTRIAL</t>
  </si>
  <si>
    <t xml:space="preserve">   RESIDENCIAL</t>
  </si>
  <si>
    <t xml:space="preserve">   COMERCIAL, SERVICIOS, PÚBLICO</t>
  </si>
  <si>
    <t xml:space="preserve">   AGRO, PESCA Y MINERÍA</t>
  </si>
  <si>
    <t xml:space="preserve">   CONSTRUCCIÓN Y OTROS</t>
  </si>
  <si>
    <t>CONSUMO ENERGÉTICO</t>
  </si>
  <si>
    <t>CONSUMO NO ENERGÉTICO</t>
  </si>
  <si>
    <t>CONSUMO FINAL</t>
  </si>
  <si>
    <t>Fuente: sieLAC-OLADE</t>
  </si>
  <si>
    <t>Total utilización</t>
  </si>
  <si>
    <t>Diferencia</t>
  </si>
  <si>
    <t>Oferta</t>
  </si>
  <si>
    <t>Utilización</t>
  </si>
  <si>
    <t>2014 - Guatemala</t>
  </si>
  <si>
    <t>jueves, 11 de agosto de 2022 12:05:03</t>
  </si>
  <si>
    <t>2015 - Guatemala</t>
  </si>
  <si>
    <t>2016 - Guatemala</t>
  </si>
  <si>
    <t>2017 - Guatemala</t>
  </si>
  <si>
    <t>2018 - Guatemala</t>
  </si>
  <si>
    <t>2019 - Guatemala</t>
  </si>
  <si>
    <t>Cifras 2019 preliminares, sujetas a revisión y actualización.</t>
  </si>
  <si>
    <t>2020 - Guatemala</t>
  </si>
  <si>
    <t>Oferta1</t>
  </si>
  <si>
    <t>Balance1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</si>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</sst>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_(* #,##0.0_);_(* \(#,##0.0\);_(* \-??_);_(@_)"/>
    <numFmt numFmtId="166" formatCode="_(* #,##0.0_);_(* \(#,##0.0\);_(* &quot;-&quot;?_);_(@_)"/>
  </numFmts>
  <fonts count="3" x14ac:knownFonts="1">
    <font>
      <sz val="8"/>
      <name val="Verdana"/>
      <family val="2"/>
      <charset val="1"/>
    </font>
    <font>
      <b/>
      <sz val="8"/>
      <name val="Verdana"/>
      <family val="2"/>
      <charset val="1"/>
    </font>
    <font>
      <sz val="8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Border="0" applyProtection="0"/>
  </cellStyleXfs>
  <cellXfs count="11">
    <xf numFmtId="0" fontId="0" fillId="0" borderId="0" xfId="0"/>
    <xf numFmtId="164" fontId="2" fillId="0" borderId="0" xfId="1" applyBorder="1" applyProtection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2" fontId="1" fillId="2" borderId="1" xfId="0" applyNumberFormat="1" applyFont="1" applyFill="1" applyBorder="1"/>
    <xf numFmtId="0" fontId="0" fillId="2" borderId="0" xfId="0" applyFill="1"/>
    <xf numFmtId="164" fontId="0" fillId="0" borderId="0" xfId="0" applyNumberFormat="1"/>
    <xf numFmtId="165" fontId="2" fillId="0" borderId="0" xfId="1" applyNumberFormat="1" applyBorder="1" applyProtection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920880</xdr:colOff>
      <xdr:row>2</xdr:row>
      <xdr:rowOff>41400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920880" cy="289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920880</xdr:colOff>
      <xdr:row>2</xdr:row>
      <xdr:rowOff>41400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920880" cy="289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920880</xdr:colOff>
      <xdr:row>2</xdr:row>
      <xdr:rowOff>41400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920880" cy="289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920880</xdr:colOff>
      <xdr:row>2</xdr:row>
      <xdr:rowOff>41400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920880" cy="289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920880</xdr:colOff>
      <xdr:row>2</xdr:row>
      <xdr:rowOff>41400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920880" cy="289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920880</xdr:colOff>
      <xdr:row>2</xdr:row>
      <xdr:rowOff>41400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920880" cy="289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920880</xdr:colOff>
      <xdr:row>2</xdr:row>
      <xdr:rowOff>41400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920880" cy="2890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"/>
  <sheetViews>
    <sheetView zoomScaleNormal="100" workbookViewId="0">
      <selection activeCell="M12" sqref="M12"/>
    </sheetView>
  </sheetViews>
  <sheetFormatPr defaultColWidth="8.75" defaultRowHeight="10.3" x14ac:dyDescent="0.25"/>
  <cols>
    <col min="1" max="1" width="32.58203125" customWidth="1"/>
    <col min="2" max="2" width="2.75" customWidth="1"/>
    <col min="3" max="3" width="18" customWidth="1"/>
    <col min="4" max="4" width="13.83203125" customWidth="1"/>
    <col min="5" max="5" width="16.6640625" customWidth="1"/>
    <col min="6" max="6" width="14.6640625" customWidth="1"/>
    <col min="7" max="7" width="11.4140625" customWidth="1"/>
    <col min="8" max="8" width="9.33203125" customWidth="1"/>
    <col min="9" max="9" width="11.4140625" customWidth="1"/>
    <col min="10" max="10" width="29.08203125" customWidth="1"/>
    <col min="11" max="11" width="17.33203125" customWidth="1"/>
    <col min="12" max="12" width="18.33203125" customWidth="1"/>
    <col min="13" max="13" width="14.33203125" customWidth="1"/>
    <col min="14" max="14" width="25.4140625" customWidth="1"/>
    <col min="15" max="15" width="18.9140625" customWidth="1"/>
    <col min="16" max="16" width="18.33203125" customWidth="1"/>
    <col min="17" max="18" width="11.08203125" customWidth="1"/>
    <col min="19" max="19" width="9.4140625" customWidth="1"/>
    <col min="20" max="20" width="16.6640625" customWidth="1"/>
    <col min="21" max="21" width="7.33203125" customWidth="1"/>
    <col min="22" max="22" width="20.1640625" customWidth="1"/>
    <col min="23" max="23" width="15.4140625" customWidth="1"/>
    <col min="24" max="24" width="21.08203125" customWidth="1"/>
    <col min="25" max="25" width="11.4140625" customWidth="1"/>
  </cols>
  <sheetData>
    <row r="1" spans="1:25" x14ac:dyDescent="0.25">
      <c r="A1" t="s">
        <v>0</v>
      </c>
    </row>
    <row r="2" spans="1:25" x14ac:dyDescent="0.25">
      <c r="A2" t="s">
        <v>1</v>
      </c>
    </row>
    <row r="3" spans="1:25" x14ac:dyDescent="0.25">
      <c r="A3" s="2"/>
      <c r="B3" s="2"/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3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3" t="s">
        <v>23</v>
      </c>
      <c r="Y3" s="3" t="s">
        <v>24</v>
      </c>
    </row>
    <row r="4" spans="1:25" x14ac:dyDescent="0.25">
      <c r="A4" s="2"/>
      <c r="B4" s="2"/>
      <c r="C4" s="2" t="s">
        <v>25</v>
      </c>
      <c r="D4" s="2" t="s">
        <v>25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25</v>
      </c>
      <c r="L4" s="3" t="s">
        <v>25</v>
      </c>
      <c r="M4" s="2" t="s">
        <v>25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25</v>
      </c>
      <c r="S4" s="2" t="s">
        <v>25</v>
      </c>
      <c r="T4" s="2" t="s">
        <v>25</v>
      </c>
      <c r="U4" s="2" t="s">
        <v>25</v>
      </c>
      <c r="V4" s="2" t="s">
        <v>25</v>
      </c>
      <c r="W4" s="2" t="s">
        <v>25</v>
      </c>
      <c r="X4" s="3" t="s">
        <v>25</v>
      </c>
      <c r="Y4" s="3" t="s">
        <v>25</v>
      </c>
    </row>
    <row r="5" spans="1:25" x14ac:dyDescent="0.25">
      <c r="A5" s="2" t="s">
        <v>26</v>
      </c>
      <c r="B5" s="4">
        <v>1</v>
      </c>
      <c r="C5" s="5">
        <v>21015.666435217401</v>
      </c>
      <c r="D5" s="4"/>
      <c r="E5" s="5">
        <v>0</v>
      </c>
      <c r="F5" s="5">
        <v>21113.158502591501</v>
      </c>
      <c r="G5" s="5">
        <v>8021.6403356793098</v>
      </c>
      <c r="H5" s="4"/>
      <c r="I5" s="5">
        <v>245738.99373997</v>
      </c>
      <c r="J5" s="5">
        <v>51624.4593951637</v>
      </c>
      <c r="K5" s="4"/>
      <c r="L5" s="6">
        <v>347513.91840862198</v>
      </c>
      <c r="M5" s="5">
        <v>37700.861820585102</v>
      </c>
      <c r="N5" s="5">
        <v>0</v>
      </c>
      <c r="O5" s="5">
        <v>0.92904888504262595</v>
      </c>
      <c r="P5" s="5">
        <v>15.7938310457247</v>
      </c>
      <c r="Q5" s="5">
        <v>1495.88483602926</v>
      </c>
      <c r="R5" s="5">
        <v>0</v>
      </c>
      <c r="S5" s="5">
        <v>0</v>
      </c>
      <c r="T5" s="5">
        <v>1989.1925654416</v>
      </c>
      <c r="U5" s="4"/>
      <c r="V5" s="4"/>
      <c r="W5" s="5">
        <v>1117.0070875978099</v>
      </c>
      <c r="X5" s="6">
        <v>42319.669189584602</v>
      </c>
      <c r="Y5" s="6">
        <v>347513.91840862198</v>
      </c>
    </row>
    <row r="6" spans="1:25" x14ac:dyDescent="0.25">
      <c r="A6" s="2" t="s">
        <v>27</v>
      </c>
      <c r="B6" s="4">
        <v>2</v>
      </c>
      <c r="C6" s="5">
        <v>0</v>
      </c>
      <c r="D6" s="4"/>
      <c r="E6" s="5">
        <v>37713.229783867297</v>
      </c>
      <c r="F6" s="5">
        <v>0</v>
      </c>
      <c r="G6" s="5">
        <v>0</v>
      </c>
      <c r="H6" s="4"/>
      <c r="I6" s="5">
        <v>0</v>
      </c>
      <c r="J6" s="5">
        <v>0</v>
      </c>
      <c r="K6" s="4"/>
      <c r="L6" s="6">
        <v>37713.229783867297</v>
      </c>
      <c r="M6" s="5">
        <v>959.12684269588397</v>
      </c>
      <c r="N6" s="5">
        <v>19110.8258931034</v>
      </c>
      <c r="O6" s="5">
        <v>44589.410909844402</v>
      </c>
      <c r="P6" s="5">
        <v>4237.2758335687904</v>
      </c>
      <c r="Q6" s="5">
        <v>56274.813589244499</v>
      </c>
      <c r="R6" s="5">
        <v>19655.074343072502</v>
      </c>
      <c r="S6" s="5">
        <v>5973.6101341581698</v>
      </c>
      <c r="T6" s="4"/>
      <c r="U6" s="4"/>
      <c r="V6" s="4"/>
      <c r="W6" s="5">
        <v>228.77828794174701</v>
      </c>
      <c r="X6" s="6">
        <v>151028.915833629</v>
      </c>
      <c r="Y6" s="6">
        <v>188742.14561749701</v>
      </c>
    </row>
    <row r="7" spans="1:25" x14ac:dyDescent="0.25">
      <c r="A7" s="2" t="s">
        <v>28</v>
      </c>
      <c r="B7" s="4">
        <v>3</v>
      </c>
      <c r="C7" s="5">
        <v>18584.926158613998</v>
      </c>
      <c r="D7" s="4"/>
      <c r="E7" s="5">
        <v>0</v>
      </c>
      <c r="F7" s="5">
        <v>0</v>
      </c>
      <c r="G7" s="5">
        <v>0</v>
      </c>
      <c r="H7" s="4"/>
      <c r="I7" s="5">
        <v>0</v>
      </c>
      <c r="J7" s="5">
        <v>0</v>
      </c>
      <c r="K7" s="4"/>
      <c r="L7" s="6">
        <v>18584.926158613998</v>
      </c>
      <c r="M7" s="5">
        <v>2114.92172124423</v>
      </c>
      <c r="N7" s="5">
        <v>5481.0980939749397</v>
      </c>
      <c r="O7" s="5">
        <v>1451.5808173237899</v>
      </c>
      <c r="P7" s="5">
        <v>0</v>
      </c>
      <c r="Q7" s="5">
        <v>1501.63332600546</v>
      </c>
      <c r="R7" s="5">
        <v>70.956108595130601</v>
      </c>
      <c r="S7" s="5">
        <v>0</v>
      </c>
      <c r="T7" s="4"/>
      <c r="U7" s="4"/>
      <c r="V7" s="4"/>
      <c r="W7" s="5">
        <v>515.56406564334304</v>
      </c>
      <c r="X7" s="6">
        <v>11135.7541327869</v>
      </c>
      <c r="Y7" s="6">
        <v>29720.680291400899</v>
      </c>
    </row>
    <row r="8" spans="1:25" x14ac:dyDescent="0.25">
      <c r="A8" s="2" t="s">
        <v>29</v>
      </c>
      <c r="B8" s="4">
        <v>4</v>
      </c>
      <c r="C8" s="5">
        <v>338.231859710832</v>
      </c>
      <c r="D8" s="4"/>
      <c r="E8" s="5">
        <v>-8709.0784450555493</v>
      </c>
      <c r="F8" s="5">
        <v>0</v>
      </c>
      <c r="G8" s="4"/>
      <c r="H8" s="4"/>
      <c r="I8" s="5">
        <v>1763.9154393640699</v>
      </c>
      <c r="J8" s="5">
        <v>0</v>
      </c>
      <c r="K8" s="4"/>
      <c r="L8" s="6">
        <v>-6606.9311459806504</v>
      </c>
      <c r="M8" s="4"/>
      <c r="N8" s="5">
        <v>-527.52557003826905</v>
      </c>
      <c r="O8" s="5">
        <v>964.41080822956303</v>
      </c>
      <c r="P8" s="5">
        <v>-1006.33413916711</v>
      </c>
      <c r="Q8" s="5">
        <v>1817.8002746965301</v>
      </c>
      <c r="R8" s="5">
        <v>-100.453410695234</v>
      </c>
      <c r="S8" s="5">
        <v>-143.886446070977</v>
      </c>
      <c r="T8" s="4"/>
      <c r="U8" s="4"/>
      <c r="V8" s="4"/>
      <c r="W8" s="5">
        <v>294.27623433725199</v>
      </c>
      <c r="X8" s="6">
        <v>1298.2877512917501</v>
      </c>
      <c r="Y8" s="6">
        <v>-5308.6433946889001</v>
      </c>
    </row>
    <row r="9" spans="1:25" x14ac:dyDescent="0.25">
      <c r="A9" s="2" t="s">
        <v>30</v>
      </c>
      <c r="B9" s="4">
        <v>5</v>
      </c>
      <c r="C9" s="4"/>
      <c r="D9" s="4"/>
      <c r="E9" s="4"/>
      <c r="F9" s="4"/>
      <c r="G9" s="4"/>
      <c r="H9" s="4"/>
      <c r="I9" s="4"/>
      <c r="J9" s="4"/>
      <c r="K9" s="4"/>
      <c r="L9" s="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3"/>
      <c r="Y9" s="3"/>
    </row>
    <row r="10" spans="1:25" x14ac:dyDescent="0.25">
      <c r="A10" s="3" t="s">
        <v>31</v>
      </c>
      <c r="B10" s="4">
        <v>6</v>
      </c>
      <c r="C10" s="6">
        <v>2768.9721363142198</v>
      </c>
      <c r="D10" s="3"/>
      <c r="E10" s="6">
        <v>29004.1513388118</v>
      </c>
      <c r="F10" s="6">
        <v>21113.158502591501</v>
      </c>
      <c r="G10" s="6">
        <v>8021.6403356793098</v>
      </c>
      <c r="H10" s="3"/>
      <c r="I10" s="6">
        <v>247502.909179334</v>
      </c>
      <c r="J10" s="6">
        <v>51624.4593951637</v>
      </c>
      <c r="K10" s="3"/>
      <c r="L10" s="6">
        <v>360035.29088789399</v>
      </c>
      <c r="M10" s="6">
        <v>36545.066942036799</v>
      </c>
      <c r="N10" s="6">
        <v>13102.2022290902</v>
      </c>
      <c r="O10" s="6">
        <v>44103.169949635201</v>
      </c>
      <c r="P10" s="6">
        <v>3246.7355254474101</v>
      </c>
      <c r="Q10" s="6">
        <v>58086.865373964902</v>
      </c>
      <c r="R10" s="6">
        <v>19483.664823782099</v>
      </c>
      <c r="S10" s="6">
        <v>5829.7236880871897</v>
      </c>
      <c r="T10" s="6">
        <v>1989.1925654416</v>
      </c>
      <c r="U10" s="3"/>
      <c r="V10" s="3"/>
      <c r="W10" s="6">
        <v>1124.4975442334701</v>
      </c>
      <c r="X10" s="6">
        <v>183511.11864171899</v>
      </c>
      <c r="Y10" s="6">
        <v>501226.74034002901</v>
      </c>
    </row>
    <row r="11" spans="1:25" x14ac:dyDescent="0.25">
      <c r="A11" s="2" t="s">
        <v>32</v>
      </c>
      <c r="B11" s="4">
        <v>7</v>
      </c>
      <c r="C11" s="5">
        <v>-2768.9721363142398</v>
      </c>
      <c r="D11" s="4"/>
      <c r="E11" s="4"/>
      <c r="F11" s="4"/>
      <c r="G11" s="4"/>
      <c r="H11" s="4"/>
      <c r="I11" s="4"/>
      <c r="J11" s="4"/>
      <c r="K11" s="4"/>
      <c r="L11" s="6">
        <v>-2768.9721363142398</v>
      </c>
      <c r="M11" s="4"/>
      <c r="N11" s="5">
        <v>0</v>
      </c>
      <c r="O11" s="5">
        <v>0.92904888504262595</v>
      </c>
      <c r="P11" s="5">
        <v>15.7938310457247</v>
      </c>
      <c r="Q11" s="5">
        <v>1495.88483602926</v>
      </c>
      <c r="R11" s="5">
        <v>0</v>
      </c>
      <c r="S11" s="5">
        <v>0</v>
      </c>
      <c r="T11" s="4"/>
      <c r="U11" s="4"/>
      <c r="V11" s="4"/>
      <c r="W11" s="5">
        <v>1117.0070875978099</v>
      </c>
      <c r="X11" s="6">
        <v>2629.6148035578399</v>
      </c>
      <c r="Y11" s="6">
        <v>-139.35733275639399</v>
      </c>
    </row>
    <row r="12" spans="1:25" x14ac:dyDescent="0.25">
      <c r="A12" s="2" t="s">
        <v>33</v>
      </c>
      <c r="B12" s="4">
        <v>8</v>
      </c>
      <c r="C12" s="4"/>
      <c r="D12" s="4"/>
      <c r="E12" s="5">
        <v>-28460.715806617201</v>
      </c>
      <c r="F12" s="5">
        <v>-21011.195387458101</v>
      </c>
      <c r="G12" s="5">
        <v>-8021.6403356793098</v>
      </c>
      <c r="H12" s="4"/>
      <c r="I12" s="5">
        <v>-1763.9154393640699</v>
      </c>
      <c r="J12" s="5">
        <v>-34260.535733716999</v>
      </c>
      <c r="K12" s="4"/>
      <c r="L12" s="6">
        <v>-93518.002702835598</v>
      </c>
      <c r="M12" s="5">
        <v>34795.203367059003</v>
      </c>
      <c r="N12" s="4"/>
      <c r="O12" s="4"/>
      <c r="P12" s="4"/>
      <c r="Q12" s="5">
        <v>-93.427478502099405</v>
      </c>
      <c r="R12" s="5">
        <v>-11546.567936641701</v>
      </c>
      <c r="S12" s="4"/>
      <c r="T12" s="4"/>
      <c r="U12" s="4"/>
      <c r="V12" s="4"/>
      <c r="W12" s="4"/>
      <c r="X12" s="6">
        <v>34795.203367059003</v>
      </c>
      <c r="Y12" s="6">
        <v>-70362.794750920395</v>
      </c>
    </row>
    <row r="13" spans="1:25" x14ac:dyDescent="0.25">
      <c r="A13" s="2" t="s">
        <v>34</v>
      </c>
      <c r="B13" s="4">
        <v>9</v>
      </c>
      <c r="C13" s="4"/>
      <c r="D13" s="4"/>
      <c r="E13" s="5">
        <v>-543.43553219462297</v>
      </c>
      <c r="F13" s="5">
        <v>-101.963115133428</v>
      </c>
      <c r="G13" s="4"/>
      <c r="H13" s="4"/>
      <c r="I13" s="4"/>
      <c r="J13" s="5">
        <v>-17363.923661446701</v>
      </c>
      <c r="K13" s="4"/>
      <c r="L13" s="6">
        <v>-18009.322308774801</v>
      </c>
      <c r="M13" s="5">
        <v>2905.65845352613</v>
      </c>
      <c r="N13" s="4"/>
      <c r="O13" s="4"/>
      <c r="P13" s="4"/>
      <c r="Q13" s="4"/>
      <c r="R13" s="5">
        <v>-6606.8730804253501</v>
      </c>
      <c r="S13" s="4"/>
      <c r="T13" s="4"/>
      <c r="U13" s="4"/>
      <c r="V13" s="4"/>
      <c r="W13" s="4"/>
      <c r="X13" s="6">
        <v>2905.65845352613</v>
      </c>
      <c r="Y13" s="6">
        <v>-21710.536935674001</v>
      </c>
    </row>
    <row r="14" spans="1:25" x14ac:dyDescent="0.25">
      <c r="A14" s="2" t="s">
        <v>35</v>
      </c>
      <c r="B14" s="4">
        <v>10</v>
      </c>
      <c r="C14" s="4"/>
      <c r="D14" s="4"/>
      <c r="E14" s="4"/>
      <c r="F14" s="4"/>
      <c r="G14" s="4"/>
      <c r="H14" s="4"/>
      <c r="I14" s="4"/>
      <c r="J14" s="4"/>
      <c r="K14" s="4"/>
      <c r="L14" s="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3"/>
      <c r="Y14" s="3"/>
    </row>
    <row r="15" spans="1:25" x14ac:dyDescent="0.25">
      <c r="A15" s="2" t="s">
        <v>36</v>
      </c>
      <c r="B15" s="4">
        <v>11</v>
      </c>
      <c r="C15" s="4"/>
      <c r="D15" s="4"/>
      <c r="E15" s="4"/>
      <c r="F15" s="4"/>
      <c r="G15" s="4"/>
      <c r="H15" s="4"/>
      <c r="I15" s="5">
        <v>-4151.3862301424097</v>
      </c>
      <c r="J15" s="4"/>
      <c r="K15" s="4"/>
      <c r="L15" s="6">
        <v>-4151.3862301424097</v>
      </c>
      <c r="M15" s="4"/>
      <c r="N15" s="4"/>
      <c r="O15" s="4"/>
      <c r="P15" s="4"/>
      <c r="Q15" s="4"/>
      <c r="R15" s="4"/>
      <c r="S15" s="4"/>
      <c r="T15" s="5">
        <v>1989.1925654416</v>
      </c>
      <c r="U15" s="4"/>
      <c r="V15" s="4"/>
      <c r="W15" s="4"/>
      <c r="X15" s="6">
        <v>1989.1925654416</v>
      </c>
      <c r="Y15" s="6">
        <v>-2162.1936647008101</v>
      </c>
    </row>
    <row r="16" spans="1:25" x14ac:dyDescent="0.25">
      <c r="A16" s="2" t="s">
        <v>37</v>
      </c>
      <c r="B16" s="4">
        <v>12</v>
      </c>
      <c r="C16" s="4"/>
      <c r="D16" s="4"/>
      <c r="E16" s="4"/>
      <c r="F16" s="4"/>
      <c r="G16" s="4"/>
      <c r="H16" s="4"/>
      <c r="I16" s="4"/>
      <c r="J16" s="4"/>
      <c r="K16" s="4"/>
      <c r="L16" s="3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3"/>
      <c r="Y16" s="3"/>
    </row>
    <row r="17" spans="1:25" x14ac:dyDescent="0.25">
      <c r="A17" s="2" t="s">
        <v>38</v>
      </c>
      <c r="B17" s="4">
        <v>13</v>
      </c>
      <c r="C17" s="4"/>
      <c r="D17" s="4"/>
      <c r="E17" s="4"/>
      <c r="F17" s="4"/>
      <c r="G17" s="4"/>
      <c r="H17" s="4"/>
      <c r="I17" s="4"/>
      <c r="J17" s="4"/>
      <c r="K17" s="4"/>
      <c r="L17" s="3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3"/>
      <c r="Y17" s="3"/>
    </row>
    <row r="18" spans="1:25" x14ac:dyDescent="0.25">
      <c r="A18" s="2" t="s">
        <v>39</v>
      </c>
      <c r="B18" s="4">
        <v>14</v>
      </c>
      <c r="C18" s="4"/>
      <c r="D18" s="4"/>
      <c r="E18" s="4"/>
      <c r="F18" s="4"/>
      <c r="G18" s="4"/>
      <c r="H18" s="4"/>
      <c r="I18" s="4"/>
      <c r="J18" s="4"/>
      <c r="K18" s="4"/>
      <c r="L18" s="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3"/>
      <c r="Y18" s="3"/>
    </row>
    <row r="19" spans="1:25" x14ac:dyDescent="0.25">
      <c r="A19" s="3" t="s">
        <v>40</v>
      </c>
      <c r="B19" s="4">
        <v>15</v>
      </c>
      <c r="C19" s="6">
        <v>-2768.9721363142398</v>
      </c>
      <c r="D19" s="3"/>
      <c r="E19" s="6">
        <v>-29004.1513388118</v>
      </c>
      <c r="F19" s="6">
        <v>-21113.158502591501</v>
      </c>
      <c r="G19" s="6">
        <v>-8021.6403356793098</v>
      </c>
      <c r="H19" s="3"/>
      <c r="I19" s="6">
        <v>-5915.3016695064798</v>
      </c>
      <c r="J19" s="6">
        <v>-51624.4593951637</v>
      </c>
      <c r="K19" s="3"/>
      <c r="L19" s="6">
        <v>-118447.683378067</v>
      </c>
      <c r="M19" s="3"/>
      <c r="N19" s="3"/>
      <c r="O19" s="3"/>
      <c r="P19" s="3"/>
      <c r="Q19" s="6">
        <v>-93.427478502099405</v>
      </c>
      <c r="R19" s="6">
        <v>-18153.441017067002</v>
      </c>
      <c r="S19" s="3"/>
      <c r="T19" s="3"/>
      <c r="U19" s="3"/>
      <c r="V19" s="3"/>
      <c r="W19" s="3"/>
      <c r="X19" s="6">
        <v>-18246.868495569099</v>
      </c>
      <c r="Y19" s="6">
        <v>-94374.882684051496</v>
      </c>
    </row>
    <row r="20" spans="1:25" x14ac:dyDescent="0.25">
      <c r="A20" s="2" t="s">
        <v>41</v>
      </c>
      <c r="B20" s="4">
        <v>16</v>
      </c>
      <c r="C20" s="4"/>
      <c r="D20" s="4"/>
      <c r="E20" s="4"/>
      <c r="F20" s="4"/>
      <c r="G20" s="4"/>
      <c r="H20" s="4"/>
      <c r="I20" s="4"/>
      <c r="J20" s="4"/>
      <c r="K20" s="4"/>
      <c r="L20" s="3"/>
      <c r="M20" s="5">
        <v>1383.24344384043</v>
      </c>
      <c r="N20" s="4"/>
      <c r="O20" s="4"/>
      <c r="P20" s="5">
        <v>15.7999049931384</v>
      </c>
      <c r="Q20" s="4"/>
      <c r="R20" s="4"/>
      <c r="S20" s="4"/>
      <c r="T20" s="4"/>
      <c r="U20" s="4"/>
      <c r="V20" s="4"/>
      <c r="W20" s="4"/>
      <c r="X20" s="6">
        <v>1399.04334883357</v>
      </c>
      <c r="Y20" s="6">
        <v>1399.04334883357</v>
      </c>
    </row>
    <row r="21" spans="1:25" x14ac:dyDescent="0.25">
      <c r="A21" s="2" t="s">
        <v>42</v>
      </c>
      <c r="B21" s="4">
        <v>17</v>
      </c>
      <c r="C21" s="4"/>
      <c r="D21" s="4"/>
      <c r="E21" s="4"/>
      <c r="F21" s="4"/>
      <c r="G21" s="4"/>
      <c r="H21" s="4"/>
      <c r="I21" s="4"/>
      <c r="J21" s="4"/>
      <c r="K21" s="4"/>
      <c r="L21" s="3"/>
      <c r="M21" s="5">
        <v>4314.762428993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6">
        <v>4314.762428993</v>
      </c>
      <c r="Y21" s="6">
        <v>4314.762428993</v>
      </c>
    </row>
    <row r="22" spans="1:25" x14ac:dyDescent="0.25">
      <c r="A22" s="3" t="s">
        <v>43</v>
      </c>
      <c r="B22" s="4">
        <v>18</v>
      </c>
      <c r="C22" s="6">
        <v>-2.0463997029424801E-11</v>
      </c>
      <c r="D22" s="3"/>
      <c r="E22" s="6">
        <v>5.2810314914644697E-12</v>
      </c>
      <c r="F22" s="6">
        <v>-7.9215472371967094E-12</v>
      </c>
      <c r="G22" s="3"/>
      <c r="H22" s="3"/>
      <c r="I22" s="6">
        <v>-4.6473077124887401E-10</v>
      </c>
      <c r="J22" s="3"/>
      <c r="K22" s="3"/>
      <c r="L22" s="6">
        <v>-4.6473077124887401E-10</v>
      </c>
      <c r="M22" s="6">
        <v>839.36273787963103</v>
      </c>
      <c r="N22" s="6">
        <v>5.8065555290026501E-2</v>
      </c>
      <c r="O22" s="6">
        <v>0.92904888502065797</v>
      </c>
      <c r="P22" s="6">
        <v>5.1991607903270301E-2</v>
      </c>
      <c r="Q22" s="6">
        <v>1495.9429015845501</v>
      </c>
      <c r="R22" s="6">
        <v>-5.8065555303064002E-2</v>
      </c>
      <c r="S22" s="6">
        <v>1.51829655379604E-11</v>
      </c>
      <c r="T22" s="6">
        <v>-3.3006446821653001E-13</v>
      </c>
      <c r="U22" s="3"/>
      <c r="V22" s="3"/>
      <c r="W22" s="6">
        <v>1.6503223410826501E-13</v>
      </c>
      <c r="X22" s="6">
        <v>2336.2866799570802</v>
      </c>
      <c r="Y22" s="6">
        <v>2336.2866799568101</v>
      </c>
    </row>
    <row r="23" spans="1:25" x14ac:dyDescent="0.25">
      <c r="A23" s="2" t="s">
        <v>44</v>
      </c>
      <c r="B23" s="4">
        <v>19</v>
      </c>
      <c r="C23" s="4"/>
      <c r="D23" s="4"/>
      <c r="E23" s="4"/>
      <c r="F23" s="4"/>
      <c r="G23" s="4"/>
      <c r="H23" s="4"/>
      <c r="I23" s="4"/>
      <c r="J23" s="4"/>
      <c r="K23" s="4"/>
      <c r="L23" s="3"/>
      <c r="M23" s="4"/>
      <c r="N23" s="5">
        <v>130.99589279100999</v>
      </c>
      <c r="O23" s="5">
        <v>43001.5502341959</v>
      </c>
      <c r="P23" s="5">
        <v>2150.9223655396299</v>
      </c>
      <c r="Q23" s="5">
        <v>51977.6721681458</v>
      </c>
      <c r="R23" s="4"/>
      <c r="S23" s="4"/>
      <c r="T23" s="4"/>
      <c r="U23" s="4"/>
      <c r="V23" s="4"/>
      <c r="W23" s="4"/>
      <c r="X23" s="6">
        <v>97261.140660672405</v>
      </c>
      <c r="Y23" s="6">
        <v>97261.140660672405</v>
      </c>
    </row>
    <row r="24" spans="1:25" x14ac:dyDescent="0.25">
      <c r="A24" s="2" t="s">
        <v>45</v>
      </c>
      <c r="B24" s="4">
        <v>20</v>
      </c>
      <c r="C24" s="4"/>
      <c r="D24" s="4"/>
      <c r="E24" s="4"/>
      <c r="F24" s="4"/>
      <c r="G24" s="4"/>
      <c r="H24" s="4"/>
      <c r="I24" s="4"/>
      <c r="J24" s="4"/>
      <c r="K24" s="4"/>
      <c r="L24" s="3"/>
      <c r="M24" s="5">
        <v>11128.960462814999</v>
      </c>
      <c r="N24" s="5">
        <v>2620.4404458180502</v>
      </c>
      <c r="O24" s="5">
        <v>880.56414635446595</v>
      </c>
      <c r="P24" s="5">
        <v>129.60231946344601</v>
      </c>
      <c r="Q24" s="5">
        <v>4519.8228257323799</v>
      </c>
      <c r="R24" s="5">
        <v>1330.2818722704101</v>
      </c>
      <c r="S24" s="5">
        <v>5829.7236880871797</v>
      </c>
      <c r="T24" s="4"/>
      <c r="U24" s="4"/>
      <c r="V24" s="4"/>
      <c r="W24" s="4"/>
      <c r="X24" s="6">
        <v>26439.395760541</v>
      </c>
      <c r="Y24" s="6">
        <v>26439.395760541</v>
      </c>
    </row>
    <row r="25" spans="1:25" x14ac:dyDescent="0.25">
      <c r="A25" s="2" t="s">
        <v>46</v>
      </c>
      <c r="B25" s="4">
        <v>21</v>
      </c>
      <c r="C25" s="4"/>
      <c r="D25" s="4"/>
      <c r="E25" s="4"/>
      <c r="F25" s="4"/>
      <c r="G25" s="4"/>
      <c r="H25" s="4"/>
      <c r="I25" s="5">
        <v>234339.9810265</v>
      </c>
      <c r="J25" s="4"/>
      <c r="K25" s="4"/>
      <c r="L25" s="6">
        <v>234339.9810265</v>
      </c>
      <c r="M25" s="5">
        <v>11569.736093212399</v>
      </c>
      <c r="N25" s="5">
        <v>10088.6579737885</v>
      </c>
      <c r="O25" s="4"/>
      <c r="P25" s="5">
        <v>907.15817068880904</v>
      </c>
      <c r="Q25" s="4"/>
      <c r="R25" s="4"/>
      <c r="S25" s="4"/>
      <c r="T25" s="5">
        <v>1496.1690836529201</v>
      </c>
      <c r="U25" s="4"/>
      <c r="V25" s="4"/>
      <c r="W25" s="4"/>
      <c r="X25" s="6">
        <v>24061.721321342699</v>
      </c>
      <c r="Y25" s="6">
        <v>258401.70234784199</v>
      </c>
    </row>
    <row r="26" spans="1:25" x14ac:dyDescent="0.25">
      <c r="A26" s="2" t="s">
        <v>47</v>
      </c>
      <c r="B26" s="4">
        <v>22</v>
      </c>
      <c r="C26" s="4"/>
      <c r="D26" s="4"/>
      <c r="E26" s="4"/>
      <c r="F26" s="4"/>
      <c r="G26" s="4"/>
      <c r="H26" s="4"/>
      <c r="I26" s="5">
        <v>7247.6264833281903</v>
      </c>
      <c r="J26" s="4"/>
      <c r="K26" s="4"/>
      <c r="L26" s="6">
        <v>7247.6264833281903</v>
      </c>
      <c r="M26" s="5">
        <v>7309.0017752963004</v>
      </c>
      <c r="N26" s="5">
        <v>262.04985113733602</v>
      </c>
      <c r="O26" s="5">
        <v>220.12652019978799</v>
      </c>
      <c r="P26" s="5">
        <v>43.200773154482199</v>
      </c>
      <c r="Q26" s="4"/>
      <c r="R26" s="4"/>
      <c r="S26" s="4"/>
      <c r="T26" s="5">
        <v>493.02348178868198</v>
      </c>
      <c r="U26" s="4"/>
      <c r="V26" s="4"/>
      <c r="W26" s="4"/>
      <c r="X26" s="6">
        <v>8327.4024015765899</v>
      </c>
      <c r="Y26" s="6">
        <v>15575.028884904799</v>
      </c>
    </row>
    <row r="27" spans="1:25" x14ac:dyDescent="0.25">
      <c r="A27" s="2" t="s">
        <v>48</v>
      </c>
      <c r="B27" s="4">
        <v>23</v>
      </c>
      <c r="C27" s="4"/>
      <c r="D27" s="4"/>
      <c r="E27" s="4"/>
      <c r="F27" s="4"/>
      <c r="G27" s="4"/>
      <c r="H27" s="4"/>
      <c r="I27" s="4"/>
      <c r="J27" s="4"/>
      <c r="K27" s="4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3"/>
      <c r="Y27" s="3"/>
    </row>
    <row r="28" spans="1:25" x14ac:dyDescent="0.25">
      <c r="A28" s="2" t="s">
        <v>49</v>
      </c>
      <c r="B28" s="4">
        <v>24</v>
      </c>
      <c r="C28" s="4"/>
      <c r="D28" s="4"/>
      <c r="E28" s="4"/>
      <c r="F28" s="4"/>
      <c r="G28" s="4"/>
      <c r="H28" s="4"/>
      <c r="I28" s="4"/>
      <c r="J28" s="4"/>
      <c r="K28" s="4"/>
      <c r="L28" s="3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3"/>
      <c r="Y28" s="3"/>
    </row>
    <row r="29" spans="1:25" x14ac:dyDescent="0.25">
      <c r="A29" s="3" t="s">
        <v>50</v>
      </c>
      <c r="B29" s="4">
        <v>25</v>
      </c>
      <c r="C29" s="3"/>
      <c r="D29" s="3"/>
      <c r="E29" s="3"/>
      <c r="F29" s="3"/>
      <c r="G29" s="3"/>
      <c r="H29" s="3"/>
      <c r="I29" s="6">
        <v>241587.607509828</v>
      </c>
      <c r="J29" s="3"/>
      <c r="K29" s="3"/>
      <c r="L29" s="6">
        <v>241587.607509828</v>
      </c>
      <c r="M29" s="6">
        <v>30007.6983313237</v>
      </c>
      <c r="N29" s="6">
        <v>13102.1441635349</v>
      </c>
      <c r="O29" s="6">
        <v>44102.240900750199</v>
      </c>
      <c r="P29" s="6">
        <v>3230.8836288463699</v>
      </c>
      <c r="Q29" s="6">
        <v>56497.494993878201</v>
      </c>
      <c r="R29" s="6">
        <v>1330.2818722704101</v>
      </c>
      <c r="S29" s="6">
        <v>5829.7236880871797</v>
      </c>
      <c r="T29" s="6">
        <v>1989.1925654416</v>
      </c>
      <c r="U29" s="3"/>
      <c r="V29" s="3"/>
      <c r="W29" s="3"/>
      <c r="X29" s="6">
        <v>156089.660144133</v>
      </c>
      <c r="Y29" s="6">
        <v>397677.26765395998</v>
      </c>
    </row>
    <row r="30" spans="1:25" x14ac:dyDescent="0.25">
      <c r="A30" s="3" t="s">
        <v>51</v>
      </c>
      <c r="B30" s="4">
        <v>26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6">
        <v>1124.4975442334701</v>
      </c>
      <c r="X30" s="6">
        <v>1124.4975442334701</v>
      </c>
      <c r="Y30" s="6">
        <v>1124.4975442334701</v>
      </c>
    </row>
    <row r="31" spans="1:25" x14ac:dyDescent="0.25">
      <c r="A31" s="3" t="s">
        <v>52</v>
      </c>
      <c r="B31" s="4">
        <v>27</v>
      </c>
      <c r="C31" s="3"/>
      <c r="D31" s="3"/>
      <c r="E31" s="3"/>
      <c r="F31" s="3"/>
      <c r="G31" s="3"/>
      <c r="H31" s="3"/>
      <c r="I31" s="6">
        <v>241587.607509828</v>
      </c>
      <c r="J31" s="3"/>
      <c r="K31" s="3"/>
      <c r="L31" s="6">
        <v>241587.607509828</v>
      </c>
      <c r="M31" s="6">
        <v>30007.6983313237</v>
      </c>
      <c r="N31" s="6">
        <v>13102.1441635349</v>
      </c>
      <c r="O31" s="6">
        <v>44102.240900750199</v>
      </c>
      <c r="P31" s="6">
        <v>3230.8836288463699</v>
      </c>
      <c r="Q31" s="6">
        <v>56497.494993878201</v>
      </c>
      <c r="R31" s="6">
        <v>1330.2818722704101</v>
      </c>
      <c r="S31" s="6">
        <v>5829.7236880871797</v>
      </c>
      <c r="T31" s="6">
        <v>1989.1925654416</v>
      </c>
      <c r="U31" s="3"/>
      <c r="V31" s="3"/>
      <c r="W31" s="6">
        <v>1124.4975442334701</v>
      </c>
      <c r="X31" s="6">
        <v>157214.15768836599</v>
      </c>
      <c r="Y31" s="6">
        <v>398801.76519819401</v>
      </c>
    </row>
    <row r="33" spans="1:25" x14ac:dyDescent="0.25">
      <c r="A33" t="s">
        <v>67</v>
      </c>
      <c r="B33" s="1"/>
      <c r="C33" s="1">
        <f>C5+C6+C7*(-1)+C8+C9*(-1)</f>
        <v>2768.9721363142348</v>
      </c>
      <c r="D33" s="1">
        <f>D5+D6+D7*(-1)+D8+D9*(-1)</f>
        <v>0</v>
      </c>
      <c r="E33" s="1">
        <f>E5+E6+E7*(-1)+E8+E9*(-1)</f>
        <v>29004.151338811746</v>
      </c>
      <c r="F33" s="1">
        <f>F5+F6+F7*(-1)+F8+F9*(-1)</f>
        <v>21113.158502591501</v>
      </c>
      <c r="G33" s="1">
        <f>G5+G6+G7*(-1)+G8+G9*(-1)</f>
        <v>8021.6403356793098</v>
      </c>
      <c r="H33" s="1">
        <f>H5+H6+H7*(-1)+H8+H9*(-1)</f>
        <v>0</v>
      </c>
      <c r="I33" s="1">
        <f>I5+I6+I7*(-1)+I8+I9*(-1)</f>
        <v>247502.90917933406</v>
      </c>
      <c r="J33" s="1">
        <f>J5+J6+J7*(-1)+J8+J9*(-1)</f>
        <v>51624.4593951637</v>
      </c>
      <c r="K33" s="1">
        <f>K5+K6+K7*(-1)+K8+K9*(-1)</f>
        <v>0</v>
      </c>
      <c r="L33" s="1">
        <f>L5+L6+L7*(-1)+L8+L9*(-1)</f>
        <v>360035.29088789463</v>
      </c>
      <c r="M33" s="1">
        <f>M5+M6+M7*(-1)+M8+M9*(-1)</f>
        <v>36545.066942036756</v>
      </c>
      <c r="N33" s="1">
        <f>N5+N6+N7*(-1)+N8+N9*(-1)</f>
        <v>13102.202229090191</v>
      </c>
      <c r="O33" s="1">
        <f>O5+O6+O7*(-1)+O8+O9*(-1)</f>
        <v>44103.169949635223</v>
      </c>
      <c r="P33" s="1">
        <f>P5+P6+P7*(-1)+P8+P9*(-1)</f>
        <v>3246.7355254474051</v>
      </c>
      <c r="Q33" s="1">
        <f>Q5+Q6+Q7*(-1)+Q8+Q9*(-1)</f>
        <v>58086.865373964829</v>
      </c>
      <c r="R33" s="1">
        <f>R5+R6+R7*(-1)+R8+R9*(-1)</f>
        <v>19483.664823782135</v>
      </c>
      <c r="S33" s="1">
        <f>S5+S6+S7*(-1)+S8+S9*(-1)</f>
        <v>5829.7236880871924</v>
      </c>
      <c r="T33" s="1">
        <f>T5+T6+T7*(-1)+T8+T9*(-1)</f>
        <v>1989.1925654416</v>
      </c>
      <c r="U33" s="1">
        <f>U5+U6+U7*(-1)+U8+U9*(-1)</f>
        <v>0</v>
      </c>
      <c r="V33" s="1">
        <f>V5+V6+V7*(-1)+V8+V9*(-1)</f>
        <v>0</v>
      </c>
      <c r="W33" s="1">
        <f>W5+W6+W7*(-1)+W8+W9*(-1)</f>
        <v>1124.497544233466</v>
      </c>
      <c r="X33" s="1">
        <f>X5+X6+X7*(-1)+X8+X9*(-1)</f>
        <v>183511.11864171844</v>
      </c>
      <c r="Y33" s="1">
        <f>Y5+Y6+Y7*(-1)+Y8+Y9*(-1)</f>
        <v>501226.74034002918</v>
      </c>
    </row>
    <row r="34" spans="1:25" x14ac:dyDescent="0.25">
      <c r="A34" t="s">
        <v>68</v>
      </c>
      <c r="B34" s="1"/>
      <c r="C34" s="1">
        <f>C5+C6-C7+C8-C10</f>
        <v>1.5006662579253316E-11</v>
      </c>
      <c r="D34" s="1">
        <f>D5+D6-D7+D8-D10</f>
        <v>0</v>
      </c>
      <c r="E34" s="1">
        <f>E5+E6-E7+E8-E10</f>
        <v>-5.4569682106375694E-11</v>
      </c>
      <c r="F34" s="1">
        <f>F5+F6-F7+F8-F10</f>
        <v>0</v>
      </c>
      <c r="G34" s="1">
        <f>G5+G6-G7+G8-G10</f>
        <v>0</v>
      </c>
      <c r="H34" s="1">
        <f>H5+H6-H7+H8-H10</f>
        <v>0</v>
      </c>
      <c r="I34" s="1">
        <f>I5+I6-I7+I8-I10</f>
        <v>0</v>
      </c>
      <c r="J34" s="1">
        <f>J5+J6-J7+J8-J10</f>
        <v>0</v>
      </c>
      <c r="K34" s="1">
        <f>K5+K6-K7+K8-K10</f>
        <v>0</v>
      </c>
      <c r="L34" s="1">
        <f>L5+L6-L7+L8-L10</f>
        <v>6.4028427004814148E-10</v>
      </c>
      <c r="M34" s="1">
        <f>M5+M6-M7+M8-M10</f>
        <v>0</v>
      </c>
      <c r="N34" s="1">
        <f>N5+N6-N7+N8-N10</f>
        <v>0</v>
      </c>
      <c r="O34" s="1">
        <f>O5+O6-O7+O8-O10</f>
        <v>0</v>
      </c>
      <c r="P34" s="1">
        <f>P5+P6-P7+P8-P10</f>
        <v>-5.0022208597511053E-12</v>
      </c>
      <c r="Q34" s="1">
        <f>Q5+Q6-Q7+Q8-Q10</f>
        <v>-7.2759576141834259E-11</v>
      </c>
      <c r="R34" s="1">
        <f>R5+R6-R7+R8-R10</f>
        <v>3.637978807091713E-11</v>
      </c>
      <c r="S34" s="1">
        <f>S5+S6-S7+S8-S10</f>
        <v>0</v>
      </c>
      <c r="T34" s="1">
        <f>T5+T6-T7+T8-T10</f>
        <v>0</v>
      </c>
      <c r="U34" s="1">
        <f>U5+U6-U7+U8-U10</f>
        <v>0</v>
      </c>
      <c r="V34" s="1">
        <f>V5+V6-V7+V8-V10</f>
        <v>0</v>
      </c>
      <c r="W34" s="1">
        <f>W5+W6-W7+W8-W10</f>
        <v>-4.0927261579781771E-12</v>
      </c>
      <c r="X34" s="1">
        <f>X5+X6-X7+X8-X10</f>
        <v>-5.5297277867794037E-10</v>
      </c>
      <c r="Y34" s="1">
        <f>Y5+Y6-Y7+Y8-Y10</f>
        <v>0</v>
      </c>
    </row>
    <row r="35" spans="1:25" x14ac:dyDescent="0.25">
      <c r="A35" t="s">
        <v>53</v>
      </c>
    </row>
    <row r="37" spans="1:25" x14ac:dyDescent="0.25">
      <c r="A37" s="2" t="s">
        <v>32</v>
      </c>
      <c r="B37" s="1"/>
      <c r="C37" s="1">
        <f>IF(C11&gt;0,0,C11*(-1))</f>
        <v>2768.9721363142398</v>
      </c>
      <c r="D37" s="1">
        <f>IF(D11&gt;0,0,D11*(-1))</f>
        <v>0</v>
      </c>
      <c r="E37" s="1">
        <f>IF(E11&gt;0,0,E11*(-1))</f>
        <v>0</v>
      </c>
      <c r="F37" s="1">
        <f>IF(F11&gt;0,0,F11*(-1))</f>
        <v>0</v>
      </c>
      <c r="G37" s="1">
        <f>IF(G11&gt;0,0,G11*(-1))</f>
        <v>0</v>
      </c>
      <c r="H37" s="1">
        <f>IF(H11&gt;0,0,H11*(-1))</f>
        <v>0</v>
      </c>
      <c r="I37" s="1">
        <f>IF(I11&gt;0,0,I11*(-1))</f>
        <v>0</v>
      </c>
      <c r="J37" s="1">
        <f>IF(J11&gt;0,0,J11*(-1))</f>
        <v>0</v>
      </c>
      <c r="K37" s="1">
        <f>IF(K11&gt;0,0,K11*(-1))</f>
        <v>0</v>
      </c>
      <c r="L37" s="1">
        <f>IF(L11&gt;0,0,L11*(-1))</f>
        <v>2768.9721363142398</v>
      </c>
      <c r="M37" s="1">
        <f>IF(M11&gt;0,0,M11*(-1))</f>
        <v>0</v>
      </c>
      <c r="N37" s="1">
        <f>IF(N11&gt;0,0,N11*(-1))</f>
        <v>0</v>
      </c>
      <c r="O37" s="1">
        <f>IF(O11&gt;0,0,O11*(-1))</f>
        <v>0</v>
      </c>
      <c r="P37" s="1">
        <f>IF(P11&gt;0,0,P11*(-1))</f>
        <v>0</v>
      </c>
      <c r="Q37" s="1">
        <f>IF(Q11&gt;0,0,Q11*(-1))</f>
        <v>0</v>
      </c>
      <c r="R37" s="1">
        <f>IF(R11&gt;0,0,R11*(-1))</f>
        <v>0</v>
      </c>
      <c r="S37" s="1">
        <f>IF(S11&gt;0,0,S11*(-1))</f>
        <v>0</v>
      </c>
      <c r="T37" s="1">
        <f>IF(T11&gt;0,0,T11*(-1))</f>
        <v>0</v>
      </c>
      <c r="U37" s="1">
        <f>IF(U11&gt;0,0,U11*(-1))</f>
        <v>0</v>
      </c>
      <c r="V37" s="1">
        <f>IF(V11&gt;0,0,V11*(-1))</f>
        <v>0</v>
      </c>
      <c r="W37" s="1">
        <f>IF(W11&gt;0,0,W11*(-1))</f>
        <v>0</v>
      </c>
      <c r="X37" s="1">
        <f>IF(X11&gt;0,0,X11*(-1))</f>
        <v>0</v>
      </c>
      <c r="Y37" s="1">
        <f>IF(Y11&gt;0,0,Y11*(-1))</f>
        <v>139.35733275639399</v>
      </c>
    </row>
    <row r="38" spans="1:25" x14ac:dyDescent="0.25">
      <c r="A38" s="2" t="s">
        <v>33</v>
      </c>
      <c r="B38" s="1"/>
      <c r="C38" s="1">
        <f>IF(C12&gt;0,0,C12*(-1))</f>
        <v>0</v>
      </c>
      <c r="D38" s="1">
        <f>IF(D12&gt;0,0,D12*(-1))</f>
        <v>0</v>
      </c>
      <c r="E38" s="1">
        <f>IF(E12&gt;0,0,E12*(-1))</f>
        <v>28460.715806617201</v>
      </c>
      <c r="F38" s="1">
        <f>IF(F12&gt;0,0,F12*(-1))</f>
        <v>21011.195387458101</v>
      </c>
      <c r="G38" s="1">
        <f>IF(G12&gt;0,0,G12*(-1))</f>
        <v>8021.6403356793098</v>
      </c>
      <c r="H38" s="1">
        <f>IF(H12&gt;0,0,H12*(-1))</f>
        <v>0</v>
      </c>
      <c r="I38" s="1">
        <f>IF(I12&gt;0,0,I12*(-1))</f>
        <v>1763.9154393640699</v>
      </c>
      <c r="J38" s="1">
        <f>IF(J12&gt;0,0,J12*(-1))</f>
        <v>34260.535733716999</v>
      </c>
      <c r="K38" s="1">
        <f>IF(K12&gt;0,0,K12*(-1))</f>
        <v>0</v>
      </c>
      <c r="L38" s="1">
        <f>IF(L12&gt;0,0,L12*(-1))</f>
        <v>93518.002702835598</v>
      </c>
      <c r="M38" s="1">
        <f>IF(M12&gt;0,0,M12*(-1))</f>
        <v>0</v>
      </c>
      <c r="N38" s="1">
        <f>IF(N12&gt;0,0,N12*(-1))</f>
        <v>0</v>
      </c>
      <c r="O38" s="1">
        <f>IF(O12&gt;0,0,O12*(-1))</f>
        <v>0</v>
      </c>
      <c r="P38" s="1">
        <f>IF(P12&gt;0,0,P12*(-1))</f>
        <v>0</v>
      </c>
      <c r="Q38" s="1">
        <f>IF(Q12&gt;0,0,Q12*(-1))</f>
        <v>93.427478502099405</v>
      </c>
      <c r="R38" s="1">
        <f>IF(R12&gt;0,0,R12*(-1))</f>
        <v>11546.567936641701</v>
      </c>
      <c r="S38" s="1">
        <f>IF(S12&gt;0,0,S12*(-1))</f>
        <v>0</v>
      </c>
      <c r="T38" s="1">
        <f>IF(T12&gt;0,0,T12*(-1))</f>
        <v>0</v>
      </c>
      <c r="U38" s="1">
        <f>IF(U12&gt;0,0,U12*(-1))</f>
        <v>0</v>
      </c>
      <c r="V38" s="1">
        <f>IF(V12&gt;0,0,V12*(-1))</f>
        <v>0</v>
      </c>
      <c r="W38" s="1">
        <f>IF(W12&gt;0,0,W12*(-1))</f>
        <v>0</v>
      </c>
      <c r="X38" s="1">
        <f>IF(X12&gt;0,0,X12*(-1))</f>
        <v>0</v>
      </c>
      <c r="Y38" s="1">
        <f>IF(Y12&gt;0,0,Y12*(-1))</f>
        <v>70362.794750920395</v>
      </c>
    </row>
    <row r="39" spans="1:25" x14ac:dyDescent="0.25">
      <c r="A39" s="2" t="s">
        <v>34</v>
      </c>
      <c r="B39" s="1"/>
      <c r="C39" s="1">
        <f>IF(C13&gt;0,0,C13*(-1))</f>
        <v>0</v>
      </c>
      <c r="D39" s="1">
        <f>IF(D13&gt;0,0,D13*(-1))</f>
        <v>0</v>
      </c>
      <c r="E39" s="1">
        <f>IF(E13&gt;0,0,E13*(-1))</f>
        <v>543.43553219462297</v>
      </c>
      <c r="F39" s="1">
        <f>IF(F13&gt;0,0,F13*(-1))</f>
        <v>101.963115133428</v>
      </c>
      <c r="G39" s="1">
        <f>IF(G13&gt;0,0,G13*(-1))</f>
        <v>0</v>
      </c>
      <c r="H39" s="1">
        <f>IF(H13&gt;0,0,H13*(-1))</f>
        <v>0</v>
      </c>
      <c r="I39" s="1">
        <f>IF(I13&gt;0,0,I13*(-1))</f>
        <v>0</v>
      </c>
      <c r="J39" s="1">
        <f>IF(J13&gt;0,0,J13*(-1))</f>
        <v>17363.923661446701</v>
      </c>
      <c r="K39" s="1">
        <f>IF(K13&gt;0,0,K13*(-1))</f>
        <v>0</v>
      </c>
      <c r="L39" s="1">
        <f>IF(L13&gt;0,0,L13*(-1))</f>
        <v>18009.322308774801</v>
      </c>
      <c r="M39" s="1">
        <f>IF(M13&gt;0,0,M13*(-1))</f>
        <v>0</v>
      </c>
      <c r="N39" s="1">
        <f>IF(N13&gt;0,0,N13*(-1))</f>
        <v>0</v>
      </c>
      <c r="O39" s="1">
        <f>IF(O13&gt;0,0,O13*(-1))</f>
        <v>0</v>
      </c>
      <c r="P39" s="1">
        <f>IF(P13&gt;0,0,P13*(-1))</f>
        <v>0</v>
      </c>
      <c r="Q39" s="1">
        <f>IF(Q13&gt;0,0,Q13*(-1))</f>
        <v>0</v>
      </c>
      <c r="R39" s="1">
        <f>IF(R13&gt;0,0,R13*(-1))</f>
        <v>6606.8730804253501</v>
      </c>
      <c r="S39" s="1">
        <f>IF(S13&gt;0,0,S13*(-1))</f>
        <v>0</v>
      </c>
      <c r="T39" s="1">
        <f>IF(T13&gt;0,0,T13*(-1))</f>
        <v>0</v>
      </c>
      <c r="U39" s="1">
        <f>IF(U13&gt;0,0,U13*(-1))</f>
        <v>0</v>
      </c>
      <c r="V39" s="1">
        <f>IF(V13&gt;0,0,V13*(-1))</f>
        <v>0</v>
      </c>
      <c r="W39" s="1">
        <f>IF(W13&gt;0,0,W13*(-1))</f>
        <v>0</v>
      </c>
      <c r="X39" s="1">
        <f>IF(X13&gt;0,0,X13*(-1))</f>
        <v>0</v>
      </c>
      <c r="Y39" s="1">
        <f>IF(Y13&gt;0,0,Y13*(-1))</f>
        <v>21710.536935674001</v>
      </c>
    </row>
    <row r="40" spans="1:25" x14ac:dyDescent="0.25">
      <c r="A40" s="2" t="s">
        <v>35</v>
      </c>
      <c r="B40" s="1"/>
      <c r="C40" s="1">
        <f>IF(C14&gt;0,0,C14*(-1))</f>
        <v>0</v>
      </c>
      <c r="D40" s="1">
        <f>IF(D14&gt;0,0,D14*(-1))</f>
        <v>0</v>
      </c>
      <c r="E40" s="1">
        <f>IF(E14&gt;0,0,E14*(-1))</f>
        <v>0</v>
      </c>
      <c r="F40" s="1">
        <f>IF(F14&gt;0,0,F14*(-1))</f>
        <v>0</v>
      </c>
      <c r="G40" s="1">
        <f>IF(G14&gt;0,0,G14*(-1))</f>
        <v>0</v>
      </c>
      <c r="H40" s="1">
        <f>IF(H14&gt;0,0,H14*(-1))</f>
        <v>0</v>
      </c>
      <c r="I40" s="1">
        <f>IF(I14&gt;0,0,I14*(-1))</f>
        <v>0</v>
      </c>
      <c r="J40" s="1">
        <f>IF(J14&gt;0,0,J14*(-1))</f>
        <v>0</v>
      </c>
      <c r="K40" s="1">
        <f>IF(K14&gt;0,0,K14*(-1))</f>
        <v>0</v>
      </c>
      <c r="L40" s="1">
        <f>IF(L14&gt;0,0,L14*(-1))</f>
        <v>0</v>
      </c>
      <c r="M40" s="1">
        <f>IF(M14&gt;0,0,M14*(-1))</f>
        <v>0</v>
      </c>
      <c r="N40" s="1">
        <f>IF(N14&gt;0,0,N14*(-1))</f>
        <v>0</v>
      </c>
      <c r="O40" s="1">
        <f>IF(O14&gt;0,0,O14*(-1))</f>
        <v>0</v>
      </c>
      <c r="P40" s="1">
        <f>IF(P14&gt;0,0,P14*(-1))</f>
        <v>0</v>
      </c>
      <c r="Q40" s="1">
        <f>IF(Q14&gt;0,0,Q14*(-1))</f>
        <v>0</v>
      </c>
      <c r="R40" s="1">
        <f>IF(R14&gt;0,0,R14*(-1))</f>
        <v>0</v>
      </c>
      <c r="S40" s="1">
        <f>IF(S14&gt;0,0,S14*(-1))</f>
        <v>0</v>
      </c>
      <c r="T40" s="1">
        <f>IF(T14&gt;0,0,T14*(-1))</f>
        <v>0</v>
      </c>
      <c r="U40" s="1">
        <f>IF(U14&gt;0,0,U14*(-1))</f>
        <v>0</v>
      </c>
      <c r="V40" s="1">
        <f>IF(V14&gt;0,0,V14*(-1))</f>
        <v>0</v>
      </c>
      <c r="W40" s="1">
        <f>IF(W14&gt;0,0,W14*(-1))</f>
        <v>0</v>
      </c>
      <c r="X40" s="1">
        <f>IF(X14&gt;0,0,X14*(-1))</f>
        <v>0</v>
      </c>
      <c r="Y40" s="1">
        <f>IF(Y14&gt;0,0,Y14*(-1))</f>
        <v>0</v>
      </c>
    </row>
    <row r="41" spans="1:25" x14ac:dyDescent="0.25">
      <c r="A41" s="2" t="s">
        <v>36</v>
      </c>
      <c r="B41" s="1"/>
      <c r="C41" s="1">
        <f>IF(C15&gt;0,0,C15*(-1))</f>
        <v>0</v>
      </c>
      <c r="D41" s="1">
        <f>IF(D15&gt;0,0,D15*(-1))</f>
        <v>0</v>
      </c>
      <c r="E41" s="1">
        <f>IF(E15&gt;0,0,E15*(-1))</f>
        <v>0</v>
      </c>
      <c r="F41" s="1">
        <f>IF(F15&gt;0,0,F15*(-1))</f>
        <v>0</v>
      </c>
      <c r="G41" s="1">
        <f>IF(G15&gt;0,0,G15*(-1))</f>
        <v>0</v>
      </c>
      <c r="H41" s="1">
        <f>IF(H15&gt;0,0,H15*(-1))</f>
        <v>0</v>
      </c>
      <c r="I41" s="1">
        <f>IF(I15&gt;0,0,I15*(-1))</f>
        <v>4151.3862301424097</v>
      </c>
      <c r="J41" s="1">
        <f>IF(J15&gt;0,0,J15*(-1))</f>
        <v>0</v>
      </c>
      <c r="K41" s="1">
        <f>IF(K15&gt;0,0,K15*(-1))</f>
        <v>0</v>
      </c>
      <c r="L41" s="1">
        <f>IF(L15&gt;0,0,L15*(-1))</f>
        <v>4151.3862301424097</v>
      </c>
      <c r="M41" s="1">
        <f>IF(M15&gt;0,0,M15*(-1))</f>
        <v>0</v>
      </c>
      <c r="N41" s="1">
        <f>IF(N15&gt;0,0,N15*(-1))</f>
        <v>0</v>
      </c>
      <c r="O41" s="1">
        <f>IF(O15&gt;0,0,O15*(-1))</f>
        <v>0</v>
      </c>
      <c r="P41" s="1">
        <f>IF(P15&gt;0,0,P15*(-1))</f>
        <v>0</v>
      </c>
      <c r="Q41" s="1">
        <f>IF(Q15&gt;0,0,Q15*(-1))</f>
        <v>0</v>
      </c>
      <c r="R41" s="1">
        <f>IF(R15&gt;0,0,R15*(-1))</f>
        <v>0</v>
      </c>
      <c r="S41" s="1">
        <f>IF(S15&gt;0,0,S15*(-1))</f>
        <v>0</v>
      </c>
      <c r="T41" s="1">
        <f>IF(T15&gt;0,0,T15*(-1))</f>
        <v>0</v>
      </c>
      <c r="U41" s="1">
        <f>IF(U15&gt;0,0,U15*(-1))</f>
        <v>0</v>
      </c>
      <c r="V41" s="1">
        <f>IF(V15&gt;0,0,V15*(-1))</f>
        <v>0</v>
      </c>
      <c r="W41" s="1">
        <f>IF(W15&gt;0,0,W15*(-1))</f>
        <v>0</v>
      </c>
      <c r="X41" s="1">
        <f>IF(X15&gt;0,0,X15*(-1))</f>
        <v>0</v>
      </c>
      <c r="Y41" s="1">
        <f>IF(Y15&gt;0,0,Y15*(-1))</f>
        <v>2162.1936647008101</v>
      </c>
    </row>
    <row r="42" spans="1:25" x14ac:dyDescent="0.25">
      <c r="A42" s="2" t="s">
        <v>37</v>
      </c>
      <c r="B42" s="1"/>
      <c r="C42" s="1">
        <f>IF(C16&gt;0,0,C16*(-1))</f>
        <v>0</v>
      </c>
      <c r="D42" s="1">
        <f>IF(D16&gt;0,0,D16*(-1))</f>
        <v>0</v>
      </c>
      <c r="E42" s="1">
        <f>IF(E16&gt;0,0,E16*(-1))</f>
        <v>0</v>
      </c>
      <c r="F42" s="1">
        <f>IF(F16&gt;0,0,F16*(-1))</f>
        <v>0</v>
      </c>
      <c r="G42" s="1">
        <f>IF(G16&gt;0,0,G16*(-1))</f>
        <v>0</v>
      </c>
      <c r="H42" s="1">
        <f>IF(H16&gt;0,0,H16*(-1))</f>
        <v>0</v>
      </c>
      <c r="I42" s="1">
        <f>IF(I16&gt;0,0,I16*(-1))</f>
        <v>0</v>
      </c>
      <c r="J42" s="1">
        <f>IF(J16&gt;0,0,J16*(-1))</f>
        <v>0</v>
      </c>
      <c r="K42" s="1">
        <f>IF(K16&gt;0,0,K16*(-1))</f>
        <v>0</v>
      </c>
      <c r="L42" s="1">
        <f>IF(L16&gt;0,0,L16*(-1))</f>
        <v>0</v>
      </c>
      <c r="M42" s="1">
        <f>IF(M16&gt;0,0,M16*(-1))</f>
        <v>0</v>
      </c>
      <c r="N42" s="1">
        <f>IF(N16&gt;0,0,N16*(-1))</f>
        <v>0</v>
      </c>
      <c r="O42" s="1">
        <f>IF(O16&gt;0,0,O16*(-1))</f>
        <v>0</v>
      </c>
      <c r="P42" s="1">
        <f>IF(P16&gt;0,0,P16*(-1))</f>
        <v>0</v>
      </c>
      <c r="Q42" s="1">
        <f>IF(Q16&gt;0,0,Q16*(-1))</f>
        <v>0</v>
      </c>
      <c r="R42" s="1">
        <f>IF(R16&gt;0,0,R16*(-1))</f>
        <v>0</v>
      </c>
      <c r="S42" s="1">
        <f>IF(S16&gt;0,0,S16*(-1))</f>
        <v>0</v>
      </c>
      <c r="T42" s="1">
        <f>IF(T16&gt;0,0,T16*(-1))</f>
        <v>0</v>
      </c>
      <c r="U42" s="1">
        <f>IF(U16&gt;0,0,U16*(-1))</f>
        <v>0</v>
      </c>
      <c r="V42" s="1">
        <f>IF(V16&gt;0,0,V16*(-1))</f>
        <v>0</v>
      </c>
      <c r="W42" s="1">
        <f>IF(W16&gt;0,0,W16*(-1))</f>
        <v>0</v>
      </c>
      <c r="X42" s="1">
        <f>IF(X16&gt;0,0,X16*(-1))</f>
        <v>0</v>
      </c>
      <c r="Y42" s="1">
        <f>IF(Y16&gt;0,0,Y16*(-1))</f>
        <v>0</v>
      </c>
    </row>
    <row r="43" spans="1:25" x14ac:dyDescent="0.25">
      <c r="A43" s="2" t="s">
        <v>38</v>
      </c>
      <c r="B43" s="1"/>
      <c r="C43" s="1">
        <f>IF(C17&gt;0,0,C17*(-1))</f>
        <v>0</v>
      </c>
      <c r="D43" s="1">
        <f>IF(D17&gt;0,0,D17*(-1))</f>
        <v>0</v>
      </c>
      <c r="E43" s="1">
        <f>IF(E17&gt;0,0,E17*(-1))</f>
        <v>0</v>
      </c>
      <c r="F43" s="1">
        <f>IF(F17&gt;0,0,F17*(-1))</f>
        <v>0</v>
      </c>
      <c r="G43" s="1">
        <f>IF(G17&gt;0,0,G17*(-1))</f>
        <v>0</v>
      </c>
      <c r="H43" s="1">
        <f>IF(H17&gt;0,0,H17*(-1))</f>
        <v>0</v>
      </c>
      <c r="I43" s="1">
        <f>IF(I17&gt;0,0,I17*(-1))</f>
        <v>0</v>
      </c>
      <c r="J43" s="1">
        <f>IF(J17&gt;0,0,J17*(-1))</f>
        <v>0</v>
      </c>
      <c r="K43" s="1">
        <f>IF(K17&gt;0,0,K17*(-1))</f>
        <v>0</v>
      </c>
      <c r="L43" s="1">
        <f>IF(L17&gt;0,0,L17*(-1))</f>
        <v>0</v>
      </c>
      <c r="M43" s="1">
        <f>IF(M17&gt;0,0,M17*(-1))</f>
        <v>0</v>
      </c>
      <c r="N43" s="1">
        <f>IF(N17&gt;0,0,N17*(-1))</f>
        <v>0</v>
      </c>
      <c r="O43" s="1">
        <f>IF(O17&gt;0,0,O17*(-1))</f>
        <v>0</v>
      </c>
      <c r="P43" s="1">
        <f>IF(P17&gt;0,0,P17*(-1))</f>
        <v>0</v>
      </c>
      <c r="Q43" s="1">
        <f>IF(Q17&gt;0,0,Q17*(-1))</f>
        <v>0</v>
      </c>
      <c r="R43" s="1">
        <f>IF(R17&gt;0,0,R17*(-1))</f>
        <v>0</v>
      </c>
      <c r="S43" s="1">
        <f>IF(S17&gt;0,0,S17*(-1))</f>
        <v>0</v>
      </c>
      <c r="T43" s="1">
        <f>IF(T17&gt;0,0,T17*(-1))</f>
        <v>0</v>
      </c>
      <c r="U43" s="1">
        <f>IF(U17&gt;0,0,U17*(-1))</f>
        <v>0</v>
      </c>
      <c r="V43" s="1">
        <f>IF(V17&gt;0,0,V17*(-1))</f>
        <v>0</v>
      </c>
      <c r="W43" s="1">
        <f>IF(W17&gt;0,0,W17*(-1))</f>
        <v>0</v>
      </c>
      <c r="X43" s="1">
        <f>IF(X17&gt;0,0,X17*(-1))</f>
        <v>0</v>
      </c>
      <c r="Y43" s="1">
        <f>IF(Y17&gt;0,0,Y17*(-1))</f>
        <v>0</v>
      </c>
    </row>
    <row r="44" spans="1:25" x14ac:dyDescent="0.25">
      <c r="A44" s="2" t="s">
        <v>39</v>
      </c>
      <c r="B44" s="1"/>
      <c r="C44" s="1">
        <f>IF(C18&gt;0,0,C18*(-1))</f>
        <v>0</v>
      </c>
      <c r="D44" s="1">
        <f>IF(D18&gt;0,0,D18*(-1))</f>
        <v>0</v>
      </c>
      <c r="E44" s="1">
        <f>IF(E18&gt;0,0,E18*(-1))</f>
        <v>0</v>
      </c>
      <c r="F44" s="1">
        <f>IF(F18&gt;0,0,F18*(-1))</f>
        <v>0</v>
      </c>
      <c r="G44" s="1">
        <f>IF(G18&gt;0,0,G18*(-1))</f>
        <v>0</v>
      </c>
      <c r="H44" s="1">
        <f>IF(H18&gt;0,0,H18*(-1))</f>
        <v>0</v>
      </c>
      <c r="I44" s="1">
        <f>IF(I18&gt;0,0,I18*(-1))</f>
        <v>0</v>
      </c>
      <c r="J44" s="1">
        <f>IF(J18&gt;0,0,J18*(-1))</f>
        <v>0</v>
      </c>
      <c r="K44" s="1">
        <f>IF(K18&gt;0,0,K18*(-1))</f>
        <v>0</v>
      </c>
      <c r="L44" s="1">
        <f>IF(L18&gt;0,0,L18*(-1))</f>
        <v>0</v>
      </c>
      <c r="M44" s="1">
        <f>IF(M18&gt;0,0,M18*(-1))</f>
        <v>0</v>
      </c>
      <c r="N44" s="1">
        <f>IF(N18&gt;0,0,N18*(-1))</f>
        <v>0</v>
      </c>
      <c r="O44" s="1">
        <f>IF(O18&gt;0,0,O18*(-1))</f>
        <v>0</v>
      </c>
      <c r="P44" s="1">
        <f>IF(P18&gt;0,0,P18*(-1))</f>
        <v>0</v>
      </c>
      <c r="Q44" s="1">
        <f>IF(Q18&gt;0,0,Q18*(-1))</f>
        <v>0</v>
      </c>
      <c r="R44" s="1">
        <f>IF(R18&gt;0,0,R18*(-1))</f>
        <v>0</v>
      </c>
      <c r="S44" s="1">
        <f>IF(S18&gt;0,0,S18*(-1))</f>
        <v>0</v>
      </c>
      <c r="T44" s="1">
        <f>IF(T18&gt;0,0,T18*(-1))</f>
        <v>0</v>
      </c>
      <c r="U44" s="1">
        <f>IF(U18&gt;0,0,U18*(-1))</f>
        <v>0</v>
      </c>
      <c r="V44" s="1">
        <f>IF(V18&gt;0,0,V18*(-1))</f>
        <v>0</v>
      </c>
      <c r="W44" s="1">
        <f>IF(W18&gt;0,0,W18*(-1))</f>
        <v>0</v>
      </c>
      <c r="X44" s="1">
        <f>IF(X18&gt;0,0,X18*(-1))</f>
        <v>0</v>
      </c>
      <c r="Y44" s="1">
        <f>IF(Y18&gt;0,0,Y18*(-1))</f>
        <v>0</v>
      </c>
    </row>
    <row r="45" spans="1:25" x14ac:dyDescent="0.25">
      <c r="A45" s="3" t="s">
        <v>40</v>
      </c>
      <c r="B45" s="1"/>
      <c r="C45" s="1">
        <f>IF(C19&gt;0,0,C19*(-1))</f>
        <v>2768.9721363142398</v>
      </c>
      <c r="D45" s="1">
        <f>IF(D19&gt;0,0,D19*(-1))</f>
        <v>0</v>
      </c>
      <c r="E45" s="1">
        <f>IF(E19&gt;0,0,E19*(-1))</f>
        <v>29004.1513388118</v>
      </c>
      <c r="F45" s="1">
        <f>IF(F19&gt;0,0,F19*(-1))</f>
        <v>21113.158502591501</v>
      </c>
      <c r="G45" s="1">
        <f>IF(G19&gt;0,0,G19*(-1))</f>
        <v>8021.6403356793098</v>
      </c>
      <c r="H45" s="1">
        <f>IF(H19&gt;0,0,H19*(-1))</f>
        <v>0</v>
      </c>
      <c r="I45" s="1">
        <f>IF(I19&gt;0,0,I19*(-1))</f>
        <v>5915.3016695064798</v>
      </c>
      <c r="J45" s="1">
        <f>IF(J19&gt;0,0,J19*(-1))</f>
        <v>51624.4593951637</v>
      </c>
      <c r="K45" s="1">
        <f>IF(K19&gt;0,0,K19*(-1))</f>
        <v>0</v>
      </c>
      <c r="L45" s="1">
        <f>IF(L19&gt;0,0,L19*(-1))</f>
        <v>118447.683378067</v>
      </c>
      <c r="M45" s="1">
        <f>IF(M19&gt;0,0,M19*(-1))</f>
        <v>0</v>
      </c>
      <c r="N45" s="1">
        <f>IF(N19&gt;0,0,N19*(-1))</f>
        <v>0</v>
      </c>
      <c r="O45" s="1">
        <f>IF(O19&gt;0,0,O19*(-1))</f>
        <v>0</v>
      </c>
      <c r="P45" s="1">
        <f>IF(P19&gt;0,0,P19*(-1))</f>
        <v>0</v>
      </c>
      <c r="Q45" s="1">
        <f>IF(Q19&gt;0,0,Q19*(-1))</f>
        <v>93.427478502099405</v>
      </c>
      <c r="R45" s="1">
        <f>IF(R19&gt;0,0,R19*(-1))</f>
        <v>18153.441017067002</v>
      </c>
      <c r="S45" s="1">
        <f>IF(S19&gt;0,0,S19*(-1))</f>
        <v>0</v>
      </c>
      <c r="T45" s="1">
        <f>IF(T19&gt;0,0,T19*(-1))</f>
        <v>0</v>
      </c>
      <c r="U45" s="1">
        <f>IF(U19&gt;0,0,U19*(-1))</f>
        <v>0</v>
      </c>
      <c r="V45" s="1">
        <f>IF(V19&gt;0,0,V19*(-1))</f>
        <v>0</v>
      </c>
      <c r="W45" s="1">
        <f>IF(W19&gt;0,0,W19*(-1))</f>
        <v>0</v>
      </c>
      <c r="X45" s="1">
        <f>IF(X19&gt;0,0,X19*(-1))</f>
        <v>18246.868495569099</v>
      </c>
      <c r="Y45" s="1">
        <f>IF(Y19&gt;0,0,Y19*(-1))</f>
        <v>94374.882684051496</v>
      </c>
    </row>
    <row r="47" spans="1:25" x14ac:dyDescent="0.25">
      <c r="A47" s="7" t="s">
        <v>54</v>
      </c>
      <c r="B47" s="1"/>
      <c r="C47" s="1">
        <f>C20+C21+C22+C29+C30+C45</f>
        <v>2768.9721363142194</v>
      </c>
      <c r="D47" s="1">
        <f>D20+D21+D22+D29+D30+D45</f>
        <v>0</v>
      </c>
      <c r="E47" s="1">
        <f>E20+E21+E22+E29+E30+E45</f>
        <v>29004.151338811804</v>
      </c>
      <c r="F47" s="1">
        <f>F20+F21+F22+F29+F30+F45</f>
        <v>21113.158502591494</v>
      </c>
      <c r="G47" s="1">
        <f>G20+G21+G22+G29+G30+G45</f>
        <v>8021.6403356793098</v>
      </c>
      <c r="H47" s="1">
        <f>H20+H21+H22+H29+H30+H45</f>
        <v>0</v>
      </c>
      <c r="I47" s="1">
        <f>I20+I21+I22+I29+I30+I45</f>
        <v>247502.909179334</v>
      </c>
      <c r="J47" s="1">
        <f>J20+J21+J22+J29+J30+J45</f>
        <v>51624.4593951637</v>
      </c>
      <c r="K47" s="1">
        <f>K20+K21+K22+K29+K30+K45</f>
        <v>0</v>
      </c>
      <c r="L47" s="1">
        <f>L20+L21+L22+L29+L30+L45</f>
        <v>360035.29088789452</v>
      </c>
      <c r="M47" s="1">
        <f>M20+M21+M22+M29+M30+M45</f>
        <v>36545.066942036763</v>
      </c>
      <c r="N47" s="1">
        <f>N20+N21+N22+N29+N30+N45</f>
        <v>13102.20222909019</v>
      </c>
      <c r="O47" s="1">
        <f>O20+O21+O22+O29+O30+O45</f>
        <v>44103.169949635223</v>
      </c>
      <c r="P47" s="1">
        <f>P20+P21+P22+P29+P30+P45</f>
        <v>3246.7355254474114</v>
      </c>
      <c r="Q47" s="1">
        <f>Q20+Q21+Q22+Q29+Q30+Q45</f>
        <v>58086.865373964851</v>
      </c>
      <c r="R47" s="1">
        <f>R20+R21+R22+R29+R30+R45</f>
        <v>19483.66482378211</v>
      </c>
      <c r="S47" s="1">
        <f>S20+S21+S22+S29+S30+S45</f>
        <v>5829.7236880871951</v>
      </c>
      <c r="T47" s="1">
        <f>T20+T21+T22+T29+T30+T45</f>
        <v>1989.1925654415998</v>
      </c>
      <c r="U47" s="1">
        <f>U20+U21+U22+U29+U30+U45</f>
        <v>0</v>
      </c>
      <c r="V47" s="1">
        <f>V20+V21+V22+V29+V30+V45</f>
        <v>0</v>
      </c>
      <c r="W47" s="1">
        <f>W20+W21+W22+W29+W30+W45</f>
        <v>1124.4975442334703</v>
      </c>
      <c r="X47" s="1">
        <f>X20+X21+X22+X29+X30+X45</f>
        <v>183511.11864171922</v>
      </c>
      <c r="Y47" s="1">
        <f>Y20+Y21+Y22+Y29+Y30+Y45</f>
        <v>501226.74034002831</v>
      </c>
    </row>
    <row r="48" spans="1:25" x14ac:dyDescent="0.25">
      <c r="A48" s="7" t="s">
        <v>55</v>
      </c>
      <c r="B48" s="8"/>
      <c r="C48" s="8">
        <f>C33-C47</f>
        <v>1.546140993013978E-11</v>
      </c>
      <c r="D48" s="8">
        <f>D33-D47</f>
        <v>0</v>
      </c>
      <c r="E48" s="8">
        <f>E33-E47</f>
        <v>-5.8207660913467407E-11</v>
      </c>
      <c r="F48" s="8">
        <f>F33-F47</f>
        <v>0</v>
      </c>
      <c r="G48" s="8">
        <f>G33-G47</f>
        <v>0</v>
      </c>
      <c r="H48" s="8">
        <f>H33-H47</f>
        <v>0</v>
      </c>
      <c r="I48" s="8">
        <f>I33-I47</f>
        <v>0</v>
      </c>
      <c r="J48" s="8">
        <f>J33-J47</f>
        <v>0</v>
      </c>
      <c r="K48" s="8">
        <f>K33-K47</f>
        <v>0</v>
      </c>
      <c r="L48" s="8">
        <f>L33-L47</f>
        <v>0</v>
      </c>
      <c r="M48" s="8">
        <f>M33-M47</f>
        <v>0</v>
      </c>
      <c r="N48" s="8">
        <f>N33-N47</f>
        <v>0</v>
      </c>
      <c r="O48" s="8">
        <f>O33-O47</f>
        <v>0</v>
      </c>
      <c r="P48" s="8">
        <f>P33-P47</f>
        <v>-6.3664629124104977E-12</v>
      </c>
      <c r="Q48" s="8">
        <f>Q33-Q47</f>
        <v>0</v>
      </c>
      <c r="R48" s="8">
        <f>R33-R47</f>
        <v>0</v>
      </c>
      <c r="S48" s="8">
        <f>S33-S47</f>
        <v>0</v>
      </c>
      <c r="T48" s="8">
        <f>T33-T47</f>
        <v>0</v>
      </c>
      <c r="U48" s="8">
        <f>U33-U47</f>
        <v>0</v>
      </c>
      <c r="V48" s="8">
        <f>V33-V47</f>
        <v>0</v>
      </c>
      <c r="W48" s="8">
        <f>W33-W47</f>
        <v>-4.3200998334214091E-12</v>
      </c>
      <c r="X48" s="8">
        <f>X33-X47</f>
        <v>-7.8580342233181E-10</v>
      </c>
      <c r="Y48" s="8">
        <f>Y33-Y47</f>
        <v>8.7311491370201111E-10</v>
      </c>
    </row>
    <row r="49" spans="1:25" x14ac:dyDescent="0.2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t="s">
        <v>56</v>
      </c>
      <c r="C50" s="9">
        <f>C5+C6</f>
        <v>21015.666435217401</v>
      </c>
      <c r="D50" s="9">
        <f>D5+D6</f>
        <v>0</v>
      </c>
      <c r="E50" s="9">
        <f>E5+E6</f>
        <v>37713.229783867297</v>
      </c>
      <c r="F50" s="9">
        <f>F5+F6</f>
        <v>21113.158502591501</v>
      </c>
      <c r="G50" s="9">
        <f>G5+G6</f>
        <v>8021.6403356793098</v>
      </c>
      <c r="H50" s="9">
        <f>H5+H6</f>
        <v>0</v>
      </c>
      <c r="I50" s="9">
        <f>I5+I6</f>
        <v>245738.99373997</v>
      </c>
      <c r="J50" s="9">
        <f>J5+J6</f>
        <v>51624.4593951637</v>
      </c>
      <c r="K50" s="9">
        <f>K5+K6</f>
        <v>0</v>
      </c>
      <c r="L50" s="9">
        <f>L5+L6</f>
        <v>385227.14819248929</v>
      </c>
      <c r="M50" s="9">
        <f>M5+M6</f>
        <v>38659.988663280987</v>
      </c>
      <c r="N50" s="9">
        <f>N5+N6</f>
        <v>19110.8258931034</v>
      </c>
      <c r="O50" s="9">
        <f>O5+O6</f>
        <v>44590.339958729448</v>
      </c>
      <c r="P50" s="9">
        <f>P5+P6</f>
        <v>4253.0696646145152</v>
      </c>
      <c r="Q50" s="9">
        <f>Q5+Q6</f>
        <v>57770.69842527376</v>
      </c>
      <c r="R50" s="9">
        <f>R5+R6</f>
        <v>19655.074343072502</v>
      </c>
      <c r="S50" s="9">
        <f>S5+S6</f>
        <v>5973.6101341581698</v>
      </c>
      <c r="T50" s="9">
        <f>T5+T6</f>
        <v>1989.1925654416</v>
      </c>
      <c r="U50" s="9">
        <f>U5+U6</f>
        <v>0</v>
      </c>
      <c r="V50" s="9">
        <f>V5+V6</f>
        <v>0</v>
      </c>
      <c r="W50" s="9">
        <f>W5+W6</f>
        <v>1345.785375539557</v>
      </c>
      <c r="X50" s="9">
        <f>X5+X6</f>
        <v>193348.58502321359</v>
      </c>
      <c r="Y50" s="9">
        <f>Y5+Y6</f>
        <v>536256.06402611895</v>
      </c>
    </row>
    <row r="51" spans="1:25" x14ac:dyDescent="0.25">
      <c r="A51" t="s">
        <v>57</v>
      </c>
      <c r="C51" s="9">
        <f>C7+C8*(-1)+C9+C20+C21+C22+C29+C30+SUM(C37:C44)</f>
        <v>21015.666435217383</v>
      </c>
      <c r="D51" s="9">
        <f>D7+D8*(-1)+D9+D20+D21+D22+D29+D30+SUM(D37:D44)</f>
        <v>0</v>
      </c>
      <c r="E51" s="9">
        <f>E7+E8*(-1)+E9+E20+E21+E22+E29+E30+SUM(E37:E44)</f>
        <v>37713.229783867384</v>
      </c>
      <c r="F51" s="9">
        <f>F7+F8*(-1)+F9+F20+F21+F22+F29+F30+SUM(F37:F44)</f>
        <v>21113.158502591523</v>
      </c>
      <c r="G51" s="9">
        <f>G7+G8*(-1)+G9+G20+G21+G22+G29+G30+SUM(G37:G44)</f>
        <v>8021.6403356793098</v>
      </c>
      <c r="H51" s="9">
        <f>H7+H8*(-1)+H9+H20+H21+H22+H29+H30+SUM(H37:H44)</f>
        <v>0</v>
      </c>
      <c r="I51" s="9">
        <f>I7+I8*(-1)+I9+I20+I21+I22+I29+I30+SUM(I37:I44)</f>
        <v>245738.99373996994</v>
      </c>
      <c r="J51" s="9">
        <f>J7+J8*(-1)+J9+J20+J21+J22+J29+J30+SUM(J37:J44)</f>
        <v>51624.4593951637</v>
      </c>
      <c r="K51" s="9">
        <f>K7+K8*(-1)+K9+K20+K21+K22+K29+K30+SUM(K37:K44)</f>
        <v>0</v>
      </c>
      <c r="L51" s="9">
        <f>L7+L8*(-1)+L9+L20+L21+L22+L29+L30+SUM(L37:L44)</f>
        <v>385227.14819248923</v>
      </c>
      <c r="M51" s="9">
        <f>M7+M8*(-1)+M9+M20+M21+M22+M29+M30+SUM(M37:M44)</f>
        <v>38659.988663280994</v>
      </c>
      <c r="N51" s="9">
        <f>N7+N8*(-1)+N9+N20+N21+N22+N29+N30+SUM(N37:N44)</f>
        <v>19110.8258931034</v>
      </c>
      <c r="O51" s="9">
        <f>O7+O8*(-1)+O9+O20+O21+O22+O29+O30+SUM(O37:O44)</f>
        <v>44590.339958729448</v>
      </c>
      <c r="P51" s="9">
        <f>P7+P8*(-1)+P9+P20+P21+P22+P29+P30+SUM(P37:P44)</f>
        <v>4253.0696646145216</v>
      </c>
      <c r="Q51" s="9">
        <f>Q7+Q8*(-1)+Q9+Q20+Q21+Q22+Q29+Q30+SUM(Q37:Q44)</f>
        <v>57770.698425273775</v>
      </c>
      <c r="R51" s="9">
        <f>R7+R8*(-1)+R9+R20+R21+R22+R29+R30+SUM(R37:R44)</f>
        <v>19655.074343072523</v>
      </c>
      <c r="S51" s="9">
        <f>S7+S8*(-1)+S9+S20+S21+S22+S29+S30+SUM(S37:S44)</f>
        <v>5973.6101341581716</v>
      </c>
      <c r="T51" s="9">
        <f>T7+T8*(-1)+T9+T20+T21+T22+T29+T30+SUM(T37:T44)</f>
        <v>1989.1925654415998</v>
      </c>
      <c r="U51" s="9">
        <f>U7+U8*(-1)+U9+U20+U21+U22+U29+U30+SUM(U37:U44)</f>
        <v>0</v>
      </c>
      <c r="V51" s="9">
        <f>V7+V8*(-1)+V9+V20+V21+V22+V29+V30+SUM(V37:V44)</f>
        <v>0</v>
      </c>
      <c r="W51" s="9">
        <f>W7+W8*(-1)+W9+W20+W21+W22+W29+W30+SUM(W37:W44)</f>
        <v>1345.7853755395613</v>
      </c>
      <c r="X51" s="9">
        <f>X7+X8*(-1)+X9+X20+X21+X22+X29+X30+SUM(X37:X44)</f>
        <v>175101.71652764527</v>
      </c>
      <c r="Y51" s="9">
        <f>Y7+Y8*(-1)+Y9+Y20+Y21+Y22+Y29+Y30+SUM(Y37:Y44)</f>
        <v>536256.06402611826</v>
      </c>
    </row>
    <row r="53" spans="1:25" x14ac:dyDescent="0.25">
      <c r="A53" t="s">
        <v>69</v>
      </c>
      <c r="C53" s="10">
        <f>C50-C51</f>
        <v>0</v>
      </c>
      <c r="D53" s="10">
        <f t="shared" ref="D53:Y53" si="0">D50-D51</f>
        <v>0</v>
      </c>
      <c r="E53" s="10">
        <f t="shared" si="0"/>
        <v>-8.7311491370201111E-11</v>
      </c>
      <c r="F53" s="10">
        <f t="shared" si="0"/>
        <v>0</v>
      </c>
      <c r="G53" s="10">
        <f t="shared" si="0"/>
        <v>0</v>
      </c>
      <c r="H53" s="10">
        <f t="shared" si="0"/>
        <v>0</v>
      </c>
      <c r="I53" s="10">
        <f t="shared" si="0"/>
        <v>0</v>
      </c>
      <c r="J53" s="10">
        <f t="shared" si="0"/>
        <v>0</v>
      </c>
      <c r="K53" s="10">
        <f t="shared" si="0"/>
        <v>0</v>
      </c>
      <c r="L53" s="10">
        <f t="shared" si="0"/>
        <v>0</v>
      </c>
      <c r="M53" s="10">
        <f t="shared" si="0"/>
        <v>0</v>
      </c>
      <c r="N53" s="10">
        <f t="shared" si="0"/>
        <v>0</v>
      </c>
      <c r="O53" s="10">
        <f t="shared" si="0"/>
        <v>0</v>
      </c>
      <c r="P53" s="10">
        <f t="shared" si="0"/>
        <v>0</v>
      </c>
      <c r="Q53" s="10">
        <f t="shared" si="0"/>
        <v>0</v>
      </c>
      <c r="R53" s="10">
        <f t="shared" si="0"/>
        <v>0</v>
      </c>
      <c r="S53" s="10">
        <f t="shared" si="0"/>
        <v>0</v>
      </c>
      <c r="T53" s="10">
        <f t="shared" si="0"/>
        <v>0</v>
      </c>
      <c r="U53" s="10">
        <f t="shared" si="0"/>
        <v>0</v>
      </c>
      <c r="V53" s="10">
        <f t="shared" si="0"/>
        <v>0</v>
      </c>
      <c r="W53" s="10">
        <f t="shared" si="0"/>
        <v>-4.3200998334214091E-12</v>
      </c>
      <c r="X53" s="10">
        <f t="shared" si="0"/>
        <v>18246.868495568313</v>
      </c>
      <c r="Y53" s="10">
        <f t="shared" si="0"/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X3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ColWidth="8.75" defaultRowHeight="10.3" x14ac:dyDescent="0.25"/>
  <cols>
    <col min="1" max="1" width="32.58203125" customWidth="1"/>
    <col min="2" max="2" width="10.08203125" customWidth="1"/>
    <col min="3" max="3" width="13.75" customWidth="1"/>
    <col min="4" max="4" width="16.58203125" customWidth="1"/>
    <col min="5" max="5" width="14.58203125" customWidth="1"/>
    <col min="6" max="6" width="11.33203125" customWidth="1"/>
    <col min="7" max="7" width="9.25" customWidth="1"/>
    <col min="8" max="8" width="11.25" customWidth="1"/>
    <col min="9" max="9" width="29" customWidth="1"/>
    <col min="10" max="10" width="17.25" customWidth="1"/>
    <col min="11" max="11" width="18.25" customWidth="1"/>
    <col min="12" max="12" width="14.25" customWidth="1"/>
    <col min="13" max="13" width="25.33203125" customWidth="1"/>
    <col min="14" max="14" width="18.83203125" customWidth="1"/>
    <col min="15" max="15" width="18.25" customWidth="1"/>
    <col min="16" max="17" width="11" customWidth="1"/>
    <col min="18" max="18" width="9" customWidth="1"/>
    <col min="19" max="19" width="16.58203125" customWidth="1"/>
    <col min="20" max="20" width="7.25" customWidth="1"/>
    <col min="21" max="21" width="20.08203125" customWidth="1"/>
    <col min="22" max="22" width="15.33203125" customWidth="1"/>
    <col min="23" max="23" width="21" customWidth="1"/>
    <col min="24" max="24" width="11.25" customWidth="1"/>
  </cols>
  <sheetData>
    <row r="3" spans="1:24" x14ac:dyDescent="0.25">
      <c r="A3" t="s">
        <v>0</v>
      </c>
    </row>
    <row r="4" spans="1:24" x14ac:dyDescent="0.25">
      <c r="A4" t="s">
        <v>58</v>
      </c>
    </row>
    <row r="5" spans="1:24" x14ac:dyDescent="0.25">
      <c r="A5" s="2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3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3" t="s">
        <v>23</v>
      </c>
      <c r="X5" s="3" t="s">
        <v>24</v>
      </c>
    </row>
    <row r="6" spans="1:24" x14ac:dyDescent="0.25">
      <c r="A6" s="2"/>
      <c r="B6" s="2" t="s">
        <v>25</v>
      </c>
      <c r="C6" s="2" t="s">
        <v>25</v>
      </c>
      <c r="D6" s="2" t="s">
        <v>25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3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3" t="s">
        <v>25</v>
      </c>
      <c r="X6" s="3" t="s">
        <v>25</v>
      </c>
    </row>
    <row r="7" spans="1:24" x14ac:dyDescent="0.25">
      <c r="A7" s="2" t="s">
        <v>26</v>
      </c>
      <c r="B7" s="5">
        <v>21152.410817984601</v>
      </c>
      <c r="C7" s="4"/>
      <c r="D7" s="4"/>
      <c r="E7" s="5">
        <v>21988.322552301699</v>
      </c>
      <c r="F7" s="5">
        <v>9315.6312358777504</v>
      </c>
      <c r="G7" s="4"/>
      <c r="H7" s="5">
        <v>250947.480071898</v>
      </c>
      <c r="I7" s="5">
        <v>55500.567474672098</v>
      </c>
      <c r="J7" s="5">
        <v>152.71241047888199</v>
      </c>
      <c r="K7" s="6">
        <v>359057.12456321297</v>
      </c>
      <c r="L7" s="5">
        <v>39900.268924813099</v>
      </c>
      <c r="M7" s="4"/>
      <c r="N7" s="4"/>
      <c r="O7" s="5">
        <v>19.335829919949699</v>
      </c>
      <c r="P7" s="5">
        <v>1748.29580498428</v>
      </c>
      <c r="Q7" s="4"/>
      <c r="R7" s="4"/>
      <c r="S7" s="5">
        <v>2044.5630052618801</v>
      </c>
      <c r="T7" s="4"/>
      <c r="U7" s="4"/>
      <c r="V7" s="5">
        <v>1370.40517099319</v>
      </c>
      <c r="W7" s="6">
        <v>45082.868735972399</v>
      </c>
      <c r="X7" s="6">
        <v>359057.12456321297</v>
      </c>
    </row>
    <row r="8" spans="1:24" x14ac:dyDescent="0.25">
      <c r="A8" s="2" t="s">
        <v>27</v>
      </c>
      <c r="B8" s="4"/>
      <c r="C8" s="4"/>
      <c r="D8" s="5">
        <v>43422.699706896798</v>
      </c>
      <c r="E8" s="4"/>
      <c r="F8" s="4"/>
      <c r="G8" s="4"/>
      <c r="H8" s="4"/>
      <c r="I8" s="4"/>
      <c r="J8" s="4"/>
      <c r="K8" s="6">
        <v>43422.699706896798</v>
      </c>
      <c r="L8" s="5">
        <v>2547.9165672293998</v>
      </c>
      <c r="M8" s="5">
        <v>18961.539350388099</v>
      </c>
      <c r="N8" s="5">
        <v>52550.314674664303</v>
      </c>
      <c r="O8" s="5">
        <v>5630.3846366902198</v>
      </c>
      <c r="P8" s="5">
        <v>63330.591477811598</v>
      </c>
      <c r="Q8" s="5">
        <v>19127.0261830364</v>
      </c>
      <c r="R8" s="5">
        <v>7051.7713652501498</v>
      </c>
      <c r="S8" s="4"/>
      <c r="T8" s="4"/>
      <c r="U8" s="4"/>
      <c r="V8" s="5">
        <v>477.06660246938901</v>
      </c>
      <c r="W8" s="6">
        <v>169676.61085754001</v>
      </c>
      <c r="X8" s="6">
        <v>213099.31056443599</v>
      </c>
    </row>
    <row r="9" spans="1:24" x14ac:dyDescent="0.25">
      <c r="A9" s="2" t="s">
        <v>28</v>
      </c>
      <c r="B9" s="5">
        <v>17336.168326006002</v>
      </c>
      <c r="C9" s="4"/>
      <c r="D9" s="4"/>
      <c r="E9" s="4"/>
      <c r="F9" s="4"/>
      <c r="G9" s="4"/>
      <c r="H9" s="4"/>
      <c r="I9" s="4"/>
      <c r="J9" s="4"/>
      <c r="K9" s="6">
        <v>17336.168326006002</v>
      </c>
      <c r="L9" s="5">
        <v>4341.9099642467099</v>
      </c>
      <c r="M9" s="5">
        <v>6364.5074525398404</v>
      </c>
      <c r="N9" s="5">
        <v>2631.1825735513498</v>
      </c>
      <c r="O9" s="4"/>
      <c r="P9" s="5">
        <v>3546.8183153161699</v>
      </c>
      <c r="Q9" s="5">
        <v>708.57397151094801</v>
      </c>
      <c r="R9" s="4"/>
      <c r="S9" s="4"/>
      <c r="T9" s="4"/>
      <c r="U9" s="4"/>
      <c r="V9" s="5">
        <v>390.72312171573998</v>
      </c>
      <c r="W9" s="6">
        <v>17983.715398880799</v>
      </c>
      <c r="X9" s="6">
        <v>35319.8837248868</v>
      </c>
    </row>
    <row r="10" spans="1:24" x14ac:dyDescent="0.25">
      <c r="A10" s="2" t="s">
        <v>29</v>
      </c>
      <c r="B10" s="5">
        <v>-511.96400121380299</v>
      </c>
      <c r="C10" s="4"/>
      <c r="D10" s="5">
        <v>-10313.2555417476</v>
      </c>
      <c r="E10" s="4"/>
      <c r="F10" s="4"/>
      <c r="G10" s="4"/>
      <c r="H10" s="5">
        <v>1492.69123048693</v>
      </c>
      <c r="I10" s="4"/>
      <c r="J10" s="4"/>
      <c r="K10" s="6">
        <v>-9332.5283124744801</v>
      </c>
      <c r="L10" s="4"/>
      <c r="M10" s="5">
        <v>1040.24442347117</v>
      </c>
      <c r="N10" s="5">
        <v>-1453.96150509172</v>
      </c>
      <c r="O10" s="5">
        <v>-2150.3997755417899</v>
      </c>
      <c r="P10" s="5">
        <v>748.813401344358</v>
      </c>
      <c r="Q10" s="5">
        <v>435.20133708715599</v>
      </c>
      <c r="R10" s="5">
        <v>-557.89385546810001</v>
      </c>
      <c r="S10" s="4"/>
      <c r="T10" s="4"/>
      <c r="U10" s="4"/>
      <c r="V10" s="5">
        <v>-2.8452122104430502</v>
      </c>
      <c r="W10" s="6">
        <v>-1940.84118640937</v>
      </c>
      <c r="X10" s="6">
        <v>-11273.3694988838</v>
      </c>
    </row>
    <row r="11" spans="1:24" x14ac:dyDescent="0.25">
      <c r="A11" s="2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3"/>
      <c r="X11" s="3"/>
    </row>
    <row r="12" spans="1:24" x14ac:dyDescent="0.25">
      <c r="A12" s="3" t="s">
        <v>31</v>
      </c>
      <c r="B12" s="6">
        <v>3304.2784907647901</v>
      </c>
      <c r="C12" s="3"/>
      <c r="D12" s="6">
        <v>33109.444165149202</v>
      </c>
      <c r="E12" s="6">
        <v>21988.322552301699</v>
      </c>
      <c r="F12" s="6">
        <v>9315.6312358777504</v>
      </c>
      <c r="G12" s="3"/>
      <c r="H12" s="6">
        <v>252440.17130238499</v>
      </c>
      <c r="I12" s="6">
        <v>55500.567474672098</v>
      </c>
      <c r="J12" s="6">
        <v>152.71241047888199</v>
      </c>
      <c r="K12" s="6">
        <v>375811.127631629</v>
      </c>
      <c r="L12" s="6">
        <v>38106.275527795799</v>
      </c>
      <c r="M12" s="6">
        <v>13637.276321319499</v>
      </c>
      <c r="N12" s="6">
        <v>48465.170596021198</v>
      </c>
      <c r="O12" s="6">
        <v>3499.3206910683798</v>
      </c>
      <c r="P12" s="6">
        <v>62280.882368824103</v>
      </c>
      <c r="Q12" s="6">
        <v>18853.653548612601</v>
      </c>
      <c r="R12" s="6">
        <v>6493.8775097820499</v>
      </c>
      <c r="S12" s="6">
        <v>2044.5630052618801</v>
      </c>
      <c r="T12" s="3"/>
      <c r="U12" s="3"/>
      <c r="V12" s="6">
        <v>1453.9034395363999</v>
      </c>
      <c r="W12" s="6">
        <v>194834.92300822199</v>
      </c>
      <c r="X12" s="6">
        <v>525563.18190387904</v>
      </c>
    </row>
    <row r="13" spans="1:24" x14ac:dyDescent="0.25">
      <c r="A13" s="2" t="s">
        <v>32</v>
      </c>
      <c r="B13" s="5">
        <v>-3304.2204252094198</v>
      </c>
      <c r="C13" s="4"/>
      <c r="D13" s="4"/>
      <c r="E13" s="4"/>
      <c r="F13" s="4"/>
      <c r="G13" s="4"/>
      <c r="H13" s="4"/>
      <c r="I13" s="4"/>
      <c r="J13" s="4"/>
      <c r="K13" s="6">
        <v>-3304.2204252094198</v>
      </c>
      <c r="L13" s="4"/>
      <c r="M13" s="4"/>
      <c r="N13" s="4"/>
      <c r="O13" s="5">
        <v>19.335829919949699</v>
      </c>
      <c r="P13" s="5">
        <v>1748.29580498428</v>
      </c>
      <c r="Q13" s="4"/>
      <c r="R13" s="4"/>
      <c r="S13" s="4"/>
      <c r="T13" s="4"/>
      <c r="U13" s="4"/>
      <c r="V13" s="5">
        <v>1370.40517099319</v>
      </c>
      <c r="W13" s="6">
        <v>3138.03680589742</v>
      </c>
      <c r="X13" s="6">
        <v>-166.183619312004</v>
      </c>
    </row>
    <row r="14" spans="1:24" x14ac:dyDescent="0.25">
      <c r="A14" s="2" t="s">
        <v>33</v>
      </c>
      <c r="B14" s="4"/>
      <c r="C14" s="4"/>
      <c r="D14" s="5">
        <v>-30526.862461396799</v>
      </c>
      <c r="E14" s="5">
        <v>-21886.2433060576</v>
      </c>
      <c r="F14" s="5">
        <v>-9315.6312358777504</v>
      </c>
      <c r="G14" s="4"/>
      <c r="H14" s="5">
        <v>-1492.69123048693</v>
      </c>
      <c r="I14" s="5">
        <v>-35522.532512936697</v>
      </c>
      <c r="J14" s="5">
        <v>-47.613755358434702</v>
      </c>
      <c r="K14" s="6">
        <v>-98791.574502114294</v>
      </c>
      <c r="L14" s="5">
        <v>36454.368544634701</v>
      </c>
      <c r="M14" s="4"/>
      <c r="N14" s="4"/>
      <c r="O14" s="4"/>
      <c r="P14" s="5">
        <v>-66.891519723069095</v>
      </c>
      <c r="Q14" s="5">
        <v>-10804.7224019351</v>
      </c>
      <c r="R14" s="4"/>
      <c r="S14" s="4"/>
      <c r="T14" s="4"/>
      <c r="U14" s="4"/>
      <c r="V14" s="4"/>
      <c r="W14" s="6">
        <v>36454.368544634701</v>
      </c>
      <c r="X14" s="6">
        <v>-73208.819879137794</v>
      </c>
    </row>
    <row r="15" spans="1:24" x14ac:dyDescent="0.25">
      <c r="A15" s="2" t="s">
        <v>34</v>
      </c>
      <c r="B15" s="4"/>
      <c r="C15" s="4"/>
      <c r="D15" s="5">
        <v>-840.61504429763295</v>
      </c>
      <c r="E15" s="5">
        <v>-102.07924624405899</v>
      </c>
      <c r="F15" s="4"/>
      <c r="G15" s="4"/>
      <c r="H15" s="4"/>
      <c r="I15" s="5">
        <v>-19978.0349617354</v>
      </c>
      <c r="J15" s="5">
        <v>-105.09865512044701</v>
      </c>
      <c r="K15" s="6">
        <v>-21025.827907397499</v>
      </c>
      <c r="L15" s="5">
        <v>3445.9003801784202</v>
      </c>
      <c r="M15" s="4"/>
      <c r="N15" s="4"/>
      <c r="O15" s="4"/>
      <c r="P15" s="4"/>
      <c r="Q15" s="5">
        <v>-583.79109313866104</v>
      </c>
      <c r="R15" s="4"/>
      <c r="S15" s="4"/>
      <c r="T15" s="4"/>
      <c r="U15" s="4"/>
      <c r="V15" s="4"/>
      <c r="W15" s="6">
        <v>3445.9003801784202</v>
      </c>
      <c r="X15" s="6">
        <v>-18163.718620357798</v>
      </c>
    </row>
    <row r="16" spans="1:24" x14ac:dyDescent="0.25">
      <c r="A16" s="2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3"/>
      <c r="X16" s="3"/>
    </row>
    <row r="17" spans="1:24" x14ac:dyDescent="0.25">
      <c r="A17" s="2" t="s">
        <v>36</v>
      </c>
      <c r="B17" s="4"/>
      <c r="C17" s="4"/>
      <c r="D17" s="4"/>
      <c r="E17" s="4"/>
      <c r="F17" s="4"/>
      <c r="G17" s="4"/>
      <c r="H17" s="5">
        <v>-4266.9427053777799</v>
      </c>
      <c r="I17" s="4"/>
      <c r="J17" s="4"/>
      <c r="K17" s="6">
        <v>-4266.9427053777799</v>
      </c>
      <c r="L17" s="4"/>
      <c r="M17" s="4"/>
      <c r="N17" s="4"/>
      <c r="O17" s="4"/>
      <c r="P17" s="4"/>
      <c r="Q17" s="4"/>
      <c r="R17" s="4"/>
      <c r="S17" s="5">
        <v>2044.5630052618801</v>
      </c>
      <c r="T17" s="4"/>
      <c r="U17" s="4"/>
      <c r="V17" s="4"/>
      <c r="W17" s="6">
        <v>2044.5630052618801</v>
      </c>
      <c r="X17" s="6">
        <v>-2222.3797001159001</v>
      </c>
    </row>
    <row r="18" spans="1:24" x14ac:dyDescent="0.25">
      <c r="A18" s="2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3"/>
      <c r="X18" s="3"/>
    </row>
    <row r="19" spans="1:24" x14ac:dyDescent="0.25">
      <c r="A19" s="2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3"/>
      <c r="X19" s="3"/>
    </row>
    <row r="20" spans="1:24" x14ac:dyDescent="0.25">
      <c r="A20" s="2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3"/>
      <c r="X20" s="3"/>
    </row>
    <row r="21" spans="1:24" x14ac:dyDescent="0.25">
      <c r="A21" s="3" t="s">
        <v>40</v>
      </c>
      <c r="B21" s="6">
        <v>-3304.2204252094198</v>
      </c>
      <c r="C21" s="3"/>
      <c r="D21" s="6">
        <v>-31367.477505694402</v>
      </c>
      <c r="E21" s="6">
        <v>-21988.322552301699</v>
      </c>
      <c r="F21" s="6">
        <v>-9315.6312358777504</v>
      </c>
      <c r="G21" s="3"/>
      <c r="H21" s="6">
        <v>-5759.6339358647101</v>
      </c>
      <c r="I21" s="6">
        <v>-55500.567474672098</v>
      </c>
      <c r="J21" s="6">
        <v>-152.71241047888199</v>
      </c>
      <c r="K21" s="6">
        <v>-127388.56554009901</v>
      </c>
      <c r="L21" s="3"/>
      <c r="M21" s="3"/>
      <c r="N21" s="3"/>
      <c r="O21" s="3"/>
      <c r="P21" s="6">
        <v>-66.891519723069095</v>
      </c>
      <c r="Q21" s="6">
        <v>-11388.513495073799</v>
      </c>
      <c r="R21" s="3"/>
      <c r="S21" s="3"/>
      <c r="T21" s="3"/>
      <c r="U21" s="3"/>
      <c r="V21" s="3"/>
      <c r="W21" s="6">
        <v>-11455.405014796799</v>
      </c>
      <c r="X21" s="6">
        <v>-93761.101818923504</v>
      </c>
    </row>
    <row r="22" spans="1:24" x14ac:dyDescent="0.25">
      <c r="A22" s="2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3"/>
      <c r="L22" s="5">
        <v>3287.61367638928</v>
      </c>
      <c r="M22" s="4"/>
      <c r="N22" s="4"/>
      <c r="O22" s="5">
        <v>19.335829919949699</v>
      </c>
      <c r="P22" s="5">
        <v>1569.39582905826</v>
      </c>
      <c r="Q22" s="4"/>
      <c r="R22" s="4"/>
      <c r="S22" s="4"/>
      <c r="T22" s="4"/>
      <c r="U22" s="4"/>
      <c r="V22" s="4"/>
      <c r="W22" s="6">
        <v>4876.3453353674904</v>
      </c>
      <c r="X22" s="6">
        <v>4876.3453353674904</v>
      </c>
    </row>
    <row r="23" spans="1:24" x14ac:dyDescent="0.25">
      <c r="A23" s="2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3"/>
      <c r="L23" s="5">
        <v>4722.9942037801402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6">
        <v>4722.9942037801402</v>
      </c>
      <c r="X23" s="6">
        <v>4722.9942037801402</v>
      </c>
    </row>
    <row r="24" spans="1:24" x14ac:dyDescent="0.25">
      <c r="A24" s="3" t="s">
        <v>43</v>
      </c>
      <c r="B24" s="6">
        <v>5.8065555363960901E-2</v>
      </c>
      <c r="C24" s="3"/>
      <c r="D24" s="6">
        <v>1741.96665945476</v>
      </c>
      <c r="E24" s="6">
        <v>7.9215472371967094E-12</v>
      </c>
      <c r="F24" s="3"/>
      <c r="G24" s="3"/>
      <c r="H24" s="6">
        <v>-5.0697902318059002E-10</v>
      </c>
      <c r="I24" s="3"/>
      <c r="J24" s="3"/>
      <c r="K24" s="6">
        <v>1742.0247250095799</v>
      </c>
      <c r="L24" s="6">
        <v>-1498.9042449055</v>
      </c>
      <c r="M24" s="6">
        <v>-2.6405157457322401E-12</v>
      </c>
      <c r="N24" s="6">
        <v>5.8065555591045301E-2</v>
      </c>
      <c r="O24" s="6">
        <v>5.8065555326333597E-2</v>
      </c>
      <c r="P24" s="6">
        <v>178.78384481559601</v>
      </c>
      <c r="Q24" s="6">
        <v>5.4130572787510903E-11</v>
      </c>
      <c r="R24" s="6">
        <v>7.9215472371967094E-12</v>
      </c>
      <c r="S24" s="3"/>
      <c r="T24" s="3"/>
      <c r="U24" s="3"/>
      <c r="V24" s="6">
        <v>-5.8065555315606497E-2</v>
      </c>
      <c r="W24" s="6">
        <v>-1320.0623345343099</v>
      </c>
      <c r="X24" s="6">
        <v>421.96239047537301</v>
      </c>
    </row>
    <row r="25" spans="1:24" x14ac:dyDescent="0.25">
      <c r="A25" s="2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3"/>
      <c r="L25" s="4"/>
      <c r="M25" s="5">
        <v>136.39598943532101</v>
      </c>
      <c r="N25" s="5">
        <v>47254.968292142301</v>
      </c>
      <c r="O25" s="5">
        <v>1756.3669171730801</v>
      </c>
      <c r="P25" s="5">
        <v>55628.543958586801</v>
      </c>
      <c r="Q25" s="4"/>
      <c r="R25" s="4"/>
      <c r="S25" s="4"/>
      <c r="T25" s="4"/>
      <c r="U25" s="4"/>
      <c r="V25" s="4"/>
      <c r="W25" s="6">
        <v>104776.275157337</v>
      </c>
      <c r="X25" s="6">
        <v>104776.275157337</v>
      </c>
    </row>
    <row r="26" spans="1:24" x14ac:dyDescent="0.25">
      <c r="A26" s="2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3"/>
      <c r="L26" s="5">
        <v>11976.833701527001</v>
      </c>
      <c r="M26" s="5">
        <v>2727.4552642638901</v>
      </c>
      <c r="N26" s="5">
        <v>968.12700376973498</v>
      </c>
      <c r="O26" s="5">
        <v>206.829508032615</v>
      </c>
      <c r="P26" s="5">
        <v>4837.26721664039</v>
      </c>
      <c r="Q26" s="5">
        <v>7465.1400535387602</v>
      </c>
      <c r="R26" s="5">
        <v>6493.8775097820399</v>
      </c>
      <c r="S26" s="4"/>
      <c r="T26" s="4"/>
      <c r="U26" s="4"/>
      <c r="V26" s="4"/>
      <c r="W26" s="6">
        <v>34675.530257554499</v>
      </c>
      <c r="X26" s="6">
        <v>34675.530257554499</v>
      </c>
    </row>
    <row r="27" spans="1:24" x14ac:dyDescent="0.25">
      <c r="A27" s="2" t="s">
        <v>46</v>
      </c>
      <c r="B27" s="4"/>
      <c r="C27" s="4"/>
      <c r="D27" s="4"/>
      <c r="E27" s="4"/>
      <c r="F27" s="4"/>
      <c r="G27" s="4"/>
      <c r="H27" s="5">
        <v>239280.140407158</v>
      </c>
      <c r="I27" s="4"/>
      <c r="J27" s="4"/>
      <c r="K27" s="6">
        <v>239280.140407158</v>
      </c>
      <c r="L27" s="5">
        <v>11996.2275970023</v>
      </c>
      <c r="M27" s="5">
        <v>10500.691154304899</v>
      </c>
      <c r="N27" s="4"/>
      <c r="O27" s="5">
        <v>1447.8065562283</v>
      </c>
      <c r="P27" s="4"/>
      <c r="Q27" s="4"/>
      <c r="R27" s="4"/>
      <c r="S27" s="5">
        <v>1531.86101640892</v>
      </c>
      <c r="T27" s="4"/>
      <c r="U27" s="4"/>
      <c r="V27" s="4"/>
      <c r="W27" s="6">
        <v>25476.586323944401</v>
      </c>
      <c r="X27" s="6">
        <v>264756.72673110297</v>
      </c>
    </row>
    <row r="28" spans="1:24" x14ac:dyDescent="0.25">
      <c r="A28" s="2" t="s">
        <v>47</v>
      </c>
      <c r="B28" s="4"/>
      <c r="C28" s="4"/>
      <c r="D28" s="4"/>
      <c r="E28" s="4"/>
      <c r="F28" s="4"/>
      <c r="G28" s="4"/>
      <c r="H28" s="5">
        <v>7400.3969593623897</v>
      </c>
      <c r="I28" s="4"/>
      <c r="J28" s="4"/>
      <c r="K28" s="6">
        <v>7400.3969593623897</v>
      </c>
      <c r="L28" s="5">
        <v>7621.5105940025196</v>
      </c>
      <c r="M28" s="5">
        <v>272.73391331532599</v>
      </c>
      <c r="N28" s="5">
        <v>242.01723455360499</v>
      </c>
      <c r="O28" s="5">
        <v>68.923814159100004</v>
      </c>
      <c r="P28" s="4"/>
      <c r="Q28" s="4"/>
      <c r="R28" s="4"/>
      <c r="S28" s="5">
        <v>512.70198885296304</v>
      </c>
      <c r="T28" s="4"/>
      <c r="U28" s="4"/>
      <c r="V28" s="4"/>
      <c r="W28" s="6">
        <v>8717.8875448835206</v>
      </c>
      <c r="X28" s="6">
        <v>16118.284504245899</v>
      </c>
    </row>
    <row r="29" spans="1:24" x14ac:dyDescent="0.25">
      <c r="A29" s="2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3"/>
      <c r="X29" s="3"/>
    </row>
    <row r="30" spans="1:24" x14ac:dyDescent="0.25">
      <c r="A30" s="2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3"/>
      <c r="X30" s="3"/>
    </row>
    <row r="31" spans="1:24" x14ac:dyDescent="0.25">
      <c r="A31" s="3" t="s">
        <v>50</v>
      </c>
      <c r="B31" s="3"/>
      <c r="C31" s="3"/>
      <c r="D31" s="3"/>
      <c r="E31" s="3"/>
      <c r="F31" s="3"/>
      <c r="G31" s="3"/>
      <c r="H31" s="6">
        <v>246680.53736652099</v>
      </c>
      <c r="I31" s="3"/>
      <c r="J31" s="3"/>
      <c r="K31" s="6">
        <v>246680.53736652099</v>
      </c>
      <c r="L31" s="6">
        <v>31594.571892531902</v>
      </c>
      <c r="M31" s="6">
        <v>13637.276321319499</v>
      </c>
      <c r="N31" s="6">
        <v>48465.112530465602</v>
      </c>
      <c r="O31" s="6">
        <v>3479.9267955931</v>
      </c>
      <c r="P31" s="6">
        <v>60465.8111752271</v>
      </c>
      <c r="Q31" s="6">
        <v>7465.1400535387602</v>
      </c>
      <c r="R31" s="6">
        <v>6493.8775097820399</v>
      </c>
      <c r="S31" s="6">
        <v>2044.5630052618801</v>
      </c>
      <c r="T31" s="3"/>
      <c r="U31" s="3"/>
      <c r="V31" s="3"/>
      <c r="W31" s="6">
        <v>173646.27928372001</v>
      </c>
      <c r="X31" s="6">
        <v>420326.81665024097</v>
      </c>
    </row>
    <row r="32" spans="1:24" x14ac:dyDescent="0.25">
      <c r="A32" s="3" t="s">
        <v>51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6">
        <v>1453.96150509171</v>
      </c>
      <c r="W32" s="6">
        <v>1453.96150509171</v>
      </c>
      <c r="X32" s="6">
        <v>1453.96150509171</v>
      </c>
    </row>
    <row r="33" spans="1:24" x14ac:dyDescent="0.25">
      <c r="A33" s="3" t="s">
        <v>52</v>
      </c>
      <c r="B33" s="3"/>
      <c r="C33" s="3"/>
      <c r="D33" s="3"/>
      <c r="E33" s="3"/>
      <c r="F33" s="3"/>
      <c r="G33" s="3"/>
      <c r="H33" s="6">
        <v>246680.53736652099</v>
      </c>
      <c r="I33" s="3"/>
      <c r="J33" s="3"/>
      <c r="K33" s="6">
        <v>246680.53736652099</v>
      </c>
      <c r="L33" s="6">
        <v>31594.571892531902</v>
      </c>
      <c r="M33" s="6">
        <v>13637.276321319499</v>
      </c>
      <c r="N33" s="6">
        <v>48465.112530465602</v>
      </c>
      <c r="O33" s="6">
        <v>3479.9267955931</v>
      </c>
      <c r="P33" s="6">
        <v>60465.8111752271</v>
      </c>
      <c r="Q33" s="6">
        <v>7465.1400535387602</v>
      </c>
      <c r="R33" s="6">
        <v>6493.8775097820399</v>
      </c>
      <c r="S33" s="6">
        <v>2044.5630052618801</v>
      </c>
      <c r="T33" s="3"/>
      <c r="U33" s="3"/>
      <c r="V33" s="6">
        <v>1453.96150509171</v>
      </c>
      <c r="W33" s="6">
        <v>175100.24078881199</v>
      </c>
      <c r="X33" s="6">
        <v>421780.77815533202</v>
      </c>
    </row>
    <row r="35" spans="1:24" x14ac:dyDescent="0.25">
      <c r="A35" t="s">
        <v>53</v>
      </c>
    </row>
    <row r="36" spans="1:24" x14ac:dyDescent="0.25">
      <c r="A36" t="s">
        <v>59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X3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ColWidth="8.75" defaultRowHeight="10.3" x14ac:dyDescent="0.25"/>
  <cols>
    <col min="1" max="1" width="32.58203125" customWidth="1"/>
    <col min="2" max="2" width="10.08203125" customWidth="1"/>
    <col min="3" max="3" width="13.75" customWidth="1"/>
    <col min="4" max="4" width="16.58203125" customWidth="1"/>
    <col min="5" max="5" width="14.58203125" customWidth="1"/>
    <col min="6" max="6" width="11.33203125" customWidth="1"/>
    <col min="7" max="7" width="9.25" customWidth="1"/>
    <col min="8" max="8" width="11.25" customWidth="1"/>
    <col min="9" max="9" width="29" customWidth="1"/>
    <col min="10" max="10" width="17.25" customWidth="1"/>
    <col min="11" max="11" width="18.25" customWidth="1"/>
    <col min="12" max="12" width="14.25" customWidth="1"/>
    <col min="13" max="13" width="25.33203125" customWidth="1"/>
    <col min="14" max="14" width="18.83203125" customWidth="1"/>
    <col min="15" max="15" width="18.25" customWidth="1"/>
    <col min="16" max="17" width="11" customWidth="1"/>
    <col min="18" max="18" width="9" customWidth="1"/>
    <col min="19" max="19" width="16.58203125" customWidth="1"/>
    <col min="20" max="20" width="7.25" customWidth="1"/>
    <col min="21" max="21" width="20.08203125" customWidth="1"/>
    <col min="22" max="22" width="15.33203125" customWidth="1"/>
    <col min="23" max="23" width="21" customWidth="1"/>
    <col min="24" max="24" width="12.08203125" customWidth="1"/>
  </cols>
  <sheetData>
    <row r="3" spans="1:24" x14ac:dyDescent="0.25">
      <c r="A3" t="s">
        <v>0</v>
      </c>
    </row>
    <row r="4" spans="1:24" x14ac:dyDescent="0.25">
      <c r="A4" t="s">
        <v>60</v>
      </c>
    </row>
    <row r="5" spans="1:24" x14ac:dyDescent="0.25">
      <c r="A5" s="2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3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3" t="s">
        <v>23</v>
      </c>
      <c r="X5" s="3" t="s">
        <v>24</v>
      </c>
    </row>
    <row r="6" spans="1:24" x14ac:dyDescent="0.25">
      <c r="A6" s="2"/>
      <c r="B6" s="2" t="s">
        <v>25</v>
      </c>
      <c r="C6" s="2" t="s">
        <v>25</v>
      </c>
      <c r="D6" s="2" t="s">
        <v>25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3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3" t="s">
        <v>25</v>
      </c>
      <c r="X6" s="3" t="s">
        <v>25</v>
      </c>
    </row>
    <row r="7" spans="1:24" x14ac:dyDescent="0.25">
      <c r="A7" s="2" t="s">
        <v>26</v>
      </c>
      <c r="B7" s="5">
        <v>21125.758728094901</v>
      </c>
      <c r="C7" s="4"/>
      <c r="D7" s="4"/>
      <c r="E7" s="5">
        <v>17587.534114965401</v>
      </c>
      <c r="F7" s="5">
        <v>9502.0216684394109</v>
      </c>
      <c r="G7" s="4"/>
      <c r="H7" s="5">
        <v>255744.33827594499</v>
      </c>
      <c r="I7" s="5">
        <v>55200.600815913996</v>
      </c>
      <c r="J7" s="5">
        <v>1132.3363942010201</v>
      </c>
      <c r="K7" s="6">
        <v>360292.58999756002</v>
      </c>
      <c r="L7" s="5">
        <v>42025.526314903102</v>
      </c>
      <c r="M7" s="5">
        <v>0</v>
      </c>
      <c r="N7" s="5">
        <v>0</v>
      </c>
      <c r="O7" s="5">
        <v>0.92904888504262695</v>
      </c>
      <c r="P7" s="5">
        <v>1640.5261343193299</v>
      </c>
      <c r="Q7" s="4"/>
      <c r="R7" s="4"/>
      <c r="S7" s="5">
        <v>2104.7183086896298</v>
      </c>
      <c r="T7" s="4"/>
      <c r="U7" s="4"/>
      <c r="V7" s="5">
        <v>943.62333942673399</v>
      </c>
      <c r="W7" s="6">
        <v>46715.323146223804</v>
      </c>
      <c r="X7" s="6">
        <v>360292.58999756002</v>
      </c>
    </row>
    <row r="8" spans="1:24" x14ac:dyDescent="0.25">
      <c r="A8" s="2" t="s">
        <v>27</v>
      </c>
      <c r="B8" s="5">
        <v>0</v>
      </c>
      <c r="C8" s="4"/>
      <c r="D8" s="5">
        <v>65378.273286000898</v>
      </c>
      <c r="E8" s="4"/>
      <c r="F8" s="4"/>
      <c r="G8" s="4"/>
      <c r="H8" s="4"/>
      <c r="I8" s="4"/>
      <c r="J8" s="4"/>
      <c r="K8" s="6">
        <v>65378.273286000898</v>
      </c>
      <c r="L8" s="5">
        <v>2103.9473312896598</v>
      </c>
      <c r="M8" s="5">
        <v>23029.437959102601</v>
      </c>
      <c r="N8" s="5">
        <v>64332.280372553498</v>
      </c>
      <c r="O8" s="5">
        <v>7549.1609120798103</v>
      </c>
      <c r="P8" s="5">
        <v>71474.575938539507</v>
      </c>
      <c r="Q8" s="5">
        <v>21871.0881961204</v>
      </c>
      <c r="R8" s="5">
        <v>5698.1471397430296</v>
      </c>
      <c r="S8" s="4"/>
      <c r="T8" s="4"/>
      <c r="U8" s="4"/>
      <c r="V8" s="5">
        <v>513.47370565199697</v>
      </c>
      <c r="W8" s="6">
        <v>196572.11155507999</v>
      </c>
      <c r="X8" s="6">
        <v>261950.38484108099</v>
      </c>
    </row>
    <row r="9" spans="1:24" x14ac:dyDescent="0.25">
      <c r="A9" s="2" t="s">
        <v>28</v>
      </c>
      <c r="B9" s="5">
        <v>18331.411944108</v>
      </c>
      <c r="C9" s="4"/>
      <c r="D9" s="4"/>
      <c r="E9" s="4"/>
      <c r="F9" s="4"/>
      <c r="G9" s="4"/>
      <c r="H9" s="4"/>
      <c r="I9" s="4"/>
      <c r="J9" s="4"/>
      <c r="K9" s="6">
        <v>18331.411944108</v>
      </c>
      <c r="L9" s="5">
        <v>3911.52806825074</v>
      </c>
      <c r="M9" s="5">
        <v>6967.8666378196904</v>
      </c>
      <c r="N9" s="5">
        <v>6513.2714052573001</v>
      </c>
      <c r="O9" s="5">
        <v>0</v>
      </c>
      <c r="P9" s="5">
        <v>4603.7856187181096</v>
      </c>
      <c r="Q9" s="5">
        <v>63.814045291365602</v>
      </c>
      <c r="R9" s="5">
        <v>0</v>
      </c>
      <c r="S9" s="4"/>
      <c r="T9" s="4"/>
      <c r="U9" s="4"/>
      <c r="V9" s="5">
        <v>571.24893319058503</v>
      </c>
      <c r="W9" s="6">
        <v>22631.5147085278</v>
      </c>
      <c r="X9" s="6">
        <v>40962.926652635702</v>
      </c>
    </row>
    <row r="10" spans="1:24" x14ac:dyDescent="0.25">
      <c r="A10" s="2" t="s">
        <v>29</v>
      </c>
      <c r="B10" s="5">
        <v>-73.162599697106998</v>
      </c>
      <c r="C10" s="4"/>
      <c r="D10" s="5">
        <v>-20412.307249937501</v>
      </c>
      <c r="E10" s="4"/>
      <c r="F10" s="4"/>
      <c r="G10" s="4"/>
      <c r="H10" s="5">
        <v>44.129822039524903</v>
      </c>
      <c r="I10" s="4"/>
      <c r="J10" s="4"/>
      <c r="K10" s="6">
        <v>-20441.340027595099</v>
      </c>
      <c r="L10" s="4"/>
      <c r="M10" s="5">
        <v>-166.415881533261</v>
      </c>
      <c r="N10" s="5">
        <v>753.86510465677702</v>
      </c>
      <c r="O10" s="5">
        <v>-3894.5148605433801</v>
      </c>
      <c r="P10" s="5">
        <v>-1560.0472746525199</v>
      </c>
      <c r="Q10" s="5">
        <v>515.38986897739801</v>
      </c>
      <c r="R10" s="5">
        <v>255.02391894420199</v>
      </c>
      <c r="S10" s="4"/>
      <c r="T10" s="4"/>
      <c r="U10" s="4"/>
      <c r="V10" s="5">
        <v>57.775227538588403</v>
      </c>
      <c r="W10" s="6">
        <v>-4038.9238966121902</v>
      </c>
      <c r="X10" s="6">
        <v>-24480.263924207298</v>
      </c>
    </row>
    <row r="11" spans="1:24" x14ac:dyDescent="0.25">
      <c r="A11" s="2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3"/>
      <c r="X11" s="3"/>
    </row>
    <row r="12" spans="1:24" x14ac:dyDescent="0.25">
      <c r="A12" s="3" t="s">
        <v>31</v>
      </c>
      <c r="B12" s="6">
        <v>2721.1841842898798</v>
      </c>
      <c r="C12" s="3"/>
      <c r="D12" s="6">
        <v>44965.966036063401</v>
      </c>
      <c r="E12" s="6">
        <v>17587.534114965401</v>
      </c>
      <c r="F12" s="6">
        <v>9502.0216684394109</v>
      </c>
      <c r="G12" s="3"/>
      <c r="H12" s="6">
        <v>255788.46809798499</v>
      </c>
      <c r="I12" s="6">
        <v>55200.600815913996</v>
      </c>
      <c r="J12" s="6">
        <v>1132.3363942010201</v>
      </c>
      <c r="K12" s="6">
        <v>386898.111311858</v>
      </c>
      <c r="L12" s="6">
        <v>40217.945577942002</v>
      </c>
      <c r="M12" s="6">
        <v>15895.1554397497</v>
      </c>
      <c r="N12" s="6">
        <v>58572.874071953003</v>
      </c>
      <c r="O12" s="6">
        <v>3655.5751004214699</v>
      </c>
      <c r="P12" s="6">
        <v>66951.269179488198</v>
      </c>
      <c r="Q12" s="6">
        <v>22322.664019806401</v>
      </c>
      <c r="R12" s="6">
        <v>5953.1710586872296</v>
      </c>
      <c r="S12" s="6">
        <v>2104.7183086896298</v>
      </c>
      <c r="T12" s="3"/>
      <c r="U12" s="3"/>
      <c r="V12" s="6">
        <v>943.62333942673399</v>
      </c>
      <c r="W12" s="6">
        <v>216616.99609616399</v>
      </c>
      <c r="X12" s="6">
        <v>556799.78426179802</v>
      </c>
    </row>
    <row r="13" spans="1:24" x14ac:dyDescent="0.25">
      <c r="A13" s="2" t="s">
        <v>32</v>
      </c>
      <c r="B13" s="5">
        <v>-2721.1841842898598</v>
      </c>
      <c r="C13" s="4"/>
      <c r="D13" s="4"/>
      <c r="E13" s="4"/>
      <c r="F13" s="4"/>
      <c r="G13" s="4"/>
      <c r="H13" s="4"/>
      <c r="I13" s="4"/>
      <c r="J13" s="4"/>
      <c r="K13" s="6">
        <v>-2721.1841842898598</v>
      </c>
      <c r="L13" s="4"/>
      <c r="M13" s="5">
        <v>0</v>
      </c>
      <c r="N13" s="5">
        <v>0</v>
      </c>
      <c r="O13" s="5">
        <v>0.92904888504262695</v>
      </c>
      <c r="P13" s="5">
        <v>1640.5261343193299</v>
      </c>
      <c r="Q13" s="4"/>
      <c r="R13" s="4"/>
      <c r="S13" s="4"/>
      <c r="T13" s="4"/>
      <c r="U13" s="4"/>
      <c r="V13" s="5">
        <v>943.62333942673399</v>
      </c>
      <c r="W13" s="6">
        <v>2585.07852263111</v>
      </c>
      <c r="X13" s="6">
        <v>-136.10566165874599</v>
      </c>
    </row>
    <row r="14" spans="1:24" x14ac:dyDescent="0.25">
      <c r="A14" s="2" t="s">
        <v>33</v>
      </c>
      <c r="B14" s="4"/>
      <c r="C14" s="4"/>
      <c r="D14" s="5">
        <v>-44760.181708026401</v>
      </c>
      <c r="E14" s="5">
        <v>-17493.525980910101</v>
      </c>
      <c r="F14" s="5">
        <v>-9502.0216684394109</v>
      </c>
      <c r="G14" s="4"/>
      <c r="H14" s="5">
        <v>-44.129822039524903</v>
      </c>
      <c r="I14" s="5">
        <v>-37221.356464792501</v>
      </c>
      <c r="J14" s="5">
        <v>-1031.1861968420001</v>
      </c>
      <c r="K14" s="6">
        <v>-110052.40184105</v>
      </c>
      <c r="L14" s="5">
        <v>39101.925604784599</v>
      </c>
      <c r="M14" s="4"/>
      <c r="N14" s="4"/>
      <c r="O14" s="4"/>
      <c r="P14" s="5">
        <v>-133.028187227041</v>
      </c>
      <c r="Q14" s="5">
        <v>-12455.8745328771</v>
      </c>
      <c r="R14" s="4"/>
      <c r="S14" s="4"/>
      <c r="T14" s="4"/>
      <c r="U14" s="4"/>
      <c r="V14" s="4"/>
      <c r="W14" s="6">
        <v>39101.925604784599</v>
      </c>
      <c r="X14" s="6">
        <v>-83539.378956369605</v>
      </c>
    </row>
    <row r="15" spans="1:24" x14ac:dyDescent="0.25">
      <c r="A15" s="2" t="s">
        <v>34</v>
      </c>
      <c r="B15" s="4"/>
      <c r="C15" s="4"/>
      <c r="D15" s="5">
        <v>-205.78432803694199</v>
      </c>
      <c r="E15" s="5">
        <v>-94.008134055250807</v>
      </c>
      <c r="F15" s="4"/>
      <c r="G15" s="4"/>
      <c r="H15" s="4"/>
      <c r="I15" s="5">
        <v>-17979.244351121499</v>
      </c>
      <c r="J15" s="5">
        <v>-101.150197359016</v>
      </c>
      <c r="K15" s="6">
        <v>-18380.187010572699</v>
      </c>
      <c r="L15" s="5">
        <v>2923.6007101185201</v>
      </c>
      <c r="M15" s="4"/>
      <c r="N15" s="4"/>
      <c r="O15" s="4"/>
      <c r="P15" s="4"/>
      <c r="Q15" s="5">
        <v>-426.08504490267501</v>
      </c>
      <c r="R15" s="4"/>
      <c r="S15" s="4"/>
      <c r="T15" s="4"/>
      <c r="U15" s="4"/>
      <c r="V15" s="4"/>
      <c r="W15" s="6">
        <v>2923.6007101185201</v>
      </c>
      <c r="X15" s="6">
        <v>-15882.671345356899</v>
      </c>
    </row>
    <row r="16" spans="1:24" x14ac:dyDescent="0.25">
      <c r="A16" s="2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3"/>
      <c r="X16" s="3"/>
    </row>
    <row r="17" spans="1:24" x14ac:dyDescent="0.25">
      <c r="A17" s="2" t="s">
        <v>36</v>
      </c>
      <c r="B17" s="4"/>
      <c r="C17" s="4"/>
      <c r="D17" s="4"/>
      <c r="E17" s="4"/>
      <c r="F17" s="4"/>
      <c r="G17" s="4"/>
      <c r="H17" s="5">
        <v>-4392.4850498740097</v>
      </c>
      <c r="I17" s="4"/>
      <c r="J17" s="4"/>
      <c r="K17" s="6">
        <v>-4392.4850498740097</v>
      </c>
      <c r="L17" s="4"/>
      <c r="M17" s="4"/>
      <c r="N17" s="4"/>
      <c r="O17" s="4"/>
      <c r="P17" s="4"/>
      <c r="Q17" s="4"/>
      <c r="R17" s="4"/>
      <c r="S17" s="5">
        <v>2104.7183086896298</v>
      </c>
      <c r="T17" s="4"/>
      <c r="U17" s="4"/>
      <c r="V17" s="4"/>
      <c r="W17" s="6">
        <v>2104.7183086896298</v>
      </c>
      <c r="X17" s="6">
        <v>-2287.76674118438</v>
      </c>
    </row>
    <row r="18" spans="1:24" x14ac:dyDescent="0.25">
      <c r="A18" s="2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3"/>
      <c r="X18" s="3"/>
    </row>
    <row r="19" spans="1:24" x14ac:dyDescent="0.25">
      <c r="A19" s="2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3"/>
      <c r="X19" s="3"/>
    </row>
    <row r="20" spans="1:24" x14ac:dyDescent="0.25">
      <c r="A20" s="2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3"/>
      <c r="X20" s="3"/>
    </row>
    <row r="21" spans="1:24" x14ac:dyDescent="0.25">
      <c r="A21" s="3" t="s">
        <v>40</v>
      </c>
      <c r="B21" s="6">
        <v>-2721.1841842898598</v>
      </c>
      <c r="C21" s="3"/>
      <c r="D21" s="6">
        <v>-44965.966036063401</v>
      </c>
      <c r="E21" s="6">
        <v>-17587.534114965401</v>
      </c>
      <c r="F21" s="6">
        <v>-9502.0216684394109</v>
      </c>
      <c r="G21" s="3"/>
      <c r="H21" s="6">
        <v>-4436.6148719135299</v>
      </c>
      <c r="I21" s="6">
        <v>-55200.600815913996</v>
      </c>
      <c r="J21" s="6">
        <v>-1132.3363942010201</v>
      </c>
      <c r="K21" s="6">
        <v>-135546.25808578701</v>
      </c>
      <c r="L21" s="3"/>
      <c r="M21" s="3"/>
      <c r="N21" s="3"/>
      <c r="O21" s="3"/>
      <c r="P21" s="6">
        <v>-133.028187227041</v>
      </c>
      <c r="Q21" s="6">
        <v>-12881.9595777798</v>
      </c>
      <c r="R21" s="3"/>
      <c r="S21" s="3"/>
      <c r="T21" s="3"/>
      <c r="U21" s="3"/>
      <c r="V21" s="3"/>
      <c r="W21" s="6">
        <v>-13014.987765006899</v>
      </c>
      <c r="X21" s="6">
        <v>-101845.92270457</v>
      </c>
    </row>
    <row r="22" spans="1:24" x14ac:dyDescent="0.25">
      <c r="A22" s="2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3"/>
      <c r="L22" s="5">
        <v>2345.8484347326298</v>
      </c>
      <c r="M22" s="4"/>
      <c r="N22" s="4"/>
      <c r="O22" s="5">
        <v>0.92904888504262695</v>
      </c>
      <c r="P22" s="5">
        <v>1640.5261343193299</v>
      </c>
      <c r="Q22" s="4"/>
      <c r="R22" s="4"/>
      <c r="S22" s="4"/>
      <c r="T22" s="4"/>
      <c r="U22" s="4"/>
      <c r="V22" s="4"/>
      <c r="W22" s="6">
        <v>3987.3036179370101</v>
      </c>
      <c r="X22" s="6">
        <v>3987.3036179370101</v>
      </c>
    </row>
    <row r="23" spans="1:24" x14ac:dyDescent="0.25">
      <c r="A23" s="2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3"/>
      <c r="L23" s="5">
        <v>4826.1766955752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6">
        <v>4826.1766955752</v>
      </c>
      <c r="X23" s="6">
        <v>4826.1766955752</v>
      </c>
    </row>
    <row r="24" spans="1:24" x14ac:dyDescent="0.25">
      <c r="A24" s="3" t="s">
        <v>43</v>
      </c>
      <c r="B24" s="6">
        <v>2.14541904340744E-11</v>
      </c>
      <c r="C24" s="3"/>
      <c r="D24" s="6">
        <v>2.64051574573224E-11</v>
      </c>
      <c r="E24" s="6">
        <v>1.0562062982928901E-11</v>
      </c>
      <c r="F24" s="3"/>
      <c r="G24" s="3"/>
      <c r="H24" s="6">
        <v>1.68993007726863E-10</v>
      </c>
      <c r="I24" s="6">
        <v>1.0562062982928901E-11</v>
      </c>
      <c r="J24" s="3"/>
      <c r="K24" s="6">
        <v>2.5348951159029501E-10</v>
      </c>
      <c r="L24" s="6">
        <v>-2.0067919667564999E-10</v>
      </c>
      <c r="M24" s="6">
        <v>5.8065555342836798E-2</v>
      </c>
      <c r="N24" s="6">
        <v>3.1686188948786799E-11</v>
      </c>
      <c r="O24" s="6">
        <v>-5.94116042789753E-12</v>
      </c>
      <c r="P24" s="6">
        <v>-8.4496503863431606E-11</v>
      </c>
      <c r="Q24" s="6">
        <v>-3.1686188948786799E-11</v>
      </c>
      <c r="R24" s="6">
        <v>-5.8065555296627797E-2</v>
      </c>
      <c r="S24" s="3"/>
      <c r="T24" s="3"/>
      <c r="U24" s="3"/>
      <c r="V24" s="6">
        <v>5.80655553151114E-2</v>
      </c>
      <c r="W24" s="6">
        <v>5.8065555031256003E-2</v>
      </c>
      <c r="X24" s="6">
        <v>5.8065555369242003E-2</v>
      </c>
    </row>
    <row r="25" spans="1:24" x14ac:dyDescent="0.25">
      <c r="A25" s="2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3"/>
      <c r="L25" s="4"/>
      <c r="M25" s="5">
        <v>158.92542489760399</v>
      </c>
      <c r="N25" s="5">
        <v>57110.2607991193</v>
      </c>
      <c r="O25" s="5">
        <v>2541.4132250341099</v>
      </c>
      <c r="P25" s="5">
        <v>59963.486056195499</v>
      </c>
      <c r="Q25" s="4"/>
      <c r="R25" s="4"/>
      <c r="S25" s="4"/>
      <c r="T25" s="4"/>
      <c r="U25" s="4"/>
      <c r="V25" s="4"/>
      <c r="W25" s="6">
        <v>119774.085505246</v>
      </c>
      <c r="X25" s="6">
        <v>119774.085505246</v>
      </c>
    </row>
    <row r="26" spans="1:24" x14ac:dyDescent="0.25">
      <c r="A26" s="2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3"/>
      <c r="L26" s="5">
        <v>12761.0670916136</v>
      </c>
      <c r="M26" s="5">
        <v>3179.0310879499202</v>
      </c>
      <c r="N26" s="5">
        <v>1170.0790051558799</v>
      </c>
      <c r="O26" s="5">
        <v>133.60884278019299</v>
      </c>
      <c r="P26" s="5">
        <v>5214.2288017464298</v>
      </c>
      <c r="Q26" s="5">
        <v>9440.7044420266102</v>
      </c>
      <c r="R26" s="5">
        <v>5953.2291242425299</v>
      </c>
      <c r="S26" s="4"/>
      <c r="T26" s="4"/>
      <c r="U26" s="4"/>
      <c r="V26" s="4"/>
      <c r="W26" s="6">
        <v>37851.948395515203</v>
      </c>
      <c r="X26" s="6">
        <v>37851.948395515203</v>
      </c>
    </row>
    <row r="27" spans="1:24" x14ac:dyDescent="0.25">
      <c r="A27" s="2" t="s">
        <v>46</v>
      </c>
      <c r="B27" s="4"/>
      <c r="C27" s="4"/>
      <c r="D27" s="4"/>
      <c r="E27" s="4"/>
      <c r="F27" s="4"/>
      <c r="G27" s="4"/>
      <c r="H27" s="5">
        <v>243811.286016178</v>
      </c>
      <c r="I27" s="4"/>
      <c r="J27" s="4"/>
      <c r="K27" s="6">
        <v>243811.286016178</v>
      </c>
      <c r="L27" s="5">
        <v>12241.2642404323</v>
      </c>
      <c r="M27" s="5">
        <v>12239.2319459963</v>
      </c>
      <c r="N27" s="4"/>
      <c r="O27" s="5">
        <v>935.08770279540499</v>
      </c>
      <c r="P27" s="4"/>
      <c r="Q27" s="4"/>
      <c r="R27" s="4"/>
      <c r="S27" s="5">
        <v>1562.52613044177</v>
      </c>
      <c r="T27" s="4"/>
      <c r="U27" s="4"/>
      <c r="V27" s="4"/>
      <c r="W27" s="6">
        <v>26978.110019665699</v>
      </c>
      <c r="X27" s="6">
        <v>270789.39603584399</v>
      </c>
    </row>
    <row r="28" spans="1:24" x14ac:dyDescent="0.25">
      <c r="A28" s="2" t="s">
        <v>47</v>
      </c>
      <c r="B28" s="4"/>
      <c r="C28" s="4"/>
      <c r="D28" s="4"/>
      <c r="E28" s="4"/>
      <c r="F28" s="4"/>
      <c r="G28" s="4"/>
      <c r="H28" s="5">
        <v>7540.5672098932</v>
      </c>
      <c r="I28" s="4"/>
      <c r="J28" s="4"/>
      <c r="K28" s="6">
        <v>7540.5672098932</v>
      </c>
      <c r="L28" s="5">
        <v>8043.5891155884301</v>
      </c>
      <c r="M28" s="5">
        <v>317.90891535052401</v>
      </c>
      <c r="N28" s="5">
        <v>292.534267677797</v>
      </c>
      <c r="O28" s="5">
        <v>44.536280926731003</v>
      </c>
      <c r="P28" s="4"/>
      <c r="Q28" s="4"/>
      <c r="R28" s="4"/>
      <c r="S28" s="5">
        <v>542.19217824786006</v>
      </c>
      <c r="T28" s="4"/>
      <c r="U28" s="4"/>
      <c r="V28" s="4"/>
      <c r="W28" s="6">
        <v>9240.7607577913495</v>
      </c>
      <c r="X28" s="6">
        <v>16781.327967684501</v>
      </c>
    </row>
    <row r="29" spans="1:24" x14ac:dyDescent="0.25">
      <c r="A29" s="2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3"/>
      <c r="X29" s="3"/>
    </row>
    <row r="30" spans="1:24" x14ac:dyDescent="0.25">
      <c r="A30" s="2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3"/>
      <c r="X30" s="3"/>
    </row>
    <row r="31" spans="1:24" x14ac:dyDescent="0.25">
      <c r="A31" s="3" t="s">
        <v>50</v>
      </c>
      <c r="B31" s="3"/>
      <c r="C31" s="3"/>
      <c r="D31" s="3"/>
      <c r="E31" s="3"/>
      <c r="F31" s="3"/>
      <c r="G31" s="3"/>
      <c r="H31" s="6">
        <v>251351.85322607099</v>
      </c>
      <c r="I31" s="3"/>
      <c r="J31" s="3"/>
      <c r="K31" s="6">
        <v>251351.85322607099</v>
      </c>
      <c r="L31" s="6">
        <v>33045.920447634402</v>
      </c>
      <c r="M31" s="6">
        <v>15895.0973741943</v>
      </c>
      <c r="N31" s="6">
        <v>58572.874071953003</v>
      </c>
      <c r="O31" s="6">
        <v>3654.6460515364402</v>
      </c>
      <c r="P31" s="6">
        <v>65177.714857941901</v>
      </c>
      <c r="Q31" s="6">
        <v>9440.7044420266102</v>
      </c>
      <c r="R31" s="6">
        <v>5953.2291242425299</v>
      </c>
      <c r="S31" s="6">
        <v>2104.7183086896298</v>
      </c>
      <c r="T31" s="3"/>
      <c r="U31" s="3"/>
      <c r="V31" s="3"/>
      <c r="W31" s="6">
        <v>193844.904678219</v>
      </c>
      <c r="X31" s="6">
        <v>445196.75790428999</v>
      </c>
    </row>
    <row r="32" spans="1:24" x14ac:dyDescent="0.25">
      <c r="A32" s="3" t="s">
        <v>51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6">
        <v>943.56527387141796</v>
      </c>
      <c r="W32" s="6">
        <v>943.56527387141796</v>
      </c>
      <c r="X32" s="6">
        <v>943.56527387141796</v>
      </c>
    </row>
    <row r="33" spans="1:24" x14ac:dyDescent="0.25">
      <c r="A33" s="3" t="s">
        <v>52</v>
      </c>
      <c r="B33" s="3"/>
      <c r="C33" s="3"/>
      <c r="D33" s="3"/>
      <c r="E33" s="3"/>
      <c r="F33" s="3"/>
      <c r="G33" s="3"/>
      <c r="H33" s="6">
        <v>251351.85322607099</v>
      </c>
      <c r="I33" s="3"/>
      <c r="J33" s="3"/>
      <c r="K33" s="6">
        <v>251351.85322607099</v>
      </c>
      <c r="L33" s="6">
        <v>33045.920447634402</v>
      </c>
      <c r="M33" s="6">
        <v>15895.0973741943</v>
      </c>
      <c r="N33" s="6">
        <v>58572.874071953003</v>
      </c>
      <c r="O33" s="6">
        <v>3654.6460515364402</v>
      </c>
      <c r="P33" s="6">
        <v>65177.714857941901</v>
      </c>
      <c r="Q33" s="6">
        <v>9440.7044420266102</v>
      </c>
      <c r="R33" s="6">
        <v>5953.2291242425299</v>
      </c>
      <c r="S33" s="6">
        <v>2104.7183086896298</v>
      </c>
      <c r="T33" s="3"/>
      <c r="U33" s="3"/>
      <c r="V33" s="6">
        <v>943.56527387141796</v>
      </c>
      <c r="W33" s="6">
        <v>194788.46995209</v>
      </c>
      <c r="X33" s="6">
        <v>446140.32317816099</v>
      </c>
    </row>
    <row r="35" spans="1:24" x14ac:dyDescent="0.25">
      <c r="A35" t="s">
        <v>53</v>
      </c>
    </row>
    <row r="36" spans="1:24" x14ac:dyDescent="0.25">
      <c r="A36" t="s">
        <v>59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X3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ColWidth="8.75" defaultRowHeight="10.3" x14ac:dyDescent="0.25"/>
  <cols>
    <col min="1" max="1" width="32.58203125" customWidth="1"/>
    <col min="2" max="2" width="10.08203125" customWidth="1"/>
    <col min="3" max="3" width="13.75" customWidth="1"/>
    <col min="4" max="4" width="16.58203125" customWidth="1"/>
    <col min="5" max="5" width="14.58203125" customWidth="1"/>
    <col min="6" max="6" width="11.33203125" customWidth="1"/>
    <col min="7" max="7" width="9.25" customWidth="1"/>
    <col min="8" max="8" width="11.25" customWidth="1"/>
    <col min="9" max="9" width="29" customWidth="1"/>
    <col min="10" max="10" width="17.25" customWidth="1"/>
    <col min="11" max="11" width="18.25" customWidth="1"/>
    <col min="12" max="12" width="14.25" customWidth="1"/>
    <col min="13" max="13" width="25.33203125" customWidth="1"/>
    <col min="14" max="14" width="18.83203125" customWidth="1"/>
    <col min="15" max="15" width="18.25" customWidth="1"/>
    <col min="16" max="16" width="11" customWidth="1"/>
    <col min="17" max="17" width="10.08203125" customWidth="1"/>
    <col min="18" max="18" width="9" customWidth="1"/>
    <col min="19" max="19" width="16.58203125" customWidth="1"/>
    <col min="20" max="20" width="7.25" customWidth="1"/>
    <col min="21" max="21" width="20.08203125" customWidth="1"/>
    <col min="22" max="22" width="15.33203125" customWidth="1"/>
    <col min="23" max="23" width="21" customWidth="1"/>
    <col min="24" max="24" width="12.08203125" customWidth="1"/>
  </cols>
  <sheetData>
    <row r="3" spans="1:24" x14ac:dyDescent="0.25">
      <c r="A3" t="s">
        <v>0</v>
      </c>
    </row>
    <row r="4" spans="1:24" x14ac:dyDescent="0.25">
      <c r="A4" t="s">
        <v>61</v>
      </c>
    </row>
    <row r="5" spans="1:24" x14ac:dyDescent="0.25">
      <c r="A5" s="2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3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3" t="s">
        <v>23</v>
      </c>
      <c r="X5" s="3" t="s">
        <v>24</v>
      </c>
    </row>
    <row r="6" spans="1:24" x14ac:dyDescent="0.25">
      <c r="A6" s="2"/>
      <c r="B6" s="2" t="s">
        <v>25</v>
      </c>
      <c r="C6" s="2" t="s">
        <v>25</v>
      </c>
      <c r="D6" s="2" t="s">
        <v>25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3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3" t="s">
        <v>25</v>
      </c>
      <c r="X6" s="3" t="s">
        <v>25</v>
      </c>
    </row>
    <row r="7" spans="1:24" x14ac:dyDescent="0.25">
      <c r="A7" s="2" t="s">
        <v>26</v>
      </c>
      <c r="B7" s="5">
        <v>18941.680930470298</v>
      </c>
      <c r="C7" s="4"/>
      <c r="D7" s="5">
        <v>0</v>
      </c>
      <c r="E7" s="5">
        <v>18132.479351598198</v>
      </c>
      <c r="F7" s="5">
        <v>12187.727798431701</v>
      </c>
      <c r="G7" s="4"/>
      <c r="H7" s="5">
        <v>272190.680534821</v>
      </c>
      <c r="I7" s="5">
        <v>83967.205967931397</v>
      </c>
      <c r="J7" s="5">
        <v>1666.7717653217901</v>
      </c>
      <c r="K7" s="6">
        <v>407086.54634857498</v>
      </c>
      <c r="L7" s="5">
        <v>44799.143695642801</v>
      </c>
      <c r="M7" s="5">
        <v>0</v>
      </c>
      <c r="N7" s="5">
        <v>0</v>
      </c>
      <c r="O7" s="5">
        <v>0</v>
      </c>
      <c r="P7" s="5">
        <v>1778.37376263754</v>
      </c>
      <c r="Q7" s="4"/>
      <c r="R7" s="4"/>
      <c r="S7" s="5">
        <v>2154.3680368854202</v>
      </c>
      <c r="T7" s="4"/>
      <c r="U7" s="4"/>
      <c r="V7" s="5">
        <v>478.169848020377</v>
      </c>
      <c r="W7" s="6">
        <v>49210.055343186097</v>
      </c>
      <c r="X7" s="6">
        <v>407086.54634857498</v>
      </c>
    </row>
    <row r="8" spans="1:24" x14ac:dyDescent="0.25">
      <c r="A8" s="2" t="s">
        <v>27</v>
      </c>
      <c r="B8" s="5">
        <v>0</v>
      </c>
      <c r="C8" s="4"/>
      <c r="D8" s="5">
        <v>59906.001156433798</v>
      </c>
      <c r="E8" s="4"/>
      <c r="F8" s="4"/>
      <c r="G8" s="4"/>
      <c r="H8" s="4"/>
      <c r="I8" s="4"/>
      <c r="J8" s="4"/>
      <c r="K8" s="6">
        <v>59906.001156433798</v>
      </c>
      <c r="L8" s="5">
        <v>2687.2158344304798</v>
      </c>
      <c r="M8" s="5">
        <v>24930.736502342301</v>
      </c>
      <c r="N8" s="5">
        <v>68436.2376911186</v>
      </c>
      <c r="O8" s="5">
        <v>7751.9838967956803</v>
      </c>
      <c r="P8" s="5">
        <v>72934.111736941893</v>
      </c>
      <c r="Q8" s="5">
        <v>19953.5893629477</v>
      </c>
      <c r="R8" s="5">
        <v>6175.9105288762003</v>
      </c>
      <c r="S8" s="4"/>
      <c r="T8" s="4"/>
      <c r="U8" s="4"/>
      <c r="V8" s="5">
        <v>287.598695476008</v>
      </c>
      <c r="W8" s="6">
        <v>203157.38424892901</v>
      </c>
      <c r="X8" s="6">
        <v>263063.38540536299</v>
      </c>
    </row>
    <row r="9" spans="1:24" x14ac:dyDescent="0.25">
      <c r="A9" s="2" t="s">
        <v>28</v>
      </c>
      <c r="B9" s="5">
        <v>15629.389393072101</v>
      </c>
      <c r="C9" s="4"/>
      <c r="D9" s="5">
        <v>0</v>
      </c>
      <c r="E9" s="4"/>
      <c r="F9" s="4"/>
      <c r="G9" s="4"/>
      <c r="H9" s="4"/>
      <c r="I9" s="4"/>
      <c r="J9" s="4"/>
      <c r="K9" s="6">
        <v>15629.389393072101</v>
      </c>
      <c r="L9" s="5">
        <v>4802.2536867853396</v>
      </c>
      <c r="M9" s="5">
        <v>7367.58992060931</v>
      </c>
      <c r="N9" s="5">
        <v>5253.0165926969803</v>
      </c>
      <c r="O9" s="5">
        <v>4234.4886869136699</v>
      </c>
      <c r="P9" s="5">
        <v>2797.7726517505598</v>
      </c>
      <c r="Q9" s="5">
        <v>214.95868577673801</v>
      </c>
      <c r="R9" s="5">
        <v>0</v>
      </c>
      <c r="S9" s="4"/>
      <c r="T9" s="4"/>
      <c r="U9" s="4"/>
      <c r="V9" s="5">
        <v>644.00507400048605</v>
      </c>
      <c r="W9" s="6">
        <v>25314.0852985331</v>
      </c>
      <c r="X9" s="6">
        <v>40943.474691605203</v>
      </c>
    </row>
    <row r="10" spans="1:24" x14ac:dyDescent="0.25">
      <c r="A10" s="2" t="s">
        <v>29</v>
      </c>
      <c r="B10" s="5">
        <v>-936.94580056549</v>
      </c>
      <c r="C10" s="4"/>
      <c r="D10" s="5">
        <v>-7091.7785328622904</v>
      </c>
      <c r="E10" s="4"/>
      <c r="F10" s="4"/>
      <c r="G10" s="4"/>
      <c r="H10" s="5">
        <v>14.0518643862698</v>
      </c>
      <c r="I10" s="4"/>
      <c r="J10" s="4"/>
      <c r="K10" s="6">
        <v>-8014.6724690415103</v>
      </c>
      <c r="L10" s="4"/>
      <c r="M10" s="5">
        <v>-567.4746720951</v>
      </c>
      <c r="N10" s="5">
        <v>845.89900983131201</v>
      </c>
      <c r="O10" s="5">
        <v>325.050978654289</v>
      </c>
      <c r="P10" s="5">
        <v>-1053.83176341492</v>
      </c>
      <c r="Q10" s="5">
        <v>-1199.2859794794001</v>
      </c>
      <c r="R10" s="5">
        <v>-295.14721766697897</v>
      </c>
      <c r="S10" s="4"/>
      <c r="T10" s="4"/>
      <c r="U10" s="4"/>
      <c r="V10" s="5">
        <v>380.21325620369498</v>
      </c>
      <c r="W10" s="6">
        <v>-1564.5763879670999</v>
      </c>
      <c r="X10" s="6">
        <v>-9579.2488570086098</v>
      </c>
    </row>
    <row r="11" spans="1:24" x14ac:dyDescent="0.25">
      <c r="A11" s="2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3"/>
      <c r="X11" s="3"/>
    </row>
    <row r="12" spans="1:24" x14ac:dyDescent="0.25">
      <c r="A12" s="3" t="s">
        <v>31</v>
      </c>
      <c r="B12" s="6">
        <v>2375.3457368327299</v>
      </c>
      <c r="C12" s="3"/>
      <c r="D12" s="6">
        <v>52814.222623571499</v>
      </c>
      <c r="E12" s="6">
        <v>18132.479351598198</v>
      </c>
      <c r="F12" s="6">
        <v>12187.727798431701</v>
      </c>
      <c r="G12" s="3"/>
      <c r="H12" s="6">
        <v>272204.73239920702</v>
      </c>
      <c r="I12" s="6">
        <v>83967.205967931397</v>
      </c>
      <c r="J12" s="6">
        <v>1666.7717653217901</v>
      </c>
      <c r="K12" s="6">
        <v>443348.48564289499</v>
      </c>
      <c r="L12" s="6">
        <v>42684.1058432879</v>
      </c>
      <c r="M12" s="6">
        <v>16995.671909637898</v>
      </c>
      <c r="N12" s="6">
        <v>64029.120108252901</v>
      </c>
      <c r="O12" s="6">
        <v>3842.5461885363002</v>
      </c>
      <c r="P12" s="6">
        <v>70860.881084413995</v>
      </c>
      <c r="Q12" s="6">
        <v>18539.344697691598</v>
      </c>
      <c r="R12" s="6">
        <v>5880.7633112092199</v>
      </c>
      <c r="S12" s="6">
        <v>2154.3680368854202</v>
      </c>
      <c r="T12" s="3"/>
      <c r="U12" s="3"/>
      <c r="V12" s="6">
        <v>501.97672569959502</v>
      </c>
      <c r="W12" s="6">
        <v>225488.77790561499</v>
      </c>
      <c r="X12" s="6">
        <v>619627.20820532297</v>
      </c>
    </row>
    <row r="13" spans="1:24" x14ac:dyDescent="0.25">
      <c r="A13" s="2" t="s">
        <v>32</v>
      </c>
      <c r="B13" s="5">
        <v>-2375.3457368327299</v>
      </c>
      <c r="C13" s="4"/>
      <c r="D13" s="4"/>
      <c r="E13" s="4"/>
      <c r="F13" s="4"/>
      <c r="G13" s="4"/>
      <c r="H13" s="4"/>
      <c r="I13" s="4"/>
      <c r="J13" s="4"/>
      <c r="K13" s="6">
        <v>-2375.3457368327299</v>
      </c>
      <c r="L13" s="4"/>
      <c r="M13" s="5">
        <v>0</v>
      </c>
      <c r="N13" s="5">
        <v>0</v>
      </c>
      <c r="O13" s="5">
        <v>0</v>
      </c>
      <c r="P13" s="5">
        <v>1778.37376263754</v>
      </c>
      <c r="Q13" s="4"/>
      <c r="R13" s="4"/>
      <c r="S13" s="4"/>
      <c r="T13" s="4"/>
      <c r="U13" s="4"/>
      <c r="V13" s="5">
        <v>478.169848020377</v>
      </c>
      <c r="W13" s="6">
        <v>2256.54361065791</v>
      </c>
      <c r="X13" s="6">
        <v>-118.80212617482201</v>
      </c>
    </row>
    <row r="14" spans="1:24" x14ac:dyDescent="0.25">
      <c r="A14" s="2" t="s">
        <v>33</v>
      </c>
      <c r="B14" s="4"/>
      <c r="C14" s="4"/>
      <c r="D14" s="5">
        <v>-52653.9036253464</v>
      </c>
      <c r="E14" s="5">
        <v>-18042.8261341916</v>
      </c>
      <c r="F14" s="5">
        <v>-12187.727798431701</v>
      </c>
      <c r="G14" s="4"/>
      <c r="H14" s="5">
        <v>-14.0518643862698</v>
      </c>
      <c r="I14" s="5">
        <v>-55862.141687619704</v>
      </c>
      <c r="J14" s="5">
        <v>-1623.9193854992</v>
      </c>
      <c r="K14" s="6">
        <v>-140384.570495475</v>
      </c>
      <c r="L14" s="5">
        <v>41521.691491433601</v>
      </c>
      <c r="M14" s="4"/>
      <c r="N14" s="4"/>
      <c r="O14" s="4"/>
      <c r="P14" s="5">
        <v>-77.052991903222903</v>
      </c>
      <c r="Q14" s="5">
        <v>-8540.0496135330704</v>
      </c>
      <c r="R14" s="4"/>
      <c r="S14" s="4"/>
      <c r="T14" s="4"/>
      <c r="U14" s="4"/>
      <c r="V14" s="4"/>
      <c r="W14" s="6">
        <v>41521.691491433601</v>
      </c>
      <c r="X14" s="6">
        <v>-107479.98160947701</v>
      </c>
    </row>
    <row r="15" spans="1:24" x14ac:dyDescent="0.25">
      <c r="A15" s="2" t="s">
        <v>34</v>
      </c>
      <c r="B15" s="4"/>
      <c r="C15" s="4"/>
      <c r="D15" s="5">
        <v>-160.318998225169</v>
      </c>
      <c r="E15" s="5">
        <v>-89.653217406613507</v>
      </c>
      <c r="F15" s="4"/>
      <c r="G15" s="4"/>
      <c r="H15" s="4"/>
      <c r="I15" s="5">
        <v>-28105.006214756399</v>
      </c>
      <c r="J15" s="5">
        <v>-42.852379822591203</v>
      </c>
      <c r="K15" s="6">
        <v>-28397.830810210799</v>
      </c>
      <c r="L15" s="5">
        <v>3277.4522042091298</v>
      </c>
      <c r="M15" s="4"/>
      <c r="N15" s="4"/>
      <c r="O15" s="4"/>
      <c r="P15" s="4"/>
      <c r="Q15" s="5">
        <v>-333.06402528778199</v>
      </c>
      <c r="R15" s="4"/>
      <c r="S15" s="4"/>
      <c r="T15" s="4"/>
      <c r="U15" s="4"/>
      <c r="V15" s="4"/>
      <c r="W15" s="6">
        <v>3277.4522042091298</v>
      </c>
      <c r="X15" s="6">
        <v>-25453.442631289399</v>
      </c>
    </row>
    <row r="16" spans="1:24" x14ac:dyDescent="0.25">
      <c r="A16" s="2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3"/>
      <c r="X16" s="3"/>
    </row>
    <row r="17" spans="1:24" x14ac:dyDescent="0.25">
      <c r="A17" s="2" t="s">
        <v>36</v>
      </c>
      <c r="B17" s="4"/>
      <c r="C17" s="4"/>
      <c r="D17" s="4"/>
      <c r="E17" s="4"/>
      <c r="F17" s="4"/>
      <c r="G17" s="4"/>
      <c r="H17" s="5">
        <v>-4496.1025686317198</v>
      </c>
      <c r="I17" s="4"/>
      <c r="J17" s="4"/>
      <c r="K17" s="6">
        <v>-4496.1025686317198</v>
      </c>
      <c r="L17" s="4"/>
      <c r="M17" s="4"/>
      <c r="N17" s="4"/>
      <c r="O17" s="4"/>
      <c r="P17" s="4"/>
      <c r="Q17" s="4"/>
      <c r="R17" s="4"/>
      <c r="S17" s="5">
        <v>2154.3680368854202</v>
      </c>
      <c r="T17" s="4"/>
      <c r="U17" s="4"/>
      <c r="V17" s="4"/>
      <c r="W17" s="6">
        <v>2154.3680368854202</v>
      </c>
      <c r="X17" s="6">
        <v>-2341.7345317463</v>
      </c>
    </row>
    <row r="18" spans="1:24" x14ac:dyDescent="0.25">
      <c r="A18" s="2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3"/>
      <c r="X18" s="3"/>
    </row>
    <row r="19" spans="1:24" x14ac:dyDescent="0.25">
      <c r="A19" s="2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3"/>
      <c r="X19" s="3"/>
    </row>
    <row r="20" spans="1:24" x14ac:dyDescent="0.25">
      <c r="A20" s="2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3"/>
      <c r="X20" s="3"/>
    </row>
    <row r="21" spans="1:24" x14ac:dyDescent="0.25">
      <c r="A21" s="3" t="s">
        <v>40</v>
      </c>
      <c r="B21" s="6">
        <v>-2375.3457368327299</v>
      </c>
      <c r="C21" s="3"/>
      <c r="D21" s="6">
        <v>-52814.222623571499</v>
      </c>
      <c r="E21" s="6">
        <v>-18132.479351598198</v>
      </c>
      <c r="F21" s="6">
        <v>-12187.727798431701</v>
      </c>
      <c r="G21" s="3"/>
      <c r="H21" s="6">
        <v>-4510.1544330179904</v>
      </c>
      <c r="I21" s="6">
        <v>-83967.147902376106</v>
      </c>
      <c r="J21" s="6">
        <v>-1666.7717653217901</v>
      </c>
      <c r="K21" s="6">
        <v>-175653.84961115001</v>
      </c>
      <c r="L21" s="3"/>
      <c r="M21" s="3"/>
      <c r="N21" s="3"/>
      <c r="O21" s="3"/>
      <c r="P21" s="6">
        <v>-77.052991903222903</v>
      </c>
      <c r="Q21" s="6">
        <v>-8873.1136388208506</v>
      </c>
      <c r="R21" s="3"/>
      <c r="S21" s="3"/>
      <c r="T21" s="3"/>
      <c r="U21" s="3"/>
      <c r="V21" s="3"/>
      <c r="W21" s="6">
        <v>-8950.1666307240794</v>
      </c>
      <c r="X21" s="6">
        <v>-135393.960898688</v>
      </c>
    </row>
    <row r="22" spans="1:24" x14ac:dyDescent="0.25">
      <c r="A22" s="2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3"/>
      <c r="L22" s="5">
        <v>3010.1764530934302</v>
      </c>
      <c r="M22" s="4"/>
      <c r="N22" s="4"/>
      <c r="O22" s="4"/>
      <c r="P22" s="5">
        <v>1778.37376263754</v>
      </c>
      <c r="Q22" s="4"/>
      <c r="R22" s="4"/>
      <c r="S22" s="4"/>
      <c r="T22" s="4"/>
      <c r="U22" s="4"/>
      <c r="V22" s="4"/>
      <c r="W22" s="6">
        <v>4788.5502157309602</v>
      </c>
      <c r="X22" s="6">
        <v>4788.5502157309602</v>
      </c>
    </row>
    <row r="23" spans="1:24" x14ac:dyDescent="0.25">
      <c r="A23" s="2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3"/>
      <c r="L23" s="5">
        <v>5154.7696731036904</v>
      </c>
      <c r="M23" s="4"/>
      <c r="N23" s="4"/>
      <c r="O23" s="4"/>
      <c r="P23" s="5">
        <v>0</v>
      </c>
      <c r="Q23" s="4"/>
      <c r="R23" s="4"/>
      <c r="S23" s="4"/>
      <c r="T23" s="4"/>
      <c r="U23" s="4"/>
      <c r="V23" s="4"/>
      <c r="W23" s="6">
        <v>5154.7696731036904</v>
      </c>
      <c r="X23" s="6">
        <v>5154.7696731036904</v>
      </c>
    </row>
    <row r="24" spans="1:24" x14ac:dyDescent="0.25">
      <c r="A24" s="3" t="s">
        <v>43</v>
      </c>
      <c r="B24" s="6">
        <v>-2.3104512775157099E-12</v>
      </c>
      <c r="C24" s="3"/>
      <c r="D24" s="6">
        <v>-5.2810314914644697E-11</v>
      </c>
      <c r="E24" s="6">
        <v>-1.5843094474393399E-11</v>
      </c>
      <c r="F24" s="3"/>
      <c r="G24" s="3"/>
      <c r="H24" s="6">
        <v>-2.1124125965857899E-10</v>
      </c>
      <c r="I24" s="6">
        <v>5.8065555316431601E-2</v>
      </c>
      <c r="J24" s="3"/>
      <c r="K24" s="6">
        <v>5.8065555115752503E-2</v>
      </c>
      <c r="L24" s="6">
        <v>7.3934440880502602E-11</v>
      </c>
      <c r="M24" s="6">
        <v>-5.8065555361320402E-2</v>
      </c>
      <c r="N24" s="6">
        <v>-5.8065555569921198E-2</v>
      </c>
      <c r="O24" s="6">
        <v>-5.94116042789753E-12</v>
      </c>
      <c r="P24" s="6">
        <v>8.4496503863431606E-11</v>
      </c>
      <c r="Q24" s="6">
        <v>4.6209025550314202E-11</v>
      </c>
      <c r="R24" s="6">
        <v>1.45228366015273E-11</v>
      </c>
      <c r="S24" s="3"/>
      <c r="T24" s="3"/>
      <c r="U24" s="3"/>
      <c r="V24" s="3"/>
      <c r="W24" s="6">
        <v>-0.116131110780732</v>
      </c>
      <c r="X24" s="6">
        <v>-5.8065555707228003E-2</v>
      </c>
    </row>
    <row r="25" spans="1:24" x14ac:dyDescent="0.25">
      <c r="A25" s="2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3"/>
      <c r="L25" s="4"/>
      <c r="M25" s="5">
        <v>169.95788040748599</v>
      </c>
      <c r="N25" s="5">
        <v>62430.052780428901</v>
      </c>
      <c r="O25" s="5">
        <v>2620.1501180414698</v>
      </c>
      <c r="P25" s="5">
        <v>63485.045854949902</v>
      </c>
      <c r="Q25" s="4"/>
      <c r="R25" s="4"/>
      <c r="S25" s="4"/>
      <c r="T25" s="4"/>
      <c r="U25" s="4"/>
      <c r="V25" s="4"/>
      <c r="W25" s="6">
        <v>128705.206633828</v>
      </c>
      <c r="X25" s="6">
        <v>128705.206633828</v>
      </c>
    </row>
    <row r="26" spans="1:24" x14ac:dyDescent="0.25">
      <c r="A26" s="2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3"/>
      <c r="L26" s="5">
        <v>13026.020220516701</v>
      </c>
      <c r="M26" s="5">
        <v>3399.1576081497101</v>
      </c>
      <c r="N26" s="5">
        <v>1279.3003147037</v>
      </c>
      <c r="O26" s="5">
        <v>146.673592726105</v>
      </c>
      <c r="P26" s="5">
        <v>5520.4084749232898</v>
      </c>
      <c r="Q26" s="5">
        <v>9666.2310588706696</v>
      </c>
      <c r="R26" s="5">
        <v>5880.7633112092099</v>
      </c>
      <c r="S26" s="4"/>
      <c r="T26" s="4"/>
      <c r="U26" s="4"/>
      <c r="V26" s="4"/>
      <c r="W26" s="6">
        <v>38918.554581099401</v>
      </c>
      <c r="X26" s="6">
        <v>38918.554581099401</v>
      </c>
    </row>
    <row r="27" spans="1:24" x14ac:dyDescent="0.25">
      <c r="A27" s="2" t="s">
        <v>46</v>
      </c>
      <c r="B27" s="4"/>
      <c r="C27" s="4"/>
      <c r="D27" s="4"/>
      <c r="E27" s="4"/>
      <c r="F27" s="4"/>
      <c r="G27" s="4"/>
      <c r="H27" s="5">
        <v>259663.763272771</v>
      </c>
      <c r="I27" s="4"/>
      <c r="J27" s="4"/>
      <c r="K27" s="6">
        <v>259663.763272771</v>
      </c>
      <c r="L27" s="5">
        <v>11991.1178281346</v>
      </c>
      <c r="M27" s="5">
        <v>13086.698725821099</v>
      </c>
      <c r="N27" s="4"/>
      <c r="O27" s="5">
        <v>1026.83128019336</v>
      </c>
      <c r="P27" s="4"/>
      <c r="Q27" s="4"/>
      <c r="R27" s="4"/>
      <c r="S27" s="5">
        <v>1592.9342926138099</v>
      </c>
      <c r="T27" s="4"/>
      <c r="U27" s="4"/>
      <c r="V27" s="4"/>
      <c r="W27" s="6">
        <v>27697.582126762802</v>
      </c>
      <c r="X27" s="6">
        <v>287361.34539953299</v>
      </c>
    </row>
    <row r="28" spans="1:24" x14ac:dyDescent="0.25">
      <c r="A28" s="2" t="s">
        <v>47</v>
      </c>
      <c r="B28" s="4"/>
      <c r="C28" s="4"/>
      <c r="D28" s="4"/>
      <c r="E28" s="4"/>
      <c r="F28" s="4"/>
      <c r="G28" s="4"/>
      <c r="H28" s="5">
        <v>8030.81469341913</v>
      </c>
      <c r="I28" s="4"/>
      <c r="J28" s="4"/>
      <c r="K28" s="6">
        <v>8030.81469341913</v>
      </c>
      <c r="L28" s="5">
        <v>9502.0216684394109</v>
      </c>
      <c r="M28" s="5">
        <v>339.91576081497101</v>
      </c>
      <c r="N28" s="5">
        <v>319.825078675925</v>
      </c>
      <c r="O28" s="5">
        <v>48.891197575368302</v>
      </c>
      <c r="P28" s="4"/>
      <c r="Q28" s="4"/>
      <c r="R28" s="4"/>
      <c r="S28" s="5">
        <v>561.43374427161598</v>
      </c>
      <c r="T28" s="4"/>
      <c r="U28" s="4"/>
      <c r="V28" s="4"/>
      <c r="W28" s="6">
        <v>10772.0874497773</v>
      </c>
      <c r="X28" s="6">
        <v>18802.902143196399</v>
      </c>
    </row>
    <row r="29" spans="1:24" x14ac:dyDescent="0.25">
      <c r="A29" s="2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3"/>
      <c r="X29" s="3"/>
    </row>
    <row r="30" spans="1:24" x14ac:dyDescent="0.25">
      <c r="A30" s="2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3"/>
      <c r="X30" s="3"/>
    </row>
    <row r="31" spans="1:24" x14ac:dyDescent="0.25">
      <c r="A31" s="3" t="s">
        <v>50</v>
      </c>
      <c r="B31" s="3"/>
      <c r="C31" s="3"/>
      <c r="D31" s="3"/>
      <c r="E31" s="3"/>
      <c r="F31" s="3"/>
      <c r="G31" s="3"/>
      <c r="H31" s="6">
        <v>267694.57796619</v>
      </c>
      <c r="I31" s="3"/>
      <c r="J31" s="3"/>
      <c r="K31" s="6">
        <v>267694.57796619</v>
      </c>
      <c r="L31" s="6">
        <v>34519.159717090697</v>
      </c>
      <c r="M31" s="6">
        <v>16995.729975193299</v>
      </c>
      <c r="N31" s="6">
        <v>64029.178173808497</v>
      </c>
      <c r="O31" s="6">
        <v>3842.5461885363002</v>
      </c>
      <c r="P31" s="6">
        <v>69005.454329873101</v>
      </c>
      <c r="Q31" s="6">
        <v>9666.2310588706696</v>
      </c>
      <c r="R31" s="6">
        <v>5880.7633112092099</v>
      </c>
      <c r="S31" s="6">
        <v>2154.3680368854202</v>
      </c>
      <c r="T31" s="3"/>
      <c r="U31" s="3"/>
      <c r="V31" s="3"/>
      <c r="W31" s="6">
        <v>206093.43079146699</v>
      </c>
      <c r="X31" s="6">
        <v>473788.00875765702</v>
      </c>
    </row>
    <row r="32" spans="1:24" x14ac:dyDescent="0.25">
      <c r="A32" s="3" t="s">
        <v>51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6">
        <v>501.97672569959502</v>
      </c>
      <c r="W32" s="6">
        <v>501.97672569959502</v>
      </c>
      <c r="X32" s="6">
        <v>501.97672569959502</v>
      </c>
    </row>
    <row r="33" spans="1:24" x14ac:dyDescent="0.25">
      <c r="A33" s="3" t="s">
        <v>52</v>
      </c>
      <c r="B33" s="3"/>
      <c r="C33" s="3"/>
      <c r="D33" s="3"/>
      <c r="E33" s="3"/>
      <c r="F33" s="3"/>
      <c r="G33" s="3"/>
      <c r="H33" s="6">
        <v>267694.57796619</v>
      </c>
      <c r="I33" s="3"/>
      <c r="J33" s="3"/>
      <c r="K33" s="6">
        <v>267694.57796619</v>
      </c>
      <c r="L33" s="6">
        <v>34519.159717090697</v>
      </c>
      <c r="M33" s="6">
        <v>16995.729975193299</v>
      </c>
      <c r="N33" s="6">
        <v>64029.178173808497</v>
      </c>
      <c r="O33" s="6">
        <v>3842.5461885363002</v>
      </c>
      <c r="P33" s="6">
        <v>69005.454329873101</v>
      </c>
      <c r="Q33" s="6">
        <v>9666.2310588706696</v>
      </c>
      <c r="R33" s="6">
        <v>5880.7633112092099</v>
      </c>
      <c r="S33" s="6">
        <v>2154.3680368854202</v>
      </c>
      <c r="T33" s="3"/>
      <c r="U33" s="3"/>
      <c r="V33" s="6">
        <v>501.97672569959502</v>
      </c>
      <c r="W33" s="6">
        <v>206595.40751716701</v>
      </c>
      <c r="X33" s="6">
        <v>474289.98548335599</v>
      </c>
    </row>
    <row r="35" spans="1:24" x14ac:dyDescent="0.25">
      <c r="A35" t="s">
        <v>53</v>
      </c>
    </row>
    <row r="36" spans="1:24" x14ac:dyDescent="0.25">
      <c r="A36" t="s">
        <v>59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X36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ColWidth="8.75" defaultRowHeight="10.3" x14ac:dyDescent="0.25"/>
  <cols>
    <col min="1" max="1" width="32.58203125" customWidth="1"/>
    <col min="2" max="2" width="10.08203125" customWidth="1"/>
    <col min="3" max="3" width="13.75" customWidth="1"/>
    <col min="4" max="4" width="16.58203125" customWidth="1"/>
    <col min="5" max="5" width="14.58203125" customWidth="1"/>
    <col min="6" max="6" width="11.33203125" customWidth="1"/>
    <col min="7" max="7" width="9.25" customWidth="1"/>
    <col min="8" max="8" width="11.25" customWidth="1"/>
    <col min="9" max="9" width="29" customWidth="1"/>
    <col min="10" max="10" width="17.25" customWidth="1"/>
    <col min="11" max="11" width="18.25" customWidth="1"/>
    <col min="12" max="12" width="14.25" customWidth="1"/>
    <col min="13" max="13" width="25.33203125" customWidth="1"/>
    <col min="14" max="14" width="18.83203125" customWidth="1"/>
    <col min="15" max="15" width="18.25" customWidth="1"/>
    <col min="16" max="16" width="11" customWidth="1"/>
    <col min="17" max="18" width="10.08203125" customWidth="1"/>
    <col min="19" max="19" width="16.58203125" customWidth="1"/>
    <col min="20" max="20" width="7.25" customWidth="1"/>
    <col min="21" max="21" width="20.08203125" customWidth="1"/>
    <col min="22" max="22" width="15.33203125" customWidth="1"/>
    <col min="23" max="23" width="21" customWidth="1"/>
    <col min="24" max="24" width="11.25" customWidth="1"/>
  </cols>
  <sheetData>
    <row r="3" spans="1:24" x14ac:dyDescent="0.25">
      <c r="A3" t="s">
        <v>0</v>
      </c>
    </row>
    <row r="4" spans="1:24" x14ac:dyDescent="0.25">
      <c r="A4" t="s">
        <v>62</v>
      </c>
    </row>
    <row r="5" spans="1:24" x14ac:dyDescent="0.25">
      <c r="A5" s="2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3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3" t="s">
        <v>23</v>
      </c>
      <c r="X5" s="3" t="s">
        <v>24</v>
      </c>
    </row>
    <row r="6" spans="1:24" x14ac:dyDescent="0.25">
      <c r="A6" s="2"/>
      <c r="B6" s="2" t="s">
        <v>25</v>
      </c>
      <c r="C6" s="2" t="s">
        <v>25</v>
      </c>
      <c r="D6" s="2" t="s">
        <v>25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3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3" t="s">
        <v>25</v>
      </c>
      <c r="X6" s="3" t="s">
        <v>25</v>
      </c>
    </row>
    <row r="7" spans="1:24" x14ac:dyDescent="0.25">
      <c r="A7" s="2" t="s">
        <v>26</v>
      </c>
      <c r="B7" s="5">
        <v>20287.988896007799</v>
      </c>
      <c r="C7" s="4"/>
      <c r="D7" s="5">
        <v>0</v>
      </c>
      <c r="E7" s="5">
        <v>26375.1752563624</v>
      </c>
      <c r="F7" s="5">
        <v>10809.077318583801</v>
      </c>
      <c r="G7" s="4"/>
      <c r="H7" s="5">
        <v>288680.84622006601</v>
      </c>
      <c r="I7" s="5">
        <v>53030.981341562903</v>
      </c>
      <c r="J7" s="5">
        <v>1821.98099467922</v>
      </c>
      <c r="K7" s="6">
        <v>401006.050027263</v>
      </c>
      <c r="L7" s="5">
        <v>46637.092718033498</v>
      </c>
      <c r="M7" s="5">
        <v>0</v>
      </c>
      <c r="N7" s="5">
        <v>0</v>
      </c>
      <c r="O7" s="5">
        <v>0</v>
      </c>
      <c r="P7" s="5">
        <v>1966.56422741398</v>
      </c>
      <c r="Q7" s="5">
        <v>0</v>
      </c>
      <c r="R7" s="5">
        <v>0</v>
      </c>
      <c r="S7" s="5">
        <v>2260.1010163066499</v>
      </c>
      <c r="T7" s="4"/>
      <c r="U7" s="4"/>
      <c r="V7" s="5">
        <v>1548.08577025759</v>
      </c>
      <c r="W7" s="6">
        <v>52411.843732011701</v>
      </c>
      <c r="X7" s="6">
        <v>401006.050027263</v>
      </c>
    </row>
    <row r="8" spans="1:24" x14ac:dyDescent="0.25">
      <c r="A8" s="2" t="s">
        <v>27</v>
      </c>
      <c r="B8" s="5">
        <v>0</v>
      </c>
      <c r="C8" s="4"/>
      <c r="D8" s="5">
        <v>47826.797880885999</v>
      </c>
      <c r="E8" s="5">
        <v>0</v>
      </c>
      <c r="F8" s="4"/>
      <c r="G8" s="4"/>
      <c r="H8" s="4"/>
      <c r="I8" s="4"/>
      <c r="J8" s="4"/>
      <c r="K8" s="6">
        <v>47826.797880885999</v>
      </c>
      <c r="L8" s="5">
        <v>3206.9606200565199</v>
      </c>
      <c r="M8" s="5">
        <v>26324.1936987956</v>
      </c>
      <c r="N8" s="5">
        <v>70617.238014311501</v>
      </c>
      <c r="O8" s="5">
        <v>5853.9950902089004</v>
      </c>
      <c r="P8" s="5">
        <v>70251.076622493696</v>
      </c>
      <c r="Q8" s="5">
        <v>11626.1758129788</v>
      </c>
      <c r="R8" s="5">
        <v>9731.6709397109098</v>
      </c>
      <c r="S8" s="4"/>
      <c r="T8" s="4"/>
      <c r="U8" s="4"/>
      <c r="V8" s="5">
        <v>226.86212461634699</v>
      </c>
      <c r="W8" s="6">
        <v>197838.17292317201</v>
      </c>
      <c r="X8" s="6">
        <v>245664.97080405799</v>
      </c>
    </row>
    <row r="9" spans="1:24" x14ac:dyDescent="0.25">
      <c r="A9" s="2" t="s">
        <v>28</v>
      </c>
      <c r="B9" s="5">
        <v>16569.412668069301</v>
      </c>
      <c r="C9" s="4"/>
      <c r="D9" s="5">
        <v>0</v>
      </c>
      <c r="E9" s="5">
        <v>0</v>
      </c>
      <c r="F9" s="4"/>
      <c r="G9" s="4"/>
      <c r="H9" s="4"/>
      <c r="I9" s="4"/>
      <c r="J9" s="4"/>
      <c r="K9" s="6">
        <v>16569.412668069301</v>
      </c>
      <c r="L9" s="5">
        <v>6683.7518756625996</v>
      </c>
      <c r="M9" s="5">
        <v>7652.2272727642203</v>
      </c>
      <c r="N9" s="5">
        <v>2249.9822029072998</v>
      </c>
      <c r="O9" s="5">
        <v>1763.0444560343301</v>
      </c>
      <c r="P9" s="5">
        <v>744.92300913824295</v>
      </c>
      <c r="Q9" s="5">
        <v>190.745349210314</v>
      </c>
      <c r="R9" s="5">
        <v>0</v>
      </c>
      <c r="S9" s="4"/>
      <c r="T9" s="4"/>
      <c r="U9" s="4"/>
      <c r="V9" s="5">
        <v>590.64282866584995</v>
      </c>
      <c r="W9" s="6">
        <v>19875.316994382902</v>
      </c>
      <c r="X9" s="6">
        <v>36444.729662452199</v>
      </c>
    </row>
    <row r="10" spans="1:24" x14ac:dyDescent="0.25">
      <c r="A10" s="2" t="s">
        <v>29</v>
      </c>
      <c r="B10" s="5">
        <v>-18.987436588058699</v>
      </c>
      <c r="C10" s="4"/>
      <c r="D10" s="5">
        <v>-3998.7425323341199</v>
      </c>
      <c r="E10" s="5">
        <v>0</v>
      </c>
      <c r="F10" s="4"/>
      <c r="G10" s="4"/>
      <c r="H10" s="5">
        <v>6.1549488634074301</v>
      </c>
      <c r="I10" s="4"/>
      <c r="J10" s="4"/>
      <c r="K10" s="6">
        <v>-4011.57502005877</v>
      </c>
      <c r="L10" s="4"/>
      <c r="M10" s="5">
        <v>-787.77538896083195</v>
      </c>
      <c r="N10" s="5">
        <v>-1202.6537816876801</v>
      </c>
      <c r="O10" s="5">
        <v>58.472014202370602</v>
      </c>
      <c r="P10" s="5">
        <v>768.38149348556794</v>
      </c>
      <c r="Q10" s="5">
        <v>223.32012574212101</v>
      </c>
      <c r="R10" s="5">
        <v>608.64315081355096</v>
      </c>
      <c r="S10" s="4"/>
      <c r="T10" s="4"/>
      <c r="U10" s="4"/>
      <c r="V10" s="5">
        <v>-67.0076508336995</v>
      </c>
      <c r="W10" s="6">
        <v>-398.62003723860499</v>
      </c>
      <c r="X10" s="6">
        <v>-4410.1950572973801</v>
      </c>
    </row>
    <row r="11" spans="1:24" x14ac:dyDescent="0.25">
      <c r="A11" s="2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3"/>
      <c r="X11" s="3"/>
    </row>
    <row r="12" spans="1:24" x14ac:dyDescent="0.25">
      <c r="A12" s="3" t="s">
        <v>31</v>
      </c>
      <c r="B12" s="6">
        <v>3699.5887913503698</v>
      </c>
      <c r="C12" s="3"/>
      <c r="D12" s="6">
        <v>43828.055348551898</v>
      </c>
      <c r="E12" s="6">
        <v>26375.1752563624</v>
      </c>
      <c r="F12" s="6">
        <v>10809.077318583801</v>
      </c>
      <c r="G12" s="3"/>
      <c r="H12" s="6">
        <v>288687.00116892997</v>
      </c>
      <c r="I12" s="6">
        <v>53030.981341562903</v>
      </c>
      <c r="J12" s="6">
        <v>1821.98099467922</v>
      </c>
      <c r="K12" s="6">
        <v>428251.86022002</v>
      </c>
      <c r="L12" s="6">
        <v>43160.3014624274</v>
      </c>
      <c r="M12" s="6">
        <v>17884.191037070599</v>
      </c>
      <c r="N12" s="6">
        <v>67164.602029716494</v>
      </c>
      <c r="O12" s="6">
        <v>4149.4226483769398</v>
      </c>
      <c r="P12" s="6">
        <v>72241.099334255006</v>
      </c>
      <c r="Q12" s="6">
        <v>11658.750589510601</v>
      </c>
      <c r="R12" s="6">
        <v>10340.3140905245</v>
      </c>
      <c r="S12" s="6">
        <v>2260.1010163066499</v>
      </c>
      <c r="T12" s="3"/>
      <c r="U12" s="3"/>
      <c r="V12" s="6">
        <v>1117.2974153743901</v>
      </c>
      <c r="W12" s="6">
        <v>229976.07962356301</v>
      </c>
      <c r="X12" s="6">
        <v>605816.09611157095</v>
      </c>
    </row>
    <row r="13" spans="1:24" x14ac:dyDescent="0.25">
      <c r="A13" s="2" t="s">
        <v>32</v>
      </c>
      <c r="B13" s="5">
        <v>-3699.6468569056901</v>
      </c>
      <c r="C13" s="4"/>
      <c r="D13" s="4"/>
      <c r="E13" s="4"/>
      <c r="F13" s="4"/>
      <c r="G13" s="4"/>
      <c r="H13" s="4"/>
      <c r="I13" s="4"/>
      <c r="J13" s="4"/>
      <c r="K13" s="6">
        <v>-3699.6468569056901</v>
      </c>
      <c r="L13" s="4"/>
      <c r="M13" s="5">
        <v>0</v>
      </c>
      <c r="N13" s="5">
        <v>0</v>
      </c>
      <c r="O13" s="5">
        <v>0</v>
      </c>
      <c r="P13" s="5">
        <v>1966.56422741398</v>
      </c>
      <c r="Q13" s="5">
        <v>0</v>
      </c>
      <c r="R13" s="5">
        <v>0</v>
      </c>
      <c r="S13" s="4"/>
      <c r="T13" s="4"/>
      <c r="U13" s="4"/>
      <c r="V13" s="5">
        <v>1548.08577025759</v>
      </c>
      <c r="W13" s="6">
        <v>3514.64999767158</v>
      </c>
      <c r="X13" s="6">
        <v>-184.99685923411201</v>
      </c>
    </row>
    <row r="14" spans="1:24" x14ac:dyDescent="0.25">
      <c r="A14" s="2" t="s">
        <v>33</v>
      </c>
      <c r="B14" s="4"/>
      <c r="C14" s="4"/>
      <c r="D14" s="5">
        <v>-43827.997282996701</v>
      </c>
      <c r="E14" s="5">
        <v>-26278.6703034286</v>
      </c>
      <c r="F14" s="5">
        <v>-10809.077318583801</v>
      </c>
      <c r="G14" s="4"/>
      <c r="H14" s="5">
        <v>-6.1549488634074301</v>
      </c>
      <c r="I14" s="5">
        <v>-36008.599276480003</v>
      </c>
      <c r="J14" s="5">
        <v>-1783.0770726180599</v>
      </c>
      <c r="K14" s="6">
        <v>-118713.57620297</v>
      </c>
      <c r="L14" s="5">
        <v>43821.726203022503</v>
      </c>
      <c r="M14" s="4"/>
      <c r="N14" s="4"/>
      <c r="O14" s="4"/>
      <c r="P14" s="5">
        <v>-110.092292877551</v>
      </c>
      <c r="Q14" s="5">
        <v>-3724.6150456912101</v>
      </c>
      <c r="R14" s="4"/>
      <c r="S14" s="4"/>
      <c r="T14" s="4"/>
      <c r="U14" s="4"/>
      <c r="V14" s="4"/>
      <c r="W14" s="6">
        <v>43821.726203022503</v>
      </c>
      <c r="X14" s="6">
        <v>-78726.557338516795</v>
      </c>
    </row>
    <row r="15" spans="1:24" x14ac:dyDescent="0.25">
      <c r="A15" s="2" t="s">
        <v>34</v>
      </c>
      <c r="B15" s="4"/>
      <c r="C15" s="4"/>
      <c r="D15" s="4"/>
      <c r="E15" s="5">
        <v>-96.504952933803096</v>
      </c>
      <c r="F15" s="4"/>
      <c r="G15" s="4"/>
      <c r="H15" s="4"/>
      <c r="I15" s="5">
        <v>-17022.3820650829</v>
      </c>
      <c r="J15" s="5">
        <v>-38.903922061160003</v>
      </c>
      <c r="K15" s="6">
        <v>-17157.790940077899</v>
      </c>
      <c r="L15" s="5">
        <v>2815.3665150110501</v>
      </c>
      <c r="M15" s="4"/>
      <c r="N15" s="4"/>
      <c r="O15" s="4"/>
      <c r="P15" s="4"/>
      <c r="Q15" s="5">
        <v>-417.02681827351</v>
      </c>
      <c r="R15" s="4"/>
      <c r="S15" s="4"/>
      <c r="T15" s="4"/>
      <c r="U15" s="4"/>
      <c r="V15" s="4"/>
      <c r="W15" s="6">
        <v>2815.3665150110501</v>
      </c>
      <c r="X15" s="6">
        <v>-14759.4512433403</v>
      </c>
    </row>
    <row r="16" spans="1:24" x14ac:dyDescent="0.25">
      <c r="A16" s="2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3"/>
      <c r="X16" s="3"/>
    </row>
    <row r="17" spans="1:24" x14ac:dyDescent="0.25">
      <c r="A17" s="2" t="s">
        <v>36</v>
      </c>
      <c r="B17" s="4"/>
      <c r="C17" s="4"/>
      <c r="D17" s="4"/>
      <c r="E17" s="4"/>
      <c r="F17" s="4"/>
      <c r="G17" s="4"/>
      <c r="H17" s="5">
        <v>-4716.7641790091702</v>
      </c>
      <c r="I17" s="4"/>
      <c r="J17" s="4"/>
      <c r="K17" s="6">
        <v>-4716.7641790091702</v>
      </c>
      <c r="L17" s="4"/>
      <c r="M17" s="4"/>
      <c r="N17" s="4"/>
      <c r="O17" s="4"/>
      <c r="P17" s="4"/>
      <c r="Q17" s="4"/>
      <c r="R17" s="4"/>
      <c r="S17" s="5">
        <v>2260.1010163066499</v>
      </c>
      <c r="T17" s="4"/>
      <c r="U17" s="4"/>
      <c r="V17" s="4"/>
      <c r="W17" s="6">
        <v>2260.1010163066499</v>
      </c>
      <c r="X17" s="6">
        <v>-2456.6631627025199</v>
      </c>
    </row>
    <row r="18" spans="1:24" x14ac:dyDescent="0.25">
      <c r="A18" s="2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3"/>
      <c r="X18" s="3"/>
    </row>
    <row r="19" spans="1:24" x14ac:dyDescent="0.25">
      <c r="A19" s="2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3"/>
      <c r="X19" s="3"/>
    </row>
    <row r="20" spans="1:24" x14ac:dyDescent="0.25">
      <c r="A20" s="2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3"/>
      <c r="X20" s="3"/>
    </row>
    <row r="21" spans="1:24" x14ac:dyDescent="0.25">
      <c r="A21" s="3" t="s">
        <v>40</v>
      </c>
      <c r="B21" s="6">
        <v>-3699.6468569056901</v>
      </c>
      <c r="C21" s="3"/>
      <c r="D21" s="6">
        <v>-43827.997282996701</v>
      </c>
      <c r="E21" s="6">
        <v>-26375.1752563624</v>
      </c>
      <c r="F21" s="6">
        <v>-10809.077318583801</v>
      </c>
      <c r="G21" s="3"/>
      <c r="H21" s="6">
        <v>-4722.9191278725802</v>
      </c>
      <c r="I21" s="6">
        <v>-53030.981341562903</v>
      </c>
      <c r="J21" s="6">
        <v>-1821.98099467922</v>
      </c>
      <c r="K21" s="6">
        <v>-144287.778178963</v>
      </c>
      <c r="L21" s="3"/>
      <c r="M21" s="3"/>
      <c r="N21" s="3"/>
      <c r="O21" s="3"/>
      <c r="P21" s="6">
        <v>-110.092292877551</v>
      </c>
      <c r="Q21" s="6">
        <v>-4141.64186396472</v>
      </c>
      <c r="R21" s="3"/>
      <c r="S21" s="3"/>
      <c r="T21" s="3"/>
      <c r="U21" s="3"/>
      <c r="V21" s="3"/>
      <c r="W21" s="6">
        <v>-4251.7341568422698</v>
      </c>
      <c r="X21" s="6">
        <v>-96127.668603793805</v>
      </c>
    </row>
    <row r="22" spans="1:24" x14ac:dyDescent="0.25">
      <c r="A22" s="2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3"/>
      <c r="L22" s="5">
        <v>3187.4505934706199</v>
      </c>
      <c r="M22" s="4"/>
      <c r="N22" s="5">
        <v>0</v>
      </c>
      <c r="O22" s="5">
        <v>0</v>
      </c>
      <c r="P22" s="5">
        <v>1966.56422741398</v>
      </c>
      <c r="Q22" s="4"/>
      <c r="R22" s="4"/>
      <c r="S22" s="4"/>
      <c r="T22" s="4"/>
      <c r="U22" s="4"/>
      <c r="V22" s="4"/>
      <c r="W22" s="6">
        <v>5154.0148208846103</v>
      </c>
      <c r="X22" s="6">
        <v>5154.0148208846103</v>
      </c>
    </row>
    <row r="23" spans="1:24" x14ac:dyDescent="0.25">
      <c r="A23" s="2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3"/>
      <c r="L23" s="5">
        <v>5454.3879385299397</v>
      </c>
      <c r="M23" s="4"/>
      <c r="N23" s="5">
        <v>0</v>
      </c>
      <c r="O23" s="5">
        <v>0</v>
      </c>
      <c r="P23" s="5">
        <v>0</v>
      </c>
      <c r="Q23" s="4"/>
      <c r="R23" s="4"/>
      <c r="S23" s="4"/>
      <c r="T23" s="4"/>
      <c r="U23" s="4"/>
      <c r="V23" s="4"/>
      <c r="W23" s="6">
        <v>5454.3879385299397</v>
      </c>
      <c r="X23" s="6">
        <v>5454.3879385299397</v>
      </c>
    </row>
    <row r="24" spans="1:24" x14ac:dyDescent="0.25">
      <c r="A24" s="3" t="s">
        <v>43</v>
      </c>
      <c r="B24" s="6">
        <v>-5.8065555319732301E-2</v>
      </c>
      <c r="C24" s="3"/>
      <c r="D24" s="6">
        <v>5.8065555226654103E-2</v>
      </c>
      <c r="E24" s="6">
        <v>-5.2810314914644697E-12</v>
      </c>
      <c r="F24" s="3"/>
      <c r="G24" s="3"/>
      <c r="H24" s="6">
        <v>5.9147552704402102E-10</v>
      </c>
      <c r="I24" s="3"/>
      <c r="J24" s="3"/>
      <c r="K24" s="6">
        <v>4.2248251931715799E-10</v>
      </c>
      <c r="L24" s="6">
        <v>-7.9215472371967104E-11</v>
      </c>
      <c r="M24" s="6">
        <v>-1.32025787286612E-11</v>
      </c>
      <c r="N24" s="6">
        <v>1.3730681877807599E-10</v>
      </c>
      <c r="O24" s="6">
        <v>5.8065555309170201E-2</v>
      </c>
      <c r="P24" s="6">
        <v>6.3372377897573701E-11</v>
      </c>
      <c r="Q24" s="6">
        <v>3.6967220440251301E-11</v>
      </c>
      <c r="R24" s="6">
        <v>-5.2810314914644697E-12</v>
      </c>
      <c r="S24" s="6">
        <v>3.3006446821653001E-13</v>
      </c>
      <c r="T24" s="3"/>
      <c r="U24" s="3"/>
      <c r="V24" s="6">
        <v>1.6503223410826501E-13</v>
      </c>
      <c r="W24" s="6">
        <v>5.8065555453738503E-2</v>
      </c>
      <c r="X24" s="6">
        <v>5.8065556129710497E-2</v>
      </c>
    </row>
    <row r="25" spans="1:24" x14ac:dyDescent="0.25">
      <c r="A25" s="2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3"/>
      <c r="L25" s="4"/>
      <c r="M25" s="5">
        <v>178.84191037070599</v>
      </c>
      <c r="N25" s="5">
        <v>65487.030071105997</v>
      </c>
      <c r="O25" s="5">
        <v>4111.0993818689403</v>
      </c>
      <c r="P25" s="5">
        <v>64551.303647201799</v>
      </c>
      <c r="Q25" s="4"/>
      <c r="R25" s="4"/>
      <c r="S25" s="4"/>
      <c r="T25" s="4"/>
      <c r="U25" s="4"/>
      <c r="V25" s="4"/>
      <c r="W25" s="6">
        <v>134328.27501054699</v>
      </c>
      <c r="X25" s="6">
        <v>134328.27501054699</v>
      </c>
    </row>
    <row r="26" spans="1:24" x14ac:dyDescent="0.25">
      <c r="A26" s="2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3"/>
      <c r="L26" s="5">
        <v>12862.565682304499</v>
      </c>
      <c r="M26" s="5">
        <v>3576.83820741412</v>
      </c>
      <c r="N26" s="5">
        <v>1342.0691799993899</v>
      </c>
      <c r="O26" s="5">
        <v>4.5871788698979703</v>
      </c>
      <c r="P26" s="5">
        <v>5613.1391667616099</v>
      </c>
      <c r="Q26" s="5">
        <v>7517.1087255458297</v>
      </c>
      <c r="R26" s="5">
        <v>10340.3140905245</v>
      </c>
      <c r="S26" s="4"/>
      <c r="T26" s="4"/>
      <c r="U26" s="4"/>
      <c r="V26" s="4"/>
      <c r="W26" s="6">
        <v>41256.622231419802</v>
      </c>
      <c r="X26" s="6">
        <v>41256.622231419802</v>
      </c>
    </row>
    <row r="27" spans="1:24" x14ac:dyDescent="0.25">
      <c r="A27" s="2" t="s">
        <v>46</v>
      </c>
      <c r="B27" s="4"/>
      <c r="C27" s="4"/>
      <c r="D27" s="4"/>
      <c r="E27" s="4"/>
      <c r="F27" s="4"/>
      <c r="G27" s="4"/>
      <c r="H27" s="5">
        <v>275445.16828965797</v>
      </c>
      <c r="I27" s="4"/>
      <c r="J27" s="4"/>
      <c r="K27" s="6">
        <v>275445.16828965797</v>
      </c>
      <c r="L27" s="5">
        <v>12195.1601895121</v>
      </c>
      <c r="M27" s="5">
        <v>13770.8270985444</v>
      </c>
      <c r="N27" s="4"/>
      <c r="O27" s="5">
        <v>32.168317644600997</v>
      </c>
      <c r="P27" s="4"/>
      <c r="Q27" s="4"/>
      <c r="R27" s="4"/>
      <c r="S27" s="5">
        <v>1629.1303439578101</v>
      </c>
      <c r="T27" s="4"/>
      <c r="U27" s="4"/>
      <c r="V27" s="4"/>
      <c r="W27" s="6">
        <v>27627.285949658799</v>
      </c>
      <c r="X27" s="6">
        <v>303072.45423931698</v>
      </c>
    </row>
    <row r="28" spans="1:24" x14ac:dyDescent="0.25">
      <c r="A28" s="2" t="s">
        <v>47</v>
      </c>
      <c r="B28" s="4"/>
      <c r="C28" s="4"/>
      <c r="D28" s="4"/>
      <c r="E28" s="4"/>
      <c r="F28" s="4"/>
      <c r="G28" s="4"/>
      <c r="H28" s="5">
        <v>8518.9137513984097</v>
      </c>
      <c r="I28" s="4"/>
      <c r="J28" s="4"/>
      <c r="K28" s="6">
        <v>8518.9137513984097</v>
      </c>
      <c r="L28" s="5">
        <v>9460.7370586103407</v>
      </c>
      <c r="M28" s="5">
        <v>357.68382074141198</v>
      </c>
      <c r="N28" s="5">
        <v>335.50277861101898</v>
      </c>
      <c r="O28" s="5">
        <v>1.5097044381942699</v>
      </c>
      <c r="P28" s="4"/>
      <c r="Q28" s="4"/>
      <c r="R28" s="4"/>
      <c r="S28" s="5">
        <v>630.97067234883605</v>
      </c>
      <c r="T28" s="4"/>
      <c r="U28" s="4"/>
      <c r="V28" s="4"/>
      <c r="W28" s="6">
        <v>10786.404034749799</v>
      </c>
      <c r="X28" s="6">
        <v>19305.3177861482</v>
      </c>
    </row>
    <row r="29" spans="1:24" x14ac:dyDescent="0.25">
      <c r="A29" s="2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3"/>
      <c r="X29" s="3"/>
    </row>
    <row r="30" spans="1:24" x14ac:dyDescent="0.25">
      <c r="A30" s="2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3"/>
      <c r="X30" s="3"/>
    </row>
    <row r="31" spans="1:24" x14ac:dyDescent="0.25">
      <c r="A31" s="3" t="s">
        <v>50</v>
      </c>
      <c r="B31" s="3"/>
      <c r="C31" s="3"/>
      <c r="D31" s="3"/>
      <c r="E31" s="3"/>
      <c r="F31" s="3"/>
      <c r="G31" s="3"/>
      <c r="H31" s="6">
        <v>283964.082041057</v>
      </c>
      <c r="I31" s="3"/>
      <c r="J31" s="3"/>
      <c r="K31" s="6">
        <v>283964.082041057</v>
      </c>
      <c r="L31" s="6">
        <v>34518.462930426896</v>
      </c>
      <c r="M31" s="6">
        <v>17884.191037070599</v>
      </c>
      <c r="N31" s="6">
        <v>67164.602029716407</v>
      </c>
      <c r="O31" s="6">
        <v>4149.3645828216304</v>
      </c>
      <c r="P31" s="6">
        <v>70164.442813963396</v>
      </c>
      <c r="Q31" s="6">
        <v>7517.1087255458297</v>
      </c>
      <c r="R31" s="6">
        <v>10340.3140905245</v>
      </c>
      <c r="S31" s="6">
        <v>2260.1010163066499</v>
      </c>
      <c r="T31" s="3"/>
      <c r="U31" s="3"/>
      <c r="V31" s="3"/>
      <c r="W31" s="6">
        <v>213998.587226376</v>
      </c>
      <c r="X31" s="6">
        <v>497962.669267433</v>
      </c>
    </row>
    <row r="32" spans="1:24" x14ac:dyDescent="0.25">
      <c r="A32" s="3" t="s">
        <v>51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6">
        <v>1117.2974153743901</v>
      </c>
      <c r="W32" s="6">
        <v>1117.2974153743901</v>
      </c>
      <c r="X32" s="6">
        <v>1117.2974153743901</v>
      </c>
    </row>
    <row r="33" spans="1:24" x14ac:dyDescent="0.25">
      <c r="A33" s="3" t="s">
        <v>52</v>
      </c>
      <c r="B33" s="3"/>
      <c r="C33" s="3"/>
      <c r="D33" s="3"/>
      <c r="E33" s="3"/>
      <c r="F33" s="3"/>
      <c r="G33" s="3"/>
      <c r="H33" s="6">
        <v>283964.082041057</v>
      </c>
      <c r="I33" s="3"/>
      <c r="J33" s="3"/>
      <c r="K33" s="6">
        <v>283964.082041057</v>
      </c>
      <c r="L33" s="6">
        <v>34518.462930426896</v>
      </c>
      <c r="M33" s="6">
        <v>17884.191037070599</v>
      </c>
      <c r="N33" s="6">
        <v>67164.602029716407</v>
      </c>
      <c r="O33" s="6">
        <v>4149.3645828216304</v>
      </c>
      <c r="P33" s="6">
        <v>70164.442813963396</v>
      </c>
      <c r="Q33" s="6">
        <v>7517.1087255458297</v>
      </c>
      <c r="R33" s="6">
        <v>10340.3140905245</v>
      </c>
      <c r="S33" s="6">
        <v>2260.1010163066499</v>
      </c>
      <c r="T33" s="3"/>
      <c r="U33" s="3"/>
      <c r="V33" s="6">
        <v>1117.2974153743901</v>
      </c>
      <c r="W33" s="6">
        <v>215115.88464174999</v>
      </c>
      <c r="X33" s="6">
        <v>499079.96668280702</v>
      </c>
    </row>
    <row r="35" spans="1:24" x14ac:dyDescent="0.25">
      <c r="A35" t="s">
        <v>53</v>
      </c>
    </row>
    <row r="36" spans="1:24" x14ac:dyDescent="0.25">
      <c r="A36" t="s">
        <v>59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X3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ColWidth="8.75" defaultRowHeight="10.3" x14ac:dyDescent="0.25"/>
  <cols>
    <col min="1" max="1" width="32.58203125" customWidth="1"/>
    <col min="2" max="2" width="10.08203125" customWidth="1"/>
    <col min="3" max="3" width="13.75" customWidth="1"/>
    <col min="4" max="4" width="16.58203125" customWidth="1"/>
    <col min="5" max="5" width="14.58203125" customWidth="1"/>
    <col min="6" max="6" width="11.33203125" customWidth="1"/>
    <col min="7" max="7" width="9.25" customWidth="1"/>
    <col min="8" max="8" width="11.25" customWidth="1"/>
    <col min="9" max="9" width="29" customWidth="1"/>
    <col min="10" max="10" width="17.25" customWidth="1"/>
    <col min="11" max="11" width="18.25" customWidth="1"/>
    <col min="12" max="12" width="14.25" customWidth="1"/>
    <col min="13" max="13" width="25.33203125" customWidth="1"/>
    <col min="14" max="14" width="18.83203125" customWidth="1"/>
    <col min="15" max="15" width="18.25" customWidth="1"/>
    <col min="16" max="16" width="11" customWidth="1"/>
    <col min="17" max="18" width="10.08203125" customWidth="1"/>
    <col min="19" max="19" width="16.58203125" customWidth="1"/>
    <col min="20" max="20" width="7.25" customWidth="1"/>
    <col min="21" max="21" width="20.08203125" customWidth="1"/>
    <col min="22" max="22" width="15.33203125" customWidth="1"/>
    <col min="23" max="23" width="21" customWidth="1"/>
    <col min="24" max="24" width="11.25" customWidth="1"/>
  </cols>
  <sheetData>
    <row r="3" spans="1:24" x14ac:dyDescent="0.25">
      <c r="A3" t="s">
        <v>0</v>
      </c>
    </row>
    <row r="4" spans="1:24" x14ac:dyDescent="0.25">
      <c r="A4" t="s">
        <v>63</v>
      </c>
    </row>
    <row r="5" spans="1:24" x14ac:dyDescent="0.25">
      <c r="A5" s="2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3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3" t="s">
        <v>23</v>
      </c>
      <c r="X5" s="3" t="s">
        <v>24</v>
      </c>
    </row>
    <row r="6" spans="1:24" x14ac:dyDescent="0.25">
      <c r="A6" s="2"/>
      <c r="B6" s="2" t="s">
        <v>25</v>
      </c>
      <c r="C6" s="2" t="s">
        <v>25</v>
      </c>
      <c r="D6" s="2" t="s">
        <v>25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3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3" t="s">
        <v>25</v>
      </c>
      <c r="X6" s="3" t="s">
        <v>25</v>
      </c>
    </row>
    <row r="7" spans="1:24" x14ac:dyDescent="0.25">
      <c r="A7" s="2" t="s">
        <v>26</v>
      </c>
      <c r="B7" s="5">
        <v>19391.298117468301</v>
      </c>
      <c r="C7" s="4"/>
      <c r="D7" s="5">
        <v>0</v>
      </c>
      <c r="E7" s="5">
        <v>23886.1357180019</v>
      </c>
      <c r="F7" s="5">
        <v>10703.533718725999</v>
      </c>
      <c r="G7" s="4"/>
      <c r="H7" s="5">
        <v>294529.82344216597</v>
      </c>
      <c r="I7" s="5">
        <v>50625.802747560803</v>
      </c>
      <c r="J7" s="5">
        <v>2337.7038673738298</v>
      </c>
      <c r="K7" s="6">
        <v>401474.29761129699</v>
      </c>
      <c r="L7" s="5">
        <v>50827.129030113501</v>
      </c>
      <c r="M7" s="5">
        <v>0</v>
      </c>
      <c r="N7" s="5">
        <v>0</v>
      </c>
      <c r="O7" s="5">
        <v>0</v>
      </c>
      <c r="P7" s="5">
        <v>2076.7052860326698</v>
      </c>
      <c r="Q7" s="5">
        <v>0</v>
      </c>
      <c r="R7" s="5">
        <v>0</v>
      </c>
      <c r="S7" s="5">
        <v>2370.2655005470201</v>
      </c>
      <c r="T7" s="4"/>
      <c r="U7" s="4"/>
      <c r="V7" s="5">
        <v>3398.96544377704</v>
      </c>
      <c r="W7" s="6">
        <v>58673.065260470197</v>
      </c>
      <c r="X7" s="6">
        <v>401474.29761129699</v>
      </c>
    </row>
    <row r="8" spans="1:24" x14ac:dyDescent="0.25">
      <c r="A8" s="2" t="s">
        <v>27</v>
      </c>
      <c r="B8" s="5">
        <v>0</v>
      </c>
      <c r="C8" s="4"/>
      <c r="D8" s="5">
        <v>52918.218388304602</v>
      </c>
      <c r="E8" s="5">
        <v>0</v>
      </c>
      <c r="F8" s="4"/>
      <c r="G8" s="4"/>
      <c r="H8" s="4"/>
      <c r="I8" s="4"/>
      <c r="J8" s="4"/>
      <c r="K8" s="6">
        <v>52918.218388304602</v>
      </c>
      <c r="L8" s="5">
        <v>2970.7633425646</v>
      </c>
      <c r="M8" s="5">
        <v>24652.075063525801</v>
      </c>
      <c r="N8" s="5">
        <v>71670.477768011202</v>
      </c>
      <c r="O8" s="5">
        <v>4179.6213492472498</v>
      </c>
      <c r="P8" s="5">
        <v>68462.542204757294</v>
      </c>
      <c r="Q8" s="5">
        <v>9935.3181180094198</v>
      </c>
      <c r="R8" s="5">
        <v>15760.449717994101</v>
      </c>
      <c r="S8" s="4"/>
      <c r="T8" s="4"/>
      <c r="U8" s="4"/>
      <c r="V8" s="5">
        <v>309.49658151817499</v>
      </c>
      <c r="W8" s="6">
        <v>197940.74414562801</v>
      </c>
      <c r="X8" s="6">
        <v>250858.962533932</v>
      </c>
    </row>
    <row r="9" spans="1:24" x14ac:dyDescent="0.25">
      <c r="A9" s="2" t="s">
        <v>28</v>
      </c>
      <c r="B9" s="5">
        <v>13027.5623427106</v>
      </c>
      <c r="C9" s="4"/>
      <c r="D9" s="5">
        <v>0</v>
      </c>
      <c r="E9" s="5">
        <v>0</v>
      </c>
      <c r="F9" s="4"/>
      <c r="G9" s="4"/>
      <c r="H9" s="4"/>
      <c r="I9" s="4"/>
      <c r="J9" s="4"/>
      <c r="K9" s="6">
        <v>13027.5623427106</v>
      </c>
      <c r="L9" s="5">
        <v>8995.7216602057197</v>
      </c>
      <c r="M9" s="5">
        <v>6960.2387127702596</v>
      </c>
      <c r="N9" s="5">
        <v>1451.8374979401301</v>
      </c>
      <c r="O9" s="5">
        <v>710.19181498641899</v>
      </c>
      <c r="P9" s="5">
        <v>232.29807688622799</v>
      </c>
      <c r="Q9" s="5">
        <v>373.92388273452099</v>
      </c>
      <c r="R9" s="5">
        <v>0</v>
      </c>
      <c r="S9" s="4"/>
      <c r="T9" s="4"/>
      <c r="U9" s="4"/>
      <c r="V9" s="5">
        <v>1089.5846247693501</v>
      </c>
      <c r="W9" s="6">
        <v>19813.796270292602</v>
      </c>
      <c r="X9" s="6">
        <v>32841.358613003198</v>
      </c>
    </row>
    <row r="10" spans="1:24" x14ac:dyDescent="0.25">
      <c r="A10" s="2" t="s">
        <v>29</v>
      </c>
      <c r="B10" s="5">
        <v>-599.87184864218796</v>
      </c>
      <c r="C10" s="4"/>
      <c r="D10" s="5">
        <v>-1168.50680781198</v>
      </c>
      <c r="E10" s="5">
        <v>0</v>
      </c>
      <c r="F10" s="4"/>
      <c r="G10" s="4"/>
      <c r="H10" s="5">
        <v>2.8432924470631402</v>
      </c>
      <c r="I10" s="4"/>
      <c r="J10" s="4"/>
      <c r="K10" s="6">
        <v>-1765.5353640071</v>
      </c>
      <c r="L10" s="4"/>
      <c r="M10" s="5">
        <v>957.95684114309495</v>
      </c>
      <c r="N10" s="5">
        <v>138.42575544566799</v>
      </c>
      <c r="O10" s="5">
        <v>973.94543358769602</v>
      </c>
      <c r="P10" s="5">
        <v>3877.93228137401</v>
      </c>
      <c r="Q10" s="5">
        <v>852.59961856156099</v>
      </c>
      <c r="R10" s="5">
        <v>-2105.99590766952</v>
      </c>
      <c r="S10" s="4"/>
      <c r="T10" s="4"/>
      <c r="U10" s="4"/>
      <c r="V10" s="5">
        <v>-46.659211066784898</v>
      </c>
      <c r="W10" s="6">
        <v>4648.2048113757301</v>
      </c>
      <c r="X10" s="6">
        <v>2882.6694473686298</v>
      </c>
    </row>
    <row r="11" spans="1:24" x14ac:dyDescent="0.25">
      <c r="A11" s="2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3"/>
      <c r="X11" s="3"/>
    </row>
    <row r="12" spans="1:24" x14ac:dyDescent="0.25">
      <c r="A12" s="3" t="s">
        <v>31</v>
      </c>
      <c r="B12" s="6">
        <v>5763.8639261154904</v>
      </c>
      <c r="C12" s="3"/>
      <c r="D12" s="6">
        <v>51749.711580492702</v>
      </c>
      <c r="E12" s="6">
        <v>23886.1357180019</v>
      </c>
      <c r="F12" s="6">
        <v>10703.533718725999</v>
      </c>
      <c r="G12" s="3"/>
      <c r="H12" s="6">
        <v>294532.66673461301</v>
      </c>
      <c r="I12" s="6">
        <v>50625.802747560803</v>
      </c>
      <c r="J12" s="6">
        <v>2337.7038673738298</v>
      </c>
      <c r="K12" s="6">
        <v>439599.41829288402</v>
      </c>
      <c r="L12" s="6">
        <v>44802.170712472303</v>
      </c>
      <c r="M12" s="6">
        <v>18649.793191898701</v>
      </c>
      <c r="N12" s="6">
        <v>70357.066025516702</v>
      </c>
      <c r="O12" s="6">
        <v>4443.3749678485201</v>
      </c>
      <c r="P12" s="6">
        <v>74184.8816952778</v>
      </c>
      <c r="Q12" s="6">
        <v>10413.9938538365</v>
      </c>
      <c r="R12" s="6">
        <v>13654.4538103246</v>
      </c>
      <c r="S12" s="6">
        <v>2370.2655005470201</v>
      </c>
      <c r="T12" s="3"/>
      <c r="U12" s="3"/>
      <c r="V12" s="6">
        <v>2572.2181894590799</v>
      </c>
      <c r="W12" s="6">
        <v>241448.21794718099</v>
      </c>
      <c r="X12" s="6">
        <v>622374.57097959495</v>
      </c>
    </row>
    <row r="13" spans="1:24" x14ac:dyDescent="0.25">
      <c r="A13" s="2" t="s">
        <v>32</v>
      </c>
      <c r="B13" s="5">
        <v>-5763.8639261154804</v>
      </c>
      <c r="C13" s="4"/>
      <c r="D13" s="4"/>
      <c r="E13" s="4"/>
      <c r="F13" s="4"/>
      <c r="G13" s="4"/>
      <c r="H13" s="4"/>
      <c r="I13" s="4"/>
      <c r="J13" s="4"/>
      <c r="K13" s="6">
        <v>-5763.8639261154804</v>
      </c>
      <c r="L13" s="4"/>
      <c r="M13" s="5">
        <v>0</v>
      </c>
      <c r="N13" s="5">
        <v>0</v>
      </c>
      <c r="O13" s="5">
        <v>0</v>
      </c>
      <c r="P13" s="5">
        <v>2076.7052860326698</v>
      </c>
      <c r="Q13" s="5">
        <v>0</v>
      </c>
      <c r="R13" s="5">
        <v>0</v>
      </c>
      <c r="S13" s="4"/>
      <c r="T13" s="4"/>
      <c r="U13" s="4"/>
      <c r="V13" s="5">
        <v>3398.96544377704</v>
      </c>
      <c r="W13" s="6">
        <v>5475.6707298097099</v>
      </c>
      <c r="X13" s="6">
        <v>-288.19319630577297</v>
      </c>
    </row>
    <row r="14" spans="1:24" x14ac:dyDescent="0.25">
      <c r="A14" s="2" t="s">
        <v>33</v>
      </c>
      <c r="B14" s="4"/>
      <c r="C14" s="4"/>
      <c r="D14" s="5">
        <v>-51749.711580492498</v>
      </c>
      <c r="E14" s="5">
        <v>-23787.2760691847</v>
      </c>
      <c r="F14" s="5">
        <v>-10703.533718725999</v>
      </c>
      <c r="G14" s="4"/>
      <c r="H14" s="5">
        <v>-2.8432924470532202</v>
      </c>
      <c r="I14" s="5">
        <v>-35992.114831136903</v>
      </c>
      <c r="J14" s="5">
        <v>-2323.1883065373499</v>
      </c>
      <c r="K14" s="6">
        <v>-124558.667798525</v>
      </c>
      <c r="L14" s="5">
        <v>47065.6587875076</v>
      </c>
      <c r="M14" s="4"/>
      <c r="N14" s="4"/>
      <c r="O14" s="4"/>
      <c r="P14" s="5">
        <v>-47.649097147125801</v>
      </c>
      <c r="Q14" s="5">
        <v>-3479.57326758519</v>
      </c>
      <c r="R14" s="5">
        <v>-968.45126337127897</v>
      </c>
      <c r="S14" s="4"/>
      <c r="T14" s="4"/>
      <c r="U14" s="4"/>
      <c r="V14" s="4"/>
      <c r="W14" s="6">
        <v>47065.6587875076</v>
      </c>
      <c r="X14" s="6">
        <v>-81988.6826391207</v>
      </c>
    </row>
    <row r="15" spans="1:24" x14ac:dyDescent="0.25">
      <c r="A15" s="2" t="s">
        <v>34</v>
      </c>
      <c r="B15" s="4"/>
      <c r="C15" s="4"/>
      <c r="D15" s="4"/>
      <c r="E15" s="5">
        <v>-98.859648817198902</v>
      </c>
      <c r="F15" s="4"/>
      <c r="G15" s="4"/>
      <c r="H15" s="4"/>
      <c r="I15" s="5">
        <v>-14633.6879164239</v>
      </c>
      <c r="J15" s="5">
        <v>-14.5155608364774</v>
      </c>
      <c r="K15" s="6">
        <v>-14747.063126077601</v>
      </c>
      <c r="L15" s="5">
        <v>3761.4702426058702</v>
      </c>
      <c r="M15" s="4"/>
      <c r="N15" s="4"/>
      <c r="O15" s="4"/>
      <c r="P15" s="5">
        <v>-12.2701794690737</v>
      </c>
      <c r="Q15" s="4"/>
      <c r="R15" s="5">
        <v>-564.329868701603</v>
      </c>
      <c r="S15" s="4"/>
      <c r="T15" s="4"/>
      <c r="U15" s="4"/>
      <c r="V15" s="4"/>
      <c r="W15" s="6">
        <v>3761.4702426058702</v>
      </c>
      <c r="X15" s="6">
        <v>-11562.192931642399</v>
      </c>
    </row>
    <row r="16" spans="1:24" x14ac:dyDescent="0.25">
      <c r="A16" s="2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3"/>
      <c r="X16" s="3"/>
    </row>
    <row r="17" spans="1:24" x14ac:dyDescent="0.25">
      <c r="A17" s="2" t="s">
        <v>36</v>
      </c>
      <c r="B17" s="4"/>
      <c r="C17" s="4"/>
      <c r="D17" s="4"/>
      <c r="E17" s="4"/>
      <c r="F17" s="4"/>
      <c r="G17" s="4"/>
      <c r="H17" s="5">
        <v>-4946.6742092755003</v>
      </c>
      <c r="I17" s="4"/>
      <c r="J17" s="4"/>
      <c r="K17" s="6">
        <v>-4946.6742092755003</v>
      </c>
      <c r="L17" s="4"/>
      <c r="M17" s="4"/>
      <c r="N17" s="4"/>
      <c r="O17" s="4"/>
      <c r="P17" s="4"/>
      <c r="Q17" s="4"/>
      <c r="R17" s="4"/>
      <c r="S17" s="5">
        <v>2370.2655005470201</v>
      </c>
      <c r="T17" s="4"/>
      <c r="U17" s="4"/>
      <c r="V17" s="4"/>
      <c r="W17" s="6">
        <v>2370.2655005470201</v>
      </c>
      <c r="X17" s="6">
        <v>-2576.4087087284702</v>
      </c>
    </row>
    <row r="18" spans="1:24" x14ac:dyDescent="0.25">
      <c r="A18" s="2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3"/>
      <c r="X18" s="3"/>
    </row>
    <row r="19" spans="1:24" x14ac:dyDescent="0.25">
      <c r="A19" s="2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3"/>
      <c r="X19" s="3"/>
    </row>
    <row r="20" spans="1:24" x14ac:dyDescent="0.25">
      <c r="A20" s="2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3"/>
      <c r="X20" s="3"/>
    </row>
    <row r="21" spans="1:24" x14ac:dyDescent="0.25">
      <c r="A21" s="3" t="s">
        <v>40</v>
      </c>
      <c r="B21" s="6">
        <v>-5763.8639261154804</v>
      </c>
      <c r="C21" s="3"/>
      <c r="D21" s="6">
        <v>-51749.711580492498</v>
      </c>
      <c r="E21" s="6">
        <v>-23886.1357180019</v>
      </c>
      <c r="F21" s="6">
        <v>-10703.533718725999</v>
      </c>
      <c r="G21" s="3"/>
      <c r="H21" s="6">
        <v>-4949.5175017225502</v>
      </c>
      <c r="I21" s="6">
        <v>-50625.802747560803</v>
      </c>
      <c r="J21" s="6">
        <v>-2337.7038673738298</v>
      </c>
      <c r="K21" s="6">
        <v>-150016.26905999301</v>
      </c>
      <c r="L21" s="3"/>
      <c r="M21" s="3"/>
      <c r="N21" s="3"/>
      <c r="O21" s="3"/>
      <c r="P21" s="6">
        <v>-59.919276616199497</v>
      </c>
      <c r="Q21" s="6">
        <v>-3479.57326758519</v>
      </c>
      <c r="R21" s="6">
        <v>-1532.7811320728799</v>
      </c>
      <c r="S21" s="3"/>
      <c r="T21" s="3"/>
      <c r="U21" s="3"/>
      <c r="V21" s="3"/>
      <c r="W21" s="6">
        <v>-5072.2736762742697</v>
      </c>
      <c r="X21" s="6">
        <v>-96415.477475797306</v>
      </c>
    </row>
    <row r="22" spans="1:24" x14ac:dyDescent="0.25">
      <c r="A22" s="2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3"/>
      <c r="L22" s="5">
        <v>2787.2818072832101</v>
      </c>
      <c r="M22" s="4"/>
      <c r="N22" s="5">
        <v>0</v>
      </c>
      <c r="O22" s="5">
        <v>0</v>
      </c>
      <c r="P22" s="5">
        <v>2076.7052860326698</v>
      </c>
      <c r="Q22" s="4"/>
      <c r="R22" s="5">
        <v>5499.2862117416298</v>
      </c>
      <c r="S22" s="4"/>
      <c r="T22" s="4"/>
      <c r="U22" s="4"/>
      <c r="V22" s="4"/>
      <c r="W22" s="6">
        <v>10363.273305057501</v>
      </c>
      <c r="X22" s="6">
        <v>10363.273305057501</v>
      </c>
    </row>
    <row r="23" spans="1:24" x14ac:dyDescent="0.25">
      <c r="A23" s="2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3"/>
      <c r="L23" s="5">
        <v>5244.9047761430902</v>
      </c>
      <c r="M23" s="4"/>
      <c r="N23" s="5">
        <v>0</v>
      </c>
      <c r="O23" s="5">
        <v>0</v>
      </c>
      <c r="P23" s="5">
        <v>0</v>
      </c>
      <c r="Q23" s="4"/>
      <c r="R23" s="5">
        <v>0</v>
      </c>
      <c r="S23" s="4"/>
      <c r="T23" s="4"/>
      <c r="U23" s="4"/>
      <c r="V23" s="4"/>
      <c r="W23" s="6">
        <v>5244.9047761430902</v>
      </c>
      <c r="X23" s="6">
        <v>5244.9047761430902</v>
      </c>
    </row>
    <row r="24" spans="1:24" x14ac:dyDescent="0.25">
      <c r="A24" s="3" t="s">
        <v>43</v>
      </c>
      <c r="B24" s="6">
        <v>3.9607736185983603E-12</v>
      </c>
      <c r="C24" s="3"/>
      <c r="D24" s="6">
        <v>1.3730681877807599E-10</v>
      </c>
      <c r="E24" s="3"/>
      <c r="F24" s="3"/>
      <c r="G24" s="3"/>
      <c r="H24" s="6">
        <v>1.68993007726863E-10</v>
      </c>
      <c r="I24" s="3"/>
      <c r="J24" s="6">
        <v>-4.6209025550314199E-12</v>
      </c>
      <c r="K24" s="6">
        <v>2.5348951159029501E-10</v>
      </c>
      <c r="L24" s="6">
        <v>-2.1124125965857901E-11</v>
      </c>
      <c r="M24" s="6">
        <v>2.6405157457322401E-12</v>
      </c>
      <c r="N24" s="6">
        <v>2.1124125965857901E-11</v>
      </c>
      <c r="O24" s="6">
        <v>-6.6012893643305901E-13</v>
      </c>
      <c r="P24" s="6">
        <v>-4.2248251931715803E-11</v>
      </c>
      <c r="Q24" s="6">
        <v>1.32025787286612E-11</v>
      </c>
      <c r="R24" s="6">
        <v>-9.24180511006283E-12</v>
      </c>
      <c r="S24" s="3"/>
      <c r="T24" s="3"/>
      <c r="U24" s="3"/>
      <c r="V24" s="6">
        <v>-9.9019340464958908E-13</v>
      </c>
      <c r="W24" s="6">
        <v>-4.2248251931715803E-11</v>
      </c>
      <c r="X24" s="6">
        <v>1.68993007726863E-10</v>
      </c>
    </row>
    <row r="25" spans="1:24" x14ac:dyDescent="0.25">
      <c r="A25" s="2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3"/>
      <c r="L25" s="4"/>
      <c r="M25" s="5">
        <v>186.49793191898701</v>
      </c>
      <c r="N25" s="5">
        <v>68599.591042624204</v>
      </c>
      <c r="O25" s="5">
        <v>4418.7827848577199</v>
      </c>
      <c r="P25" s="5">
        <v>66284.396562018606</v>
      </c>
      <c r="Q25" s="4"/>
      <c r="R25" s="4"/>
      <c r="S25" s="4"/>
      <c r="T25" s="4"/>
      <c r="U25" s="4"/>
      <c r="V25" s="4"/>
      <c r="W25" s="6">
        <v>139489.26832142001</v>
      </c>
      <c r="X25" s="6">
        <v>139489.26832142001</v>
      </c>
    </row>
    <row r="26" spans="1:24" x14ac:dyDescent="0.25">
      <c r="A26" s="2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3"/>
      <c r="L26" s="5">
        <v>13295.290398610499</v>
      </c>
      <c r="M26" s="5">
        <v>3729.95863837973</v>
      </c>
      <c r="N26" s="5">
        <v>1405.9799863140299</v>
      </c>
      <c r="O26" s="5">
        <v>2.9510619588972502</v>
      </c>
      <c r="P26" s="5">
        <v>5763.8605706103099</v>
      </c>
      <c r="Q26" s="5">
        <v>6934.4205862512599</v>
      </c>
      <c r="R26" s="5">
        <v>6622.38646651006</v>
      </c>
      <c r="S26" s="4"/>
      <c r="T26" s="4"/>
      <c r="U26" s="4"/>
      <c r="V26" s="4"/>
      <c r="W26" s="6">
        <v>37754.847708634799</v>
      </c>
      <c r="X26" s="6">
        <v>37754.847708634799</v>
      </c>
    </row>
    <row r="27" spans="1:24" x14ac:dyDescent="0.25">
      <c r="A27" s="2" t="s">
        <v>46</v>
      </c>
      <c r="B27" s="4"/>
      <c r="C27" s="4"/>
      <c r="D27" s="4"/>
      <c r="E27" s="4"/>
      <c r="F27" s="4"/>
      <c r="G27" s="4"/>
      <c r="H27" s="5">
        <v>280895.65475590399</v>
      </c>
      <c r="I27" s="4"/>
      <c r="J27" s="4"/>
      <c r="K27" s="6">
        <v>280895.65475590399</v>
      </c>
      <c r="L27" s="5">
        <v>13207.7968924205</v>
      </c>
      <c r="M27" s="5">
        <v>14360.340757762</v>
      </c>
      <c r="N27" s="4"/>
      <c r="O27" s="5">
        <v>20.657433712280799</v>
      </c>
      <c r="P27" s="4"/>
      <c r="Q27" s="4"/>
      <c r="R27" s="4"/>
      <c r="S27" s="5">
        <v>1660.2859087437801</v>
      </c>
      <c r="T27" s="4"/>
      <c r="U27" s="4"/>
      <c r="V27" s="4"/>
      <c r="W27" s="6">
        <v>29249.080992638599</v>
      </c>
      <c r="X27" s="6">
        <v>310144.73574854201</v>
      </c>
    </row>
    <row r="28" spans="1:24" x14ac:dyDescent="0.25">
      <c r="A28" s="2" t="s">
        <v>47</v>
      </c>
      <c r="B28" s="4"/>
      <c r="C28" s="4"/>
      <c r="D28" s="4"/>
      <c r="E28" s="4"/>
      <c r="F28" s="4"/>
      <c r="G28" s="4"/>
      <c r="H28" s="5">
        <v>8687.4944769867107</v>
      </c>
      <c r="I28" s="4"/>
      <c r="J28" s="4"/>
      <c r="K28" s="6">
        <v>8687.4944769867107</v>
      </c>
      <c r="L28" s="5">
        <v>10266.896838015</v>
      </c>
      <c r="M28" s="5">
        <v>372.99586383797299</v>
      </c>
      <c r="N28" s="5">
        <v>351.49499657850799</v>
      </c>
      <c r="O28" s="5">
        <v>0.98368731963241796</v>
      </c>
      <c r="P28" s="4"/>
      <c r="Q28" s="4"/>
      <c r="R28" s="4"/>
      <c r="S28" s="5">
        <v>709.97959180324199</v>
      </c>
      <c r="T28" s="4"/>
      <c r="U28" s="4"/>
      <c r="V28" s="4"/>
      <c r="W28" s="6">
        <v>11702.350977554301</v>
      </c>
      <c r="X28" s="6">
        <v>20389.8454545411</v>
      </c>
    </row>
    <row r="29" spans="1:24" x14ac:dyDescent="0.25">
      <c r="A29" s="2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3"/>
      <c r="X29" s="3"/>
    </row>
    <row r="30" spans="1:24" x14ac:dyDescent="0.25">
      <c r="A30" s="2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3"/>
      <c r="X30" s="3"/>
    </row>
    <row r="31" spans="1:24" x14ac:dyDescent="0.25">
      <c r="A31" s="3" t="s">
        <v>50</v>
      </c>
      <c r="B31" s="3"/>
      <c r="C31" s="3"/>
      <c r="D31" s="3"/>
      <c r="E31" s="3"/>
      <c r="F31" s="3"/>
      <c r="G31" s="3"/>
      <c r="H31" s="6">
        <v>289583.14923288999</v>
      </c>
      <c r="I31" s="3"/>
      <c r="J31" s="3"/>
      <c r="K31" s="6">
        <v>289583.14923288999</v>
      </c>
      <c r="L31" s="6">
        <v>36769.984129046003</v>
      </c>
      <c r="M31" s="6">
        <v>18649.793191898701</v>
      </c>
      <c r="N31" s="6">
        <v>70357.066025516702</v>
      </c>
      <c r="O31" s="6">
        <v>4443.3749678485301</v>
      </c>
      <c r="P31" s="6">
        <v>72048.257132628903</v>
      </c>
      <c r="Q31" s="6">
        <v>6934.4205862512599</v>
      </c>
      <c r="R31" s="6">
        <v>6622.38646651006</v>
      </c>
      <c r="S31" s="6">
        <v>2370.2655005470201</v>
      </c>
      <c r="T31" s="3"/>
      <c r="U31" s="3"/>
      <c r="V31" s="3"/>
      <c r="W31" s="6">
        <v>218195.54800024701</v>
      </c>
      <c r="X31" s="6">
        <v>507778.69723313802</v>
      </c>
    </row>
    <row r="32" spans="1:24" x14ac:dyDescent="0.25">
      <c r="A32" s="3" t="s">
        <v>51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6">
        <v>2572.2181894590799</v>
      </c>
      <c r="W32" s="6">
        <v>2572.2181894590799</v>
      </c>
      <c r="X32" s="6">
        <v>2572.2181894590799</v>
      </c>
    </row>
    <row r="33" spans="1:24" x14ac:dyDescent="0.25">
      <c r="A33" s="3" t="s">
        <v>52</v>
      </c>
      <c r="B33" s="3"/>
      <c r="C33" s="3"/>
      <c r="D33" s="3"/>
      <c r="E33" s="3"/>
      <c r="F33" s="3"/>
      <c r="G33" s="3"/>
      <c r="H33" s="6">
        <v>289583.14923288999</v>
      </c>
      <c r="I33" s="3"/>
      <c r="J33" s="3"/>
      <c r="K33" s="6">
        <v>289583.14923288999</v>
      </c>
      <c r="L33" s="6">
        <v>36769.984129046003</v>
      </c>
      <c r="M33" s="6">
        <v>18649.793191898701</v>
      </c>
      <c r="N33" s="6">
        <v>70357.066025516702</v>
      </c>
      <c r="O33" s="6">
        <v>4443.3749678485301</v>
      </c>
      <c r="P33" s="6">
        <v>72048.257132628903</v>
      </c>
      <c r="Q33" s="6">
        <v>6934.4205862512599</v>
      </c>
      <c r="R33" s="6">
        <v>6622.38646651006</v>
      </c>
      <c r="S33" s="6">
        <v>2370.2655005470201</v>
      </c>
      <c r="T33" s="3"/>
      <c r="U33" s="3"/>
      <c r="V33" s="6">
        <v>2572.2181894590799</v>
      </c>
      <c r="W33" s="6">
        <v>220767.76618970599</v>
      </c>
      <c r="X33" s="6">
        <v>510350.91542259703</v>
      </c>
    </row>
    <row r="35" spans="1:24" x14ac:dyDescent="0.25">
      <c r="A35" t="s">
        <v>53</v>
      </c>
    </row>
    <row r="36" spans="1:24" x14ac:dyDescent="0.25">
      <c r="A36" t="s">
        <v>59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X38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8" sqref="A38"/>
    </sheetView>
  </sheetViews>
  <sheetFormatPr defaultColWidth="8.75" defaultRowHeight="10.3" x14ac:dyDescent="0.25"/>
  <cols>
    <col min="1" max="1" width="32.58203125" customWidth="1"/>
    <col min="2" max="2" width="10.08203125" customWidth="1"/>
    <col min="3" max="3" width="13.75" customWidth="1"/>
    <col min="4" max="4" width="16.58203125" customWidth="1"/>
    <col min="5" max="5" width="14.58203125" customWidth="1"/>
    <col min="6" max="6" width="11.33203125" customWidth="1"/>
    <col min="7" max="7" width="9.25" customWidth="1"/>
    <col min="8" max="8" width="11.25" customWidth="1"/>
    <col min="9" max="9" width="29" customWidth="1"/>
    <col min="10" max="10" width="17.25" customWidth="1"/>
    <col min="11" max="11" width="18.25" customWidth="1"/>
    <col min="12" max="12" width="14.25" customWidth="1"/>
    <col min="13" max="13" width="25.33203125" customWidth="1"/>
    <col min="14" max="14" width="18.83203125" customWidth="1"/>
    <col min="15" max="15" width="18.25" customWidth="1"/>
    <col min="16" max="16" width="11" customWidth="1"/>
    <col min="17" max="18" width="10.08203125" customWidth="1"/>
    <col min="19" max="19" width="16.58203125" customWidth="1"/>
    <col min="20" max="20" width="7.25" customWidth="1"/>
    <col min="21" max="21" width="20.08203125" customWidth="1"/>
    <col min="22" max="22" width="15.33203125" customWidth="1"/>
    <col min="23" max="23" width="21" customWidth="1"/>
    <col min="24" max="24" width="11.25" customWidth="1"/>
  </cols>
  <sheetData>
    <row r="3" spans="1:24" x14ac:dyDescent="0.25">
      <c r="A3" t="s">
        <v>0</v>
      </c>
    </row>
    <row r="4" spans="1:24" x14ac:dyDescent="0.25">
      <c r="A4" t="s">
        <v>64</v>
      </c>
    </row>
    <row r="5" spans="1:24" x14ac:dyDescent="0.25">
      <c r="A5" s="2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3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3" t="s">
        <v>23</v>
      </c>
      <c r="X5" s="3" t="s">
        <v>24</v>
      </c>
    </row>
    <row r="6" spans="1:24" x14ac:dyDescent="0.25">
      <c r="A6" s="2"/>
      <c r="B6" s="2" t="s">
        <v>25</v>
      </c>
      <c r="C6" s="2" t="s">
        <v>25</v>
      </c>
      <c r="D6" s="2" t="s">
        <v>25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3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3" t="s">
        <v>25</v>
      </c>
      <c r="X6" s="3" t="s">
        <v>25</v>
      </c>
    </row>
    <row r="7" spans="1:24" x14ac:dyDescent="0.25">
      <c r="A7" s="2" t="s">
        <v>26</v>
      </c>
      <c r="B7" s="5">
        <v>20195.700801536899</v>
      </c>
      <c r="C7" s="4"/>
      <c r="D7" s="4"/>
      <c r="E7" s="5">
        <v>26375.1927653167</v>
      </c>
      <c r="F7" s="5">
        <v>10809.055485935</v>
      </c>
      <c r="G7" s="4"/>
      <c r="H7" s="5">
        <v>295149.53444806399</v>
      </c>
      <c r="I7" s="5">
        <v>53030.972793645698</v>
      </c>
      <c r="J7" s="5">
        <v>1821.95961008164</v>
      </c>
      <c r="K7" s="6">
        <v>407382.41590457998</v>
      </c>
      <c r="L7" s="5">
        <v>50667.902259799099</v>
      </c>
      <c r="M7" s="4"/>
      <c r="N7" s="4"/>
      <c r="O7" s="4"/>
      <c r="P7" s="4"/>
      <c r="Q7" s="4"/>
      <c r="R7" s="4"/>
      <c r="S7" s="4"/>
      <c r="T7" s="4"/>
      <c r="U7" s="4"/>
      <c r="V7" s="5">
        <v>5118.9917336191602</v>
      </c>
      <c r="W7" s="6">
        <v>55786.8939934183</v>
      </c>
      <c r="X7" s="6">
        <v>407382.41590457998</v>
      </c>
    </row>
    <row r="8" spans="1:24" x14ac:dyDescent="0.25">
      <c r="A8" s="2" t="s">
        <v>27</v>
      </c>
      <c r="B8" s="4"/>
      <c r="C8" s="4"/>
      <c r="D8" s="5">
        <v>74436.125437224997</v>
      </c>
      <c r="E8" s="4"/>
      <c r="F8" s="4"/>
      <c r="G8" s="4"/>
      <c r="H8" s="4"/>
      <c r="I8" s="4"/>
      <c r="J8" s="4"/>
      <c r="K8" s="6">
        <v>74436.125437224997</v>
      </c>
      <c r="L8" s="5">
        <v>4103.3194137822402</v>
      </c>
      <c r="M8" s="5">
        <v>26099.508507980001</v>
      </c>
      <c r="N8" s="5">
        <v>82235.234667958604</v>
      </c>
      <c r="O8" s="5">
        <v>4724.6348043370799</v>
      </c>
      <c r="P8" s="5">
        <v>78506.562708877798</v>
      </c>
      <c r="Q8" s="5">
        <v>10832.1538822863</v>
      </c>
      <c r="R8" s="5">
        <v>15546.8373179068</v>
      </c>
      <c r="S8" s="4"/>
      <c r="T8" s="4"/>
      <c r="U8" s="4"/>
      <c r="V8" s="5">
        <v>545.75422869955105</v>
      </c>
      <c r="W8" s="6">
        <v>222594.00553182801</v>
      </c>
      <c r="X8" s="6">
        <v>297030.13096905302</v>
      </c>
    </row>
    <row r="9" spans="1:24" x14ac:dyDescent="0.25">
      <c r="A9" s="2" t="s">
        <v>28</v>
      </c>
      <c r="B9" s="5">
        <v>11326.8165237209</v>
      </c>
      <c r="C9" s="4"/>
      <c r="D9" s="4"/>
      <c r="E9" s="4"/>
      <c r="F9" s="4"/>
      <c r="G9" s="4"/>
      <c r="H9" s="4"/>
      <c r="I9" s="4"/>
      <c r="J9" s="4"/>
      <c r="K9" s="6">
        <v>11326.8165237209</v>
      </c>
      <c r="L9" s="5">
        <v>7879.0106681157604</v>
      </c>
      <c r="M9" s="5">
        <v>5456.2929174364799</v>
      </c>
      <c r="N9" s="5">
        <v>1693.9139650505799</v>
      </c>
      <c r="O9" s="5">
        <v>184.68450489301</v>
      </c>
      <c r="P9" s="5">
        <v>382.50640168102098</v>
      </c>
      <c r="Q9" s="5">
        <v>678.28348933806103</v>
      </c>
      <c r="R9" s="4"/>
      <c r="S9" s="4"/>
      <c r="T9" s="4"/>
      <c r="U9" s="4"/>
      <c r="V9" s="5">
        <v>1916.6274098511899</v>
      </c>
      <c r="W9" s="6">
        <v>18191.319356366101</v>
      </c>
      <c r="X9" s="6">
        <v>29518.135880087</v>
      </c>
    </row>
    <row r="10" spans="1:24" x14ac:dyDescent="0.25">
      <c r="A10" s="2" t="s">
        <v>29</v>
      </c>
      <c r="B10" s="5">
        <v>-3480.4719266379898</v>
      </c>
      <c r="C10" s="4"/>
      <c r="D10" s="5">
        <v>-23919.9913351131</v>
      </c>
      <c r="E10" s="5">
        <v>-3.27212711211139E-12</v>
      </c>
      <c r="F10" s="4"/>
      <c r="G10" s="4"/>
      <c r="H10" s="4"/>
      <c r="I10" s="4"/>
      <c r="J10" s="5">
        <v>-5.9411604278975305E-14</v>
      </c>
      <c r="K10" s="6">
        <v>-27400.463261751102</v>
      </c>
      <c r="L10" s="4"/>
      <c r="M10" s="5">
        <v>-1102.16004666496</v>
      </c>
      <c r="N10" s="5">
        <v>-2406.8523619326202</v>
      </c>
      <c r="O10" s="5">
        <v>-71.653625764244097</v>
      </c>
      <c r="P10" s="5">
        <v>-1373.7746406177801</v>
      </c>
      <c r="Q10" s="5">
        <v>-87.649079480942603</v>
      </c>
      <c r="R10" s="5">
        <v>-39.797255686721599</v>
      </c>
      <c r="S10" s="4"/>
      <c r="T10" s="4"/>
      <c r="U10" s="4"/>
      <c r="V10" s="5">
        <v>70.057106922030101</v>
      </c>
      <c r="W10" s="6">
        <v>-5011.8299032252398</v>
      </c>
      <c r="X10" s="6">
        <v>-32412.293164976301</v>
      </c>
    </row>
    <row r="11" spans="1:24" x14ac:dyDescent="0.25">
      <c r="A11" s="2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3"/>
      <c r="X11" s="3"/>
    </row>
    <row r="12" spans="1:24" x14ac:dyDescent="0.25">
      <c r="A12" s="3" t="s">
        <v>31</v>
      </c>
      <c r="B12" s="6">
        <v>5388.4123511780599</v>
      </c>
      <c r="C12" s="3"/>
      <c r="D12" s="6">
        <v>50516.134102111901</v>
      </c>
      <c r="E12" s="6">
        <v>26375.1927653167</v>
      </c>
      <c r="F12" s="6">
        <v>10809.055485935</v>
      </c>
      <c r="G12" s="3"/>
      <c r="H12" s="6">
        <v>295149.53444806399</v>
      </c>
      <c r="I12" s="6">
        <v>53030.972793645698</v>
      </c>
      <c r="J12" s="6">
        <v>1821.95961008164</v>
      </c>
      <c r="K12" s="6">
        <v>443091.26155633299</v>
      </c>
      <c r="L12" s="6">
        <v>46892.2110054656</v>
      </c>
      <c r="M12" s="6">
        <v>19541.0555438786</v>
      </c>
      <c r="N12" s="6">
        <v>78134.468340975407</v>
      </c>
      <c r="O12" s="6">
        <v>4468.2966736798298</v>
      </c>
      <c r="P12" s="6">
        <v>76750.281666579001</v>
      </c>
      <c r="Q12" s="6">
        <v>10066.2213134673</v>
      </c>
      <c r="R12" s="6">
        <v>15507.0400622201</v>
      </c>
      <c r="S12" s="3"/>
      <c r="T12" s="3"/>
      <c r="U12" s="3"/>
      <c r="V12" s="6">
        <v>3818.1756593895502</v>
      </c>
      <c r="W12" s="6">
        <v>255177.75026565499</v>
      </c>
      <c r="X12" s="6">
        <v>642482.11782856996</v>
      </c>
    </row>
    <row r="13" spans="1:24" x14ac:dyDescent="0.25">
      <c r="A13" s="2" t="s">
        <v>32</v>
      </c>
      <c r="B13" s="5">
        <v>-5388.4123511780599</v>
      </c>
      <c r="C13" s="4"/>
      <c r="D13" s="4"/>
      <c r="E13" s="4"/>
      <c r="F13" s="4"/>
      <c r="G13" s="4"/>
      <c r="H13" s="4"/>
      <c r="I13" s="4"/>
      <c r="J13" s="4"/>
      <c r="K13" s="6">
        <v>-5388.4123511780599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5">
        <v>5118.9917336191602</v>
      </c>
      <c r="W13" s="6">
        <v>5118.9917336191602</v>
      </c>
      <c r="X13" s="6">
        <v>-269.42061755890302</v>
      </c>
    </row>
    <row r="14" spans="1:24" x14ac:dyDescent="0.25">
      <c r="A14" s="2" t="s">
        <v>33</v>
      </c>
      <c r="B14" s="4"/>
      <c r="C14" s="4"/>
      <c r="D14" s="5">
        <v>-50516.134102111901</v>
      </c>
      <c r="E14" s="5">
        <v>-26278.683341335101</v>
      </c>
      <c r="F14" s="5">
        <v>-10809.055485935</v>
      </c>
      <c r="G14" s="4"/>
      <c r="H14" s="4"/>
      <c r="I14" s="5">
        <v>-48548.600379017596</v>
      </c>
      <c r="J14" s="5">
        <v>-1802.80202816674</v>
      </c>
      <c r="K14" s="6">
        <v>-137955.275336566</v>
      </c>
      <c r="L14" s="5">
        <v>45962.039301381003</v>
      </c>
      <c r="M14" s="4"/>
      <c r="N14" s="4"/>
      <c r="O14" s="4"/>
      <c r="P14" s="5">
        <v>-110.095254946968</v>
      </c>
      <c r="Q14" s="5">
        <v>-3781.10641494014</v>
      </c>
      <c r="R14" s="4"/>
      <c r="S14" s="4"/>
      <c r="T14" s="4"/>
      <c r="U14" s="4"/>
      <c r="V14" s="4"/>
      <c r="W14" s="6">
        <v>45962.039301381003</v>
      </c>
      <c r="X14" s="6">
        <v>-95884.437705072502</v>
      </c>
    </row>
    <row r="15" spans="1:24" x14ac:dyDescent="0.25">
      <c r="A15" s="2" t="s">
        <v>34</v>
      </c>
      <c r="B15" s="4"/>
      <c r="C15" s="4"/>
      <c r="D15" s="4"/>
      <c r="E15" s="5">
        <v>-96.509423981562193</v>
      </c>
      <c r="F15" s="4"/>
      <c r="G15" s="4"/>
      <c r="H15" s="4"/>
      <c r="I15" s="5">
        <v>-4482.3724146280501</v>
      </c>
      <c r="J15" s="5">
        <v>-19.157581914898199</v>
      </c>
      <c r="K15" s="6">
        <v>-4598.0394205245102</v>
      </c>
      <c r="L15" s="5">
        <v>4705.8629584180999</v>
      </c>
      <c r="M15" s="4"/>
      <c r="N15" s="4"/>
      <c r="O15" s="4"/>
      <c r="P15" s="4"/>
      <c r="Q15" s="5">
        <v>-416.99854954178397</v>
      </c>
      <c r="R15" s="4"/>
      <c r="S15" s="4"/>
      <c r="T15" s="4"/>
      <c r="U15" s="4"/>
      <c r="V15" s="4"/>
      <c r="W15" s="6">
        <v>4705.8629584180999</v>
      </c>
      <c r="X15" s="6">
        <v>-309.17501164818799</v>
      </c>
    </row>
    <row r="16" spans="1:24" x14ac:dyDescent="0.25">
      <c r="A16" s="2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3"/>
      <c r="X16" s="3"/>
    </row>
    <row r="17" spans="1:24" x14ac:dyDescent="0.25">
      <c r="A17" s="2" t="s">
        <v>36</v>
      </c>
      <c r="B17" s="4"/>
      <c r="C17" s="4"/>
      <c r="D17" s="4"/>
      <c r="E17" s="4"/>
      <c r="F17" s="4"/>
      <c r="G17" s="4"/>
      <c r="H17" s="4"/>
      <c r="I17" s="4"/>
      <c r="J17" s="4"/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3"/>
      <c r="X17" s="3"/>
    </row>
    <row r="18" spans="1:24" x14ac:dyDescent="0.25">
      <c r="A18" s="2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3"/>
      <c r="X18" s="3"/>
    </row>
    <row r="19" spans="1:24" x14ac:dyDescent="0.25">
      <c r="A19" s="2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3"/>
      <c r="X19" s="3"/>
    </row>
    <row r="20" spans="1:24" x14ac:dyDescent="0.25">
      <c r="A20" s="2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3"/>
      <c r="X20" s="3"/>
    </row>
    <row r="21" spans="1:24" x14ac:dyDescent="0.25">
      <c r="A21" s="3" t="s">
        <v>40</v>
      </c>
      <c r="B21" s="6">
        <v>-5388.4123511780599</v>
      </c>
      <c r="C21" s="3"/>
      <c r="D21" s="6">
        <v>-50516.134102111901</v>
      </c>
      <c r="E21" s="6">
        <v>-26375.1927653167</v>
      </c>
      <c r="F21" s="6">
        <v>-10809.055485935</v>
      </c>
      <c r="G21" s="3"/>
      <c r="H21" s="3"/>
      <c r="I21" s="6">
        <v>-53030.972793645698</v>
      </c>
      <c r="J21" s="6">
        <v>-1821.95961008164</v>
      </c>
      <c r="K21" s="6">
        <v>-147941.727108269</v>
      </c>
      <c r="L21" s="3"/>
      <c r="M21" s="3"/>
      <c r="N21" s="3"/>
      <c r="O21" s="3"/>
      <c r="P21" s="6">
        <v>-110.095254946968</v>
      </c>
      <c r="Q21" s="6">
        <v>-4198.1049644819304</v>
      </c>
      <c r="R21" s="3"/>
      <c r="S21" s="3"/>
      <c r="T21" s="3"/>
      <c r="U21" s="3"/>
      <c r="V21" s="3"/>
      <c r="W21" s="6">
        <v>-4308.2002194288998</v>
      </c>
      <c r="X21" s="6">
        <v>-96463.033334279593</v>
      </c>
    </row>
    <row r="22" spans="1:24" x14ac:dyDescent="0.25">
      <c r="A22" s="2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3"/>
      <c r="L22" s="5">
        <v>2830.0210583757998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6">
        <v>2830.0210583757998</v>
      </c>
      <c r="X22" s="6">
        <v>2830.0210583757998</v>
      </c>
    </row>
    <row r="23" spans="1:24" x14ac:dyDescent="0.25">
      <c r="A23" s="2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3"/>
      <c r="L23" s="5">
        <v>5708.9728642992504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6">
        <v>5708.9728642992504</v>
      </c>
      <c r="X23" s="6">
        <v>5708.9728642992504</v>
      </c>
    </row>
    <row r="24" spans="1:24" x14ac:dyDescent="0.25">
      <c r="A24" s="3" t="s">
        <v>43</v>
      </c>
      <c r="B24" s="3"/>
      <c r="C24" s="3"/>
      <c r="D24" s="3"/>
      <c r="E24" s="6">
        <v>-5.2810314914644697E-12</v>
      </c>
      <c r="F24" s="3"/>
      <c r="G24" s="3"/>
      <c r="H24" s="3"/>
      <c r="I24" s="3"/>
      <c r="J24" s="6">
        <v>-3.3006446821653001E-13</v>
      </c>
      <c r="K24" s="6">
        <v>-8.4496503863431606E-11</v>
      </c>
      <c r="L24" s="6">
        <v>1.5843094474393399E-11</v>
      </c>
      <c r="M24" s="3"/>
      <c r="N24" s="6">
        <v>10969.865485892</v>
      </c>
      <c r="O24" s="3"/>
      <c r="P24" s="3"/>
      <c r="Q24" s="3"/>
      <c r="R24" s="3"/>
      <c r="S24" s="3"/>
      <c r="T24" s="3"/>
      <c r="U24" s="3"/>
      <c r="V24" s="3"/>
      <c r="W24" s="6">
        <v>10969.8654858921</v>
      </c>
      <c r="X24" s="6">
        <v>10969.865485892</v>
      </c>
    </row>
    <row r="25" spans="1:24" x14ac:dyDescent="0.25">
      <c r="A25" s="2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3"/>
      <c r="L25" s="4"/>
      <c r="M25" s="5">
        <v>195.41055543878599</v>
      </c>
      <c r="N25" s="5">
        <v>65487.018385098498</v>
      </c>
      <c r="O25" s="5">
        <v>4282.5965507840801</v>
      </c>
      <c r="P25" s="5">
        <v>70508.971498701503</v>
      </c>
      <c r="Q25" s="4"/>
      <c r="R25" s="4"/>
      <c r="S25" s="4"/>
      <c r="T25" s="4"/>
      <c r="U25" s="4"/>
      <c r="V25" s="4"/>
      <c r="W25" s="6">
        <v>140473.99699002301</v>
      </c>
      <c r="X25" s="6">
        <v>140473.99699002301</v>
      </c>
    </row>
    <row r="26" spans="1:24" x14ac:dyDescent="0.25">
      <c r="A26" s="2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3"/>
      <c r="L26" s="5">
        <v>14451.2639282372</v>
      </c>
      <c r="M26" s="5">
        <v>3908.2111087757198</v>
      </c>
      <c r="N26" s="5">
        <v>1342.0675759879</v>
      </c>
      <c r="O26" s="5">
        <v>22.284014747489799</v>
      </c>
      <c r="P26" s="5">
        <v>6131.2149129305699</v>
      </c>
      <c r="Q26" s="5">
        <v>5868.1163489853298</v>
      </c>
      <c r="R26" s="5">
        <v>15507.0400622201</v>
      </c>
      <c r="S26" s="4"/>
      <c r="T26" s="4"/>
      <c r="U26" s="4"/>
      <c r="V26" s="4"/>
      <c r="W26" s="6">
        <v>47230.197951884402</v>
      </c>
      <c r="X26" s="6">
        <v>47230.197951884402</v>
      </c>
    </row>
    <row r="27" spans="1:24" x14ac:dyDescent="0.25">
      <c r="A27" s="2" t="s">
        <v>46</v>
      </c>
      <c r="B27" s="4"/>
      <c r="C27" s="4"/>
      <c r="D27" s="4"/>
      <c r="E27" s="4"/>
      <c r="F27" s="4"/>
      <c r="G27" s="4"/>
      <c r="H27" s="5">
        <v>286295.04841462203</v>
      </c>
      <c r="I27" s="4"/>
      <c r="J27" s="4"/>
      <c r="K27" s="6">
        <v>286295.04841462203</v>
      </c>
      <c r="L27" s="5">
        <v>13479.1855187241</v>
      </c>
      <c r="M27" s="5">
        <v>15046.612768786499</v>
      </c>
      <c r="N27" s="4"/>
      <c r="O27" s="5">
        <v>155.98810323242799</v>
      </c>
      <c r="P27" s="4"/>
      <c r="Q27" s="4"/>
      <c r="R27" s="4"/>
      <c r="S27" s="4"/>
      <c r="T27" s="4"/>
      <c r="U27" s="4"/>
      <c r="V27" s="4"/>
      <c r="W27" s="6">
        <v>28681.786390743</v>
      </c>
      <c r="X27" s="6">
        <v>314976.83480536501</v>
      </c>
    </row>
    <row r="28" spans="1:24" x14ac:dyDescent="0.25">
      <c r="A28" s="2" t="s">
        <v>47</v>
      </c>
      <c r="B28" s="4"/>
      <c r="C28" s="4"/>
      <c r="D28" s="4"/>
      <c r="E28" s="4"/>
      <c r="F28" s="4"/>
      <c r="G28" s="4"/>
      <c r="H28" s="5">
        <v>8854.48603344191</v>
      </c>
      <c r="I28" s="4"/>
      <c r="J28" s="4"/>
      <c r="K28" s="6">
        <v>8854.48603344191</v>
      </c>
      <c r="L28" s="5">
        <v>10422.767635829199</v>
      </c>
      <c r="M28" s="5">
        <v>390.82111087757198</v>
      </c>
      <c r="N28" s="5">
        <v>335.51689399697398</v>
      </c>
      <c r="O28" s="5">
        <v>7.42800491582992</v>
      </c>
      <c r="P28" s="4"/>
      <c r="Q28" s="4"/>
      <c r="R28" s="4"/>
      <c r="S28" s="4"/>
      <c r="T28" s="4"/>
      <c r="U28" s="4"/>
      <c r="V28" s="4"/>
      <c r="W28" s="6">
        <v>11156.5336456196</v>
      </c>
      <c r="X28" s="6">
        <v>20011.019679061501</v>
      </c>
    </row>
    <row r="29" spans="1:24" x14ac:dyDescent="0.25">
      <c r="A29" s="2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3"/>
      <c r="X29" s="3"/>
    </row>
    <row r="30" spans="1:24" x14ac:dyDescent="0.25">
      <c r="A30" s="2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3"/>
      <c r="X30" s="3"/>
    </row>
    <row r="31" spans="1:24" x14ac:dyDescent="0.25">
      <c r="A31" s="3" t="s">
        <v>50</v>
      </c>
      <c r="B31" s="3"/>
      <c r="C31" s="3"/>
      <c r="D31" s="3"/>
      <c r="E31" s="3"/>
      <c r="F31" s="3"/>
      <c r="G31" s="3"/>
      <c r="H31" s="6">
        <v>295149.53444806399</v>
      </c>
      <c r="I31" s="3"/>
      <c r="J31" s="3"/>
      <c r="K31" s="6">
        <v>295149.53444806399</v>
      </c>
      <c r="L31" s="6">
        <v>38353.217082790499</v>
      </c>
      <c r="M31" s="6">
        <v>19541.0555438786</v>
      </c>
      <c r="N31" s="6">
        <v>67164.602855083402</v>
      </c>
      <c r="O31" s="6">
        <v>4468.2966736798298</v>
      </c>
      <c r="P31" s="6">
        <v>76640.186411632094</v>
      </c>
      <c r="Q31" s="6">
        <v>5868.1163489853298</v>
      </c>
      <c r="R31" s="6">
        <v>15507.0400622201</v>
      </c>
      <c r="S31" s="3"/>
      <c r="T31" s="3"/>
      <c r="U31" s="3"/>
      <c r="V31" s="3"/>
      <c r="W31" s="6">
        <v>227542.51497826999</v>
      </c>
      <c r="X31" s="6">
        <v>522692.04942633398</v>
      </c>
    </row>
    <row r="32" spans="1:24" x14ac:dyDescent="0.25">
      <c r="A32" s="3" t="s">
        <v>51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6">
        <v>3818.1756593895502</v>
      </c>
      <c r="W32" s="6">
        <v>3818.1756593895502</v>
      </c>
      <c r="X32" s="6">
        <v>3818.1756593895502</v>
      </c>
    </row>
    <row r="33" spans="1:24" x14ac:dyDescent="0.25">
      <c r="A33" s="3" t="s">
        <v>52</v>
      </c>
      <c r="B33" s="3"/>
      <c r="C33" s="3"/>
      <c r="D33" s="3"/>
      <c r="E33" s="3"/>
      <c r="F33" s="3"/>
      <c r="G33" s="3"/>
      <c r="H33" s="6">
        <v>295149.53444806399</v>
      </c>
      <c r="I33" s="3"/>
      <c r="J33" s="3"/>
      <c r="K33" s="6">
        <v>295149.53444806399</v>
      </c>
      <c r="L33" s="6">
        <v>38353.217082790499</v>
      </c>
      <c r="M33" s="6">
        <v>19541.0555438786</v>
      </c>
      <c r="N33" s="6">
        <v>67164.602855083402</v>
      </c>
      <c r="O33" s="6">
        <v>4468.2966736798298</v>
      </c>
      <c r="P33" s="6">
        <v>76640.186411632094</v>
      </c>
      <c r="Q33" s="6">
        <v>5868.1163489853298</v>
      </c>
      <c r="R33" s="6">
        <v>15507.0400622201</v>
      </c>
      <c r="S33" s="3"/>
      <c r="T33" s="3"/>
      <c r="U33" s="3"/>
      <c r="V33" s="6">
        <v>3818.1756593895502</v>
      </c>
      <c r="W33" s="6">
        <v>231360.69063765899</v>
      </c>
      <c r="X33" s="6">
        <v>526510.22508572298</v>
      </c>
    </row>
    <row r="35" spans="1:24" x14ac:dyDescent="0.25">
      <c r="A35" t="s">
        <v>65</v>
      </c>
    </row>
    <row r="37" spans="1:24" x14ac:dyDescent="0.25">
      <c r="A37" t="s">
        <v>53</v>
      </c>
    </row>
    <row r="38" spans="1:24" x14ac:dyDescent="0.25">
      <c r="A38" t="s">
        <v>59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X3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ColWidth="8.75" defaultRowHeight="10.3" x14ac:dyDescent="0.25"/>
  <cols>
    <col min="1" max="1" width="32.58203125" customWidth="1"/>
    <col min="2" max="2" width="10.08203125" customWidth="1"/>
    <col min="3" max="3" width="13.75" customWidth="1"/>
    <col min="4" max="4" width="16.58203125" customWidth="1"/>
    <col min="5" max="5" width="14.58203125" customWidth="1"/>
    <col min="6" max="6" width="11.33203125" customWidth="1"/>
    <col min="7" max="7" width="9.25" customWidth="1"/>
    <col min="8" max="8" width="11.25" customWidth="1"/>
    <col min="9" max="9" width="29" customWidth="1"/>
    <col min="10" max="10" width="17.25" customWidth="1"/>
    <col min="11" max="11" width="18.25" customWidth="1"/>
    <col min="12" max="12" width="14.25" customWidth="1"/>
    <col min="13" max="13" width="25.33203125" customWidth="1"/>
    <col min="14" max="14" width="18.83203125" customWidth="1"/>
    <col min="15" max="15" width="18.25" customWidth="1"/>
    <col min="16" max="16" width="11" customWidth="1"/>
    <col min="17" max="17" width="9.83203125" customWidth="1"/>
    <col min="18" max="18" width="10.08203125" customWidth="1"/>
    <col min="19" max="19" width="16.58203125" customWidth="1"/>
    <col min="20" max="20" width="7.25" customWidth="1"/>
    <col min="21" max="21" width="20.08203125" customWidth="1"/>
    <col min="22" max="22" width="15.33203125" customWidth="1"/>
    <col min="23" max="23" width="21" customWidth="1"/>
    <col min="24" max="24" width="11.25" customWidth="1"/>
  </cols>
  <sheetData>
    <row r="3" spans="1:24" x14ac:dyDescent="0.25">
      <c r="A3" t="s">
        <v>0</v>
      </c>
    </row>
    <row r="4" spans="1:24" x14ac:dyDescent="0.25">
      <c r="A4" t="s">
        <v>66</v>
      </c>
    </row>
    <row r="5" spans="1:24" x14ac:dyDescent="0.25">
      <c r="A5" s="2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3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3" t="s">
        <v>23</v>
      </c>
      <c r="X5" s="3" t="s">
        <v>24</v>
      </c>
    </row>
    <row r="6" spans="1:24" x14ac:dyDescent="0.25">
      <c r="A6" s="2"/>
      <c r="B6" s="2" t="s">
        <v>25</v>
      </c>
      <c r="C6" s="2" t="s">
        <v>25</v>
      </c>
      <c r="D6" s="2" t="s">
        <v>25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3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3" t="s">
        <v>25</v>
      </c>
      <c r="X6" s="3" t="s">
        <v>25</v>
      </c>
    </row>
    <row r="7" spans="1:24" x14ac:dyDescent="0.25">
      <c r="A7" s="2" t="s">
        <v>26</v>
      </c>
      <c r="B7" s="5">
        <v>16443.933003033198</v>
      </c>
      <c r="C7" s="4"/>
      <c r="D7" s="5">
        <v>0</v>
      </c>
      <c r="E7" s="5">
        <v>26653.309266322001</v>
      </c>
      <c r="F7" s="5">
        <v>11725.177584791099</v>
      </c>
      <c r="G7" s="4"/>
      <c r="H7" s="5">
        <v>304046.92533013498</v>
      </c>
      <c r="I7" s="5">
        <v>53302.786205993201</v>
      </c>
      <c r="J7" s="5">
        <v>2224.7236863451999</v>
      </c>
      <c r="K7" s="6">
        <v>414396.85507662001</v>
      </c>
      <c r="L7" s="5">
        <v>46061.198540417798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4"/>
      <c r="T7" s="4"/>
      <c r="U7" s="4"/>
      <c r="V7" s="5">
        <v>3859.0368062458101</v>
      </c>
      <c r="W7" s="6">
        <v>49920.235346663598</v>
      </c>
      <c r="X7" s="6">
        <v>414396.85507662001</v>
      </c>
    </row>
    <row r="8" spans="1:24" x14ac:dyDescent="0.25">
      <c r="A8" s="2" t="s">
        <v>27</v>
      </c>
      <c r="B8" s="5">
        <v>0</v>
      </c>
      <c r="C8" s="4"/>
      <c r="D8" s="5">
        <v>32241.1899165215</v>
      </c>
      <c r="E8" s="5">
        <v>0</v>
      </c>
      <c r="F8" s="5">
        <v>0</v>
      </c>
      <c r="G8" s="4"/>
      <c r="H8" s="5">
        <v>0</v>
      </c>
      <c r="I8" s="5">
        <v>0</v>
      </c>
      <c r="J8" s="5">
        <v>0</v>
      </c>
      <c r="K8" s="6">
        <v>32241.1899165215</v>
      </c>
      <c r="L8" s="5">
        <v>3902.1214482896598</v>
      </c>
      <c r="M8" s="5">
        <v>27253.1264527276</v>
      </c>
      <c r="N8" s="5">
        <v>72105.516262594305</v>
      </c>
      <c r="O8" s="5">
        <v>2368.3198046396001</v>
      </c>
      <c r="P8" s="5">
        <v>69387.583749402096</v>
      </c>
      <c r="Q8" s="5">
        <v>8997.6642549718999</v>
      </c>
      <c r="R8" s="5">
        <v>16375.1833855401</v>
      </c>
      <c r="S8" s="4"/>
      <c r="T8" s="4"/>
      <c r="U8" s="4"/>
      <c r="V8" s="5">
        <v>269.42417666236202</v>
      </c>
      <c r="W8" s="6">
        <v>200658.93953482801</v>
      </c>
      <c r="X8" s="6">
        <v>232900.129451349</v>
      </c>
    </row>
    <row r="9" spans="1:24" x14ac:dyDescent="0.25">
      <c r="A9" s="2" t="s">
        <v>28</v>
      </c>
      <c r="B9" s="5">
        <v>8069.7766810355797</v>
      </c>
      <c r="C9" s="4"/>
      <c r="D9" s="5">
        <v>0</v>
      </c>
      <c r="E9" s="5">
        <v>0</v>
      </c>
      <c r="F9" s="5">
        <v>0</v>
      </c>
      <c r="G9" s="4"/>
      <c r="H9" s="5">
        <v>0</v>
      </c>
      <c r="I9" s="5">
        <v>0</v>
      </c>
      <c r="J9" s="5">
        <v>0</v>
      </c>
      <c r="K9" s="6">
        <v>8069.7766810355797</v>
      </c>
      <c r="L9" s="5">
        <v>4159.1195961145804</v>
      </c>
      <c r="M9" s="5">
        <v>5738.6768973529897</v>
      </c>
      <c r="N9" s="5">
        <v>850.776516477786</v>
      </c>
      <c r="O9" s="5">
        <v>124.376419485082</v>
      </c>
      <c r="P9" s="5">
        <v>280.68889439350397</v>
      </c>
      <c r="Q9" s="5">
        <v>69.098010825045407</v>
      </c>
      <c r="R9" s="5">
        <v>0</v>
      </c>
      <c r="S9" s="4"/>
      <c r="T9" s="4"/>
      <c r="U9" s="4"/>
      <c r="V9" s="5">
        <v>2182.51002763108</v>
      </c>
      <c r="W9" s="6">
        <v>13405.246362280101</v>
      </c>
      <c r="X9" s="6">
        <v>21475.023043315599</v>
      </c>
    </row>
    <row r="10" spans="1:24" x14ac:dyDescent="0.25">
      <c r="A10" s="2" t="s">
        <v>29</v>
      </c>
      <c r="B10" s="5">
        <v>-4312.0062032594096</v>
      </c>
      <c r="C10" s="4"/>
      <c r="D10" s="5">
        <v>375.21961844659103</v>
      </c>
      <c r="E10" s="5">
        <v>0</v>
      </c>
      <c r="F10" s="4"/>
      <c r="G10" s="4"/>
      <c r="H10" s="5">
        <v>0</v>
      </c>
      <c r="I10" s="5">
        <v>0</v>
      </c>
      <c r="J10" s="5">
        <v>0</v>
      </c>
      <c r="K10" s="6">
        <v>-3936.7865848128199</v>
      </c>
      <c r="L10" s="4"/>
      <c r="M10" s="5">
        <v>-1711.1338495825701</v>
      </c>
      <c r="N10" s="5">
        <v>979.27559039024402</v>
      </c>
      <c r="O10" s="5">
        <v>-178.49351703881501</v>
      </c>
      <c r="P10" s="5">
        <v>1439.7935095948101</v>
      </c>
      <c r="Q10" s="5">
        <v>84.949907426085204</v>
      </c>
      <c r="R10" s="5">
        <v>647.43094176408101</v>
      </c>
      <c r="S10" s="4"/>
      <c r="T10" s="4"/>
      <c r="U10" s="4"/>
      <c r="V10" s="5">
        <v>14.7486510500517</v>
      </c>
      <c r="W10" s="6">
        <v>1276.5712336038901</v>
      </c>
      <c r="X10" s="6">
        <v>-2660.2153512089299</v>
      </c>
    </row>
    <row r="11" spans="1:24" x14ac:dyDescent="0.25">
      <c r="A11" s="2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3"/>
      <c r="X11" s="3"/>
    </row>
    <row r="12" spans="1:24" x14ac:dyDescent="0.25">
      <c r="A12" s="3" t="s">
        <v>31</v>
      </c>
      <c r="B12" s="6">
        <v>4062.1501187382601</v>
      </c>
      <c r="C12" s="3"/>
      <c r="D12" s="6">
        <v>32616.409534968101</v>
      </c>
      <c r="E12" s="6">
        <v>26653.309266322001</v>
      </c>
      <c r="F12" s="6">
        <v>11725.177584791099</v>
      </c>
      <c r="G12" s="3"/>
      <c r="H12" s="6">
        <v>304046.92533013498</v>
      </c>
      <c r="I12" s="6">
        <v>53302.786205993201</v>
      </c>
      <c r="J12" s="6">
        <v>2224.7236863451999</v>
      </c>
      <c r="K12" s="6">
        <v>434631.48172729299</v>
      </c>
      <c r="L12" s="6">
        <v>45804.200392592902</v>
      </c>
      <c r="M12" s="6">
        <v>19803.315705792102</v>
      </c>
      <c r="N12" s="6">
        <v>72234.015336506796</v>
      </c>
      <c r="O12" s="6">
        <v>2065.4498681157102</v>
      </c>
      <c r="P12" s="6">
        <v>70546.688364603397</v>
      </c>
      <c r="Q12" s="6">
        <v>9013.5161515729396</v>
      </c>
      <c r="R12" s="6">
        <v>17022.6143273042</v>
      </c>
      <c r="S12" s="3"/>
      <c r="T12" s="3"/>
      <c r="U12" s="3"/>
      <c r="V12" s="6">
        <v>1960.6996063271499</v>
      </c>
      <c r="W12" s="6">
        <v>238450.499752815</v>
      </c>
      <c r="X12" s="6">
        <v>623161.74613344402</v>
      </c>
    </row>
    <row r="13" spans="1:24" x14ac:dyDescent="0.25">
      <c r="A13" s="2" t="s">
        <v>32</v>
      </c>
      <c r="B13" s="5">
        <v>-4062.1501187382601</v>
      </c>
      <c r="C13" s="4"/>
      <c r="D13" s="4"/>
      <c r="E13" s="4"/>
      <c r="F13" s="4"/>
      <c r="G13" s="4"/>
      <c r="H13" s="4"/>
      <c r="I13" s="4"/>
      <c r="J13" s="4"/>
      <c r="K13" s="6">
        <v>-4062.1501187382601</v>
      </c>
      <c r="L13" s="4"/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4"/>
      <c r="T13" s="4"/>
      <c r="U13" s="4"/>
      <c r="V13" s="5">
        <v>3859.0368062458101</v>
      </c>
      <c r="W13" s="6">
        <v>3859.0368062458101</v>
      </c>
      <c r="X13" s="6">
        <v>-203.11331249244401</v>
      </c>
    </row>
    <row r="14" spans="1:24" x14ac:dyDescent="0.25">
      <c r="A14" s="2" t="s">
        <v>33</v>
      </c>
      <c r="B14" s="4"/>
      <c r="C14" s="4"/>
      <c r="D14" s="5">
        <v>-32616.409534968101</v>
      </c>
      <c r="E14" s="5">
        <v>-26537.236221247</v>
      </c>
      <c r="F14" s="5">
        <v>-11725.177584791099</v>
      </c>
      <c r="G14" s="4"/>
      <c r="H14" s="4"/>
      <c r="I14" s="5">
        <v>-46684.416145615403</v>
      </c>
      <c r="J14" s="5">
        <v>-2224.7236863451999</v>
      </c>
      <c r="K14" s="6">
        <v>-119787.96317296701</v>
      </c>
      <c r="L14" s="5">
        <v>42971.2980798766</v>
      </c>
      <c r="M14" s="4"/>
      <c r="N14" s="4"/>
      <c r="O14" s="4"/>
      <c r="P14" s="5">
        <v>-122.808649491572</v>
      </c>
      <c r="Q14" s="5">
        <v>-2926.7943156608499</v>
      </c>
      <c r="R14" s="4"/>
      <c r="S14" s="4"/>
      <c r="T14" s="4"/>
      <c r="U14" s="4"/>
      <c r="V14" s="4"/>
      <c r="W14" s="6">
        <v>42971.2980798766</v>
      </c>
      <c r="X14" s="6">
        <v>-79866.268058242596</v>
      </c>
    </row>
    <row r="15" spans="1:24" x14ac:dyDescent="0.25">
      <c r="A15" s="2" t="s">
        <v>34</v>
      </c>
      <c r="B15" s="4"/>
      <c r="C15" s="4"/>
      <c r="D15" s="4"/>
      <c r="E15" s="5">
        <v>-116.073045075013</v>
      </c>
      <c r="F15" s="4"/>
      <c r="G15" s="4"/>
      <c r="H15" s="4"/>
      <c r="I15" s="5">
        <v>-6618.3119948224203</v>
      </c>
      <c r="J15" s="4"/>
      <c r="K15" s="6">
        <v>-6734.38503989743</v>
      </c>
      <c r="L15" s="5">
        <v>3089.9004605411501</v>
      </c>
      <c r="M15" s="4"/>
      <c r="N15" s="4"/>
      <c r="O15" s="4"/>
      <c r="P15" s="4"/>
      <c r="Q15" s="5">
        <v>-416.91068716287901</v>
      </c>
      <c r="R15" s="4"/>
      <c r="S15" s="4"/>
      <c r="T15" s="4"/>
      <c r="U15" s="4"/>
      <c r="V15" s="4"/>
      <c r="W15" s="6">
        <v>3089.9004605411501</v>
      </c>
      <c r="X15" s="6">
        <v>-4061.39526651916</v>
      </c>
    </row>
    <row r="16" spans="1:24" x14ac:dyDescent="0.25">
      <c r="A16" s="2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3"/>
      <c r="X16" s="3"/>
    </row>
    <row r="17" spans="1:24" x14ac:dyDescent="0.25">
      <c r="A17" s="2" t="s">
        <v>36</v>
      </c>
      <c r="B17" s="4"/>
      <c r="C17" s="4"/>
      <c r="D17" s="4"/>
      <c r="E17" s="4"/>
      <c r="F17" s="4"/>
      <c r="G17" s="4"/>
      <c r="H17" s="4"/>
      <c r="I17" s="4"/>
      <c r="J17" s="4"/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3"/>
      <c r="X17" s="3"/>
    </row>
    <row r="18" spans="1:24" x14ac:dyDescent="0.25">
      <c r="A18" s="2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3"/>
      <c r="X18" s="3"/>
    </row>
    <row r="19" spans="1:24" x14ac:dyDescent="0.25">
      <c r="A19" s="2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3"/>
      <c r="X19" s="3"/>
    </row>
    <row r="20" spans="1:24" x14ac:dyDescent="0.25">
      <c r="A20" s="2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3"/>
      <c r="X20" s="3"/>
    </row>
    <row r="21" spans="1:24" x14ac:dyDescent="0.25">
      <c r="A21" s="3" t="s">
        <v>40</v>
      </c>
      <c r="B21" s="6">
        <v>-4062.1501187382601</v>
      </c>
      <c r="C21" s="3"/>
      <c r="D21" s="6">
        <v>-32616.409534968101</v>
      </c>
      <c r="E21" s="6">
        <v>-26653.309266322001</v>
      </c>
      <c r="F21" s="6">
        <v>-11725.177584791099</v>
      </c>
      <c r="G21" s="3"/>
      <c r="H21" s="3"/>
      <c r="I21" s="6">
        <v>-53302.728140437903</v>
      </c>
      <c r="J21" s="6">
        <v>-2224.7236863451999</v>
      </c>
      <c r="K21" s="6">
        <v>-130584.498331603</v>
      </c>
      <c r="L21" s="3"/>
      <c r="M21" s="3"/>
      <c r="N21" s="3"/>
      <c r="O21" s="3"/>
      <c r="P21" s="6">
        <v>-122.808649491572</v>
      </c>
      <c r="Q21" s="6">
        <v>-3343.70500282373</v>
      </c>
      <c r="R21" s="3"/>
      <c r="S21" s="3"/>
      <c r="T21" s="3"/>
      <c r="U21" s="3"/>
      <c r="V21" s="3"/>
      <c r="W21" s="6">
        <v>-3466.5136523153001</v>
      </c>
      <c r="X21" s="6">
        <v>-84130.776637254196</v>
      </c>
    </row>
    <row r="22" spans="1:24" x14ac:dyDescent="0.25">
      <c r="A22" s="2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3"/>
      <c r="L22" s="5">
        <v>2859.08987816337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4"/>
      <c r="T22" s="4"/>
      <c r="U22" s="4"/>
      <c r="V22" s="5">
        <v>0</v>
      </c>
      <c r="W22" s="6">
        <v>2859.08987816337</v>
      </c>
      <c r="X22" s="6">
        <v>2859.08987816337</v>
      </c>
    </row>
    <row r="23" spans="1:24" x14ac:dyDescent="0.25">
      <c r="A23" s="2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3"/>
      <c r="L23" s="5">
        <v>5595.8356312776896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4"/>
      <c r="T23" s="4"/>
      <c r="U23" s="4"/>
      <c r="V23" s="5">
        <v>0</v>
      </c>
      <c r="W23" s="6">
        <v>5595.8356312776896</v>
      </c>
      <c r="X23" s="6">
        <v>5595.8356312776896</v>
      </c>
    </row>
    <row r="24" spans="1:24" x14ac:dyDescent="0.25">
      <c r="A24" s="3" t="s">
        <v>43</v>
      </c>
      <c r="B24" s="3"/>
      <c r="C24" s="3"/>
      <c r="D24" s="3"/>
      <c r="E24" s="3"/>
      <c r="F24" s="3"/>
      <c r="G24" s="3"/>
      <c r="H24" s="6">
        <v>-4.2248251931715803E-11</v>
      </c>
      <c r="I24" s="6">
        <v>5.8065555316431601E-2</v>
      </c>
      <c r="J24" s="3"/>
      <c r="K24" s="6">
        <v>5.8065555242497201E-2</v>
      </c>
      <c r="L24" s="6">
        <v>-5.2810314914644697E-12</v>
      </c>
      <c r="M24" s="6">
        <v>-5.8065555313791102E-2</v>
      </c>
      <c r="N24" s="6">
        <v>5.8065555316431601E-2</v>
      </c>
      <c r="O24" s="6">
        <v>5.8065555314781303E-2</v>
      </c>
      <c r="P24" s="6">
        <v>-5.8065555316431601E-2</v>
      </c>
      <c r="Q24" s="6">
        <v>0.11613111063022299</v>
      </c>
      <c r="R24" s="6">
        <v>-5.8065555316431601E-2</v>
      </c>
      <c r="S24" s="3"/>
      <c r="T24" s="3"/>
      <c r="U24" s="3"/>
      <c r="V24" s="3"/>
      <c r="W24" s="6">
        <v>5.8065555369242003E-2</v>
      </c>
      <c r="X24" s="6">
        <v>0.116131110653987</v>
      </c>
    </row>
    <row r="25" spans="1:24" x14ac:dyDescent="0.25">
      <c r="A25" s="2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3"/>
      <c r="L25" s="4"/>
      <c r="M25" s="5">
        <v>198.06160918002499</v>
      </c>
      <c r="N25" s="5">
        <v>70429.512073977399</v>
      </c>
      <c r="O25" s="5">
        <v>2047.39148041269</v>
      </c>
      <c r="P25" s="5">
        <v>64790.011145102697</v>
      </c>
      <c r="Q25" s="4"/>
      <c r="R25" s="4"/>
      <c r="S25" s="4"/>
      <c r="T25" s="4"/>
      <c r="U25" s="4"/>
      <c r="V25" s="4"/>
      <c r="W25" s="6">
        <v>137464.97630867301</v>
      </c>
      <c r="X25" s="6">
        <v>137464.97630867301</v>
      </c>
    </row>
    <row r="26" spans="1:24" x14ac:dyDescent="0.25">
      <c r="A26" s="2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3"/>
      <c r="L26" s="5">
        <v>12940.315460871499</v>
      </c>
      <c r="M26" s="5">
        <v>3960.65152804735</v>
      </c>
      <c r="N26" s="5">
        <v>1443.5677706903</v>
      </c>
      <c r="O26" s="5">
        <v>2.14842554666108</v>
      </c>
      <c r="P26" s="5">
        <v>5633.9266355644404</v>
      </c>
      <c r="Q26" s="5">
        <v>5669.6950176385799</v>
      </c>
      <c r="R26" s="5">
        <v>17022.672392859498</v>
      </c>
      <c r="S26" s="4"/>
      <c r="T26" s="4"/>
      <c r="U26" s="4"/>
      <c r="V26" s="4"/>
      <c r="W26" s="6">
        <v>46672.9772312184</v>
      </c>
      <c r="X26" s="6">
        <v>46672.9772312184</v>
      </c>
    </row>
    <row r="27" spans="1:24" x14ac:dyDescent="0.25">
      <c r="A27" s="2" t="s">
        <v>46</v>
      </c>
      <c r="B27" s="4"/>
      <c r="C27" s="4"/>
      <c r="D27" s="4"/>
      <c r="E27" s="4"/>
      <c r="F27" s="4"/>
      <c r="G27" s="4"/>
      <c r="H27" s="5">
        <v>294925.52337678598</v>
      </c>
      <c r="I27" s="4"/>
      <c r="J27" s="4"/>
      <c r="K27" s="6">
        <v>294925.52337678598</v>
      </c>
      <c r="L27" s="5">
        <v>13719.5552132011</v>
      </c>
      <c r="M27" s="5">
        <v>15248.5954813153</v>
      </c>
      <c r="N27" s="4"/>
      <c r="O27" s="5">
        <v>15.155109937257899</v>
      </c>
      <c r="P27" s="4"/>
      <c r="Q27" s="4"/>
      <c r="R27" s="4"/>
      <c r="S27" s="4"/>
      <c r="T27" s="4"/>
      <c r="U27" s="4"/>
      <c r="V27" s="4"/>
      <c r="W27" s="6">
        <v>28983.305804453601</v>
      </c>
      <c r="X27" s="6">
        <v>323908.82918124</v>
      </c>
    </row>
    <row r="28" spans="1:24" x14ac:dyDescent="0.25">
      <c r="A28" s="2" t="s">
        <v>47</v>
      </c>
      <c r="B28" s="4"/>
      <c r="C28" s="4"/>
      <c r="D28" s="4"/>
      <c r="E28" s="4"/>
      <c r="F28" s="4"/>
      <c r="G28" s="4"/>
      <c r="H28" s="5">
        <v>9121.4019533485098</v>
      </c>
      <c r="I28" s="4"/>
      <c r="J28" s="4"/>
      <c r="K28" s="6">
        <v>9121.4019533485098</v>
      </c>
      <c r="L28" s="5">
        <v>10689.404209079201</v>
      </c>
      <c r="M28" s="5">
        <v>396.06515280473502</v>
      </c>
      <c r="N28" s="5">
        <v>360.87742628374599</v>
      </c>
      <c r="O28" s="5">
        <v>0.69678666378196996</v>
      </c>
      <c r="P28" s="4"/>
      <c r="Q28" s="4"/>
      <c r="R28" s="4"/>
      <c r="S28" s="4"/>
      <c r="T28" s="4"/>
      <c r="U28" s="4"/>
      <c r="V28" s="4"/>
      <c r="W28" s="6">
        <v>11447.043574831499</v>
      </c>
      <c r="X28" s="6">
        <v>20568.44552818</v>
      </c>
    </row>
    <row r="29" spans="1:24" x14ac:dyDescent="0.25">
      <c r="A29" s="2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3"/>
      <c r="X29" s="3"/>
    </row>
    <row r="30" spans="1:24" x14ac:dyDescent="0.25">
      <c r="A30" s="2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3"/>
      <c r="X30" s="3"/>
    </row>
    <row r="31" spans="1:24" x14ac:dyDescent="0.25">
      <c r="A31" s="3" t="s">
        <v>50</v>
      </c>
      <c r="B31" s="3"/>
      <c r="C31" s="3"/>
      <c r="D31" s="3"/>
      <c r="E31" s="3"/>
      <c r="F31" s="3"/>
      <c r="G31" s="3"/>
      <c r="H31" s="6">
        <v>304046.92533013498</v>
      </c>
      <c r="I31" s="3"/>
      <c r="J31" s="3"/>
      <c r="K31" s="6">
        <v>304046.92533013498</v>
      </c>
      <c r="L31" s="6">
        <v>37349.274883151797</v>
      </c>
      <c r="M31" s="6">
        <v>19803.3737713474</v>
      </c>
      <c r="N31" s="6">
        <v>72233.957270951505</v>
      </c>
      <c r="O31" s="6">
        <v>2065.3918025603898</v>
      </c>
      <c r="P31" s="6">
        <v>70423.937780667198</v>
      </c>
      <c r="Q31" s="6">
        <v>5669.6950176385799</v>
      </c>
      <c r="R31" s="6">
        <v>17022.672392859498</v>
      </c>
      <c r="S31" s="3"/>
      <c r="T31" s="3"/>
      <c r="U31" s="3"/>
      <c r="V31" s="3"/>
      <c r="W31" s="6">
        <v>224568.302919176</v>
      </c>
      <c r="X31" s="6">
        <v>528615.22824931098</v>
      </c>
    </row>
    <row r="32" spans="1:24" x14ac:dyDescent="0.25">
      <c r="A32" s="3" t="s">
        <v>51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6">
        <v>1960.6996063271499</v>
      </c>
      <c r="W32" s="6">
        <v>1960.6996063271499</v>
      </c>
      <c r="X32" s="6">
        <v>1960.6996063271499</v>
      </c>
    </row>
    <row r="33" spans="1:24" x14ac:dyDescent="0.25">
      <c r="A33" s="3" t="s">
        <v>52</v>
      </c>
      <c r="B33" s="3"/>
      <c r="C33" s="3"/>
      <c r="D33" s="3"/>
      <c r="E33" s="3"/>
      <c r="F33" s="3"/>
      <c r="G33" s="3"/>
      <c r="H33" s="6">
        <v>304046.92533013498</v>
      </c>
      <c r="I33" s="3"/>
      <c r="J33" s="3"/>
      <c r="K33" s="6">
        <v>304046.92533013498</v>
      </c>
      <c r="L33" s="6">
        <v>37349.274883151797</v>
      </c>
      <c r="M33" s="6">
        <v>19803.3737713474</v>
      </c>
      <c r="N33" s="6">
        <v>72233.957270951505</v>
      </c>
      <c r="O33" s="6">
        <v>2065.3918025603898</v>
      </c>
      <c r="P33" s="6">
        <v>70423.937780667198</v>
      </c>
      <c r="Q33" s="6">
        <v>5669.6950176385799</v>
      </c>
      <c r="R33" s="6">
        <v>17022.672392859498</v>
      </c>
      <c r="S33" s="3"/>
      <c r="T33" s="3"/>
      <c r="U33" s="3"/>
      <c r="V33" s="6">
        <v>1960.6996063271499</v>
      </c>
      <c r="W33" s="6">
        <v>226529.00252550299</v>
      </c>
      <c r="X33" s="6">
        <v>530575.92785563797</v>
      </c>
    </row>
    <row r="35" spans="1:24" x14ac:dyDescent="0.25">
      <c r="A35" t="s">
        <v>53</v>
      </c>
    </row>
    <row r="36" spans="1:24" x14ac:dyDescent="0.25">
      <c r="A36" t="s">
        <v>59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2013 - Guatemala</vt:lpstr>
      <vt:lpstr>2014 - Guatemala</vt:lpstr>
      <vt:lpstr>2015 - Guatemala</vt:lpstr>
      <vt:lpstr>2016 - Guatemala</vt:lpstr>
      <vt:lpstr>2017 - Guatemala</vt:lpstr>
      <vt:lpstr>2018 - Guatemala</vt:lpstr>
      <vt:lpstr>2019 - Guatemala</vt:lpstr>
      <vt:lpstr>2020 - Guatemala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SRV-SIELAC\Administrador</dc:creator>
  <dc:description/>
  <cp:lastModifiedBy>Renato Vargas</cp:lastModifiedBy>
  <cp:revision>1</cp:revision>
  <dcterms:created xsi:type="dcterms:W3CDTF">2022-08-11T17:05:02Z</dcterms:created>
  <dcterms:modified xsi:type="dcterms:W3CDTF">2022-09-25T15:14:46Z</dcterms:modified>
  <dc:language>en-US</dc:language>
</cp:coreProperties>
</file>