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CA0AF209-B96A-7148-9F45-4CF76AE573A7}" xr6:coauthVersionLast="47" xr6:coauthVersionMax="47" xr10:uidLastSave="{00000000-0000-0000-0000-000000000000}"/>
  <bookViews>
    <workbookView xWindow="960" yWindow="500" windowWidth="17080" windowHeight="18960" xr2:uid="{113A309E-1027-1043-8462-5BFA9D9E26EE}"/>
  </bookViews>
  <sheets>
    <sheet name="Sheet1" sheetId="1" r:id="rId1"/>
    <sheet name="Draft" sheetId="3" r:id="rId2"/>
    <sheet name="Sheet2" sheetId="6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C31" i="1"/>
  <c r="C32" i="1"/>
  <c r="D32" i="1" s="1"/>
  <c r="C33" i="1"/>
  <c r="C34" i="1"/>
  <c r="C35" i="1"/>
  <c r="C36" i="1"/>
  <c r="C37" i="1"/>
  <c r="C38" i="1"/>
  <c r="C39" i="1"/>
  <c r="C40" i="1"/>
  <c r="D40" i="1" s="1"/>
  <c r="C41" i="1"/>
  <c r="C42" i="1"/>
  <c r="D42" i="1" s="1"/>
  <c r="C43" i="1"/>
  <c r="C44" i="1"/>
  <c r="C45" i="1"/>
  <c r="C46" i="1"/>
  <c r="D46" i="1" s="1"/>
  <c r="C47" i="1"/>
  <c r="C48" i="1"/>
  <c r="D48" i="1" s="1"/>
  <c r="C49" i="1"/>
  <c r="C50" i="1"/>
  <c r="D50" i="1" s="1"/>
  <c r="C51" i="1"/>
  <c r="D51" i="1" s="1"/>
  <c r="C52" i="1"/>
  <c r="C53" i="1"/>
  <c r="C54" i="1"/>
  <c r="D54" i="1" s="1"/>
  <c r="C55" i="1"/>
  <c r="C56" i="1"/>
  <c r="D56" i="1" s="1"/>
  <c r="C57" i="1"/>
  <c r="C58" i="1"/>
  <c r="D58" i="1" s="1"/>
  <c r="C59" i="1"/>
  <c r="D59" i="1" s="1"/>
  <c r="C60" i="1"/>
  <c r="C61" i="1"/>
  <c r="C62" i="1"/>
  <c r="D62" i="1" s="1"/>
  <c r="C63" i="1"/>
  <c r="C64" i="1"/>
  <c r="D64" i="1" s="1"/>
  <c r="C65" i="1"/>
  <c r="C66" i="1"/>
  <c r="D66" i="1" s="1"/>
  <c r="C67" i="1"/>
  <c r="D67" i="1" s="1"/>
  <c r="C68" i="1"/>
  <c r="C69" i="1"/>
  <c r="C70" i="1"/>
  <c r="D70" i="1" s="1"/>
  <c r="C71" i="1"/>
  <c r="C72" i="1"/>
  <c r="D72" i="1" s="1"/>
  <c r="C73" i="1"/>
  <c r="C74" i="1"/>
  <c r="D74" i="1" s="1"/>
  <c r="C75" i="1"/>
  <c r="D75" i="1" s="1"/>
  <c r="C76" i="1"/>
  <c r="C77" i="1"/>
  <c r="C78" i="1"/>
  <c r="D78" i="1" s="1"/>
  <c r="C79" i="1"/>
  <c r="C80" i="1"/>
  <c r="D80" i="1" s="1"/>
  <c r="C81" i="1"/>
  <c r="C3" i="1"/>
  <c r="D3" i="1" s="1"/>
  <c r="N41" i="3"/>
  <c r="N33" i="3"/>
  <c r="N34" i="3"/>
  <c r="N35" i="3"/>
  <c r="N36" i="3"/>
  <c r="N37" i="3"/>
  <c r="N38" i="3"/>
  <c r="N39" i="3"/>
  <c r="N40" i="3"/>
  <c r="N32" i="3"/>
  <c r="K33" i="3"/>
  <c r="K34" i="3"/>
  <c r="K41" i="3" s="1"/>
  <c r="K35" i="3"/>
  <c r="K36" i="3"/>
  <c r="K37" i="3"/>
  <c r="K38" i="3"/>
  <c r="K39" i="3"/>
  <c r="K40" i="3"/>
  <c r="K32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1" i="3"/>
  <c r="H22" i="3"/>
  <c r="H23" i="3"/>
  <c r="H24" i="3"/>
  <c r="H25" i="3"/>
  <c r="H26" i="3"/>
  <c r="H27" i="3"/>
  <c r="H20" i="3"/>
  <c r="C2" i="5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28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28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28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J2" i="1"/>
  <c r="D43" i="1" l="1"/>
  <c r="D38" i="1"/>
  <c r="D35" i="1"/>
  <c r="D31" i="1"/>
  <c r="D79" i="1"/>
  <c r="D71" i="1"/>
  <c r="D63" i="1"/>
  <c r="D55" i="1"/>
  <c r="D47" i="1"/>
  <c r="D39" i="1"/>
  <c r="D30" i="1"/>
  <c r="D34" i="1"/>
  <c r="D81" i="1"/>
  <c r="D73" i="1"/>
  <c r="D65" i="1"/>
  <c r="D57" i="1"/>
  <c r="D49" i="1"/>
  <c r="D41" i="1"/>
  <c r="D33" i="1"/>
  <c r="D25" i="1"/>
  <c r="D23" i="1"/>
  <c r="D7" i="1"/>
  <c r="D27" i="1"/>
  <c r="D19" i="1"/>
  <c r="D18" i="1"/>
  <c r="D9" i="1"/>
  <c r="D16" i="1"/>
  <c r="D14" i="1"/>
  <c r="D11" i="1"/>
  <c r="D26" i="1"/>
  <c r="D17" i="1"/>
  <c r="D8" i="1"/>
  <c r="D15" i="1"/>
  <c r="D6" i="1"/>
  <c r="D5" i="1"/>
  <c r="D22" i="1"/>
  <c r="D77" i="1"/>
  <c r="D69" i="1"/>
  <c r="D61" i="1"/>
  <c r="D53" i="1"/>
  <c r="D45" i="1"/>
  <c r="D37" i="1"/>
  <c r="D29" i="1"/>
  <c r="D21" i="1"/>
  <c r="D13" i="1"/>
  <c r="D76" i="1"/>
  <c r="D68" i="1"/>
  <c r="D60" i="1"/>
  <c r="D52" i="1"/>
  <c r="D44" i="1"/>
  <c r="D36" i="1"/>
  <c r="D28" i="1"/>
  <c r="D20" i="1"/>
  <c r="D12" i="1"/>
  <c r="D4" i="1"/>
  <c r="H41" i="3"/>
  <c r="Y82" i="3"/>
  <c r="Y83" i="3"/>
  <c r="AB82" i="3"/>
  <c r="AE82" i="3"/>
  <c r="AH82" i="3"/>
</calcChain>
</file>

<file path=xl/sharedStrings.xml><?xml version="1.0" encoding="utf-8"?>
<sst xmlns="http://schemas.openxmlformats.org/spreadsheetml/2006/main" count="37" uniqueCount="28">
  <si>
    <t>Year</t>
  </si>
  <si>
    <t>barley_price</t>
  </si>
  <si>
    <t>oat_price</t>
  </si>
  <si>
    <t>potato_price</t>
  </si>
  <si>
    <t>pop_thou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</si>
  <si>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</si>
  <si>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</si>
  <si>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</si>
  <si>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</si>
  <si>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</si>
  <si>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</si>
  <si>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</si>
  <si>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</si>
  <si>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butter</t>
  </si>
  <si>
    <t>eggs</t>
  </si>
  <si>
    <t>potato_price_wage_odd</t>
  </si>
  <si>
    <t>year</t>
  </si>
  <si>
    <t>wheat_acre</t>
  </si>
  <si>
    <t>oat_acre</t>
  </si>
  <si>
    <t>barley_acre</t>
  </si>
  <si>
    <t>potato_acre</t>
  </si>
  <si>
    <t>wheat_price_UK</t>
  </si>
  <si>
    <t>if_tithe</t>
  </si>
  <si>
    <t>house rent</t>
  </si>
  <si>
    <t>wheat_imports</t>
  </si>
  <si>
    <t>popindex</t>
  </si>
  <si>
    <t>popgap</t>
  </si>
  <si>
    <t>poorlaw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</si>
</sst>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14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0" fontId="1" fillId="0" borderId="0" xfId="0" applyFont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H81"/>
  <sheetViews>
    <sheetView tabSelected="1" zoomScale="80" zoomScaleNormal="80" workbookViewId="0">
      <pane xSplit="1" topLeftCell="B1" activePane="topRight" state="frozen"/>
      <selection pane="topRight" activeCell="K12" sqref="K12"/>
    </sheetView>
  </sheetViews>
  <sheetFormatPr baseColWidth="10" defaultRowHeight="16" x14ac:dyDescent="0.2"/>
  <cols>
    <col min="1" max="1" width="6.5" customWidth="1"/>
    <col min="2" max="4" width="10.1640625" customWidth="1"/>
    <col min="5" max="5" width="12.83203125" customWidth="1"/>
    <col min="6" max="8" width="11.33203125" customWidth="1"/>
    <col min="9" max="9" width="9" customWidth="1"/>
    <col min="10" max="10" width="11.6640625" customWidth="1"/>
    <col min="11" max="11" width="12.1640625" style="2" customWidth="1"/>
    <col min="12" max="12" width="12.5" style="2" customWidth="1"/>
    <col min="13" max="13" width="11.5" customWidth="1"/>
    <col min="14" max="14" width="10.1640625" customWidth="1"/>
    <col min="15" max="16" width="11.5" customWidth="1"/>
    <col min="17" max="17" width="13.83203125" customWidth="1"/>
    <col min="18" max="18" width="13.6640625" customWidth="1"/>
    <col min="19" max="19" width="12.83203125" customWidth="1"/>
    <col min="20" max="20" width="12.5" customWidth="1"/>
  </cols>
  <sheetData>
    <row r="1" spans="1:22" ht="18" x14ac:dyDescent="0.2">
      <c r="A1" t="s">
        <v>16</v>
      </c>
      <c r="B1" t="s">
        <v>4</v>
      </c>
      <c r="C1" t="s">
        <v>25</v>
      </c>
      <c r="D1" t="s">
        <v>26</v>
      </c>
      <c r="E1" t="s">
        <v>5</v>
      </c>
      <c r="F1" t="s">
        <v>6</v>
      </c>
      <c r="G1" s="22" t="s">
        <v>22</v>
      </c>
      <c r="H1" s="22" t="s">
        <v>27</v>
      </c>
      <c r="I1" t="s">
        <v>2</v>
      </c>
      <c r="J1" t="s">
        <v>3</v>
      </c>
      <c r="K1" s="2" t="s">
        <v>7</v>
      </c>
      <c r="L1" s="2" t="s">
        <v>1</v>
      </c>
      <c r="M1" t="s">
        <v>17</v>
      </c>
      <c r="N1" t="s">
        <v>18</v>
      </c>
      <c r="O1" t="s">
        <v>19</v>
      </c>
      <c r="P1" t="s">
        <v>20</v>
      </c>
      <c r="Q1" t="s">
        <v>24</v>
      </c>
      <c r="R1" t="s">
        <v>8</v>
      </c>
      <c r="S1" t="s">
        <v>9</v>
      </c>
      <c r="T1" t="s">
        <v>10</v>
      </c>
      <c r="U1" t="s">
        <v>11</v>
      </c>
      <c r="V1" t="s">
        <v>12</v>
      </c>
    </row>
    <row r="2" spans="1:22" x14ac:dyDescent="0.2">
      <c r="A2">
        <v>1821</v>
      </c>
      <c r="B2">
        <v>6802</v>
      </c>
      <c r="C2">
        <v>100</v>
      </c>
      <c r="D2">
        <v>1.35</v>
      </c>
      <c r="E2">
        <v>18</v>
      </c>
      <c r="F2" s="19">
        <v>13.39</v>
      </c>
      <c r="G2">
        <v>0</v>
      </c>
      <c r="H2">
        <v>0</v>
      </c>
      <c r="I2">
        <v>6.2489999999999997</v>
      </c>
      <c r="J2" s="2">
        <f>23.67/4.85</f>
        <v>4.880412371134021</v>
      </c>
      <c r="K2" s="17">
        <v>1.6</v>
      </c>
      <c r="L2" s="10">
        <v>1.23</v>
      </c>
      <c r="M2" s="11">
        <v>156</v>
      </c>
      <c r="N2" s="11">
        <v>402</v>
      </c>
      <c r="O2" s="11">
        <v>60</v>
      </c>
      <c r="P2" s="11">
        <v>296.87219999999996</v>
      </c>
      <c r="T2">
        <v>249</v>
      </c>
    </row>
    <row r="3" spans="1:22" x14ac:dyDescent="0.2">
      <c r="A3">
        <v>1822</v>
      </c>
      <c r="B3">
        <v>6893</v>
      </c>
      <c r="C3">
        <f>B3/68.02</f>
        <v>101.337841811232</v>
      </c>
      <c r="D3">
        <f>C3-C2</f>
        <v>1.3378418112319963</v>
      </c>
      <c r="E3">
        <v>20</v>
      </c>
      <c r="F3" s="19">
        <v>13.28</v>
      </c>
      <c r="G3">
        <v>0</v>
      </c>
      <c r="H3">
        <v>0</v>
      </c>
      <c r="I3">
        <v>5.8449999999999998</v>
      </c>
      <c r="J3">
        <v>6.8</v>
      </c>
      <c r="K3" s="17">
        <v>1.25</v>
      </c>
      <c r="L3" s="10">
        <v>1.29</v>
      </c>
      <c r="M3" s="11">
        <v>165</v>
      </c>
      <c r="N3" s="11">
        <v>376</v>
      </c>
      <c r="O3" s="11">
        <v>63</v>
      </c>
      <c r="P3" s="11">
        <v>255.52860000000001</v>
      </c>
      <c r="T3">
        <v>146</v>
      </c>
    </row>
    <row r="4" spans="1:22" x14ac:dyDescent="0.2">
      <c r="A4">
        <v>1823</v>
      </c>
      <c r="B4">
        <v>6985</v>
      </c>
      <c r="C4">
        <f t="shared" ref="C4:C67" si="0">B4/68.02</f>
        <v>102.69038518082917</v>
      </c>
      <c r="D4">
        <f t="shared" ref="D4:D67" si="1">C4-C3</f>
        <v>1.3525433695971714</v>
      </c>
      <c r="E4">
        <v>18</v>
      </c>
      <c r="F4" s="19">
        <v>13.63</v>
      </c>
      <c r="G4">
        <v>1</v>
      </c>
      <c r="H4">
        <v>0</v>
      </c>
      <c r="I4">
        <v>6.47</v>
      </c>
      <c r="J4">
        <v>3.85</v>
      </c>
      <c r="K4" s="17">
        <v>1.57</v>
      </c>
      <c r="L4" s="10">
        <v>1.38</v>
      </c>
      <c r="M4" s="11">
        <v>149</v>
      </c>
      <c r="N4" s="11">
        <v>416</v>
      </c>
      <c r="O4" s="11">
        <v>68</v>
      </c>
      <c r="P4" s="11">
        <v>272.50619999999998</v>
      </c>
      <c r="T4">
        <v>218</v>
      </c>
    </row>
    <row r="5" spans="1:22" x14ac:dyDescent="0.2">
      <c r="A5">
        <v>1824</v>
      </c>
      <c r="B5">
        <v>7078</v>
      </c>
      <c r="C5">
        <f t="shared" si="0"/>
        <v>104.05763010879154</v>
      </c>
      <c r="D5">
        <f t="shared" si="1"/>
        <v>1.3672449279623748</v>
      </c>
      <c r="E5">
        <v>16</v>
      </c>
      <c r="F5" s="19">
        <v>13.87</v>
      </c>
      <c r="G5">
        <v>1</v>
      </c>
      <c r="H5">
        <v>0</v>
      </c>
      <c r="I5">
        <v>7.8369999999999997</v>
      </c>
      <c r="J5">
        <v>7.7</v>
      </c>
      <c r="K5" s="17">
        <v>1.62</v>
      </c>
      <c r="L5" s="10">
        <v>1.24</v>
      </c>
      <c r="M5" s="11">
        <v>171</v>
      </c>
      <c r="N5" s="11">
        <v>504</v>
      </c>
      <c r="O5" s="11">
        <v>61</v>
      </c>
      <c r="P5" s="11">
        <v>275.09999999999997</v>
      </c>
      <c r="T5">
        <v>222</v>
      </c>
    </row>
    <row r="6" spans="1:22" x14ac:dyDescent="0.2">
      <c r="A6">
        <v>1825</v>
      </c>
      <c r="B6">
        <v>7173</v>
      </c>
      <c r="C6">
        <f t="shared" si="0"/>
        <v>105.45427815348428</v>
      </c>
      <c r="D6">
        <f t="shared" si="1"/>
        <v>1.3966480446927392</v>
      </c>
      <c r="E6">
        <v>16</v>
      </c>
      <c r="F6" s="19">
        <v>12.32</v>
      </c>
      <c r="G6">
        <v>1</v>
      </c>
      <c r="H6">
        <v>0</v>
      </c>
      <c r="I6">
        <v>7.7759999999999998</v>
      </c>
      <c r="J6">
        <v>5.3</v>
      </c>
      <c r="K6" s="17">
        <v>1.69</v>
      </c>
      <c r="L6" s="10">
        <v>1.21</v>
      </c>
      <c r="M6" s="11">
        <v>154</v>
      </c>
      <c r="N6" s="11">
        <v>500</v>
      </c>
      <c r="O6" s="11">
        <v>59</v>
      </c>
      <c r="P6" s="11">
        <v>247.59</v>
      </c>
      <c r="T6">
        <v>301</v>
      </c>
    </row>
    <row r="7" spans="1:22" x14ac:dyDescent="0.2">
      <c r="A7">
        <v>1826</v>
      </c>
      <c r="B7">
        <v>7269</v>
      </c>
      <c r="C7">
        <f t="shared" si="0"/>
        <v>106.8656277565422</v>
      </c>
      <c r="D7">
        <f t="shared" si="1"/>
        <v>1.4113496030579142</v>
      </c>
      <c r="E7">
        <v>16</v>
      </c>
      <c r="F7" s="19">
        <v>15.02</v>
      </c>
      <c r="G7">
        <v>1</v>
      </c>
      <c r="H7">
        <v>0</v>
      </c>
      <c r="I7">
        <v>7.9740000000000002</v>
      </c>
      <c r="J7">
        <v>7.7</v>
      </c>
      <c r="K7" s="17">
        <v>1.82</v>
      </c>
      <c r="L7" s="10">
        <v>1.34</v>
      </c>
      <c r="M7" s="11">
        <v>160</v>
      </c>
      <c r="N7" s="11">
        <v>512</v>
      </c>
      <c r="O7" s="11">
        <v>66</v>
      </c>
      <c r="P7" s="8">
        <v>310.94159999999999</v>
      </c>
      <c r="T7">
        <v>230</v>
      </c>
    </row>
    <row r="8" spans="1:22" x14ac:dyDescent="0.2">
      <c r="A8">
        <v>1827</v>
      </c>
      <c r="B8">
        <v>7366</v>
      </c>
      <c r="C8">
        <f t="shared" si="0"/>
        <v>108.29167891796531</v>
      </c>
      <c r="D8">
        <f t="shared" si="1"/>
        <v>1.4260511614231177</v>
      </c>
      <c r="E8">
        <v>16</v>
      </c>
      <c r="F8" s="19">
        <v>14.89</v>
      </c>
      <c r="G8">
        <v>1</v>
      </c>
      <c r="H8">
        <v>0</v>
      </c>
      <c r="I8">
        <v>8.0009999999999994</v>
      </c>
      <c r="J8">
        <v>8.48</v>
      </c>
      <c r="K8" s="17">
        <v>1.62</v>
      </c>
      <c r="L8" s="10">
        <v>1.42</v>
      </c>
      <c r="M8" s="11">
        <v>153</v>
      </c>
      <c r="N8" s="11">
        <v>514</v>
      </c>
      <c r="O8" s="11">
        <v>69</v>
      </c>
      <c r="P8" s="8">
        <v>306.22559999999999</v>
      </c>
      <c r="T8">
        <v>251</v>
      </c>
    </row>
    <row r="9" spans="1:22" x14ac:dyDescent="0.2">
      <c r="A9">
        <v>1828</v>
      </c>
      <c r="B9">
        <v>7464</v>
      </c>
      <c r="C9">
        <f t="shared" si="0"/>
        <v>109.73243163775361</v>
      </c>
      <c r="D9">
        <f t="shared" si="1"/>
        <v>1.4407527197882928</v>
      </c>
      <c r="E9">
        <v>16</v>
      </c>
      <c r="F9" s="19">
        <v>15.13</v>
      </c>
      <c r="G9">
        <v>1</v>
      </c>
      <c r="H9">
        <v>0</v>
      </c>
      <c r="I9">
        <v>6.4669999999999996</v>
      </c>
      <c r="J9">
        <v>4.0599999999999996</v>
      </c>
      <c r="K9" s="17">
        <v>1.38</v>
      </c>
      <c r="L9" s="10">
        <v>1.33</v>
      </c>
      <c r="M9" s="11">
        <v>152</v>
      </c>
      <c r="N9" s="11">
        <v>416</v>
      </c>
      <c r="O9" s="11">
        <v>65</v>
      </c>
      <c r="P9" s="8">
        <v>229.11899999999997</v>
      </c>
      <c r="T9">
        <v>355</v>
      </c>
    </row>
    <row r="10" spans="1:22" x14ac:dyDescent="0.2">
      <c r="A10">
        <v>1829</v>
      </c>
      <c r="B10">
        <v>7564</v>
      </c>
      <c r="C10">
        <f t="shared" si="0"/>
        <v>111.20258747427228</v>
      </c>
      <c r="D10">
        <f t="shared" si="1"/>
        <v>1.4701558365186713</v>
      </c>
      <c r="E10">
        <v>16</v>
      </c>
      <c r="F10" s="19">
        <v>15.29</v>
      </c>
      <c r="G10">
        <v>1</v>
      </c>
      <c r="H10">
        <v>0</v>
      </c>
      <c r="I10">
        <v>6.7380000000000004</v>
      </c>
      <c r="J10">
        <v>4.92</v>
      </c>
      <c r="K10" s="2">
        <v>3.21</v>
      </c>
      <c r="L10" s="2">
        <v>1.31</v>
      </c>
      <c r="M10" s="11">
        <v>182</v>
      </c>
      <c r="N10" s="11">
        <v>433</v>
      </c>
      <c r="O10" s="11">
        <v>64</v>
      </c>
      <c r="P10" s="8">
        <v>230.84820000000002</v>
      </c>
      <c r="T10">
        <v>314</v>
      </c>
      <c r="U10">
        <v>125</v>
      </c>
      <c r="V10">
        <v>18</v>
      </c>
    </row>
    <row r="11" spans="1:22" x14ac:dyDescent="0.2">
      <c r="A11">
        <v>1830</v>
      </c>
      <c r="B11">
        <v>7662</v>
      </c>
      <c r="C11">
        <f t="shared" si="0"/>
        <v>112.64334019406057</v>
      </c>
      <c r="D11">
        <f t="shared" si="1"/>
        <v>1.4407527197882928</v>
      </c>
      <c r="E11">
        <v>16</v>
      </c>
      <c r="F11" s="19">
        <v>16</v>
      </c>
      <c r="G11">
        <v>1</v>
      </c>
      <c r="H11">
        <v>0</v>
      </c>
      <c r="I11">
        <v>7.702</v>
      </c>
      <c r="J11">
        <v>6.93</v>
      </c>
      <c r="K11" s="2">
        <v>3.2</v>
      </c>
      <c r="L11" s="2">
        <v>1.33</v>
      </c>
      <c r="M11" s="11">
        <v>181</v>
      </c>
      <c r="N11" s="11">
        <v>495</v>
      </c>
      <c r="O11" s="11">
        <v>65</v>
      </c>
      <c r="P11" s="8">
        <v>235.79999999999998</v>
      </c>
      <c r="T11">
        <v>305</v>
      </c>
      <c r="U11">
        <v>126</v>
      </c>
      <c r="V11">
        <v>19</v>
      </c>
    </row>
    <row r="12" spans="1:22" x14ac:dyDescent="0.2">
      <c r="A12">
        <v>1831</v>
      </c>
      <c r="B12">
        <v>7767</v>
      </c>
      <c r="C12">
        <f t="shared" si="0"/>
        <v>114.18700382240519</v>
      </c>
      <c r="D12">
        <f t="shared" si="1"/>
        <v>1.5436636283446177</v>
      </c>
      <c r="E12">
        <v>16</v>
      </c>
      <c r="F12" s="19">
        <v>15.82</v>
      </c>
      <c r="G12">
        <v>1</v>
      </c>
      <c r="H12">
        <v>0</v>
      </c>
      <c r="I12">
        <v>7.3120000000000003</v>
      </c>
      <c r="J12">
        <v>7.08</v>
      </c>
      <c r="K12" s="2">
        <v>3.3</v>
      </c>
      <c r="L12" s="2">
        <v>1.6</v>
      </c>
      <c r="M12" s="11">
        <v>187</v>
      </c>
      <c r="N12" s="11">
        <v>470</v>
      </c>
      <c r="O12" s="11">
        <v>78</v>
      </c>
      <c r="P12" s="8">
        <v>232.42020000000002</v>
      </c>
      <c r="T12">
        <v>314</v>
      </c>
      <c r="U12">
        <v>146</v>
      </c>
      <c r="V12">
        <v>20</v>
      </c>
    </row>
    <row r="13" spans="1:22" x14ac:dyDescent="0.2">
      <c r="A13">
        <v>1832</v>
      </c>
      <c r="B13">
        <v>7810</v>
      </c>
      <c r="C13">
        <f t="shared" si="0"/>
        <v>114.81917083210821</v>
      </c>
      <c r="D13">
        <f t="shared" si="1"/>
        <v>0.63216700970302497</v>
      </c>
      <c r="E13">
        <v>16</v>
      </c>
      <c r="F13" s="19">
        <v>15.64</v>
      </c>
      <c r="G13">
        <v>1</v>
      </c>
      <c r="H13">
        <v>0</v>
      </c>
      <c r="I13">
        <v>5.4210000000000003</v>
      </c>
      <c r="J13">
        <v>3.84</v>
      </c>
      <c r="K13" s="2">
        <v>2.94</v>
      </c>
      <c r="L13" s="2">
        <v>1.29</v>
      </c>
      <c r="M13" s="11">
        <v>167</v>
      </c>
      <c r="N13" s="11">
        <v>348</v>
      </c>
      <c r="O13" s="11">
        <v>63</v>
      </c>
      <c r="P13" s="8">
        <v>220.08</v>
      </c>
      <c r="T13">
        <v>275</v>
      </c>
      <c r="U13">
        <v>127</v>
      </c>
      <c r="V13">
        <v>16</v>
      </c>
    </row>
    <row r="14" spans="1:22" x14ac:dyDescent="0.2">
      <c r="A14">
        <v>1833</v>
      </c>
      <c r="B14">
        <v>7852</v>
      </c>
      <c r="C14">
        <f t="shared" si="0"/>
        <v>115.43663628344605</v>
      </c>
      <c r="D14">
        <f t="shared" si="1"/>
        <v>0.6174654513378357</v>
      </c>
      <c r="E14">
        <v>16</v>
      </c>
      <c r="F14" s="19">
        <v>15.46</v>
      </c>
      <c r="G14">
        <v>1</v>
      </c>
      <c r="H14">
        <v>0</v>
      </c>
      <c r="I14">
        <v>5.1130000000000004</v>
      </c>
      <c r="J14">
        <v>3.2</v>
      </c>
      <c r="K14" s="2">
        <v>2.61</v>
      </c>
      <c r="L14" s="2">
        <v>1.1200000000000001</v>
      </c>
      <c r="M14" s="11">
        <v>148</v>
      </c>
      <c r="N14" s="11">
        <v>329</v>
      </c>
      <c r="O14" s="11">
        <v>55</v>
      </c>
      <c r="P14" s="8">
        <v>290.03399999999999</v>
      </c>
      <c r="T14">
        <v>247</v>
      </c>
      <c r="U14">
        <v>106</v>
      </c>
      <c r="V14">
        <v>14</v>
      </c>
    </row>
    <row r="15" spans="1:22" x14ac:dyDescent="0.2">
      <c r="A15">
        <v>1834</v>
      </c>
      <c r="B15">
        <v>7954</v>
      </c>
      <c r="C15">
        <f t="shared" si="0"/>
        <v>116.9361952366951</v>
      </c>
      <c r="D15">
        <f t="shared" si="1"/>
        <v>1.4995589532490499</v>
      </c>
      <c r="E15">
        <v>16</v>
      </c>
      <c r="F15" s="19">
        <v>15.29</v>
      </c>
      <c r="G15">
        <v>1</v>
      </c>
      <c r="H15">
        <v>0</v>
      </c>
      <c r="I15">
        <v>5.7619999999999996</v>
      </c>
      <c r="J15">
        <v>6.44</v>
      </c>
      <c r="K15" s="2">
        <v>2.2599999999999998</v>
      </c>
      <c r="L15" s="2">
        <v>1.17</v>
      </c>
      <c r="M15" s="11">
        <v>128</v>
      </c>
      <c r="N15" s="11">
        <v>370</v>
      </c>
      <c r="O15" s="11">
        <v>57</v>
      </c>
      <c r="P15" s="8">
        <v>290.82</v>
      </c>
      <c r="T15">
        <v>219</v>
      </c>
      <c r="U15">
        <v>111</v>
      </c>
      <c r="V15">
        <v>16</v>
      </c>
    </row>
    <row r="16" spans="1:22" x14ac:dyDescent="0.2">
      <c r="A16">
        <v>1835</v>
      </c>
      <c r="B16">
        <v>7938</v>
      </c>
      <c r="C16">
        <f t="shared" si="0"/>
        <v>116.70097030285211</v>
      </c>
      <c r="D16">
        <f t="shared" si="1"/>
        <v>-0.23522493384298571</v>
      </c>
      <c r="E16">
        <v>16</v>
      </c>
      <c r="F16" s="19">
        <v>15.11</v>
      </c>
      <c r="G16">
        <v>1</v>
      </c>
      <c r="H16">
        <v>0</v>
      </c>
      <c r="I16">
        <v>6.4349999999999996</v>
      </c>
      <c r="J16">
        <v>3.58</v>
      </c>
      <c r="K16" s="2">
        <v>1.97</v>
      </c>
      <c r="L16" s="2">
        <v>1.21</v>
      </c>
      <c r="M16" s="11">
        <v>112</v>
      </c>
      <c r="N16" s="11">
        <v>414</v>
      </c>
      <c r="O16" s="11">
        <v>59</v>
      </c>
      <c r="P16" s="8">
        <v>243.66</v>
      </c>
      <c r="T16">
        <v>187</v>
      </c>
      <c r="U16">
        <v>112</v>
      </c>
      <c r="V16">
        <v>17</v>
      </c>
    </row>
    <row r="17" spans="1:22" x14ac:dyDescent="0.2">
      <c r="A17">
        <v>1836</v>
      </c>
      <c r="B17">
        <v>7981</v>
      </c>
      <c r="C17">
        <f t="shared" si="0"/>
        <v>117.33313731255514</v>
      </c>
      <c r="D17">
        <f t="shared" si="1"/>
        <v>0.63216700970302497</v>
      </c>
      <c r="E17">
        <v>16</v>
      </c>
      <c r="F17" s="19">
        <v>14.93</v>
      </c>
      <c r="G17">
        <v>1</v>
      </c>
      <c r="H17">
        <v>0</v>
      </c>
      <c r="I17">
        <v>7.1760000000000002</v>
      </c>
      <c r="J17">
        <v>5.44</v>
      </c>
      <c r="K17" s="2">
        <v>2.41</v>
      </c>
      <c r="L17" s="2">
        <v>1.32</v>
      </c>
      <c r="M17" s="11">
        <v>137</v>
      </c>
      <c r="N17" s="11">
        <v>461</v>
      </c>
      <c r="O17" s="11">
        <v>65</v>
      </c>
      <c r="P17" s="8">
        <v>251.91300000000001</v>
      </c>
      <c r="T17">
        <v>230</v>
      </c>
      <c r="U17">
        <v>123</v>
      </c>
      <c r="V17">
        <v>18</v>
      </c>
    </row>
    <row r="18" spans="1:22" x14ac:dyDescent="0.2">
      <c r="A18">
        <v>1837</v>
      </c>
      <c r="B18">
        <v>8024</v>
      </c>
      <c r="C18">
        <f t="shared" si="0"/>
        <v>117.96530432225816</v>
      </c>
      <c r="D18">
        <f t="shared" si="1"/>
        <v>0.63216700970302497</v>
      </c>
      <c r="E18">
        <v>16</v>
      </c>
      <c r="F18" s="19">
        <v>14.75</v>
      </c>
      <c r="G18">
        <v>1</v>
      </c>
      <c r="H18">
        <v>0</v>
      </c>
      <c r="I18">
        <v>6.8049999999999997</v>
      </c>
      <c r="J18">
        <v>7.9</v>
      </c>
      <c r="K18" s="2">
        <v>2.76</v>
      </c>
      <c r="L18" s="2">
        <v>1.28</v>
      </c>
      <c r="M18" s="11">
        <v>156</v>
      </c>
      <c r="N18" s="11">
        <v>437</v>
      </c>
      <c r="O18" s="11">
        <v>63</v>
      </c>
      <c r="P18" s="8">
        <v>252.14879999999997</v>
      </c>
      <c r="T18">
        <v>261</v>
      </c>
      <c r="U18">
        <v>117</v>
      </c>
      <c r="V18">
        <v>18</v>
      </c>
    </row>
    <row r="19" spans="1:22" x14ac:dyDescent="0.2">
      <c r="A19">
        <v>1838</v>
      </c>
      <c r="B19">
        <v>8068</v>
      </c>
      <c r="C19">
        <f t="shared" si="0"/>
        <v>118.61217289032638</v>
      </c>
      <c r="D19">
        <f t="shared" si="1"/>
        <v>0.64686856806821424</v>
      </c>
      <c r="E19">
        <v>16</v>
      </c>
      <c r="F19" s="19">
        <v>14.57</v>
      </c>
      <c r="G19">
        <v>1</v>
      </c>
      <c r="H19">
        <v>1</v>
      </c>
      <c r="I19">
        <v>6.7510000000000003</v>
      </c>
      <c r="J19">
        <v>5.89</v>
      </c>
      <c r="K19" s="2">
        <v>3.25</v>
      </c>
      <c r="L19" s="2">
        <v>1.26</v>
      </c>
      <c r="M19" s="11">
        <v>184</v>
      </c>
      <c r="N19" s="11">
        <v>434</v>
      </c>
      <c r="O19" s="11">
        <v>62</v>
      </c>
      <c r="P19" s="8">
        <v>252.69900000000001</v>
      </c>
      <c r="T19">
        <v>315</v>
      </c>
      <c r="U19">
        <v>122</v>
      </c>
      <c r="V19">
        <v>18</v>
      </c>
    </row>
    <row r="20" spans="1:22" x14ac:dyDescent="0.2">
      <c r="A20">
        <v>1839</v>
      </c>
      <c r="B20">
        <v>8111</v>
      </c>
      <c r="C20">
        <f t="shared" si="0"/>
        <v>119.24433990002942</v>
      </c>
      <c r="D20">
        <f t="shared" si="1"/>
        <v>0.63216700970303918</v>
      </c>
      <c r="E20">
        <v>16</v>
      </c>
      <c r="F20" s="19">
        <v>14.39</v>
      </c>
      <c r="G20">
        <v>1</v>
      </c>
      <c r="H20">
        <v>1</v>
      </c>
      <c r="I20">
        <v>8.4269999999999996</v>
      </c>
      <c r="J20">
        <v>7.3</v>
      </c>
      <c r="K20" s="2">
        <v>3.53</v>
      </c>
      <c r="L20" s="2">
        <v>1.61</v>
      </c>
      <c r="M20" s="11">
        <v>200</v>
      </c>
      <c r="N20" s="11">
        <v>542</v>
      </c>
      <c r="O20" s="11">
        <v>79</v>
      </c>
      <c r="P20" s="8">
        <v>247.983</v>
      </c>
      <c r="Q20">
        <v>516</v>
      </c>
      <c r="R20">
        <v>197</v>
      </c>
      <c r="S20">
        <v>55</v>
      </c>
      <c r="T20">
        <v>471</v>
      </c>
      <c r="U20">
        <v>95</v>
      </c>
      <c r="V20">
        <v>38</v>
      </c>
    </row>
    <row r="21" spans="1:22" x14ac:dyDescent="0.2">
      <c r="A21">
        <v>1840</v>
      </c>
      <c r="B21">
        <v>8156</v>
      </c>
      <c r="C21">
        <f t="shared" si="0"/>
        <v>119.90591002646281</v>
      </c>
      <c r="D21">
        <f t="shared" si="1"/>
        <v>0.66157012643338931</v>
      </c>
      <c r="E21">
        <v>16</v>
      </c>
      <c r="F21" s="19">
        <v>14.21</v>
      </c>
      <c r="G21">
        <v>1</v>
      </c>
      <c r="H21">
        <v>1</v>
      </c>
      <c r="I21">
        <v>7.7290000000000001</v>
      </c>
      <c r="J21">
        <v>7</v>
      </c>
      <c r="K21" s="2">
        <v>3.34</v>
      </c>
      <c r="L21" s="2">
        <v>1.45</v>
      </c>
      <c r="M21" s="11">
        <v>189</v>
      </c>
      <c r="N21" s="11">
        <v>497</v>
      </c>
      <c r="O21" s="11">
        <v>71</v>
      </c>
      <c r="P21" s="8">
        <v>220.08</v>
      </c>
      <c r="Q21">
        <v>722</v>
      </c>
      <c r="R21">
        <v>80</v>
      </c>
      <c r="S21">
        <v>38</v>
      </c>
      <c r="T21">
        <v>318</v>
      </c>
      <c r="U21">
        <v>51</v>
      </c>
      <c r="V21">
        <v>21</v>
      </c>
    </row>
    <row r="22" spans="1:22" x14ac:dyDescent="0.2">
      <c r="A22">
        <v>1841</v>
      </c>
      <c r="B22">
        <v>8175</v>
      </c>
      <c r="C22">
        <f t="shared" si="0"/>
        <v>120.18523963540136</v>
      </c>
      <c r="D22">
        <f t="shared" si="1"/>
        <v>0.27932960893855352</v>
      </c>
      <c r="E22">
        <v>16</v>
      </c>
      <c r="F22" s="19">
        <v>14.04</v>
      </c>
      <c r="G22">
        <v>1</v>
      </c>
      <c r="H22">
        <v>1</v>
      </c>
      <c r="I22">
        <v>6.6970000000000001</v>
      </c>
      <c r="J22">
        <v>6.33</v>
      </c>
      <c r="K22" s="2">
        <v>3.25</v>
      </c>
      <c r="L22" s="2">
        <v>1.29</v>
      </c>
      <c r="M22" s="11">
        <v>184</v>
      </c>
      <c r="N22" s="11">
        <v>430</v>
      </c>
      <c r="O22" s="11">
        <v>63</v>
      </c>
      <c r="P22" s="8">
        <v>212.22000000000003</v>
      </c>
      <c r="Q22">
        <v>651</v>
      </c>
      <c r="R22">
        <v>88</v>
      </c>
      <c r="S22">
        <v>8</v>
      </c>
      <c r="T22">
        <v>399</v>
      </c>
      <c r="U22">
        <v>74</v>
      </c>
      <c r="V22">
        <v>6</v>
      </c>
    </row>
    <row r="23" spans="1:22" x14ac:dyDescent="0.2">
      <c r="A23">
        <v>1842</v>
      </c>
      <c r="B23">
        <v>8221</v>
      </c>
      <c r="C23">
        <f t="shared" si="0"/>
        <v>120.86151132019995</v>
      </c>
      <c r="D23">
        <f t="shared" si="1"/>
        <v>0.67627168479859279</v>
      </c>
      <c r="E23">
        <v>16</v>
      </c>
      <c r="F23" s="19">
        <v>13.86</v>
      </c>
      <c r="G23">
        <v>1</v>
      </c>
      <c r="H23">
        <v>1</v>
      </c>
      <c r="I23">
        <v>6.0229999999999997</v>
      </c>
      <c r="J23">
        <v>7.97</v>
      </c>
      <c r="K23" s="2">
        <v>2.84</v>
      </c>
      <c r="L23" s="2">
        <v>1.1200000000000001</v>
      </c>
      <c r="M23" s="11">
        <v>161</v>
      </c>
      <c r="N23" s="11">
        <v>387</v>
      </c>
      <c r="O23" s="11">
        <v>55</v>
      </c>
      <c r="P23" s="8">
        <v>235.79999999999998</v>
      </c>
      <c r="Q23">
        <v>799</v>
      </c>
      <c r="R23">
        <v>131</v>
      </c>
      <c r="S23">
        <v>54</v>
      </c>
      <c r="T23">
        <v>368</v>
      </c>
      <c r="U23">
        <v>112</v>
      </c>
      <c r="V23">
        <v>46</v>
      </c>
    </row>
    <row r="24" spans="1:22" x14ac:dyDescent="0.2">
      <c r="A24">
        <v>1843</v>
      </c>
      <c r="B24">
        <v>8240</v>
      </c>
      <c r="C24">
        <f t="shared" si="0"/>
        <v>121.14084092913849</v>
      </c>
      <c r="D24">
        <f t="shared" si="1"/>
        <v>0.27932960893853931</v>
      </c>
      <c r="E24">
        <v>16</v>
      </c>
      <c r="F24" s="19">
        <v>13.68</v>
      </c>
      <c r="G24">
        <v>1</v>
      </c>
      <c r="H24">
        <v>1</v>
      </c>
      <c r="I24">
        <v>5.2119999999999997</v>
      </c>
      <c r="J24">
        <v>4.51</v>
      </c>
      <c r="K24" s="2">
        <v>2.52</v>
      </c>
      <c r="L24" s="2">
        <v>1.18</v>
      </c>
      <c r="M24" s="11">
        <v>143</v>
      </c>
      <c r="N24" s="11">
        <v>335</v>
      </c>
      <c r="O24" s="11">
        <v>58</v>
      </c>
      <c r="P24" s="8">
        <v>235.79999999999998</v>
      </c>
      <c r="Q24">
        <v>268</v>
      </c>
      <c r="R24">
        <v>9</v>
      </c>
      <c r="S24">
        <v>10</v>
      </c>
      <c r="T24">
        <v>754</v>
      </c>
      <c r="U24">
        <v>9</v>
      </c>
      <c r="V24">
        <v>6</v>
      </c>
    </row>
    <row r="25" spans="1:22" x14ac:dyDescent="0.2">
      <c r="A25">
        <v>1844</v>
      </c>
      <c r="B25">
        <v>8277</v>
      </c>
      <c r="C25">
        <f t="shared" si="0"/>
        <v>121.68479858865041</v>
      </c>
      <c r="D25">
        <f t="shared" si="1"/>
        <v>0.54395765951191777</v>
      </c>
      <c r="E25">
        <v>16</v>
      </c>
      <c r="F25" s="19">
        <v>13.5</v>
      </c>
      <c r="G25">
        <v>1</v>
      </c>
      <c r="H25">
        <v>1</v>
      </c>
      <c r="I25">
        <v>6.3</v>
      </c>
      <c r="J25">
        <v>5.54</v>
      </c>
      <c r="K25" s="2">
        <v>2.5099999999999998</v>
      </c>
      <c r="L25" s="2">
        <v>1.32</v>
      </c>
      <c r="M25" s="11">
        <v>142</v>
      </c>
      <c r="N25" s="11">
        <v>405</v>
      </c>
      <c r="O25" s="11">
        <v>65</v>
      </c>
      <c r="P25" s="11">
        <v>331</v>
      </c>
      <c r="Q25">
        <v>435</v>
      </c>
      <c r="R25">
        <v>102</v>
      </c>
      <c r="S25">
        <v>20</v>
      </c>
      <c r="T25">
        <v>802</v>
      </c>
      <c r="U25">
        <v>39</v>
      </c>
      <c r="V25">
        <v>13</v>
      </c>
    </row>
    <row r="26" spans="1:22" x14ac:dyDescent="0.2">
      <c r="A26">
        <v>1845</v>
      </c>
      <c r="B26">
        <v>8295</v>
      </c>
      <c r="C26">
        <f t="shared" si="0"/>
        <v>121.94942663922376</v>
      </c>
      <c r="D26">
        <f t="shared" si="1"/>
        <v>0.26462805057335004</v>
      </c>
      <c r="E26">
        <v>16</v>
      </c>
      <c r="F26" s="19">
        <v>13.32</v>
      </c>
      <c r="G26">
        <v>1</v>
      </c>
      <c r="H26">
        <v>1</v>
      </c>
      <c r="I26">
        <v>7.1369999999999996</v>
      </c>
      <c r="J26">
        <v>6.16</v>
      </c>
      <c r="K26" s="2">
        <v>2.5099999999999998</v>
      </c>
      <c r="L26" s="2">
        <v>1.5576000000000001</v>
      </c>
      <c r="M26" s="11">
        <v>142</v>
      </c>
      <c r="N26" s="11">
        <v>459</v>
      </c>
      <c r="O26" s="11">
        <v>76</v>
      </c>
      <c r="P26" s="18">
        <v>400</v>
      </c>
      <c r="Q26">
        <v>228</v>
      </c>
      <c r="R26">
        <v>141</v>
      </c>
      <c r="S26">
        <v>28</v>
      </c>
      <c r="T26">
        <v>1420</v>
      </c>
      <c r="U26">
        <v>47</v>
      </c>
      <c r="V26">
        <v>18</v>
      </c>
    </row>
    <row r="27" spans="1:22" x14ac:dyDescent="0.2">
      <c r="A27">
        <v>1846</v>
      </c>
      <c r="B27">
        <v>8288</v>
      </c>
      <c r="C27">
        <f t="shared" si="0"/>
        <v>121.84651573066746</v>
      </c>
      <c r="D27">
        <f t="shared" si="1"/>
        <v>-0.10291090855629648</v>
      </c>
      <c r="E27">
        <v>16</v>
      </c>
      <c r="F27" s="19">
        <v>13.14</v>
      </c>
      <c r="G27">
        <v>1</v>
      </c>
      <c r="H27">
        <v>1</v>
      </c>
      <c r="I27">
        <v>8.6210000000000004</v>
      </c>
      <c r="J27">
        <v>22.61</v>
      </c>
      <c r="K27" s="2">
        <v>3.35</v>
      </c>
      <c r="L27" s="2">
        <v>2.31</v>
      </c>
      <c r="M27" s="11">
        <v>190</v>
      </c>
      <c r="N27" s="11">
        <v>554</v>
      </c>
      <c r="O27" s="11">
        <v>113</v>
      </c>
      <c r="P27" s="18">
        <v>129</v>
      </c>
      <c r="Q27">
        <v>1175</v>
      </c>
      <c r="R27">
        <v>143</v>
      </c>
      <c r="S27">
        <v>74</v>
      </c>
      <c r="T27">
        <v>717</v>
      </c>
      <c r="U27">
        <v>85</v>
      </c>
      <c r="V27">
        <v>43</v>
      </c>
    </row>
    <row r="28" spans="1:22" s="12" customFormat="1" x14ac:dyDescent="0.2">
      <c r="A28" s="12">
        <v>1847</v>
      </c>
      <c r="B28" s="12">
        <v>8025</v>
      </c>
      <c r="C28">
        <f t="shared" si="0"/>
        <v>117.98000588062335</v>
      </c>
      <c r="D28">
        <f t="shared" si="1"/>
        <v>-3.8665098500441104</v>
      </c>
      <c r="E28" s="12">
        <v>16</v>
      </c>
      <c r="F28" s="19">
        <v>12.96</v>
      </c>
      <c r="G28">
        <v>1</v>
      </c>
      <c r="H28">
        <v>1</v>
      </c>
      <c r="I28" s="1">
        <v>9.9860000000000007</v>
      </c>
      <c r="J28" s="12">
        <v>17.78</v>
      </c>
      <c r="K28" s="13">
        <v>2.5099999999999998</v>
      </c>
      <c r="L28" s="13">
        <v>1.5312000000000001</v>
      </c>
      <c r="M28" s="12">
        <v>272</v>
      </c>
      <c r="N28" s="12">
        <v>625</v>
      </c>
      <c r="O28" s="12">
        <v>120</v>
      </c>
      <c r="P28" s="12">
        <v>89</v>
      </c>
      <c r="Q28" s="12">
        <v>3701</v>
      </c>
      <c r="R28" s="12">
        <v>497</v>
      </c>
      <c r="S28" s="12">
        <v>240</v>
      </c>
      <c r="T28" s="12">
        <v>355</v>
      </c>
      <c r="U28" s="12">
        <v>234</v>
      </c>
      <c r="V28" s="12">
        <v>125</v>
      </c>
    </row>
    <row r="29" spans="1:22" x14ac:dyDescent="0.2">
      <c r="A29">
        <v>1848</v>
      </c>
      <c r="B29">
        <v>7640</v>
      </c>
      <c r="C29">
        <f t="shared" si="0"/>
        <v>112.31990591002646</v>
      </c>
      <c r="D29">
        <f t="shared" si="1"/>
        <v>-5.6600999705968889</v>
      </c>
      <c r="E29">
        <v>16</v>
      </c>
      <c r="F29" s="19">
        <v>12.79</v>
      </c>
      <c r="G29">
        <v>1</v>
      </c>
      <c r="H29">
        <v>2</v>
      </c>
      <c r="I29">
        <v>6.4370000000000003</v>
      </c>
      <c r="J29">
        <v>20.440000000000001</v>
      </c>
      <c r="K29" s="2">
        <v>2.23</v>
      </c>
      <c r="L29" s="2">
        <v>1.32</v>
      </c>
      <c r="M29">
        <v>245</v>
      </c>
      <c r="N29">
        <v>566</v>
      </c>
      <c r="O29">
        <v>117</v>
      </c>
      <c r="P29">
        <v>258</v>
      </c>
      <c r="Q29">
        <v>2207</v>
      </c>
      <c r="R29">
        <v>148</v>
      </c>
      <c r="S29">
        <v>12</v>
      </c>
      <c r="T29">
        <v>556</v>
      </c>
      <c r="U29">
        <v>49</v>
      </c>
      <c r="V29">
        <v>9</v>
      </c>
    </row>
    <row r="30" spans="1:22" x14ac:dyDescent="0.2">
      <c r="A30">
        <v>1849</v>
      </c>
      <c r="B30">
        <v>7256</v>
      </c>
      <c r="C30">
        <f t="shared" si="0"/>
        <v>106.67450749779478</v>
      </c>
      <c r="D30">
        <f t="shared" si="1"/>
        <v>-5.6453984122316854</v>
      </c>
      <c r="E30">
        <v>16</v>
      </c>
      <c r="F30" s="19">
        <v>12.61</v>
      </c>
      <c r="G30">
        <v>1</v>
      </c>
      <c r="H30">
        <v>2</v>
      </c>
      <c r="I30">
        <v>5.8890000000000002</v>
      </c>
      <c r="J30">
        <v>15.05</v>
      </c>
      <c r="K30" s="2">
        <v>1.69</v>
      </c>
      <c r="L30" s="2">
        <v>1.1220000000000001</v>
      </c>
      <c r="M30">
        <v>243</v>
      </c>
      <c r="N30">
        <v>584</v>
      </c>
      <c r="O30">
        <v>127</v>
      </c>
      <c r="P30">
        <v>219</v>
      </c>
      <c r="Q30">
        <v>2845</v>
      </c>
      <c r="R30">
        <v>311</v>
      </c>
      <c r="S30">
        <v>70</v>
      </c>
      <c r="T30">
        <v>428</v>
      </c>
      <c r="U30">
        <v>65</v>
      </c>
      <c r="V30">
        <v>42</v>
      </c>
    </row>
    <row r="31" spans="1:22" x14ac:dyDescent="0.2">
      <c r="A31">
        <v>1850</v>
      </c>
      <c r="B31">
        <v>6878</v>
      </c>
      <c r="C31">
        <f t="shared" si="0"/>
        <v>101.1173184357542</v>
      </c>
      <c r="D31">
        <f t="shared" si="1"/>
        <v>-5.5571890620405782</v>
      </c>
      <c r="E31">
        <v>16</v>
      </c>
      <c r="F31">
        <v>10.199999999999999</v>
      </c>
      <c r="G31">
        <v>1</v>
      </c>
      <c r="H31">
        <v>2</v>
      </c>
      <c r="I31" s="3">
        <v>7.0869999999999997</v>
      </c>
      <c r="J31" s="3">
        <v>15.33</v>
      </c>
      <c r="K31" s="6">
        <v>1.87</v>
      </c>
      <c r="L31" s="6">
        <v>1.1484000000000001</v>
      </c>
      <c r="M31">
        <v>213</v>
      </c>
      <c r="N31">
        <v>619</v>
      </c>
      <c r="O31">
        <v>118</v>
      </c>
      <c r="P31">
        <v>275</v>
      </c>
      <c r="Q31">
        <v>3942</v>
      </c>
      <c r="R31">
        <v>351</v>
      </c>
      <c r="S31">
        <v>72</v>
      </c>
      <c r="T31">
        <v>322</v>
      </c>
      <c r="U31">
        <v>150</v>
      </c>
      <c r="V31">
        <v>31</v>
      </c>
    </row>
    <row r="32" spans="1:22" x14ac:dyDescent="0.2">
      <c r="A32">
        <v>1851</v>
      </c>
      <c r="B32">
        <v>6552</v>
      </c>
      <c r="C32">
        <f t="shared" si="0"/>
        <v>96.324610408703322</v>
      </c>
      <c r="D32">
        <f t="shared" si="1"/>
        <v>-4.7927080270508782</v>
      </c>
      <c r="E32">
        <v>16</v>
      </c>
      <c r="F32">
        <v>10.199999999999999</v>
      </c>
      <c r="G32">
        <v>1</v>
      </c>
      <c r="H32">
        <v>2</v>
      </c>
      <c r="I32">
        <v>6.8890000000000002</v>
      </c>
      <c r="J32">
        <v>12.25</v>
      </c>
      <c r="K32" s="2">
        <v>1.69</v>
      </c>
      <c r="L32" s="2">
        <v>1.1220000000000001</v>
      </c>
      <c r="M32">
        <v>173</v>
      </c>
      <c r="N32">
        <v>641</v>
      </c>
      <c r="O32">
        <v>126</v>
      </c>
      <c r="P32">
        <v>270</v>
      </c>
      <c r="Q32">
        <v>5385</v>
      </c>
      <c r="R32">
        <v>292</v>
      </c>
      <c r="S32">
        <v>13</v>
      </c>
      <c r="T32">
        <v>173</v>
      </c>
      <c r="U32">
        <v>145</v>
      </c>
      <c r="V32">
        <v>12</v>
      </c>
    </row>
    <row r="33" spans="1:22" x14ac:dyDescent="0.2">
      <c r="A33">
        <v>1852</v>
      </c>
      <c r="B33">
        <v>6337</v>
      </c>
      <c r="C33">
        <f t="shared" si="0"/>
        <v>93.163775360188183</v>
      </c>
      <c r="D33">
        <f t="shared" si="1"/>
        <v>-3.1608350485151391</v>
      </c>
      <c r="E33">
        <v>16</v>
      </c>
      <c r="F33">
        <v>10.1</v>
      </c>
      <c r="G33">
        <v>1</v>
      </c>
      <c r="H33">
        <v>2</v>
      </c>
      <c r="I33">
        <v>7.4989999999999997</v>
      </c>
      <c r="J33">
        <v>13.93</v>
      </c>
      <c r="K33" s="2">
        <v>1.95</v>
      </c>
      <c r="L33" s="2">
        <v>1.2804</v>
      </c>
      <c r="M33">
        <v>125</v>
      </c>
      <c r="N33">
        <v>672</v>
      </c>
      <c r="O33">
        <v>109</v>
      </c>
      <c r="P33">
        <v>275</v>
      </c>
      <c r="Q33">
        <v>4833</v>
      </c>
      <c r="R33">
        <v>146</v>
      </c>
      <c r="S33">
        <v>21</v>
      </c>
      <c r="T33">
        <v>102</v>
      </c>
      <c r="U33">
        <v>62</v>
      </c>
      <c r="V33">
        <v>14</v>
      </c>
    </row>
    <row r="34" spans="1:22" x14ac:dyDescent="0.2">
      <c r="A34">
        <v>1853</v>
      </c>
      <c r="B34">
        <v>6199</v>
      </c>
      <c r="C34">
        <f t="shared" si="0"/>
        <v>91.134960305792418</v>
      </c>
      <c r="D34">
        <f t="shared" si="1"/>
        <v>-2.0288150543957642</v>
      </c>
      <c r="E34">
        <v>18</v>
      </c>
      <c r="F34">
        <v>10.1</v>
      </c>
      <c r="G34">
        <v>1</v>
      </c>
      <c r="H34">
        <v>2</v>
      </c>
      <c r="I34">
        <v>9.3539999999999992</v>
      </c>
      <c r="J34">
        <v>15.61</v>
      </c>
      <c r="K34" s="2">
        <v>3.17</v>
      </c>
      <c r="L34" s="2">
        <v>1.7820000000000003</v>
      </c>
      <c r="M34">
        <v>113</v>
      </c>
      <c r="N34">
        <v>639</v>
      </c>
      <c r="O34">
        <v>113</v>
      </c>
      <c r="P34">
        <v>279</v>
      </c>
      <c r="Q34">
        <v>4728</v>
      </c>
      <c r="R34">
        <v>184</v>
      </c>
      <c r="S34">
        <v>29</v>
      </c>
      <c r="T34">
        <v>135</v>
      </c>
      <c r="U34">
        <v>50</v>
      </c>
      <c r="V34">
        <v>29</v>
      </c>
    </row>
    <row r="35" spans="1:22" x14ac:dyDescent="0.2">
      <c r="A35">
        <v>1854</v>
      </c>
      <c r="B35">
        <v>6083</v>
      </c>
      <c r="C35">
        <f t="shared" si="0"/>
        <v>89.429579535430761</v>
      </c>
      <c r="D35">
        <f t="shared" si="1"/>
        <v>-1.705380770361657</v>
      </c>
      <c r="E35">
        <v>18</v>
      </c>
      <c r="F35">
        <v>10</v>
      </c>
      <c r="G35">
        <v>1</v>
      </c>
      <c r="H35">
        <v>2</v>
      </c>
      <c r="I35">
        <v>11.162000000000001</v>
      </c>
      <c r="J35">
        <v>21</v>
      </c>
      <c r="K35" s="2">
        <v>3.12</v>
      </c>
      <c r="L35" s="2">
        <v>1.7028000000000001</v>
      </c>
      <c r="M35">
        <v>143</v>
      </c>
      <c r="N35">
        <v>596</v>
      </c>
      <c r="O35">
        <v>95</v>
      </c>
      <c r="P35">
        <v>308</v>
      </c>
      <c r="Q35">
        <v>2939</v>
      </c>
      <c r="R35">
        <v>171</v>
      </c>
      <c r="S35">
        <v>26</v>
      </c>
      <c r="T35">
        <v>252</v>
      </c>
      <c r="U35">
        <v>75</v>
      </c>
      <c r="V35">
        <v>26</v>
      </c>
    </row>
    <row r="36" spans="1:22" x14ac:dyDescent="0.2">
      <c r="A36">
        <v>1855</v>
      </c>
      <c r="B36">
        <v>6015</v>
      </c>
      <c r="C36">
        <f t="shared" si="0"/>
        <v>88.429873566598062</v>
      </c>
      <c r="D36">
        <f t="shared" si="1"/>
        <v>-0.99970596883269991</v>
      </c>
      <c r="E36">
        <v>18</v>
      </c>
      <c r="F36">
        <v>10.199999999999999</v>
      </c>
      <c r="G36">
        <v>1</v>
      </c>
      <c r="H36">
        <v>2</v>
      </c>
      <c r="I36">
        <v>12.781000000000001</v>
      </c>
      <c r="J36">
        <v>15.05</v>
      </c>
      <c r="K36" s="2">
        <v>3.84</v>
      </c>
      <c r="L36" s="2">
        <v>2.3628</v>
      </c>
      <c r="M36">
        <v>155</v>
      </c>
      <c r="N36">
        <v>612</v>
      </c>
      <c r="O36">
        <v>89</v>
      </c>
      <c r="P36">
        <v>309</v>
      </c>
      <c r="Q36">
        <v>2990</v>
      </c>
      <c r="R36">
        <v>401</v>
      </c>
      <c r="S36">
        <v>15</v>
      </c>
      <c r="T36">
        <v>312</v>
      </c>
      <c r="U36">
        <v>289</v>
      </c>
      <c r="V36">
        <v>15</v>
      </c>
    </row>
    <row r="37" spans="1:22" x14ac:dyDescent="0.2">
      <c r="A37">
        <v>1856</v>
      </c>
      <c r="B37">
        <v>5973</v>
      </c>
      <c r="C37">
        <f t="shared" si="0"/>
        <v>87.812408115260226</v>
      </c>
      <c r="D37">
        <f t="shared" si="1"/>
        <v>-0.6174654513378357</v>
      </c>
      <c r="E37">
        <v>18</v>
      </c>
      <c r="F37">
        <v>10.3</v>
      </c>
      <c r="G37">
        <v>1</v>
      </c>
      <c r="H37">
        <v>2</v>
      </c>
      <c r="I37" s="3">
        <v>8.6880000000000006</v>
      </c>
      <c r="J37" s="3">
        <v>10.5</v>
      </c>
      <c r="K37" s="6">
        <v>2.61</v>
      </c>
      <c r="L37" s="6">
        <v>1.9668000000000001</v>
      </c>
      <c r="M37">
        <v>181</v>
      </c>
      <c r="N37">
        <v>588</v>
      </c>
      <c r="O37">
        <v>71</v>
      </c>
      <c r="P37">
        <v>345</v>
      </c>
      <c r="Q37">
        <v>3491</v>
      </c>
      <c r="R37">
        <v>359</v>
      </c>
      <c r="S37">
        <v>9</v>
      </c>
      <c r="T37">
        <v>359</v>
      </c>
      <c r="U37">
        <v>246</v>
      </c>
      <c r="V37">
        <v>9</v>
      </c>
    </row>
    <row r="38" spans="1:22" x14ac:dyDescent="0.2">
      <c r="A38">
        <v>1857</v>
      </c>
      <c r="B38">
        <v>5919</v>
      </c>
      <c r="C38">
        <f t="shared" si="0"/>
        <v>87.018523963540147</v>
      </c>
      <c r="D38">
        <f t="shared" si="1"/>
        <v>-0.79388415172007853</v>
      </c>
      <c r="E38">
        <v>18</v>
      </c>
      <c r="F38">
        <v>10.4</v>
      </c>
      <c r="G38">
        <v>1</v>
      </c>
      <c r="H38">
        <v>2</v>
      </c>
      <c r="I38">
        <v>8.3629999999999995</v>
      </c>
      <c r="J38">
        <v>17.78</v>
      </c>
      <c r="K38" s="2">
        <v>2.2000000000000002</v>
      </c>
      <c r="L38" s="2">
        <v>1.6764000000000001</v>
      </c>
      <c r="M38">
        <v>192</v>
      </c>
      <c r="N38">
        <v>565</v>
      </c>
      <c r="O38">
        <v>81</v>
      </c>
      <c r="P38">
        <v>359</v>
      </c>
      <c r="Q38">
        <v>2843</v>
      </c>
      <c r="R38">
        <v>518</v>
      </c>
      <c r="S38">
        <v>27</v>
      </c>
      <c r="T38">
        <v>334</v>
      </c>
      <c r="U38">
        <v>178</v>
      </c>
      <c r="V38">
        <v>14</v>
      </c>
    </row>
    <row r="39" spans="1:22" x14ac:dyDescent="0.2">
      <c r="A39">
        <v>1858</v>
      </c>
      <c r="B39">
        <v>5891</v>
      </c>
      <c r="C39">
        <f t="shared" si="0"/>
        <v>86.606880329314919</v>
      </c>
      <c r="D39">
        <f t="shared" si="1"/>
        <v>-0.41164363422522854</v>
      </c>
      <c r="E39">
        <v>18</v>
      </c>
      <c r="F39">
        <v>10.5</v>
      </c>
      <c r="G39">
        <v>1</v>
      </c>
      <c r="H39">
        <v>2</v>
      </c>
      <c r="I39">
        <v>7.7290000000000001</v>
      </c>
      <c r="J39">
        <v>10.220000000000001</v>
      </c>
      <c r="K39" s="2">
        <v>1.77</v>
      </c>
      <c r="L39" s="2">
        <v>1.3464</v>
      </c>
      <c r="M39">
        <v>185</v>
      </c>
      <c r="N39">
        <v>561</v>
      </c>
      <c r="O39">
        <v>74</v>
      </c>
      <c r="P39">
        <v>360</v>
      </c>
      <c r="Q39">
        <v>4159</v>
      </c>
      <c r="R39">
        <v>339</v>
      </c>
      <c r="S39">
        <v>17</v>
      </c>
      <c r="T39">
        <v>298</v>
      </c>
      <c r="U39">
        <v>110</v>
      </c>
      <c r="V39">
        <v>19</v>
      </c>
    </row>
    <row r="40" spans="1:22" x14ac:dyDescent="0.2">
      <c r="A40">
        <v>1859</v>
      </c>
      <c r="B40">
        <v>5862</v>
      </c>
      <c r="C40">
        <f t="shared" si="0"/>
        <v>86.180535136724501</v>
      </c>
      <c r="D40">
        <f t="shared" si="1"/>
        <v>-0.42634519259041781</v>
      </c>
      <c r="E40">
        <v>18</v>
      </c>
      <c r="F40">
        <v>10.7</v>
      </c>
      <c r="G40">
        <v>1</v>
      </c>
      <c r="H40">
        <v>2</v>
      </c>
      <c r="I40">
        <v>8.9870000000000001</v>
      </c>
      <c r="J40">
        <v>12.39</v>
      </c>
      <c r="K40" s="2">
        <v>2.2000000000000002</v>
      </c>
      <c r="L40" s="2">
        <v>1.5840000000000001</v>
      </c>
      <c r="M40">
        <v>157</v>
      </c>
      <c r="N40">
        <v>568</v>
      </c>
      <c r="O40">
        <v>69</v>
      </c>
      <c r="P40">
        <v>374</v>
      </c>
      <c r="Q40">
        <v>4775</v>
      </c>
      <c r="R40">
        <v>238</v>
      </c>
      <c r="S40">
        <v>25</v>
      </c>
      <c r="T40">
        <v>320</v>
      </c>
      <c r="U40">
        <v>42</v>
      </c>
      <c r="V40">
        <v>25</v>
      </c>
    </row>
    <row r="41" spans="1:22" x14ac:dyDescent="0.2">
      <c r="A41">
        <v>1860</v>
      </c>
      <c r="B41">
        <v>5821</v>
      </c>
      <c r="C41">
        <f t="shared" si="0"/>
        <v>85.57777124375184</v>
      </c>
      <c r="D41">
        <f t="shared" si="1"/>
        <v>-0.60276389297266064</v>
      </c>
      <c r="E41">
        <v>18</v>
      </c>
      <c r="F41">
        <v>11</v>
      </c>
      <c r="G41">
        <v>1</v>
      </c>
      <c r="H41">
        <v>2</v>
      </c>
      <c r="I41">
        <v>10.718999999999999</v>
      </c>
      <c r="J41">
        <v>18.55</v>
      </c>
      <c r="K41" s="2">
        <v>2.5299999999999998</v>
      </c>
      <c r="L41" s="2">
        <v>1.7820000000000003</v>
      </c>
      <c r="M41">
        <v>157</v>
      </c>
      <c r="N41">
        <v>560</v>
      </c>
      <c r="O41">
        <v>71</v>
      </c>
      <c r="P41">
        <v>361</v>
      </c>
      <c r="Q41">
        <v>5072</v>
      </c>
      <c r="R41">
        <v>362</v>
      </c>
      <c r="S41">
        <v>25</v>
      </c>
      <c r="T41">
        <v>161</v>
      </c>
      <c r="U41">
        <v>61</v>
      </c>
      <c r="V41">
        <v>8</v>
      </c>
    </row>
    <row r="42" spans="1:22" x14ac:dyDescent="0.2">
      <c r="A42">
        <v>1861</v>
      </c>
      <c r="B42">
        <v>5788</v>
      </c>
      <c r="C42">
        <f t="shared" si="0"/>
        <v>85.09261981770068</v>
      </c>
      <c r="D42">
        <f t="shared" si="1"/>
        <v>-0.48515142605116068</v>
      </c>
      <c r="E42">
        <v>18</v>
      </c>
      <c r="F42">
        <v>11</v>
      </c>
      <c r="G42">
        <v>1</v>
      </c>
      <c r="H42">
        <v>2</v>
      </c>
      <c r="I42">
        <v>8.6880000000000006</v>
      </c>
      <c r="J42">
        <v>15.89</v>
      </c>
      <c r="K42" s="2">
        <v>2.4300000000000002</v>
      </c>
      <c r="L42" s="2">
        <v>1.5312000000000001</v>
      </c>
      <c r="M42">
        <v>133</v>
      </c>
      <c r="N42">
        <v>574</v>
      </c>
      <c r="O42">
        <v>78</v>
      </c>
      <c r="P42">
        <v>349</v>
      </c>
      <c r="Q42">
        <v>5365</v>
      </c>
      <c r="R42">
        <v>252</v>
      </c>
      <c r="S42">
        <v>10</v>
      </c>
      <c r="T42">
        <v>236</v>
      </c>
      <c r="U42">
        <v>128</v>
      </c>
      <c r="V42">
        <v>6</v>
      </c>
    </row>
    <row r="43" spans="1:22" x14ac:dyDescent="0.2">
      <c r="A43">
        <v>1862</v>
      </c>
      <c r="B43">
        <v>5776</v>
      </c>
      <c r="C43">
        <f t="shared" si="0"/>
        <v>84.916201117318437</v>
      </c>
      <c r="D43">
        <f t="shared" si="1"/>
        <v>-0.17641870038224283</v>
      </c>
      <c r="E43">
        <v>18</v>
      </c>
      <c r="F43">
        <v>11</v>
      </c>
      <c r="G43">
        <v>1</v>
      </c>
      <c r="H43">
        <v>2</v>
      </c>
      <c r="I43">
        <v>7.7290000000000001</v>
      </c>
      <c r="J43">
        <v>12.67</v>
      </c>
      <c r="K43" s="2">
        <v>1.87</v>
      </c>
      <c r="L43" s="2">
        <v>1.4387999999999999</v>
      </c>
      <c r="M43">
        <v>118</v>
      </c>
      <c r="N43">
        <v>565</v>
      </c>
      <c r="O43">
        <v>76</v>
      </c>
      <c r="P43">
        <v>311</v>
      </c>
      <c r="Q43">
        <v>8340</v>
      </c>
      <c r="R43">
        <v>230</v>
      </c>
      <c r="S43">
        <v>232</v>
      </c>
      <c r="T43">
        <v>150</v>
      </c>
      <c r="U43">
        <v>181</v>
      </c>
      <c r="V43">
        <v>232</v>
      </c>
    </row>
    <row r="44" spans="1:22" x14ac:dyDescent="0.2">
      <c r="A44">
        <v>1863</v>
      </c>
      <c r="B44">
        <v>5718</v>
      </c>
      <c r="C44">
        <f t="shared" si="0"/>
        <v>84.063510732137615</v>
      </c>
      <c r="D44">
        <f t="shared" si="1"/>
        <v>-0.85269038518082141</v>
      </c>
      <c r="E44">
        <v>18</v>
      </c>
      <c r="F44">
        <v>11</v>
      </c>
      <c r="G44">
        <v>1</v>
      </c>
      <c r="H44">
        <v>2</v>
      </c>
      <c r="I44">
        <v>7.7290000000000001</v>
      </c>
      <c r="J44">
        <v>8.89</v>
      </c>
      <c r="K44" s="2">
        <v>1.77</v>
      </c>
      <c r="L44" s="2">
        <v>1.3728</v>
      </c>
      <c r="M44">
        <v>87</v>
      </c>
      <c r="N44">
        <v>566</v>
      </c>
      <c r="O44">
        <v>69</v>
      </c>
      <c r="P44">
        <v>315</v>
      </c>
      <c r="Q44">
        <v>6490</v>
      </c>
      <c r="R44">
        <v>136</v>
      </c>
      <c r="S44">
        <v>71</v>
      </c>
      <c r="T44">
        <v>161</v>
      </c>
      <c r="U44">
        <v>62</v>
      </c>
      <c r="V44">
        <v>39</v>
      </c>
    </row>
    <row r="45" spans="1:22" x14ac:dyDescent="0.2">
      <c r="A45">
        <v>1864</v>
      </c>
      <c r="B45">
        <v>5641</v>
      </c>
      <c r="C45">
        <f t="shared" si="0"/>
        <v>82.93149073801824</v>
      </c>
      <c r="D45">
        <f t="shared" si="1"/>
        <v>-1.1320199941193749</v>
      </c>
      <c r="E45">
        <v>18</v>
      </c>
      <c r="F45">
        <v>11.1</v>
      </c>
      <c r="G45">
        <v>1</v>
      </c>
      <c r="H45">
        <v>2</v>
      </c>
      <c r="I45">
        <v>7.1150000000000002</v>
      </c>
      <c r="J45">
        <v>9.17</v>
      </c>
      <c r="K45" s="2">
        <v>1.64</v>
      </c>
      <c r="L45" s="2">
        <v>1.3464</v>
      </c>
      <c r="M45">
        <v>96</v>
      </c>
      <c r="N45">
        <v>526</v>
      </c>
      <c r="O45">
        <v>70</v>
      </c>
      <c r="P45">
        <v>322</v>
      </c>
      <c r="Q45">
        <v>6044</v>
      </c>
      <c r="R45">
        <v>214</v>
      </c>
      <c r="S45">
        <v>12</v>
      </c>
      <c r="T45">
        <v>63</v>
      </c>
      <c r="U45">
        <v>66</v>
      </c>
      <c r="V45">
        <v>12</v>
      </c>
    </row>
    <row r="46" spans="1:22" x14ac:dyDescent="0.2">
      <c r="A46">
        <v>1865</v>
      </c>
      <c r="B46">
        <v>5595</v>
      </c>
      <c r="C46">
        <f t="shared" si="0"/>
        <v>82.255219053219648</v>
      </c>
      <c r="D46">
        <f t="shared" si="1"/>
        <v>-0.67627168479859279</v>
      </c>
      <c r="E46">
        <v>18</v>
      </c>
      <c r="F46">
        <v>11.2</v>
      </c>
      <c r="G46">
        <v>1</v>
      </c>
      <c r="H46">
        <v>2</v>
      </c>
      <c r="I46">
        <v>9.2829999999999995</v>
      </c>
      <c r="J46">
        <v>10.220000000000001</v>
      </c>
      <c r="K46" s="2">
        <v>2.59</v>
      </c>
      <c r="L46" s="2">
        <v>1.518</v>
      </c>
      <c r="M46">
        <v>93</v>
      </c>
      <c r="N46">
        <v>496</v>
      </c>
      <c r="O46">
        <v>72</v>
      </c>
      <c r="P46">
        <v>330</v>
      </c>
      <c r="Q46">
        <v>6002</v>
      </c>
      <c r="R46">
        <v>269</v>
      </c>
      <c r="S46">
        <v>50</v>
      </c>
      <c r="T46">
        <v>62</v>
      </c>
      <c r="U46">
        <v>76</v>
      </c>
      <c r="V46">
        <v>25</v>
      </c>
    </row>
    <row r="47" spans="1:22" x14ac:dyDescent="0.2">
      <c r="A47">
        <v>1866</v>
      </c>
      <c r="B47">
        <v>5523</v>
      </c>
      <c r="C47">
        <f t="shared" si="0"/>
        <v>81.196706850926205</v>
      </c>
      <c r="D47">
        <f t="shared" si="1"/>
        <v>-1.0585122022934428</v>
      </c>
      <c r="E47">
        <v>21</v>
      </c>
      <c r="F47">
        <v>11.4</v>
      </c>
      <c r="G47">
        <v>1</v>
      </c>
      <c r="H47">
        <v>2</v>
      </c>
      <c r="I47" s="3">
        <v>10.127000000000001</v>
      </c>
      <c r="J47" s="3">
        <v>12.11</v>
      </c>
      <c r="K47" s="6">
        <v>2.74</v>
      </c>
      <c r="L47" s="6">
        <v>2.0592000000000001</v>
      </c>
      <c r="M47">
        <v>102</v>
      </c>
      <c r="N47">
        <v>488</v>
      </c>
      <c r="O47">
        <v>61</v>
      </c>
      <c r="P47">
        <v>323</v>
      </c>
      <c r="Q47">
        <v>6575</v>
      </c>
      <c r="R47">
        <v>329</v>
      </c>
      <c r="S47">
        <v>38</v>
      </c>
      <c r="T47">
        <v>59</v>
      </c>
      <c r="U47">
        <v>31</v>
      </c>
      <c r="V47">
        <v>36</v>
      </c>
    </row>
    <row r="48" spans="1:22" x14ac:dyDescent="0.2">
      <c r="A48">
        <v>1867</v>
      </c>
      <c r="B48">
        <v>5487</v>
      </c>
      <c r="C48">
        <f t="shared" si="0"/>
        <v>80.667450749779476</v>
      </c>
      <c r="D48">
        <f t="shared" si="1"/>
        <v>-0.5292561011467285</v>
      </c>
      <c r="E48">
        <v>24</v>
      </c>
      <c r="F48">
        <v>11.4</v>
      </c>
      <c r="G48">
        <v>1</v>
      </c>
      <c r="H48">
        <v>2</v>
      </c>
      <c r="I48">
        <v>12.676</v>
      </c>
      <c r="J48">
        <v>14</v>
      </c>
      <c r="K48" s="2">
        <v>3.2</v>
      </c>
      <c r="L48" s="2">
        <v>1.9668000000000001</v>
      </c>
      <c r="M48">
        <v>88</v>
      </c>
      <c r="N48">
        <v>475</v>
      </c>
      <c r="O48">
        <v>69</v>
      </c>
      <c r="P48">
        <v>308</v>
      </c>
      <c r="Q48">
        <v>7022</v>
      </c>
      <c r="R48">
        <v>360</v>
      </c>
      <c r="S48">
        <v>71</v>
      </c>
      <c r="T48">
        <v>52</v>
      </c>
      <c r="U48">
        <v>57</v>
      </c>
      <c r="V48">
        <v>30</v>
      </c>
    </row>
    <row r="49" spans="1:22" x14ac:dyDescent="0.2">
      <c r="A49">
        <v>1868</v>
      </c>
      <c r="B49">
        <v>5466</v>
      </c>
      <c r="C49">
        <f t="shared" si="0"/>
        <v>80.358718024110559</v>
      </c>
      <c r="D49">
        <f t="shared" si="1"/>
        <v>-0.30873272566891785</v>
      </c>
      <c r="E49">
        <v>24</v>
      </c>
      <c r="F49">
        <v>11.4</v>
      </c>
      <c r="G49">
        <v>1</v>
      </c>
      <c r="H49">
        <v>2</v>
      </c>
      <c r="I49">
        <v>10.718999999999999</v>
      </c>
      <c r="J49">
        <v>12.39</v>
      </c>
      <c r="K49" s="2">
        <v>3</v>
      </c>
      <c r="L49" s="2">
        <v>2.0460000000000003</v>
      </c>
      <c r="M49">
        <v>93</v>
      </c>
      <c r="N49">
        <v>486</v>
      </c>
      <c r="O49">
        <v>75</v>
      </c>
      <c r="P49">
        <v>320</v>
      </c>
      <c r="Q49">
        <v>7103</v>
      </c>
      <c r="R49">
        <v>159</v>
      </c>
      <c r="S49">
        <v>36</v>
      </c>
      <c r="T49">
        <v>52</v>
      </c>
      <c r="U49">
        <v>75</v>
      </c>
      <c r="V49">
        <v>35</v>
      </c>
    </row>
    <row r="50" spans="1:22" x14ac:dyDescent="0.2">
      <c r="A50">
        <v>1869</v>
      </c>
      <c r="B50">
        <v>5449</v>
      </c>
      <c r="C50">
        <f t="shared" si="0"/>
        <v>80.108791531902384</v>
      </c>
      <c r="D50">
        <f t="shared" si="1"/>
        <v>-0.24992649220817498</v>
      </c>
      <c r="E50">
        <v>24</v>
      </c>
      <c r="F50">
        <v>11.7</v>
      </c>
      <c r="G50">
        <v>1</v>
      </c>
      <c r="H50">
        <v>2</v>
      </c>
      <c r="I50">
        <v>10.512</v>
      </c>
      <c r="J50">
        <v>10.78</v>
      </c>
      <c r="K50" s="2">
        <v>2.5099999999999998</v>
      </c>
      <c r="L50" s="2">
        <v>1.9536000000000002</v>
      </c>
      <c r="M50">
        <v>87</v>
      </c>
      <c r="N50">
        <v>481</v>
      </c>
      <c r="O50">
        <v>90</v>
      </c>
      <c r="P50">
        <v>320</v>
      </c>
      <c r="Q50">
        <v>8003</v>
      </c>
      <c r="R50">
        <v>213</v>
      </c>
      <c r="S50">
        <v>41</v>
      </c>
      <c r="T50">
        <v>51</v>
      </c>
      <c r="U50">
        <v>93</v>
      </c>
      <c r="V50">
        <v>40</v>
      </c>
    </row>
    <row r="51" spans="1:22" x14ac:dyDescent="0.2">
      <c r="A51">
        <v>1870</v>
      </c>
      <c r="B51">
        <v>5419</v>
      </c>
      <c r="C51">
        <f t="shared" si="0"/>
        <v>79.667744780946791</v>
      </c>
      <c r="D51">
        <f t="shared" si="1"/>
        <v>-0.44104675095559287</v>
      </c>
      <c r="E51">
        <v>24</v>
      </c>
      <c r="F51">
        <v>12</v>
      </c>
      <c r="G51">
        <v>0</v>
      </c>
      <c r="H51">
        <v>2</v>
      </c>
      <c r="I51">
        <v>9.8309999999999995</v>
      </c>
      <c r="J51">
        <v>12.95</v>
      </c>
      <c r="K51" s="2">
        <v>2.15</v>
      </c>
      <c r="L51" s="2">
        <v>1.5576000000000001</v>
      </c>
      <c r="M51">
        <v>80</v>
      </c>
      <c r="N51">
        <v>461</v>
      </c>
      <c r="O51">
        <v>97</v>
      </c>
      <c r="P51">
        <v>319</v>
      </c>
      <c r="Q51">
        <v>7704</v>
      </c>
      <c r="R51">
        <v>259</v>
      </c>
      <c r="S51">
        <v>55</v>
      </c>
      <c r="T51">
        <v>50</v>
      </c>
      <c r="U51">
        <v>110</v>
      </c>
      <c r="V51">
        <v>45</v>
      </c>
    </row>
    <row r="52" spans="1:22" x14ac:dyDescent="0.2">
      <c r="A52">
        <v>1871</v>
      </c>
      <c r="B52">
        <v>5398</v>
      </c>
      <c r="C52">
        <f t="shared" si="0"/>
        <v>79.359012055277859</v>
      </c>
      <c r="D52">
        <f t="shared" si="1"/>
        <v>-0.30873272566893206</v>
      </c>
      <c r="E52">
        <v>24</v>
      </c>
      <c r="F52">
        <v>12</v>
      </c>
      <c r="G52">
        <v>0</v>
      </c>
      <c r="H52">
        <v>2</v>
      </c>
      <c r="I52">
        <v>10.007999999999999</v>
      </c>
      <c r="J52">
        <v>13.72</v>
      </c>
      <c r="K52" s="2">
        <v>2.61</v>
      </c>
      <c r="L52" s="2">
        <v>1.7028000000000001</v>
      </c>
      <c r="M52">
        <v>74</v>
      </c>
      <c r="N52">
        <v>458</v>
      </c>
      <c r="O52">
        <v>89</v>
      </c>
      <c r="P52">
        <v>322</v>
      </c>
      <c r="Q52">
        <v>8848</v>
      </c>
      <c r="R52">
        <v>401</v>
      </c>
      <c r="S52">
        <v>75</v>
      </c>
      <c r="T52">
        <v>49</v>
      </c>
      <c r="U52">
        <v>128</v>
      </c>
      <c r="V52">
        <v>50</v>
      </c>
    </row>
    <row r="53" spans="1:22" x14ac:dyDescent="0.2">
      <c r="A53">
        <v>1872</v>
      </c>
      <c r="B53">
        <v>5373</v>
      </c>
      <c r="C53">
        <f t="shared" si="0"/>
        <v>78.991473096148198</v>
      </c>
      <c r="D53">
        <f t="shared" si="1"/>
        <v>-0.36753895912966073</v>
      </c>
      <c r="E53">
        <v>26</v>
      </c>
      <c r="F53">
        <v>12</v>
      </c>
      <c r="G53">
        <v>0</v>
      </c>
      <c r="H53">
        <v>2</v>
      </c>
      <c r="I53">
        <v>9.51</v>
      </c>
      <c r="J53">
        <v>21.84</v>
      </c>
      <c r="K53" s="2">
        <v>2.64</v>
      </c>
      <c r="L53" s="2">
        <v>1.7556</v>
      </c>
      <c r="M53">
        <v>66</v>
      </c>
      <c r="N53">
        <v>451</v>
      </c>
      <c r="O53">
        <v>88</v>
      </c>
      <c r="P53">
        <v>301</v>
      </c>
      <c r="Q53">
        <v>9584</v>
      </c>
      <c r="R53">
        <v>784</v>
      </c>
      <c r="S53">
        <v>95</v>
      </c>
      <c r="T53">
        <v>48</v>
      </c>
      <c r="U53">
        <v>145</v>
      </c>
      <c r="V53">
        <v>55</v>
      </c>
    </row>
    <row r="54" spans="1:22" x14ac:dyDescent="0.2">
      <c r="A54">
        <v>1873</v>
      </c>
      <c r="B54">
        <v>5328</v>
      </c>
      <c r="C54">
        <f t="shared" si="0"/>
        <v>78.329902969714794</v>
      </c>
      <c r="D54">
        <f t="shared" si="1"/>
        <v>-0.66157012643340352</v>
      </c>
      <c r="E54">
        <v>26</v>
      </c>
      <c r="F54">
        <v>12</v>
      </c>
      <c r="G54">
        <v>0</v>
      </c>
      <c r="H54">
        <v>2</v>
      </c>
      <c r="I54">
        <v>8.41</v>
      </c>
      <c r="J54">
        <v>15.61</v>
      </c>
      <c r="K54" s="2">
        <v>2.5099999999999998</v>
      </c>
      <c r="L54" s="2">
        <v>1.056</v>
      </c>
      <c r="M54">
        <v>50</v>
      </c>
      <c r="N54">
        <v>415</v>
      </c>
      <c r="O54">
        <v>92</v>
      </c>
      <c r="P54">
        <v>272</v>
      </c>
      <c r="Q54">
        <v>8746</v>
      </c>
      <c r="R54">
        <v>603</v>
      </c>
      <c r="S54">
        <v>139</v>
      </c>
      <c r="T54">
        <v>47</v>
      </c>
      <c r="U54">
        <v>163</v>
      </c>
      <c r="V54">
        <v>60</v>
      </c>
    </row>
    <row r="55" spans="1:22" x14ac:dyDescent="0.2">
      <c r="A55">
        <v>1874</v>
      </c>
      <c r="B55">
        <v>5299</v>
      </c>
      <c r="C55">
        <f t="shared" si="0"/>
        <v>77.903557777124377</v>
      </c>
      <c r="D55">
        <f t="shared" si="1"/>
        <v>-0.42634519259041781</v>
      </c>
      <c r="E55">
        <v>26</v>
      </c>
      <c r="F55">
        <v>12</v>
      </c>
      <c r="G55">
        <v>0</v>
      </c>
      <c r="H55">
        <v>2</v>
      </c>
      <c r="I55">
        <v>11.162000000000001</v>
      </c>
      <c r="J55">
        <v>9.94</v>
      </c>
      <c r="K55" s="2">
        <v>1.95</v>
      </c>
      <c r="L55" s="2">
        <v>1.7424000000000002</v>
      </c>
      <c r="M55">
        <v>57</v>
      </c>
      <c r="N55">
        <v>403</v>
      </c>
      <c r="O55">
        <v>85</v>
      </c>
      <c r="P55">
        <v>270</v>
      </c>
      <c r="Q55">
        <v>9113</v>
      </c>
      <c r="R55">
        <v>350</v>
      </c>
      <c r="S55">
        <v>114</v>
      </c>
      <c r="T55">
        <v>46</v>
      </c>
      <c r="U55">
        <v>181</v>
      </c>
      <c r="V55">
        <v>65</v>
      </c>
    </row>
    <row r="56" spans="1:22" x14ac:dyDescent="0.2">
      <c r="A56">
        <v>1875</v>
      </c>
      <c r="B56">
        <v>5279</v>
      </c>
      <c r="C56">
        <f t="shared" si="0"/>
        <v>77.609526609820648</v>
      </c>
      <c r="D56">
        <f t="shared" si="1"/>
        <v>-0.29403116730372858</v>
      </c>
      <c r="E56">
        <v>26</v>
      </c>
      <c r="F56">
        <v>12</v>
      </c>
      <c r="G56">
        <v>0</v>
      </c>
      <c r="H56">
        <v>2</v>
      </c>
      <c r="I56">
        <v>10.16</v>
      </c>
      <c r="J56">
        <v>11.34</v>
      </c>
      <c r="K56" s="2">
        <v>1.97</v>
      </c>
      <c r="L56" s="2">
        <v>1.6632000000000002</v>
      </c>
      <c r="M56">
        <v>47</v>
      </c>
      <c r="N56">
        <v>408</v>
      </c>
      <c r="O56">
        <v>93</v>
      </c>
      <c r="P56">
        <v>272</v>
      </c>
      <c r="Q56">
        <v>11251</v>
      </c>
      <c r="R56">
        <v>543</v>
      </c>
      <c r="S56">
        <v>122</v>
      </c>
      <c r="T56">
        <v>45</v>
      </c>
      <c r="U56">
        <v>198</v>
      </c>
      <c r="V56">
        <v>70</v>
      </c>
    </row>
    <row r="57" spans="1:22" x14ac:dyDescent="0.2">
      <c r="A57">
        <v>1876</v>
      </c>
      <c r="B57">
        <v>5278</v>
      </c>
      <c r="C57">
        <f t="shared" si="0"/>
        <v>77.594825051455459</v>
      </c>
      <c r="D57">
        <f t="shared" si="1"/>
        <v>-1.4701558365189271E-2</v>
      </c>
      <c r="E57">
        <v>27</v>
      </c>
      <c r="F57">
        <v>12.1</v>
      </c>
      <c r="G57">
        <v>0</v>
      </c>
      <c r="H57">
        <v>2</v>
      </c>
      <c r="I57" s="3">
        <v>9.1850000000000005</v>
      </c>
      <c r="J57" s="3">
        <v>11.41</v>
      </c>
      <c r="K57" s="6">
        <v>2.02</v>
      </c>
      <c r="L57" s="6">
        <v>1.6104000000000003</v>
      </c>
      <c r="M57">
        <v>35</v>
      </c>
      <c r="N57">
        <v>407</v>
      </c>
      <c r="O57">
        <v>88</v>
      </c>
      <c r="P57">
        <v>266</v>
      </c>
      <c r="Q57">
        <v>10575</v>
      </c>
      <c r="R57">
        <v>670</v>
      </c>
      <c r="S57">
        <v>81</v>
      </c>
      <c r="T57">
        <v>45</v>
      </c>
      <c r="U57">
        <v>216</v>
      </c>
      <c r="V57">
        <v>75</v>
      </c>
    </row>
    <row r="58" spans="1:22" s="14" customFormat="1" x14ac:dyDescent="0.2">
      <c r="A58" s="14">
        <v>1877</v>
      </c>
      <c r="B58" s="14">
        <v>5286</v>
      </c>
      <c r="C58">
        <f t="shared" si="0"/>
        <v>77.712437518376959</v>
      </c>
      <c r="D58">
        <f t="shared" si="1"/>
        <v>0.11761246692149996</v>
      </c>
      <c r="E58" s="14">
        <v>28</v>
      </c>
      <c r="F58" s="14">
        <v>12.1</v>
      </c>
      <c r="G58">
        <v>0</v>
      </c>
      <c r="H58">
        <v>2</v>
      </c>
      <c r="I58" s="4">
        <v>10.007999999999999</v>
      </c>
      <c r="J58" s="14">
        <v>19.39</v>
      </c>
      <c r="K58" s="15">
        <v>2.2799999999999998</v>
      </c>
      <c r="L58" s="15">
        <v>1.7292000000000001</v>
      </c>
      <c r="M58" s="14">
        <v>42</v>
      </c>
      <c r="N58" s="14">
        <v>403</v>
      </c>
      <c r="O58" s="14">
        <v>90</v>
      </c>
      <c r="P58" s="14">
        <v>262</v>
      </c>
      <c r="Q58" s="14">
        <v>9836</v>
      </c>
      <c r="R58" s="14">
        <v>778</v>
      </c>
      <c r="S58" s="14">
        <v>208</v>
      </c>
      <c r="T58" s="14">
        <v>44</v>
      </c>
      <c r="U58" s="14">
        <v>233</v>
      </c>
      <c r="V58" s="14">
        <v>80</v>
      </c>
    </row>
    <row r="59" spans="1:22" s="14" customFormat="1" x14ac:dyDescent="0.2">
      <c r="A59" s="14">
        <v>1878</v>
      </c>
      <c r="B59" s="14">
        <v>5282</v>
      </c>
      <c r="C59">
        <f t="shared" si="0"/>
        <v>77.653631284916202</v>
      </c>
      <c r="D59">
        <f t="shared" si="1"/>
        <v>-5.8806233460757085E-2</v>
      </c>
      <c r="E59" s="14">
        <v>28</v>
      </c>
      <c r="F59" s="14">
        <v>12.1</v>
      </c>
      <c r="G59">
        <v>0</v>
      </c>
      <c r="H59">
        <v>2</v>
      </c>
      <c r="I59" s="4">
        <v>10.512</v>
      </c>
      <c r="J59" s="14">
        <v>14.56</v>
      </c>
      <c r="K59" s="15">
        <v>1.84</v>
      </c>
      <c r="L59" s="15">
        <v>1.6104000000000003</v>
      </c>
      <c r="M59" s="14">
        <v>48</v>
      </c>
      <c r="N59" s="14">
        <v>380</v>
      </c>
      <c r="O59" s="14">
        <v>97</v>
      </c>
      <c r="P59" s="14">
        <v>254</v>
      </c>
      <c r="Q59" s="14">
        <v>10545</v>
      </c>
      <c r="R59" s="14">
        <v>858</v>
      </c>
      <c r="S59" s="14">
        <v>179</v>
      </c>
      <c r="T59" s="14">
        <v>43</v>
      </c>
      <c r="U59" s="14">
        <v>251</v>
      </c>
      <c r="V59" s="14">
        <v>85</v>
      </c>
    </row>
    <row r="60" spans="1:22" s="14" customFormat="1" x14ac:dyDescent="0.2">
      <c r="A60" s="14">
        <v>1879</v>
      </c>
      <c r="B60" s="14">
        <v>5266</v>
      </c>
      <c r="C60">
        <f t="shared" si="0"/>
        <v>77.418406351073216</v>
      </c>
      <c r="D60">
        <f t="shared" si="1"/>
        <v>-0.23522493384298571</v>
      </c>
      <c r="E60" s="14">
        <v>28</v>
      </c>
      <c r="F60" s="14">
        <v>12</v>
      </c>
      <c r="G60">
        <v>0</v>
      </c>
      <c r="H60">
        <v>2</v>
      </c>
      <c r="I60" s="4">
        <v>10.59</v>
      </c>
      <c r="J60" s="14">
        <v>19.95</v>
      </c>
      <c r="K60" s="15">
        <v>2.2999999999999998</v>
      </c>
      <c r="L60" s="15">
        <v>1.5576000000000001</v>
      </c>
      <c r="M60" s="14">
        <v>48</v>
      </c>
      <c r="N60" s="14">
        <v>356</v>
      </c>
      <c r="O60" s="14">
        <v>101</v>
      </c>
      <c r="P60" s="14">
        <v>252</v>
      </c>
      <c r="Q60" s="14">
        <v>10008</v>
      </c>
      <c r="R60" s="14">
        <v>650</v>
      </c>
      <c r="S60" s="14">
        <v>166</v>
      </c>
      <c r="T60" s="14">
        <v>42</v>
      </c>
      <c r="U60" s="14">
        <v>269</v>
      </c>
      <c r="V60" s="14">
        <v>91</v>
      </c>
    </row>
    <row r="61" spans="1:22" x14ac:dyDescent="0.2">
      <c r="A61">
        <v>1880</v>
      </c>
      <c r="B61">
        <v>5203</v>
      </c>
      <c r="C61">
        <f t="shared" si="0"/>
        <v>76.492208174066462</v>
      </c>
      <c r="D61">
        <f t="shared" si="1"/>
        <v>-0.92619817700675355</v>
      </c>
      <c r="E61">
        <v>28</v>
      </c>
      <c r="F61">
        <v>12</v>
      </c>
      <c r="G61">
        <v>0</v>
      </c>
      <c r="H61">
        <v>2</v>
      </c>
      <c r="I61">
        <v>9.2829999999999995</v>
      </c>
      <c r="J61">
        <v>9.94</v>
      </c>
      <c r="K61" s="2">
        <v>1.95</v>
      </c>
      <c r="L61" s="2">
        <v>1.5048000000000001</v>
      </c>
      <c r="M61">
        <v>45</v>
      </c>
      <c r="N61">
        <v>378</v>
      </c>
      <c r="O61">
        <v>87</v>
      </c>
      <c r="P61">
        <v>247</v>
      </c>
      <c r="Q61">
        <v>9242</v>
      </c>
      <c r="R61">
        <v>632</v>
      </c>
      <c r="S61">
        <v>140</v>
      </c>
      <c r="T61">
        <v>41</v>
      </c>
      <c r="U61">
        <v>286</v>
      </c>
      <c r="V61">
        <v>96</v>
      </c>
    </row>
    <row r="62" spans="1:22" x14ac:dyDescent="0.2">
      <c r="A62">
        <v>1881</v>
      </c>
      <c r="B62">
        <v>5146</v>
      </c>
      <c r="C62">
        <f t="shared" si="0"/>
        <v>75.654219347250816</v>
      </c>
      <c r="D62">
        <f t="shared" si="1"/>
        <v>-0.83798882681564635</v>
      </c>
      <c r="E62">
        <v>28</v>
      </c>
      <c r="F62">
        <v>12</v>
      </c>
      <c r="G62">
        <v>0</v>
      </c>
      <c r="H62">
        <v>2</v>
      </c>
      <c r="I62">
        <v>9.8309999999999995</v>
      </c>
      <c r="J62">
        <v>7.56</v>
      </c>
      <c r="K62" s="2">
        <v>2.12</v>
      </c>
      <c r="L62" s="2">
        <v>1.4916</v>
      </c>
      <c r="M62">
        <v>47</v>
      </c>
      <c r="N62">
        <v>383</v>
      </c>
      <c r="O62">
        <v>83</v>
      </c>
      <c r="P62">
        <v>257</v>
      </c>
      <c r="Q62">
        <v>7715</v>
      </c>
      <c r="R62">
        <v>637</v>
      </c>
      <c r="S62">
        <v>101</v>
      </c>
      <c r="T62">
        <v>40</v>
      </c>
      <c r="U62">
        <v>304</v>
      </c>
      <c r="V62">
        <v>101</v>
      </c>
    </row>
    <row r="63" spans="1:22" x14ac:dyDescent="0.2">
      <c r="A63">
        <v>1882</v>
      </c>
      <c r="B63">
        <v>5101</v>
      </c>
      <c r="C63">
        <f t="shared" si="0"/>
        <v>74.992649220817412</v>
      </c>
      <c r="D63">
        <f t="shared" si="1"/>
        <v>-0.66157012643340352</v>
      </c>
      <c r="E63">
        <v>28</v>
      </c>
      <c r="F63">
        <v>12</v>
      </c>
      <c r="G63">
        <v>0</v>
      </c>
      <c r="H63">
        <v>2</v>
      </c>
      <c r="I63">
        <v>9.6349999999999998</v>
      </c>
      <c r="J63">
        <v>7.56</v>
      </c>
      <c r="K63" s="2">
        <v>1.95</v>
      </c>
      <c r="L63" s="2">
        <v>1.518</v>
      </c>
      <c r="M63">
        <v>46</v>
      </c>
      <c r="N63">
        <v>385</v>
      </c>
      <c r="O63">
        <v>74</v>
      </c>
      <c r="P63">
        <v>252</v>
      </c>
      <c r="Q63">
        <v>9899</v>
      </c>
      <c r="R63">
        <v>926</v>
      </c>
      <c r="S63">
        <v>106</v>
      </c>
      <c r="T63">
        <v>39</v>
      </c>
      <c r="U63">
        <v>322</v>
      </c>
      <c r="V63">
        <v>106</v>
      </c>
    </row>
    <row r="64" spans="1:22" x14ac:dyDescent="0.2">
      <c r="A64">
        <v>1883</v>
      </c>
      <c r="B64">
        <v>5024</v>
      </c>
      <c r="C64">
        <f t="shared" si="0"/>
        <v>73.860629226698038</v>
      </c>
      <c r="D64">
        <f t="shared" si="1"/>
        <v>-1.1320199941193749</v>
      </c>
      <c r="E64">
        <v>28</v>
      </c>
      <c r="F64">
        <v>12</v>
      </c>
      <c r="G64">
        <v>0</v>
      </c>
      <c r="H64">
        <v>2</v>
      </c>
      <c r="I64">
        <v>9.7119999999999997</v>
      </c>
      <c r="J64">
        <v>7.56</v>
      </c>
      <c r="K64" s="2">
        <v>1.79</v>
      </c>
      <c r="L64" s="2">
        <v>1.4652000000000001</v>
      </c>
      <c r="M64">
        <v>27</v>
      </c>
      <c r="N64">
        <v>381</v>
      </c>
      <c r="O64">
        <v>73</v>
      </c>
      <c r="P64">
        <v>242</v>
      </c>
      <c r="Q64">
        <v>8985</v>
      </c>
      <c r="R64">
        <v>819</v>
      </c>
      <c r="S64">
        <v>299</v>
      </c>
      <c r="T64">
        <v>38</v>
      </c>
      <c r="U64">
        <v>339</v>
      </c>
      <c r="V64">
        <v>111</v>
      </c>
    </row>
    <row r="65" spans="1:22" x14ac:dyDescent="0.2">
      <c r="A65">
        <v>1884</v>
      </c>
      <c r="B65">
        <v>4975</v>
      </c>
      <c r="C65">
        <f t="shared" si="0"/>
        <v>73.140252866803891</v>
      </c>
      <c r="D65">
        <f t="shared" si="1"/>
        <v>-0.72037635989414639</v>
      </c>
      <c r="E65">
        <v>28</v>
      </c>
      <c r="F65">
        <v>11.9</v>
      </c>
      <c r="G65">
        <v>0</v>
      </c>
      <c r="H65">
        <v>2</v>
      </c>
      <c r="I65">
        <v>8.9870000000000001</v>
      </c>
      <c r="J65">
        <v>8.19</v>
      </c>
      <c r="K65" s="2">
        <v>1.59</v>
      </c>
      <c r="L65" s="2">
        <v>1.3992000000000002</v>
      </c>
      <c r="M65">
        <v>19</v>
      </c>
      <c r="N65">
        <v>371</v>
      </c>
      <c r="O65">
        <v>67</v>
      </c>
      <c r="P65">
        <v>240</v>
      </c>
      <c r="Q65">
        <v>7689</v>
      </c>
      <c r="R65">
        <v>737</v>
      </c>
      <c r="S65">
        <v>145</v>
      </c>
      <c r="T65">
        <v>38</v>
      </c>
      <c r="U65">
        <v>357</v>
      </c>
      <c r="V65">
        <v>116</v>
      </c>
    </row>
    <row r="66" spans="1:22" x14ac:dyDescent="0.2">
      <c r="A66">
        <v>1885</v>
      </c>
      <c r="B66">
        <v>4939</v>
      </c>
      <c r="C66">
        <f t="shared" si="0"/>
        <v>72.610996765657163</v>
      </c>
      <c r="D66">
        <f t="shared" si="1"/>
        <v>-0.5292561011467285</v>
      </c>
      <c r="E66">
        <v>28</v>
      </c>
      <c r="F66">
        <v>11.9</v>
      </c>
      <c r="G66">
        <v>0</v>
      </c>
      <c r="H66">
        <v>2</v>
      </c>
      <c r="I66">
        <v>11.3</v>
      </c>
      <c r="J66">
        <v>7</v>
      </c>
      <c r="K66" s="2">
        <v>1.48</v>
      </c>
      <c r="L66" s="2">
        <v>1.32</v>
      </c>
      <c r="M66">
        <v>20</v>
      </c>
      <c r="N66">
        <v>363</v>
      </c>
      <c r="O66">
        <v>71</v>
      </c>
      <c r="P66">
        <v>239</v>
      </c>
      <c r="Q66">
        <v>9771</v>
      </c>
      <c r="R66">
        <v>901</v>
      </c>
      <c r="S66">
        <v>121</v>
      </c>
      <c r="T66">
        <v>37</v>
      </c>
      <c r="U66">
        <v>374</v>
      </c>
      <c r="V66">
        <v>121</v>
      </c>
    </row>
    <row r="67" spans="1:22" x14ac:dyDescent="0.2">
      <c r="A67">
        <v>1886</v>
      </c>
      <c r="B67">
        <v>4906</v>
      </c>
      <c r="C67">
        <f t="shared" si="0"/>
        <v>72.125845339606002</v>
      </c>
      <c r="D67">
        <f t="shared" si="1"/>
        <v>-0.48515142605116068</v>
      </c>
      <c r="E67">
        <v>28</v>
      </c>
      <c r="G67">
        <v>0</v>
      </c>
      <c r="H67">
        <v>2</v>
      </c>
      <c r="I67" s="3">
        <v>7.6509999999999998</v>
      </c>
      <c r="J67" s="3">
        <v>5.67</v>
      </c>
      <c r="K67" s="6">
        <v>1.36</v>
      </c>
      <c r="L67" s="6">
        <v>1.0824</v>
      </c>
      <c r="M67">
        <v>19</v>
      </c>
      <c r="N67">
        <v>365</v>
      </c>
      <c r="O67">
        <v>72</v>
      </c>
      <c r="P67">
        <v>239</v>
      </c>
      <c r="Q67">
        <v>6580</v>
      </c>
      <c r="R67">
        <v>871</v>
      </c>
      <c r="S67">
        <v>126</v>
      </c>
      <c r="T67">
        <v>36</v>
      </c>
      <c r="U67">
        <v>392</v>
      </c>
      <c r="V67">
        <v>126</v>
      </c>
    </row>
    <row r="68" spans="1:22" x14ac:dyDescent="0.2">
      <c r="A68">
        <v>1887</v>
      </c>
      <c r="B68">
        <v>4857</v>
      </c>
      <c r="C68">
        <f t="shared" ref="C68:C81" si="2">B68/68.02</f>
        <v>71.405468979711856</v>
      </c>
      <c r="D68">
        <f t="shared" ref="D68:D81" si="3">C68-C67</f>
        <v>-0.72037635989414639</v>
      </c>
      <c r="E68">
        <v>28</v>
      </c>
      <c r="G68">
        <v>0</v>
      </c>
      <c r="H68">
        <v>2</v>
      </c>
      <c r="I68">
        <v>7.5730000000000004</v>
      </c>
      <c r="J68">
        <v>7.35</v>
      </c>
      <c r="K68" s="2">
        <v>1.41</v>
      </c>
      <c r="L68" s="2">
        <v>1.2012</v>
      </c>
      <c r="M68">
        <v>18</v>
      </c>
      <c r="N68">
        <v>362</v>
      </c>
      <c r="O68">
        <v>65</v>
      </c>
      <c r="P68">
        <v>238</v>
      </c>
      <c r="Q68">
        <v>7611</v>
      </c>
      <c r="R68">
        <v>952</v>
      </c>
      <c r="S68">
        <v>281</v>
      </c>
      <c r="T68">
        <v>35</v>
      </c>
      <c r="U68">
        <v>410</v>
      </c>
      <c r="V68">
        <v>131</v>
      </c>
    </row>
    <row r="69" spans="1:22" x14ac:dyDescent="0.2">
      <c r="A69">
        <v>1888</v>
      </c>
      <c r="B69">
        <v>4801</v>
      </c>
      <c r="C69">
        <f t="shared" si="2"/>
        <v>70.582181711261399</v>
      </c>
      <c r="D69">
        <f t="shared" si="3"/>
        <v>-0.82328726845045708</v>
      </c>
      <c r="E69">
        <v>28</v>
      </c>
      <c r="G69">
        <v>0</v>
      </c>
      <c r="H69">
        <v>2</v>
      </c>
      <c r="I69">
        <v>8.24</v>
      </c>
      <c r="J69">
        <v>5.95</v>
      </c>
      <c r="K69" s="2">
        <v>1.56</v>
      </c>
      <c r="L69" s="2">
        <v>1.32</v>
      </c>
      <c r="M69">
        <v>29</v>
      </c>
      <c r="N69">
        <v>348</v>
      </c>
      <c r="O69">
        <v>68</v>
      </c>
      <c r="P69">
        <v>239</v>
      </c>
      <c r="Q69">
        <v>6898</v>
      </c>
      <c r="R69">
        <v>1049</v>
      </c>
      <c r="S69">
        <v>401</v>
      </c>
      <c r="T69">
        <v>34</v>
      </c>
      <c r="U69">
        <v>427</v>
      </c>
      <c r="V69">
        <v>136</v>
      </c>
    </row>
    <row r="70" spans="1:22" x14ac:dyDescent="0.2">
      <c r="A70">
        <v>1889</v>
      </c>
      <c r="B70">
        <v>4757</v>
      </c>
      <c r="C70">
        <f t="shared" si="2"/>
        <v>69.935313143193184</v>
      </c>
      <c r="D70">
        <f t="shared" si="3"/>
        <v>-0.64686856806821424</v>
      </c>
      <c r="E70">
        <v>28</v>
      </c>
      <c r="G70">
        <v>0</v>
      </c>
      <c r="H70">
        <v>2</v>
      </c>
      <c r="I70">
        <v>8.8149999999999995</v>
      </c>
      <c r="J70">
        <v>5.25</v>
      </c>
      <c r="K70" s="2">
        <v>1.46</v>
      </c>
      <c r="L70" s="2">
        <v>1.32</v>
      </c>
      <c r="M70">
        <v>28</v>
      </c>
      <c r="N70">
        <v>335</v>
      </c>
      <c r="O70">
        <v>74</v>
      </c>
      <c r="P70">
        <v>235</v>
      </c>
      <c r="Q70">
        <v>7990</v>
      </c>
      <c r="R70">
        <v>1011</v>
      </c>
      <c r="S70">
        <v>302</v>
      </c>
      <c r="T70">
        <v>33</v>
      </c>
      <c r="U70">
        <v>445</v>
      </c>
      <c r="V70">
        <v>141</v>
      </c>
    </row>
    <row r="71" spans="1:22" x14ac:dyDescent="0.2">
      <c r="A71">
        <v>1890</v>
      </c>
      <c r="B71">
        <v>4718</v>
      </c>
      <c r="C71">
        <f t="shared" si="2"/>
        <v>69.361952366950902</v>
      </c>
      <c r="D71">
        <f t="shared" si="3"/>
        <v>-0.5733607762422821</v>
      </c>
      <c r="E71">
        <v>28</v>
      </c>
      <c r="G71">
        <v>0</v>
      </c>
      <c r="H71">
        <v>2</v>
      </c>
      <c r="I71">
        <v>9.51</v>
      </c>
      <c r="J71">
        <v>5.74</v>
      </c>
      <c r="K71" s="2">
        <v>1.51</v>
      </c>
      <c r="L71" s="2">
        <v>1.3068</v>
      </c>
      <c r="M71">
        <v>28</v>
      </c>
      <c r="N71">
        <v>329</v>
      </c>
      <c r="O71">
        <v>73</v>
      </c>
      <c r="P71">
        <v>232</v>
      </c>
      <c r="Q71">
        <v>7812</v>
      </c>
      <c r="R71">
        <v>776</v>
      </c>
      <c r="S71">
        <v>188</v>
      </c>
      <c r="T71">
        <v>32</v>
      </c>
      <c r="U71">
        <v>462</v>
      </c>
      <c r="V71">
        <v>146</v>
      </c>
    </row>
    <row r="72" spans="1:22" x14ac:dyDescent="0.2">
      <c r="A72">
        <v>1891</v>
      </c>
      <c r="B72">
        <v>4681</v>
      </c>
      <c r="C72">
        <f t="shared" si="2"/>
        <v>68.817994707438999</v>
      </c>
      <c r="D72">
        <f t="shared" si="3"/>
        <v>-0.54395765951190356</v>
      </c>
      <c r="E72">
        <v>32</v>
      </c>
      <c r="G72">
        <v>0</v>
      </c>
      <c r="H72">
        <v>2</v>
      </c>
      <c r="I72">
        <v>10.433</v>
      </c>
      <c r="J72">
        <v>9.73</v>
      </c>
      <c r="K72" s="2">
        <v>1.66</v>
      </c>
      <c r="L72" s="2">
        <v>1.4783999999999999</v>
      </c>
      <c r="M72">
        <v>24</v>
      </c>
      <c r="N72">
        <v>328</v>
      </c>
      <c r="O72">
        <v>71</v>
      </c>
      <c r="P72">
        <v>222</v>
      </c>
      <c r="Q72">
        <v>7450</v>
      </c>
      <c r="R72">
        <v>860</v>
      </c>
      <c r="S72">
        <v>176</v>
      </c>
      <c r="T72">
        <v>31</v>
      </c>
      <c r="U72">
        <v>480</v>
      </c>
      <c r="V72">
        <v>152</v>
      </c>
    </row>
    <row r="73" spans="1:22" x14ac:dyDescent="0.2">
      <c r="A73">
        <v>1892</v>
      </c>
      <c r="B73">
        <v>4634</v>
      </c>
      <c r="C73">
        <f t="shared" si="2"/>
        <v>68.127021464275217</v>
      </c>
      <c r="D73">
        <f t="shared" si="3"/>
        <v>-0.69097324316378206</v>
      </c>
      <c r="E73">
        <v>30</v>
      </c>
      <c r="G73">
        <v>0</v>
      </c>
      <c r="H73">
        <v>2</v>
      </c>
      <c r="I73">
        <v>10.433</v>
      </c>
      <c r="J73">
        <v>11.9</v>
      </c>
      <c r="K73" s="2">
        <v>1.51</v>
      </c>
      <c r="L73" s="2">
        <v>1.4124000000000001</v>
      </c>
      <c r="M73">
        <v>22</v>
      </c>
      <c r="N73">
        <v>330</v>
      </c>
      <c r="O73">
        <v>70</v>
      </c>
      <c r="P73">
        <v>218</v>
      </c>
      <c r="Q73">
        <v>6704</v>
      </c>
      <c r="R73">
        <v>1292</v>
      </c>
      <c r="S73">
        <v>172</v>
      </c>
      <c r="T73">
        <v>31</v>
      </c>
      <c r="U73">
        <v>498</v>
      </c>
      <c r="V73">
        <v>157</v>
      </c>
    </row>
    <row r="74" spans="1:22" x14ac:dyDescent="0.2">
      <c r="A74">
        <v>1893</v>
      </c>
      <c r="B74">
        <v>4607</v>
      </c>
      <c r="C74">
        <f t="shared" si="2"/>
        <v>67.730079388415177</v>
      </c>
      <c r="D74">
        <f t="shared" si="3"/>
        <v>-0.39694207586003927</v>
      </c>
      <c r="E74">
        <v>30</v>
      </c>
      <c r="G74">
        <v>0</v>
      </c>
      <c r="H74">
        <v>2</v>
      </c>
      <c r="I74">
        <v>10.16</v>
      </c>
      <c r="J74">
        <v>10.43</v>
      </c>
      <c r="K74" s="2">
        <v>1.36</v>
      </c>
      <c r="L74" s="2">
        <v>1.3596000000000001</v>
      </c>
      <c r="M74">
        <v>16</v>
      </c>
      <c r="N74">
        <v>336</v>
      </c>
      <c r="O74">
        <v>67</v>
      </c>
      <c r="P74">
        <v>212</v>
      </c>
      <c r="Q74">
        <v>6350</v>
      </c>
      <c r="R74">
        <v>1210</v>
      </c>
      <c r="S74">
        <v>169</v>
      </c>
      <c r="T74">
        <v>30</v>
      </c>
      <c r="U74">
        <v>515</v>
      </c>
      <c r="V74">
        <v>162</v>
      </c>
    </row>
    <row r="75" spans="1:22" x14ac:dyDescent="0.2">
      <c r="A75">
        <v>1894</v>
      </c>
      <c r="B75">
        <v>4589</v>
      </c>
      <c r="C75">
        <f t="shared" si="2"/>
        <v>67.465451337841813</v>
      </c>
      <c r="D75">
        <f t="shared" si="3"/>
        <v>-0.26462805057336425</v>
      </c>
      <c r="E75">
        <v>34</v>
      </c>
      <c r="G75">
        <v>0</v>
      </c>
      <c r="H75">
        <v>2</v>
      </c>
      <c r="I75">
        <v>8.9359999999999999</v>
      </c>
      <c r="J75">
        <v>8.61</v>
      </c>
      <c r="K75" s="2">
        <v>1.28</v>
      </c>
      <c r="L75" s="2">
        <v>1.4124000000000001</v>
      </c>
      <c r="M75">
        <v>14</v>
      </c>
      <c r="N75">
        <v>340</v>
      </c>
      <c r="O75">
        <v>66</v>
      </c>
      <c r="P75">
        <v>211</v>
      </c>
      <c r="Q75">
        <v>5988</v>
      </c>
      <c r="R75">
        <v>1867</v>
      </c>
      <c r="S75">
        <v>190</v>
      </c>
      <c r="T75">
        <v>29</v>
      </c>
      <c r="U75">
        <v>533</v>
      </c>
      <c r="V75">
        <v>167</v>
      </c>
    </row>
    <row r="76" spans="1:22" x14ac:dyDescent="0.2">
      <c r="A76">
        <v>1895</v>
      </c>
      <c r="B76">
        <v>4560</v>
      </c>
      <c r="C76">
        <f t="shared" si="2"/>
        <v>67.039106145251395</v>
      </c>
      <c r="D76">
        <f t="shared" si="3"/>
        <v>-0.42634519259041781</v>
      </c>
      <c r="E76">
        <v>36</v>
      </c>
      <c r="G76">
        <v>0</v>
      </c>
      <c r="H76">
        <v>2</v>
      </c>
      <c r="I76">
        <v>7.4989999999999997</v>
      </c>
      <c r="J76">
        <v>7.14</v>
      </c>
      <c r="K76" s="2">
        <v>1.28</v>
      </c>
      <c r="L76" s="2">
        <v>1.3596000000000001</v>
      </c>
      <c r="M76">
        <v>10</v>
      </c>
      <c r="N76">
        <v>329</v>
      </c>
      <c r="O76">
        <v>69</v>
      </c>
      <c r="P76">
        <v>208</v>
      </c>
      <c r="Q76">
        <v>6899</v>
      </c>
      <c r="R76">
        <v>1345</v>
      </c>
      <c r="S76">
        <v>247</v>
      </c>
      <c r="T76">
        <v>28</v>
      </c>
      <c r="U76">
        <v>550</v>
      </c>
      <c r="V76">
        <v>172</v>
      </c>
    </row>
    <row r="77" spans="1:22" x14ac:dyDescent="0.2">
      <c r="A77">
        <v>1896</v>
      </c>
      <c r="B77">
        <v>4542</v>
      </c>
      <c r="C77">
        <f t="shared" si="2"/>
        <v>66.774478094678045</v>
      </c>
      <c r="D77">
        <f t="shared" si="3"/>
        <v>-0.26462805057335004</v>
      </c>
      <c r="E77">
        <v>34</v>
      </c>
      <c r="G77">
        <v>0</v>
      </c>
      <c r="H77">
        <v>2</v>
      </c>
      <c r="I77" s="3">
        <v>7.8070000000000004</v>
      </c>
      <c r="J77" s="3">
        <v>7.63</v>
      </c>
      <c r="K77" s="6">
        <v>1.43</v>
      </c>
      <c r="L77" s="6">
        <v>1.2804</v>
      </c>
      <c r="M77">
        <v>11</v>
      </c>
      <c r="N77">
        <v>318</v>
      </c>
      <c r="O77">
        <v>69</v>
      </c>
      <c r="P77">
        <v>206</v>
      </c>
      <c r="Q77">
        <v>5530</v>
      </c>
      <c r="R77">
        <v>1128</v>
      </c>
      <c r="S77">
        <v>246</v>
      </c>
      <c r="T77">
        <v>27</v>
      </c>
      <c r="U77">
        <v>568</v>
      </c>
      <c r="V77">
        <v>177</v>
      </c>
    </row>
    <row r="78" spans="1:22" x14ac:dyDescent="0.2">
      <c r="A78">
        <v>1897</v>
      </c>
      <c r="B78">
        <v>4530</v>
      </c>
      <c r="C78">
        <f t="shared" si="2"/>
        <v>66.598059394295802</v>
      </c>
      <c r="D78">
        <f t="shared" si="3"/>
        <v>-0.17641870038224283</v>
      </c>
      <c r="E78">
        <v>40</v>
      </c>
      <c r="G78">
        <v>0</v>
      </c>
      <c r="H78">
        <v>2</v>
      </c>
      <c r="I78">
        <v>8.1630000000000003</v>
      </c>
      <c r="J78">
        <v>7.77</v>
      </c>
      <c r="K78" s="2">
        <v>1.64</v>
      </c>
      <c r="L78" s="2">
        <v>1.2936000000000001</v>
      </c>
      <c r="M78">
        <v>13</v>
      </c>
      <c r="N78">
        <v>313</v>
      </c>
      <c r="O78">
        <v>68</v>
      </c>
      <c r="P78">
        <v>199</v>
      </c>
      <c r="Q78">
        <v>5274</v>
      </c>
      <c r="R78">
        <v>1209</v>
      </c>
      <c r="S78">
        <v>233</v>
      </c>
      <c r="T78">
        <v>26</v>
      </c>
      <c r="U78">
        <v>586</v>
      </c>
      <c r="V78">
        <v>182</v>
      </c>
    </row>
    <row r="79" spans="1:22" x14ac:dyDescent="0.2">
      <c r="A79">
        <v>1898</v>
      </c>
      <c r="B79">
        <v>4518</v>
      </c>
      <c r="C79">
        <f t="shared" si="2"/>
        <v>66.42164069391356</v>
      </c>
      <c r="D79">
        <f t="shared" si="3"/>
        <v>-0.17641870038224283</v>
      </c>
      <c r="E79">
        <v>40</v>
      </c>
      <c r="G79">
        <v>0</v>
      </c>
      <c r="H79">
        <v>2</v>
      </c>
      <c r="I79">
        <v>8.0850000000000009</v>
      </c>
      <c r="J79">
        <v>6.37</v>
      </c>
      <c r="K79" s="2">
        <v>1.43</v>
      </c>
      <c r="L79" s="2">
        <v>1.4256</v>
      </c>
      <c r="M79">
        <v>15</v>
      </c>
      <c r="N79">
        <v>313</v>
      </c>
      <c r="O79">
        <v>63</v>
      </c>
      <c r="P79">
        <v>195</v>
      </c>
      <c r="Q79">
        <v>4968</v>
      </c>
      <c r="R79">
        <v>1180</v>
      </c>
      <c r="S79">
        <v>275</v>
      </c>
      <c r="T79">
        <v>25</v>
      </c>
      <c r="U79">
        <v>603</v>
      </c>
      <c r="V79">
        <v>187</v>
      </c>
    </row>
    <row r="80" spans="1:22" x14ac:dyDescent="0.2">
      <c r="A80">
        <v>1899</v>
      </c>
      <c r="B80">
        <v>4502</v>
      </c>
      <c r="C80">
        <f t="shared" si="2"/>
        <v>66.186415760070574</v>
      </c>
      <c r="D80">
        <f t="shared" si="3"/>
        <v>-0.23522493384298571</v>
      </c>
      <c r="E80">
        <v>40</v>
      </c>
      <c r="G80">
        <v>0</v>
      </c>
      <c r="H80">
        <v>2</v>
      </c>
      <c r="I80">
        <v>8.0850000000000009</v>
      </c>
      <c r="J80">
        <v>6.86</v>
      </c>
      <c r="K80" s="2">
        <v>1.38</v>
      </c>
      <c r="L80" s="2">
        <v>1.3331999999999999</v>
      </c>
      <c r="M80">
        <v>15</v>
      </c>
      <c r="N80">
        <v>301</v>
      </c>
      <c r="O80">
        <v>67</v>
      </c>
      <c r="P80">
        <v>194</v>
      </c>
      <c r="Q80">
        <v>5516</v>
      </c>
      <c r="R80">
        <v>999</v>
      </c>
      <c r="S80">
        <v>197</v>
      </c>
      <c r="T80">
        <v>24</v>
      </c>
      <c r="U80">
        <v>621</v>
      </c>
      <c r="V80">
        <v>192</v>
      </c>
    </row>
    <row r="81" spans="1:22" x14ac:dyDescent="0.2">
      <c r="A81">
        <v>1900</v>
      </c>
      <c r="B81">
        <v>4469</v>
      </c>
      <c r="C81">
        <f t="shared" si="2"/>
        <v>65.701264334019413</v>
      </c>
      <c r="D81">
        <f t="shared" si="3"/>
        <v>-0.48515142605116068</v>
      </c>
      <c r="E81">
        <v>40</v>
      </c>
      <c r="G81">
        <v>0</v>
      </c>
      <c r="H81">
        <v>2</v>
      </c>
      <c r="I81">
        <v>8.3629999999999995</v>
      </c>
      <c r="J81">
        <v>9.0299999999999994</v>
      </c>
      <c r="K81" s="2">
        <v>1.43</v>
      </c>
      <c r="L81" s="2">
        <v>1.3859999999999999</v>
      </c>
      <c r="M81">
        <v>15</v>
      </c>
      <c r="N81">
        <v>293</v>
      </c>
      <c r="O81">
        <v>69</v>
      </c>
      <c r="P81">
        <v>191</v>
      </c>
      <c r="Q81">
        <v>5325</v>
      </c>
      <c r="R81">
        <v>1327</v>
      </c>
      <c r="S81">
        <v>284</v>
      </c>
      <c r="T81">
        <v>24</v>
      </c>
      <c r="U81">
        <v>639</v>
      </c>
      <c r="V81">
        <v>197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H100"/>
  <sheetViews>
    <sheetView topLeftCell="R1" zoomScale="125" zoomScaleNormal="162" workbookViewId="0">
      <selection activeCell="W2" sqref="W2:W81"/>
    </sheetView>
  </sheetViews>
  <sheetFormatPr baseColWidth="10" defaultRowHeight="16" x14ac:dyDescent="0.2"/>
  <cols>
    <col min="6" max="11" width="13.83203125" customWidth="1"/>
    <col min="12" max="12" width="13.6640625" customWidth="1"/>
    <col min="23" max="23" width="9" customWidth="1"/>
    <col min="32" max="32" width="12.5" style="2" customWidth="1"/>
  </cols>
  <sheetData>
    <row r="1" spans="3:33" x14ac:dyDescent="0.2">
      <c r="C1" s="16" t="s">
        <v>15</v>
      </c>
      <c r="F1" s="19" t="s">
        <v>10</v>
      </c>
      <c r="G1" s="19" t="s">
        <v>21</v>
      </c>
      <c r="H1" s="19"/>
      <c r="I1" s="19" t="s">
        <v>11</v>
      </c>
      <c r="J1" s="19"/>
      <c r="K1" s="19"/>
      <c r="L1" s="19" t="s">
        <v>12</v>
      </c>
      <c r="W1" t="s">
        <v>2</v>
      </c>
      <c r="Z1" t="s">
        <v>3</v>
      </c>
      <c r="AC1" s="2" t="s">
        <v>7</v>
      </c>
      <c r="AF1" s="2" t="s">
        <v>1</v>
      </c>
    </row>
    <row r="2" spans="3:33" x14ac:dyDescent="0.2">
      <c r="C2" s="16">
        <v>0.27</v>
      </c>
      <c r="F2" s="19"/>
      <c r="G2" s="19"/>
      <c r="H2" s="19"/>
      <c r="I2" s="19"/>
      <c r="J2" s="19"/>
      <c r="K2" s="19"/>
      <c r="L2" s="19"/>
      <c r="W2">
        <v>6.2489999999999997</v>
      </c>
      <c r="X2" s="8">
        <f>W2*64.262</f>
        <v>401.573238</v>
      </c>
      <c r="Z2" s="2">
        <f>23.67/4.85</f>
        <v>4.880412371134021</v>
      </c>
      <c r="AA2" s="8"/>
      <c r="AC2" s="9">
        <v>2.76</v>
      </c>
      <c r="AD2" s="8">
        <f>AC2*56.66</f>
        <v>156.38159999999999</v>
      </c>
      <c r="AF2" s="10">
        <v>1.23</v>
      </c>
      <c r="AG2" s="8">
        <f>AF2*48.93</f>
        <v>60.183900000000001</v>
      </c>
    </row>
    <row r="3" spans="3:33" x14ac:dyDescent="0.2">
      <c r="C3" s="16">
        <v>0.34</v>
      </c>
      <c r="F3" s="19"/>
      <c r="G3" s="19"/>
      <c r="H3" s="19"/>
      <c r="I3" s="19"/>
      <c r="J3" s="19"/>
      <c r="K3" s="19"/>
      <c r="L3" s="19"/>
      <c r="W3">
        <v>5.8449999999999998</v>
      </c>
      <c r="X3" s="8">
        <f t="shared" ref="X3:X27" si="0">W3*64.262</f>
        <v>375.61138999999997</v>
      </c>
      <c r="Z3">
        <v>6.8</v>
      </c>
      <c r="AA3" s="8"/>
      <c r="AC3" s="9">
        <v>2.92</v>
      </c>
      <c r="AD3" s="8">
        <f t="shared" ref="AD3:AD27" si="1">AC3*56.66</f>
        <v>165.44719999999998</v>
      </c>
      <c r="AF3" s="10">
        <v>1.29</v>
      </c>
      <c r="AG3" s="8">
        <f t="shared" ref="AG3:AG27" si="2">AF3*48.93</f>
        <v>63.119700000000002</v>
      </c>
    </row>
    <row r="4" spans="3:33" x14ac:dyDescent="0.2">
      <c r="C4" s="16">
        <v>0.21</v>
      </c>
      <c r="F4" s="19"/>
      <c r="G4" s="19"/>
      <c r="H4" s="19"/>
      <c r="I4" s="19"/>
      <c r="J4" s="19"/>
      <c r="K4" s="19"/>
      <c r="L4" s="19"/>
      <c r="W4">
        <v>6.47</v>
      </c>
      <c r="X4" s="8">
        <f t="shared" si="0"/>
        <v>415.77513999999996</v>
      </c>
      <c r="Z4">
        <v>3.85</v>
      </c>
      <c r="AA4" s="8"/>
      <c r="AC4" s="9">
        <v>2.63</v>
      </c>
      <c r="AD4" s="8">
        <f t="shared" si="1"/>
        <v>149.01579999999998</v>
      </c>
      <c r="AF4" s="10">
        <v>1.38</v>
      </c>
      <c r="AG4" s="8">
        <f t="shared" si="2"/>
        <v>67.523399999999995</v>
      </c>
    </row>
    <row r="5" spans="3:33" x14ac:dyDescent="0.2">
      <c r="C5" s="16">
        <v>0.48</v>
      </c>
      <c r="F5" s="19"/>
      <c r="G5" s="19"/>
      <c r="H5" s="19"/>
      <c r="I5" s="19"/>
      <c r="J5" s="19"/>
      <c r="K5" s="19"/>
      <c r="L5" s="19"/>
      <c r="W5">
        <v>7.8369999999999997</v>
      </c>
      <c r="X5" s="8">
        <f t="shared" si="0"/>
        <v>503.62129399999998</v>
      </c>
      <c r="Z5">
        <v>7.7</v>
      </c>
      <c r="AA5" s="8"/>
      <c r="AC5" s="9">
        <v>3.01</v>
      </c>
      <c r="AD5" s="8">
        <f t="shared" si="1"/>
        <v>170.54659999999998</v>
      </c>
      <c r="AF5" s="10">
        <v>1.24</v>
      </c>
      <c r="AG5" s="8">
        <f t="shared" si="2"/>
        <v>60.673200000000001</v>
      </c>
    </row>
    <row r="6" spans="3:33" x14ac:dyDescent="0.2">
      <c r="C6" s="16">
        <v>0.33</v>
      </c>
      <c r="F6" s="19"/>
      <c r="G6" s="19"/>
      <c r="H6" s="19"/>
      <c r="I6" s="19"/>
      <c r="J6" s="19"/>
      <c r="K6" s="19"/>
      <c r="L6" s="19"/>
      <c r="W6">
        <v>7.7759999999999998</v>
      </c>
      <c r="X6" s="8">
        <f t="shared" si="0"/>
        <v>499.70131199999997</v>
      </c>
      <c r="Z6">
        <v>5.3</v>
      </c>
      <c r="AA6" s="8"/>
      <c r="AC6" s="9">
        <v>2.72</v>
      </c>
      <c r="AD6" s="8">
        <f t="shared" si="1"/>
        <v>154.11520000000002</v>
      </c>
      <c r="AF6" s="10">
        <v>1.21</v>
      </c>
      <c r="AG6" s="8">
        <f t="shared" si="2"/>
        <v>59.205300000000001</v>
      </c>
    </row>
    <row r="7" spans="3:33" x14ac:dyDescent="0.2">
      <c r="C7" s="16">
        <v>0.48</v>
      </c>
      <c r="F7" s="19"/>
      <c r="G7" s="19"/>
      <c r="H7" s="19"/>
      <c r="I7" s="19"/>
      <c r="J7" s="19"/>
      <c r="K7" s="19"/>
      <c r="L7" s="19"/>
      <c r="W7">
        <v>7.9740000000000002</v>
      </c>
      <c r="X7" s="8">
        <f t="shared" si="0"/>
        <v>512.42518800000005</v>
      </c>
      <c r="Z7">
        <v>7.7</v>
      </c>
      <c r="AA7" s="8"/>
      <c r="AC7" s="9">
        <v>2.82</v>
      </c>
      <c r="AD7" s="8">
        <f t="shared" si="1"/>
        <v>159.78119999999998</v>
      </c>
      <c r="AF7" s="10">
        <v>1.34</v>
      </c>
      <c r="AG7" s="8">
        <f t="shared" si="2"/>
        <v>65.566200000000009</v>
      </c>
    </row>
    <row r="8" spans="3:33" x14ac:dyDescent="0.2">
      <c r="C8" s="16">
        <v>0.53</v>
      </c>
      <c r="F8" s="19"/>
      <c r="G8" s="19"/>
      <c r="H8" s="19"/>
      <c r="I8" s="19"/>
      <c r="J8" s="19"/>
      <c r="K8" s="19"/>
      <c r="L8" s="19"/>
      <c r="W8">
        <v>8.0009999999999994</v>
      </c>
      <c r="X8" s="8">
        <f t="shared" si="0"/>
        <v>514.16026199999999</v>
      </c>
      <c r="Z8">
        <v>8.48</v>
      </c>
      <c r="AA8" s="8"/>
      <c r="AC8" s="9">
        <v>2.7</v>
      </c>
      <c r="AD8" s="8">
        <f t="shared" si="1"/>
        <v>152.982</v>
      </c>
      <c r="AF8" s="10">
        <v>1.42</v>
      </c>
      <c r="AG8" s="8">
        <f t="shared" si="2"/>
        <v>69.480599999999995</v>
      </c>
    </row>
    <row r="9" spans="3:33" x14ac:dyDescent="0.2">
      <c r="C9" s="16">
        <v>0.25</v>
      </c>
      <c r="F9" s="19"/>
      <c r="G9" s="19"/>
      <c r="H9" s="19"/>
      <c r="I9" s="19"/>
      <c r="J9" s="19"/>
      <c r="K9" s="19"/>
      <c r="L9" s="19"/>
      <c r="W9">
        <v>6.4669999999999996</v>
      </c>
      <c r="X9" s="8">
        <f t="shared" si="0"/>
        <v>415.58235399999995</v>
      </c>
      <c r="Z9">
        <v>4.0599999999999996</v>
      </c>
      <c r="AA9" s="8"/>
      <c r="AC9" s="9">
        <v>2.69</v>
      </c>
      <c r="AD9" s="8">
        <f t="shared" si="1"/>
        <v>152.41539999999998</v>
      </c>
      <c r="AF9" s="10">
        <v>1.33</v>
      </c>
      <c r="AG9" s="8">
        <f t="shared" si="2"/>
        <v>65.076900000000009</v>
      </c>
    </row>
    <row r="10" spans="3:33" x14ac:dyDescent="0.2">
      <c r="C10" s="16">
        <v>0.31</v>
      </c>
      <c r="F10" s="19"/>
      <c r="G10" s="19"/>
      <c r="H10" s="19"/>
      <c r="I10" s="19"/>
      <c r="J10" s="19"/>
      <c r="K10" s="19"/>
      <c r="L10" s="19"/>
      <c r="W10">
        <v>6.7380000000000004</v>
      </c>
      <c r="X10" s="8">
        <f t="shared" si="0"/>
        <v>432.99735600000002</v>
      </c>
      <c r="Z10">
        <v>4.92</v>
      </c>
      <c r="AA10" s="8"/>
      <c r="AC10" s="2">
        <v>3.21</v>
      </c>
      <c r="AD10" s="8">
        <f t="shared" si="1"/>
        <v>181.87859999999998</v>
      </c>
      <c r="AF10" s="2">
        <v>1.31</v>
      </c>
      <c r="AG10" s="8">
        <f t="shared" si="2"/>
        <v>64.098300000000009</v>
      </c>
    </row>
    <row r="11" spans="3:33" x14ac:dyDescent="0.2">
      <c r="C11" s="16">
        <v>0.43</v>
      </c>
      <c r="F11" s="19"/>
      <c r="G11" s="19"/>
      <c r="H11" s="19"/>
      <c r="I11" s="19"/>
      <c r="J11" s="19"/>
      <c r="K11" s="19"/>
      <c r="L11" s="19"/>
      <c r="W11">
        <v>7.702</v>
      </c>
      <c r="X11" s="8">
        <f t="shared" si="0"/>
        <v>494.94592399999999</v>
      </c>
      <c r="Z11">
        <v>6.93</v>
      </c>
      <c r="AA11" s="8"/>
      <c r="AC11" s="2">
        <v>3.2</v>
      </c>
      <c r="AD11" s="8">
        <f t="shared" si="1"/>
        <v>181.31200000000001</v>
      </c>
      <c r="AF11" s="2">
        <v>1.33</v>
      </c>
      <c r="AG11" s="8">
        <f t="shared" si="2"/>
        <v>65.076900000000009</v>
      </c>
    </row>
    <row r="12" spans="3:33" x14ac:dyDescent="0.2">
      <c r="C12" s="16">
        <v>0.44</v>
      </c>
      <c r="F12" s="19"/>
      <c r="G12" s="19"/>
      <c r="H12" s="19"/>
      <c r="I12" s="19"/>
      <c r="J12" s="19"/>
      <c r="K12" s="19"/>
      <c r="L12" s="19"/>
      <c r="W12">
        <v>7.3120000000000003</v>
      </c>
      <c r="X12" s="8">
        <f t="shared" si="0"/>
        <v>469.88374400000004</v>
      </c>
      <c r="Z12">
        <v>7.08</v>
      </c>
      <c r="AA12" s="8"/>
      <c r="AC12" s="2">
        <v>3.3</v>
      </c>
      <c r="AD12" s="8">
        <f t="shared" si="1"/>
        <v>186.97799999999998</v>
      </c>
      <c r="AF12" s="2">
        <v>1.6</v>
      </c>
      <c r="AG12" s="8">
        <f t="shared" si="2"/>
        <v>78.288000000000011</v>
      </c>
    </row>
    <row r="13" spans="3:33" x14ac:dyDescent="0.2">
      <c r="C13" s="16">
        <v>0.24</v>
      </c>
      <c r="F13" s="19"/>
      <c r="G13" s="19"/>
      <c r="H13" s="19"/>
      <c r="I13" s="19"/>
      <c r="J13" s="19"/>
      <c r="K13" s="19"/>
      <c r="L13" s="19"/>
      <c r="W13">
        <v>5.4210000000000003</v>
      </c>
      <c r="X13" s="8">
        <f t="shared" si="0"/>
        <v>348.36430200000001</v>
      </c>
      <c r="Z13">
        <v>3.84</v>
      </c>
      <c r="AA13" s="8"/>
      <c r="AC13" s="2">
        <v>2.94</v>
      </c>
      <c r="AD13" s="8">
        <f t="shared" si="1"/>
        <v>166.5804</v>
      </c>
      <c r="AF13" s="2">
        <v>1.29</v>
      </c>
      <c r="AG13" s="8">
        <f t="shared" si="2"/>
        <v>63.119700000000002</v>
      </c>
    </row>
    <row r="14" spans="3:33" x14ac:dyDescent="0.2">
      <c r="C14" s="16">
        <v>0.2</v>
      </c>
      <c r="F14" s="19"/>
      <c r="G14" s="19"/>
      <c r="H14" s="19"/>
      <c r="I14" s="19"/>
      <c r="J14" s="19"/>
      <c r="K14" s="19"/>
      <c r="L14" s="19"/>
      <c r="W14">
        <v>5.1130000000000004</v>
      </c>
      <c r="X14" s="8">
        <f t="shared" si="0"/>
        <v>328.57160600000003</v>
      </c>
      <c r="Z14">
        <v>3.2</v>
      </c>
      <c r="AA14" s="8"/>
      <c r="AC14" s="2">
        <v>2.61</v>
      </c>
      <c r="AD14" s="8">
        <f t="shared" si="1"/>
        <v>147.8826</v>
      </c>
      <c r="AF14" s="2">
        <v>1.1200000000000001</v>
      </c>
      <c r="AG14" s="8">
        <f t="shared" si="2"/>
        <v>54.801600000000008</v>
      </c>
    </row>
    <row r="15" spans="3:33" x14ac:dyDescent="0.2">
      <c r="C15" s="16">
        <v>0.4</v>
      </c>
      <c r="F15" s="19"/>
      <c r="G15" s="19"/>
      <c r="H15" s="19"/>
      <c r="I15" s="19"/>
      <c r="J15" s="19"/>
      <c r="K15" s="19"/>
      <c r="L15" s="19"/>
      <c r="W15">
        <v>5.7619999999999996</v>
      </c>
      <c r="X15" s="8">
        <f t="shared" si="0"/>
        <v>370.27764399999995</v>
      </c>
      <c r="Z15">
        <v>6.44</v>
      </c>
      <c r="AA15" s="8"/>
      <c r="AC15" s="2">
        <v>2.2599999999999998</v>
      </c>
      <c r="AD15" s="8">
        <f t="shared" si="1"/>
        <v>128.05159999999998</v>
      </c>
      <c r="AF15" s="2">
        <v>1.17</v>
      </c>
      <c r="AG15" s="8">
        <f t="shared" si="2"/>
        <v>57.248099999999994</v>
      </c>
    </row>
    <row r="16" spans="3:33" x14ac:dyDescent="0.2">
      <c r="C16" s="16">
        <v>0.22</v>
      </c>
      <c r="F16" s="19"/>
      <c r="G16" s="19"/>
      <c r="H16" s="19"/>
      <c r="I16" s="19"/>
      <c r="J16" s="19"/>
      <c r="K16" s="19"/>
      <c r="L16" s="19"/>
      <c r="W16">
        <v>6.4349999999999996</v>
      </c>
      <c r="X16" s="8">
        <f t="shared" si="0"/>
        <v>413.52596999999997</v>
      </c>
      <c r="Z16">
        <v>3.58</v>
      </c>
      <c r="AA16" s="8"/>
      <c r="AC16" s="2">
        <v>1.97</v>
      </c>
      <c r="AD16" s="8">
        <f t="shared" si="1"/>
        <v>111.6202</v>
      </c>
      <c r="AF16" s="2">
        <v>1.21</v>
      </c>
      <c r="AG16" s="8">
        <f t="shared" si="2"/>
        <v>59.205300000000001</v>
      </c>
    </row>
    <row r="17" spans="3:34" x14ac:dyDescent="0.2">
      <c r="C17" s="16">
        <v>0.34</v>
      </c>
      <c r="F17" s="19"/>
      <c r="G17" s="19"/>
      <c r="H17" s="19"/>
      <c r="I17" s="19"/>
      <c r="J17" s="19"/>
      <c r="K17" s="19"/>
      <c r="L17" s="19"/>
      <c r="W17">
        <v>7.1760000000000002</v>
      </c>
      <c r="X17" s="8">
        <f t="shared" si="0"/>
        <v>461.14411200000001</v>
      </c>
      <c r="Z17">
        <v>5.44</v>
      </c>
      <c r="AA17" s="8"/>
      <c r="AC17" s="2">
        <v>2.41</v>
      </c>
      <c r="AD17" s="8">
        <f t="shared" si="1"/>
        <v>136.5506</v>
      </c>
      <c r="AF17" s="2">
        <v>1.32</v>
      </c>
      <c r="AG17" s="8">
        <f t="shared" si="2"/>
        <v>64.587600000000009</v>
      </c>
    </row>
    <row r="18" spans="3:34" x14ac:dyDescent="0.2">
      <c r="C18" s="16">
        <v>0.49</v>
      </c>
      <c r="F18" s="19"/>
      <c r="G18" s="19"/>
      <c r="H18" s="19"/>
      <c r="I18" s="19"/>
      <c r="J18" s="19"/>
      <c r="K18" s="19"/>
      <c r="L18" s="19"/>
      <c r="W18">
        <v>6.8049999999999997</v>
      </c>
      <c r="X18" s="8">
        <f t="shared" si="0"/>
        <v>437.30291</v>
      </c>
      <c r="Z18">
        <v>7.9</v>
      </c>
      <c r="AA18" s="8"/>
      <c r="AC18" s="2">
        <v>2.76</v>
      </c>
      <c r="AD18" s="8">
        <f t="shared" si="1"/>
        <v>156.38159999999999</v>
      </c>
      <c r="AF18" s="2">
        <v>1.28</v>
      </c>
      <c r="AG18" s="8">
        <f t="shared" si="2"/>
        <v>62.630400000000002</v>
      </c>
    </row>
    <row r="19" spans="3:34" x14ac:dyDescent="0.2">
      <c r="C19" s="16">
        <v>0.37</v>
      </c>
      <c r="F19" s="19"/>
      <c r="G19" s="19"/>
      <c r="H19" s="19"/>
      <c r="I19" s="19"/>
      <c r="J19" s="19"/>
      <c r="K19" s="19"/>
      <c r="L19" s="19"/>
      <c r="W19">
        <v>6.7510000000000003</v>
      </c>
      <c r="X19" s="8">
        <f t="shared" si="0"/>
        <v>433.832762</v>
      </c>
      <c r="Z19">
        <v>5.89</v>
      </c>
      <c r="AA19" s="8"/>
      <c r="AC19" s="2">
        <v>3.25</v>
      </c>
      <c r="AD19" s="8">
        <f t="shared" si="1"/>
        <v>184.14499999999998</v>
      </c>
      <c r="AF19" s="2">
        <v>1.26</v>
      </c>
      <c r="AG19" s="8">
        <f t="shared" si="2"/>
        <v>61.651800000000001</v>
      </c>
    </row>
    <row r="20" spans="3:34" x14ac:dyDescent="0.2">
      <c r="C20" s="16">
        <v>0.46</v>
      </c>
      <c r="F20" s="19">
        <v>471</v>
      </c>
      <c r="G20" s="19">
        <v>70.8</v>
      </c>
      <c r="H20" s="19">
        <f>F20/G20</f>
        <v>6.6525423728813564</v>
      </c>
      <c r="I20" s="19">
        <v>95</v>
      </c>
      <c r="J20" s="19"/>
      <c r="K20" s="19"/>
      <c r="L20" s="19">
        <v>38</v>
      </c>
      <c r="W20">
        <v>8.4269999999999996</v>
      </c>
      <c r="X20" s="8">
        <f t="shared" si="0"/>
        <v>541.53587399999992</v>
      </c>
      <c r="Z20">
        <v>7.3</v>
      </c>
      <c r="AA20" s="8"/>
      <c r="AC20" s="2">
        <v>3.53</v>
      </c>
      <c r="AD20" s="8">
        <f t="shared" si="1"/>
        <v>200.00979999999998</v>
      </c>
      <c r="AF20" s="2">
        <v>1.61</v>
      </c>
      <c r="AG20" s="8">
        <f t="shared" si="2"/>
        <v>78.777300000000011</v>
      </c>
    </row>
    <row r="21" spans="3:34" x14ac:dyDescent="0.2">
      <c r="C21" s="16">
        <v>0.44</v>
      </c>
      <c r="F21" s="19">
        <v>318</v>
      </c>
      <c r="G21" s="19">
        <v>66.400000000000006</v>
      </c>
      <c r="H21" s="19">
        <f t="shared" ref="H21:H40" si="3">F21/G21</f>
        <v>4.7891566265060233</v>
      </c>
      <c r="I21" s="19">
        <v>51</v>
      </c>
      <c r="J21" s="19"/>
      <c r="K21" s="19"/>
      <c r="L21" s="19">
        <v>21</v>
      </c>
      <c r="W21">
        <v>7.7290000000000001</v>
      </c>
      <c r="X21" s="8">
        <f t="shared" si="0"/>
        <v>496.68099799999999</v>
      </c>
      <c r="Z21">
        <v>7</v>
      </c>
      <c r="AA21" s="8"/>
      <c r="AC21" s="2">
        <v>3.34</v>
      </c>
      <c r="AD21" s="8">
        <f t="shared" si="1"/>
        <v>189.24439999999998</v>
      </c>
      <c r="AF21" s="2">
        <v>1.45</v>
      </c>
      <c r="AG21" s="8">
        <f t="shared" si="2"/>
        <v>70.948499999999996</v>
      </c>
    </row>
    <row r="22" spans="3:34" x14ac:dyDescent="0.2">
      <c r="C22" s="16">
        <v>0.4</v>
      </c>
      <c r="F22" s="19">
        <v>399</v>
      </c>
      <c r="G22" s="19">
        <v>64.400000000000006</v>
      </c>
      <c r="H22" s="19">
        <f t="shared" si="3"/>
        <v>6.195652173913043</v>
      </c>
      <c r="I22" s="19">
        <v>74</v>
      </c>
      <c r="J22" s="19"/>
      <c r="K22" s="19"/>
      <c r="L22" s="19">
        <v>6</v>
      </c>
      <c r="W22">
        <v>6.6970000000000001</v>
      </c>
      <c r="X22" s="8">
        <f t="shared" si="0"/>
        <v>430.36261400000001</v>
      </c>
      <c r="Z22">
        <v>6.33</v>
      </c>
      <c r="AA22" s="8"/>
      <c r="AC22" s="2">
        <v>3.25</v>
      </c>
      <c r="AD22" s="8">
        <f t="shared" si="1"/>
        <v>184.14499999999998</v>
      </c>
      <c r="AF22" s="2">
        <v>1.29</v>
      </c>
      <c r="AG22" s="8">
        <f t="shared" si="2"/>
        <v>63.119700000000002</v>
      </c>
    </row>
    <row r="23" spans="3:34" x14ac:dyDescent="0.2">
      <c r="C23" s="16">
        <v>0.5</v>
      </c>
      <c r="F23" s="19">
        <v>368</v>
      </c>
      <c r="G23" s="19">
        <v>57.4</v>
      </c>
      <c r="H23" s="19">
        <f t="shared" si="3"/>
        <v>6.4111498257839719</v>
      </c>
      <c r="I23" s="19">
        <v>112</v>
      </c>
      <c r="J23" s="19"/>
      <c r="K23" s="19"/>
      <c r="L23" s="19">
        <v>46</v>
      </c>
      <c r="W23">
        <v>6.0229999999999997</v>
      </c>
      <c r="X23" s="8">
        <f t="shared" si="0"/>
        <v>387.050026</v>
      </c>
      <c r="Z23">
        <v>7.97</v>
      </c>
      <c r="AA23" s="8"/>
      <c r="AC23" s="2">
        <v>2.84</v>
      </c>
      <c r="AD23" s="8">
        <f t="shared" si="1"/>
        <v>160.91439999999997</v>
      </c>
      <c r="AF23" s="2">
        <v>1.1200000000000001</v>
      </c>
      <c r="AG23" s="8">
        <f t="shared" si="2"/>
        <v>54.801600000000008</v>
      </c>
    </row>
    <row r="24" spans="3:34" x14ac:dyDescent="0.2">
      <c r="C24" s="16">
        <v>0.28000000000000003</v>
      </c>
      <c r="F24" s="19">
        <v>754</v>
      </c>
      <c r="G24" s="19">
        <v>50.2</v>
      </c>
      <c r="H24" s="19">
        <f t="shared" si="3"/>
        <v>15.019920318725099</v>
      </c>
      <c r="I24" s="19">
        <v>9</v>
      </c>
      <c r="J24" s="19"/>
      <c r="K24" s="19"/>
      <c r="L24" s="19">
        <v>6</v>
      </c>
      <c r="W24">
        <v>5.2119999999999997</v>
      </c>
      <c r="X24" s="8">
        <f t="shared" si="0"/>
        <v>334.93354399999998</v>
      </c>
      <c r="Z24">
        <v>4.51</v>
      </c>
      <c r="AA24" s="8"/>
      <c r="AC24" s="2">
        <v>2.52</v>
      </c>
      <c r="AD24" s="8">
        <f t="shared" si="1"/>
        <v>142.78319999999999</v>
      </c>
      <c r="AF24" s="2">
        <v>1.18</v>
      </c>
      <c r="AG24" s="8">
        <f t="shared" si="2"/>
        <v>57.737399999999994</v>
      </c>
    </row>
    <row r="25" spans="3:34" x14ac:dyDescent="0.2">
      <c r="C25" s="16">
        <v>0.35</v>
      </c>
      <c r="F25" s="19">
        <v>802</v>
      </c>
      <c r="G25" s="19">
        <v>51.4</v>
      </c>
      <c r="H25" s="19">
        <f t="shared" si="3"/>
        <v>15.603112840466926</v>
      </c>
      <c r="I25" s="19">
        <v>39</v>
      </c>
      <c r="J25" s="19"/>
      <c r="K25" s="19"/>
      <c r="L25" s="19">
        <v>13</v>
      </c>
      <c r="W25">
        <v>6.3</v>
      </c>
      <c r="X25" s="8">
        <f t="shared" si="0"/>
        <v>404.85059999999999</v>
      </c>
      <c r="Z25">
        <v>5.54</v>
      </c>
      <c r="AA25" s="8"/>
      <c r="AC25" s="2">
        <v>2.5099999999999998</v>
      </c>
      <c r="AD25" s="8">
        <f t="shared" si="1"/>
        <v>142.21659999999997</v>
      </c>
      <c r="AF25" s="2">
        <v>1.32</v>
      </c>
      <c r="AG25" s="8">
        <f t="shared" si="2"/>
        <v>64.587600000000009</v>
      </c>
    </row>
    <row r="26" spans="3:34" x14ac:dyDescent="0.2">
      <c r="C26" s="16">
        <v>0.39</v>
      </c>
      <c r="F26" s="19">
        <v>1420</v>
      </c>
      <c r="G26" s="19">
        <v>50.11</v>
      </c>
      <c r="H26" s="19">
        <f t="shared" si="3"/>
        <v>28.337657154260626</v>
      </c>
      <c r="I26" s="19">
        <v>47</v>
      </c>
      <c r="J26" s="19"/>
      <c r="K26" s="19"/>
      <c r="L26" s="19">
        <v>18</v>
      </c>
      <c r="W26">
        <v>7.1369999999999996</v>
      </c>
      <c r="X26" s="8">
        <f t="shared" si="0"/>
        <v>458.63789399999996</v>
      </c>
      <c r="Z26">
        <v>6.16</v>
      </c>
      <c r="AC26" s="2">
        <v>2.5099999999999998</v>
      </c>
      <c r="AD26" s="8">
        <f t="shared" si="1"/>
        <v>142.21659999999997</v>
      </c>
      <c r="AF26" s="2">
        <v>1.5576000000000001</v>
      </c>
      <c r="AG26" s="8">
        <f t="shared" si="2"/>
        <v>76.213368000000003</v>
      </c>
    </row>
    <row r="27" spans="3:34" x14ac:dyDescent="0.2">
      <c r="C27" s="16">
        <v>1.41</v>
      </c>
      <c r="F27" s="19">
        <v>717</v>
      </c>
      <c r="G27" s="19">
        <v>54.8</v>
      </c>
      <c r="H27" s="19">
        <f t="shared" si="3"/>
        <v>13.083941605839417</v>
      </c>
      <c r="I27" s="19">
        <v>85</v>
      </c>
      <c r="J27" s="19"/>
      <c r="K27" s="19"/>
      <c r="L27" s="19">
        <v>43</v>
      </c>
      <c r="W27">
        <v>8.6210000000000004</v>
      </c>
      <c r="X27" s="8">
        <f t="shared" si="0"/>
        <v>554.002702</v>
      </c>
      <c r="Z27">
        <v>22.61</v>
      </c>
      <c r="AC27" s="2">
        <v>3.35</v>
      </c>
      <c r="AD27" s="8">
        <f t="shared" si="1"/>
        <v>189.81100000000001</v>
      </c>
      <c r="AF27" s="2">
        <v>2.31</v>
      </c>
      <c r="AG27" s="8">
        <f t="shared" si="2"/>
        <v>113.0283</v>
      </c>
    </row>
    <row r="28" spans="3:34" x14ac:dyDescent="0.2">
      <c r="C28" s="16">
        <v>1.1100000000000001</v>
      </c>
      <c r="F28" s="20">
        <v>355</v>
      </c>
      <c r="G28" s="20">
        <v>69.900000000000006</v>
      </c>
      <c r="H28" s="20">
        <f t="shared" si="3"/>
        <v>5.0786838340486407</v>
      </c>
      <c r="I28" s="20">
        <v>234</v>
      </c>
      <c r="J28" s="20"/>
      <c r="K28" s="20"/>
      <c r="L28" s="20">
        <v>125</v>
      </c>
      <c r="W28" s="1">
        <v>9.9860000000000007</v>
      </c>
      <c r="X28" s="1">
        <v>625</v>
      </c>
      <c r="Y28">
        <f>X28/W28</f>
        <v>62.587622671740434</v>
      </c>
      <c r="Z28" s="1">
        <v>17.78</v>
      </c>
      <c r="AA28" s="1">
        <v>89</v>
      </c>
      <c r="AB28">
        <f>AA28/Z28</f>
        <v>5.0056242969628792</v>
      </c>
      <c r="AC28" s="5">
        <v>2.5099999999999998</v>
      </c>
      <c r="AD28" s="1">
        <v>272</v>
      </c>
      <c r="AE28">
        <f>AD28/AC28</f>
        <v>108.36653386454184</v>
      </c>
      <c r="AF28" s="13">
        <v>1.5312000000000001</v>
      </c>
      <c r="AG28" s="12">
        <v>120</v>
      </c>
      <c r="AH28">
        <f>AG28/AF28</f>
        <v>78.369905956112845</v>
      </c>
    </row>
    <row r="29" spans="3:34" x14ac:dyDescent="0.2">
      <c r="C29" s="16">
        <v>1.28</v>
      </c>
      <c r="F29" s="19">
        <v>556</v>
      </c>
      <c r="G29" s="19">
        <v>50.7</v>
      </c>
      <c r="H29" s="19">
        <f t="shared" si="3"/>
        <v>10.966469428007889</v>
      </c>
      <c r="I29" s="19">
        <v>49</v>
      </c>
      <c r="J29" s="19"/>
      <c r="K29" s="19"/>
      <c r="L29" s="19">
        <v>9</v>
      </c>
      <c r="W29">
        <v>6.4370000000000003</v>
      </c>
      <c r="X29">
        <v>566</v>
      </c>
      <c r="Y29">
        <f t="shared" ref="Y29:Y81" si="4">X29/W29</f>
        <v>87.929159546372532</v>
      </c>
      <c r="Z29">
        <v>20.440000000000001</v>
      </c>
      <c r="AA29">
        <v>258</v>
      </c>
      <c r="AB29">
        <f t="shared" ref="AB29:AB81" si="5">AA29/Z29</f>
        <v>12.622309197651663</v>
      </c>
      <c r="AC29" s="2">
        <v>2.23</v>
      </c>
      <c r="AD29">
        <v>245</v>
      </c>
      <c r="AE29">
        <f t="shared" ref="AE29:AE81" si="6">AD29/AC29</f>
        <v>109.86547085201794</v>
      </c>
      <c r="AF29" s="2">
        <v>1.32</v>
      </c>
      <c r="AG29">
        <v>117</v>
      </c>
      <c r="AH29">
        <f t="shared" ref="AH29:AH81" si="7">AG29/AF29</f>
        <v>88.636363636363626</v>
      </c>
    </row>
    <row r="30" spans="3:34" x14ac:dyDescent="0.2">
      <c r="C30" s="16">
        <v>0.94</v>
      </c>
      <c r="F30" s="19">
        <v>428</v>
      </c>
      <c r="G30" s="19">
        <v>44.2</v>
      </c>
      <c r="H30" s="19">
        <f t="shared" si="3"/>
        <v>9.6832579185520355</v>
      </c>
      <c r="I30" s="19">
        <v>65</v>
      </c>
      <c r="J30" s="19"/>
      <c r="K30" s="19"/>
      <c r="L30" s="19">
        <v>42</v>
      </c>
      <c r="W30">
        <v>5.8890000000000002</v>
      </c>
      <c r="X30">
        <v>584</v>
      </c>
      <c r="Y30">
        <f t="shared" si="4"/>
        <v>99.167940227542871</v>
      </c>
      <c r="Z30">
        <v>15.05</v>
      </c>
      <c r="AA30">
        <v>219</v>
      </c>
      <c r="AB30">
        <f t="shared" si="5"/>
        <v>14.551495016611295</v>
      </c>
      <c r="AC30" s="2">
        <v>1.69</v>
      </c>
      <c r="AD30">
        <v>243</v>
      </c>
      <c r="AE30">
        <f t="shared" si="6"/>
        <v>143.7869822485207</v>
      </c>
      <c r="AF30" s="2">
        <v>1.1220000000000001</v>
      </c>
      <c r="AG30">
        <v>127</v>
      </c>
      <c r="AH30">
        <f t="shared" si="7"/>
        <v>113.19073083778964</v>
      </c>
    </row>
    <row r="31" spans="3:34" x14ac:dyDescent="0.2">
      <c r="C31" s="16">
        <v>0.96</v>
      </c>
      <c r="F31" s="19">
        <v>322</v>
      </c>
      <c r="G31" s="19">
        <v>40.299999999999997</v>
      </c>
      <c r="H31" s="19">
        <f t="shared" si="3"/>
        <v>7.9900744416873453</v>
      </c>
      <c r="I31" s="19">
        <v>150</v>
      </c>
      <c r="J31" s="19"/>
      <c r="K31" s="19"/>
      <c r="L31" s="19">
        <v>31</v>
      </c>
      <c r="W31" s="3">
        <v>7.0869999999999997</v>
      </c>
      <c r="X31">
        <v>619</v>
      </c>
      <c r="Y31">
        <f t="shared" si="4"/>
        <v>87.343022435445178</v>
      </c>
      <c r="Z31" s="3">
        <v>15.33</v>
      </c>
      <c r="AA31">
        <v>275</v>
      </c>
      <c r="AB31">
        <f t="shared" si="5"/>
        <v>17.938682322243967</v>
      </c>
      <c r="AC31" s="6">
        <v>1.87</v>
      </c>
      <c r="AD31">
        <v>213</v>
      </c>
      <c r="AE31">
        <f t="shared" si="6"/>
        <v>113.90374331550801</v>
      </c>
      <c r="AF31" s="6">
        <v>1.1484000000000001</v>
      </c>
      <c r="AG31">
        <v>118</v>
      </c>
      <c r="AH31">
        <f t="shared" si="7"/>
        <v>102.75165447579239</v>
      </c>
    </row>
    <row r="32" spans="3:34" x14ac:dyDescent="0.2">
      <c r="C32" s="16">
        <v>0.77</v>
      </c>
      <c r="F32" s="19">
        <v>173</v>
      </c>
      <c r="G32" s="19">
        <v>38.700000000000003</v>
      </c>
      <c r="H32" s="19">
        <f t="shared" si="3"/>
        <v>4.4702842377260978</v>
      </c>
      <c r="I32" s="19">
        <v>145</v>
      </c>
      <c r="J32" s="19">
        <v>24.9</v>
      </c>
      <c r="K32" s="19">
        <f>I32/J32</f>
        <v>5.8232931726907635</v>
      </c>
      <c r="L32" s="19">
        <v>12</v>
      </c>
      <c r="M32" s="19">
        <v>18.7</v>
      </c>
      <c r="N32">
        <f>L32/M32</f>
        <v>0.64171122994652408</v>
      </c>
      <c r="W32">
        <v>6.8890000000000002</v>
      </c>
      <c r="X32">
        <v>641</v>
      </c>
      <c r="Y32">
        <f t="shared" si="4"/>
        <v>93.046886340542898</v>
      </c>
      <c r="Z32">
        <v>12.25</v>
      </c>
      <c r="AA32">
        <v>270</v>
      </c>
      <c r="AB32">
        <f t="shared" si="5"/>
        <v>22.040816326530614</v>
      </c>
      <c r="AC32" s="2">
        <v>1.69</v>
      </c>
      <c r="AD32">
        <v>173</v>
      </c>
      <c r="AE32">
        <f t="shared" si="6"/>
        <v>102.36686390532545</v>
      </c>
      <c r="AF32" s="2">
        <v>1.1220000000000001</v>
      </c>
      <c r="AG32">
        <v>126</v>
      </c>
      <c r="AH32">
        <f t="shared" si="7"/>
        <v>112.29946524064169</v>
      </c>
    </row>
    <row r="33" spans="3:34" x14ac:dyDescent="0.2">
      <c r="C33" s="16">
        <v>0.87</v>
      </c>
      <c r="F33" s="19">
        <v>102</v>
      </c>
      <c r="G33" s="19">
        <v>40.1</v>
      </c>
      <c r="H33" s="19">
        <f t="shared" si="3"/>
        <v>2.5436408977556111</v>
      </c>
      <c r="I33" s="19">
        <v>62</v>
      </c>
      <c r="J33" s="19">
        <v>28.7</v>
      </c>
      <c r="K33" s="19">
        <f t="shared" ref="K33:K40" si="8">I33/J33</f>
        <v>2.1602787456445993</v>
      </c>
      <c r="L33" s="19">
        <v>14</v>
      </c>
      <c r="M33" s="19">
        <v>19.100000000000001</v>
      </c>
      <c r="N33">
        <f t="shared" ref="N33:N40" si="9">L33/M33</f>
        <v>0.73298429319371727</v>
      </c>
      <c r="W33">
        <v>7.4989999999999997</v>
      </c>
      <c r="X33">
        <v>672</v>
      </c>
      <c r="Y33">
        <f t="shared" si="4"/>
        <v>89.611948259767971</v>
      </c>
      <c r="Z33">
        <v>13.93</v>
      </c>
      <c r="AA33">
        <v>275</v>
      </c>
      <c r="AB33">
        <f t="shared" si="5"/>
        <v>19.74156496769562</v>
      </c>
      <c r="AC33" s="2">
        <v>1.95</v>
      </c>
      <c r="AD33">
        <v>125</v>
      </c>
      <c r="AE33">
        <f t="shared" si="6"/>
        <v>64.102564102564102</v>
      </c>
      <c r="AF33" s="2">
        <v>1.2804</v>
      </c>
      <c r="AG33">
        <v>109</v>
      </c>
      <c r="AH33">
        <f t="shared" si="7"/>
        <v>85.129646985317095</v>
      </c>
    </row>
    <row r="34" spans="3:34" x14ac:dyDescent="0.2">
      <c r="C34" s="16">
        <v>0.87</v>
      </c>
      <c r="F34" s="19">
        <v>135</v>
      </c>
      <c r="G34" s="19">
        <v>53.3</v>
      </c>
      <c r="H34" s="19">
        <f t="shared" si="3"/>
        <v>2.5328330206378986</v>
      </c>
      <c r="I34" s="19">
        <v>50</v>
      </c>
      <c r="J34" s="19">
        <v>33.299999999999997</v>
      </c>
      <c r="K34" s="19">
        <f t="shared" si="8"/>
        <v>1.5015015015015016</v>
      </c>
      <c r="L34" s="19">
        <v>29</v>
      </c>
      <c r="M34" s="19">
        <v>21</v>
      </c>
      <c r="N34">
        <f t="shared" si="9"/>
        <v>1.3809523809523809</v>
      </c>
      <c r="W34">
        <v>9.3539999999999992</v>
      </c>
      <c r="X34">
        <v>639</v>
      </c>
      <c r="Y34">
        <f t="shared" si="4"/>
        <v>68.313021167415016</v>
      </c>
      <c r="Z34">
        <v>15.61</v>
      </c>
      <c r="AA34">
        <v>279</v>
      </c>
      <c r="AB34">
        <f t="shared" si="5"/>
        <v>17.873158231902629</v>
      </c>
      <c r="AC34" s="2">
        <v>3.17</v>
      </c>
      <c r="AD34">
        <v>113</v>
      </c>
      <c r="AE34">
        <f t="shared" si="6"/>
        <v>35.646687697160885</v>
      </c>
      <c r="AF34" s="2">
        <v>1.7820000000000003</v>
      </c>
      <c r="AG34">
        <v>113</v>
      </c>
      <c r="AH34">
        <f t="shared" si="7"/>
        <v>63.411896745230067</v>
      </c>
    </row>
    <row r="35" spans="3:34" x14ac:dyDescent="0.2">
      <c r="C35" s="16">
        <v>1.17</v>
      </c>
      <c r="F35" s="19">
        <v>252</v>
      </c>
      <c r="G35" s="19">
        <v>72.5</v>
      </c>
      <c r="H35" s="19">
        <f t="shared" si="3"/>
        <v>3.4758620689655171</v>
      </c>
      <c r="I35" s="19">
        <v>75</v>
      </c>
      <c r="J35" s="19">
        <v>36</v>
      </c>
      <c r="K35" s="19">
        <f t="shared" si="8"/>
        <v>2.0833333333333335</v>
      </c>
      <c r="L35" s="19">
        <v>26</v>
      </c>
      <c r="M35" s="19">
        <v>27.11</v>
      </c>
      <c r="N35">
        <f t="shared" si="9"/>
        <v>0.95905569900405752</v>
      </c>
      <c r="W35">
        <v>11.162000000000001</v>
      </c>
      <c r="X35">
        <v>596</v>
      </c>
      <c r="Y35">
        <f t="shared" si="4"/>
        <v>53.395448844293135</v>
      </c>
      <c r="Z35">
        <v>21</v>
      </c>
      <c r="AA35">
        <v>308</v>
      </c>
      <c r="AB35">
        <f t="shared" si="5"/>
        <v>14.666666666666666</v>
      </c>
      <c r="AC35" s="2">
        <v>3.12</v>
      </c>
      <c r="AD35">
        <v>143</v>
      </c>
      <c r="AE35">
        <f t="shared" si="6"/>
        <v>45.833333333333329</v>
      </c>
      <c r="AF35" s="2">
        <v>1.7028000000000001</v>
      </c>
      <c r="AG35">
        <v>95</v>
      </c>
      <c r="AH35">
        <f t="shared" si="7"/>
        <v>55.790462767206954</v>
      </c>
    </row>
    <row r="36" spans="3:34" x14ac:dyDescent="0.2">
      <c r="C36" s="16">
        <v>0.84</v>
      </c>
      <c r="F36" s="19">
        <v>312</v>
      </c>
      <c r="G36" s="19">
        <v>74.900000000000006</v>
      </c>
      <c r="H36" s="19">
        <f t="shared" si="3"/>
        <v>4.1655540720961275</v>
      </c>
      <c r="I36" s="19">
        <v>289</v>
      </c>
      <c r="J36" s="19">
        <v>34.9</v>
      </c>
      <c r="K36" s="19">
        <f t="shared" si="8"/>
        <v>8.2808022922636102</v>
      </c>
      <c r="L36" s="19">
        <v>15</v>
      </c>
      <c r="M36" s="19">
        <v>27.6</v>
      </c>
      <c r="N36">
        <f t="shared" si="9"/>
        <v>0.54347826086956519</v>
      </c>
      <c r="W36">
        <v>12.781000000000001</v>
      </c>
      <c r="X36">
        <v>612</v>
      </c>
      <c r="Y36">
        <f t="shared" si="4"/>
        <v>47.883577184883812</v>
      </c>
      <c r="Z36">
        <v>15.05</v>
      </c>
      <c r="AA36">
        <v>309</v>
      </c>
      <c r="AB36">
        <f t="shared" si="5"/>
        <v>20.53156146179402</v>
      </c>
      <c r="AC36" s="2">
        <v>3.84</v>
      </c>
      <c r="AD36">
        <v>155</v>
      </c>
      <c r="AE36">
        <f t="shared" si="6"/>
        <v>40.364583333333336</v>
      </c>
      <c r="AF36" s="2">
        <v>2.3628</v>
      </c>
      <c r="AG36">
        <v>89</v>
      </c>
      <c r="AH36">
        <f t="shared" si="7"/>
        <v>37.667174538682922</v>
      </c>
    </row>
    <row r="37" spans="3:34" x14ac:dyDescent="0.2">
      <c r="C37" s="16">
        <v>0.57999999999999996</v>
      </c>
      <c r="F37" s="19">
        <v>359</v>
      </c>
      <c r="G37" s="19">
        <v>69.2</v>
      </c>
      <c r="H37" s="19">
        <f t="shared" si="3"/>
        <v>5.1878612716763</v>
      </c>
      <c r="I37" s="19">
        <v>246</v>
      </c>
      <c r="J37" s="19">
        <v>41.2</v>
      </c>
      <c r="K37" s="19">
        <f t="shared" si="8"/>
        <v>5.9708737864077666</v>
      </c>
      <c r="L37" s="19">
        <v>9</v>
      </c>
      <c r="M37" s="19">
        <v>25.3</v>
      </c>
      <c r="N37">
        <f t="shared" si="9"/>
        <v>0.35573122529644269</v>
      </c>
      <c r="W37" s="3">
        <v>8.6880000000000006</v>
      </c>
      <c r="X37">
        <v>588</v>
      </c>
      <c r="Y37">
        <f t="shared" si="4"/>
        <v>67.679558011049721</v>
      </c>
      <c r="Z37" s="3">
        <v>10.5</v>
      </c>
      <c r="AA37">
        <v>345</v>
      </c>
      <c r="AB37">
        <f t="shared" si="5"/>
        <v>32.857142857142854</v>
      </c>
      <c r="AC37" s="6">
        <v>2.61</v>
      </c>
      <c r="AD37">
        <v>181</v>
      </c>
      <c r="AE37">
        <f t="shared" si="6"/>
        <v>69.348659003831415</v>
      </c>
      <c r="AF37" s="6">
        <v>1.9668000000000001</v>
      </c>
      <c r="AG37">
        <v>71</v>
      </c>
      <c r="AH37">
        <f t="shared" si="7"/>
        <v>36.099247508643479</v>
      </c>
    </row>
    <row r="38" spans="3:34" x14ac:dyDescent="0.2">
      <c r="C38" s="16">
        <v>0.99</v>
      </c>
      <c r="F38" s="19">
        <v>334</v>
      </c>
      <c r="G38" s="19">
        <v>56.5</v>
      </c>
      <c r="H38" s="19">
        <f t="shared" si="3"/>
        <v>5.9115044247787614</v>
      </c>
      <c r="I38" s="19">
        <v>178</v>
      </c>
      <c r="J38" s="19">
        <v>42.2</v>
      </c>
      <c r="K38" s="19">
        <f t="shared" si="8"/>
        <v>4.2180094786729851</v>
      </c>
      <c r="L38" s="19">
        <v>14</v>
      </c>
      <c r="M38" s="19">
        <v>25</v>
      </c>
      <c r="N38">
        <f t="shared" si="9"/>
        <v>0.56000000000000005</v>
      </c>
      <c r="W38">
        <v>8.3629999999999995</v>
      </c>
      <c r="X38">
        <v>565</v>
      </c>
      <c r="Y38">
        <f t="shared" si="4"/>
        <v>67.559488221929939</v>
      </c>
      <c r="Z38">
        <v>17.78</v>
      </c>
      <c r="AA38">
        <v>359</v>
      </c>
      <c r="AB38">
        <f t="shared" si="5"/>
        <v>20.191226096737907</v>
      </c>
      <c r="AC38" s="2">
        <v>2.2000000000000002</v>
      </c>
      <c r="AD38">
        <v>192</v>
      </c>
      <c r="AE38">
        <f t="shared" si="6"/>
        <v>87.272727272727266</v>
      </c>
      <c r="AF38" s="2">
        <v>1.6764000000000001</v>
      </c>
      <c r="AG38">
        <v>81</v>
      </c>
      <c r="AH38">
        <f t="shared" si="7"/>
        <v>48.31782390837509</v>
      </c>
    </row>
    <row r="39" spans="3:34" x14ac:dyDescent="0.2">
      <c r="C39" s="16">
        <v>0.56999999999999995</v>
      </c>
      <c r="F39" s="19">
        <v>298</v>
      </c>
      <c r="G39" s="19">
        <v>44.3</v>
      </c>
      <c r="H39" s="19">
        <f t="shared" si="3"/>
        <v>6.7268623024830703</v>
      </c>
      <c r="I39" s="19">
        <v>110</v>
      </c>
      <c r="J39" s="19">
        <v>34.9</v>
      </c>
      <c r="K39" s="19">
        <f t="shared" si="8"/>
        <v>3.151862464183381</v>
      </c>
      <c r="L39" s="19">
        <v>19</v>
      </c>
      <c r="M39" s="19">
        <v>24.7</v>
      </c>
      <c r="N39">
        <f t="shared" si="9"/>
        <v>0.76923076923076927</v>
      </c>
      <c r="W39">
        <v>7.7290000000000001</v>
      </c>
      <c r="X39">
        <v>561</v>
      </c>
      <c r="Y39">
        <f t="shared" si="4"/>
        <v>72.583775391383099</v>
      </c>
      <c r="Z39">
        <v>10.220000000000001</v>
      </c>
      <c r="AA39">
        <v>360</v>
      </c>
      <c r="AB39">
        <f t="shared" si="5"/>
        <v>35.225048923679061</v>
      </c>
      <c r="AC39" s="2">
        <v>1.77</v>
      </c>
      <c r="AD39">
        <v>185</v>
      </c>
      <c r="AE39">
        <f t="shared" si="6"/>
        <v>104.51977401129943</v>
      </c>
      <c r="AF39" s="2">
        <v>1.3464</v>
      </c>
      <c r="AG39">
        <v>74</v>
      </c>
      <c r="AH39">
        <f t="shared" si="7"/>
        <v>54.961378490790253</v>
      </c>
    </row>
    <row r="40" spans="3:34" x14ac:dyDescent="0.2">
      <c r="C40" s="16">
        <v>0.69</v>
      </c>
      <c r="F40" s="19">
        <v>320</v>
      </c>
      <c r="G40" s="19">
        <v>43.1</v>
      </c>
      <c r="H40" s="19">
        <f t="shared" si="3"/>
        <v>7.4245939675174011</v>
      </c>
      <c r="I40" s="19">
        <v>42</v>
      </c>
      <c r="J40" s="19">
        <v>33.6</v>
      </c>
      <c r="K40" s="19">
        <f t="shared" si="8"/>
        <v>1.25</v>
      </c>
      <c r="L40" s="19">
        <v>25</v>
      </c>
      <c r="M40" s="19">
        <v>23.3</v>
      </c>
      <c r="N40">
        <f t="shared" si="9"/>
        <v>1.0729613733905579</v>
      </c>
      <c r="W40">
        <v>8.9870000000000001</v>
      </c>
      <c r="X40">
        <v>568</v>
      </c>
      <c r="Y40">
        <f t="shared" si="4"/>
        <v>63.202403471681315</v>
      </c>
      <c r="Z40">
        <v>12.39</v>
      </c>
      <c r="AA40">
        <v>374</v>
      </c>
      <c r="AB40">
        <f t="shared" si="5"/>
        <v>30.185633575464081</v>
      </c>
      <c r="AC40" s="2">
        <v>2.2000000000000002</v>
      </c>
      <c r="AD40">
        <v>157</v>
      </c>
      <c r="AE40">
        <f t="shared" si="6"/>
        <v>71.36363636363636</v>
      </c>
      <c r="AF40" s="2">
        <v>1.5840000000000001</v>
      </c>
      <c r="AG40">
        <v>69</v>
      </c>
      <c r="AH40">
        <f t="shared" si="7"/>
        <v>43.560606060606055</v>
      </c>
    </row>
    <row r="41" spans="3:34" x14ac:dyDescent="0.2">
      <c r="C41" s="16">
        <v>1.03</v>
      </c>
      <c r="F41" s="19">
        <v>161</v>
      </c>
      <c r="G41" s="19"/>
      <c r="H41" s="19">
        <f>AVERAGE(H33:H40)</f>
        <v>4.7460890032388363</v>
      </c>
      <c r="I41" s="19">
        <v>61</v>
      </c>
      <c r="J41" s="19"/>
      <c r="K41" s="19">
        <f>AVERAGE(K32:K40)</f>
        <v>3.8266616416331041</v>
      </c>
      <c r="L41" s="19">
        <v>8</v>
      </c>
      <c r="N41">
        <f>AVERAGE(N32:N40)</f>
        <v>0.77956724798711263</v>
      </c>
      <c r="W41">
        <v>10.718999999999999</v>
      </c>
      <c r="X41">
        <v>560</v>
      </c>
      <c r="Y41">
        <f t="shared" si="4"/>
        <v>52.243679447709674</v>
      </c>
      <c r="Z41">
        <v>18.55</v>
      </c>
      <c r="AA41">
        <v>361</v>
      </c>
      <c r="AB41">
        <f t="shared" si="5"/>
        <v>19.460916442048518</v>
      </c>
      <c r="AC41" s="2">
        <v>2.5299999999999998</v>
      </c>
      <c r="AD41">
        <v>157</v>
      </c>
      <c r="AE41">
        <f t="shared" si="6"/>
        <v>62.055335968379453</v>
      </c>
      <c r="AF41" s="2">
        <v>1.7820000000000003</v>
      </c>
      <c r="AG41">
        <v>71</v>
      </c>
      <c r="AH41">
        <f t="shared" si="7"/>
        <v>39.842873176206503</v>
      </c>
    </row>
    <row r="42" spans="3:34" x14ac:dyDescent="0.2">
      <c r="C42" s="16">
        <v>0.88</v>
      </c>
      <c r="F42" s="19">
        <v>236</v>
      </c>
      <c r="G42" s="19"/>
      <c r="H42" s="19"/>
      <c r="I42" s="19">
        <v>128</v>
      </c>
      <c r="J42" s="19"/>
      <c r="K42" s="19"/>
      <c r="L42" s="19">
        <v>6</v>
      </c>
      <c r="W42">
        <v>8.6880000000000006</v>
      </c>
      <c r="X42">
        <v>574</v>
      </c>
      <c r="Y42">
        <f t="shared" si="4"/>
        <v>66.068139963167582</v>
      </c>
      <c r="Z42">
        <v>15.89</v>
      </c>
      <c r="AA42">
        <v>349</v>
      </c>
      <c r="AB42">
        <f t="shared" si="5"/>
        <v>21.963499056010068</v>
      </c>
      <c r="AC42" s="2">
        <v>2.4300000000000002</v>
      </c>
      <c r="AD42">
        <v>133</v>
      </c>
      <c r="AE42">
        <f t="shared" si="6"/>
        <v>54.732510288065839</v>
      </c>
      <c r="AF42" s="2">
        <v>1.5312000000000001</v>
      </c>
      <c r="AG42">
        <v>78</v>
      </c>
      <c r="AH42">
        <f t="shared" si="7"/>
        <v>50.940438871473347</v>
      </c>
    </row>
    <row r="43" spans="3:34" x14ac:dyDescent="0.2">
      <c r="C43" s="16">
        <v>0.7</v>
      </c>
      <c r="F43" s="19">
        <v>150</v>
      </c>
      <c r="G43" s="19"/>
      <c r="H43" s="19"/>
      <c r="I43" s="19">
        <v>181</v>
      </c>
      <c r="J43" s="19"/>
      <c r="K43" s="19"/>
      <c r="L43" s="19">
        <v>232</v>
      </c>
      <c r="W43">
        <v>7.7290000000000001</v>
      </c>
      <c r="X43">
        <v>565</v>
      </c>
      <c r="Y43">
        <f t="shared" si="4"/>
        <v>73.101306766722729</v>
      </c>
      <c r="Z43">
        <v>12.67</v>
      </c>
      <c r="AA43">
        <v>311</v>
      </c>
      <c r="AB43">
        <f t="shared" si="5"/>
        <v>24.546172059984215</v>
      </c>
      <c r="AC43" s="2">
        <v>1.87</v>
      </c>
      <c r="AD43">
        <v>118</v>
      </c>
      <c r="AE43">
        <f t="shared" si="6"/>
        <v>63.101604278074859</v>
      </c>
      <c r="AF43" s="2">
        <v>1.4387999999999999</v>
      </c>
      <c r="AG43">
        <v>76</v>
      </c>
      <c r="AH43">
        <f t="shared" si="7"/>
        <v>52.821795941062</v>
      </c>
    </row>
    <row r="44" spans="3:34" x14ac:dyDescent="0.2">
      <c r="C44" s="16">
        <v>0.49</v>
      </c>
      <c r="F44" s="19">
        <v>161</v>
      </c>
      <c r="G44" s="19"/>
      <c r="H44" s="19"/>
      <c r="I44" s="19">
        <v>62</v>
      </c>
      <c r="J44" s="19"/>
      <c r="K44" s="19"/>
      <c r="L44" s="19">
        <v>39</v>
      </c>
      <c r="Q44" t="s">
        <v>13</v>
      </c>
      <c r="T44" t="s">
        <v>14</v>
      </c>
      <c r="W44">
        <v>7.7290000000000001</v>
      </c>
      <c r="X44">
        <v>566</v>
      </c>
      <c r="Y44">
        <f t="shared" si="4"/>
        <v>73.230689610557633</v>
      </c>
      <c r="Z44">
        <v>8.89</v>
      </c>
      <c r="AA44">
        <v>315</v>
      </c>
      <c r="AB44">
        <f t="shared" si="5"/>
        <v>35.433070866141733</v>
      </c>
      <c r="AC44" s="2">
        <v>1.77</v>
      </c>
      <c r="AD44">
        <v>87</v>
      </c>
      <c r="AE44">
        <f t="shared" si="6"/>
        <v>49.152542372881356</v>
      </c>
      <c r="AF44" s="2">
        <v>1.3728</v>
      </c>
      <c r="AG44">
        <v>69</v>
      </c>
      <c r="AH44">
        <f t="shared" si="7"/>
        <v>50.26223776223776</v>
      </c>
    </row>
    <row r="45" spans="3:34" x14ac:dyDescent="0.2">
      <c r="C45" s="16">
        <v>0.51</v>
      </c>
      <c r="D45">
        <v>88</v>
      </c>
      <c r="E45">
        <f>7*D45/100</f>
        <v>6.16</v>
      </c>
      <c r="F45" s="19">
        <v>63</v>
      </c>
      <c r="G45" s="19"/>
      <c r="H45" s="19"/>
      <c r="I45" s="19">
        <v>66</v>
      </c>
      <c r="J45" s="19"/>
      <c r="K45" s="19"/>
      <c r="L45" s="19">
        <v>12</v>
      </c>
      <c r="N45">
        <v>118</v>
      </c>
      <c r="O45" s="2">
        <f>1.32*N45/100</f>
        <v>1.5576000000000001</v>
      </c>
      <c r="Q45">
        <v>92</v>
      </c>
      <c r="R45" s="2">
        <f>3.93*Q45/100</f>
        <v>3.6156000000000001</v>
      </c>
      <c r="T45">
        <v>96</v>
      </c>
      <c r="U45" s="2">
        <f>0.58*T45/100</f>
        <v>0.55679999999999996</v>
      </c>
      <c r="W45">
        <v>7.1150000000000002</v>
      </c>
      <c r="X45">
        <v>526</v>
      </c>
      <c r="Y45">
        <f t="shared" si="4"/>
        <v>73.92832044975404</v>
      </c>
      <c r="Z45">
        <v>9.17</v>
      </c>
      <c r="AA45">
        <v>322</v>
      </c>
      <c r="AB45">
        <f t="shared" si="5"/>
        <v>35.114503816793892</v>
      </c>
      <c r="AC45" s="2">
        <v>1.64</v>
      </c>
      <c r="AD45">
        <v>96</v>
      </c>
      <c r="AE45">
        <f t="shared" si="6"/>
        <v>58.536585365853661</v>
      </c>
      <c r="AF45" s="2">
        <v>1.3464</v>
      </c>
      <c r="AG45">
        <v>70</v>
      </c>
      <c r="AH45">
        <f t="shared" si="7"/>
        <v>51.990493166963752</v>
      </c>
    </row>
    <row r="46" spans="3:34" x14ac:dyDescent="0.2">
      <c r="C46" s="16">
        <v>0.56999999999999995</v>
      </c>
      <c r="D46">
        <v>323</v>
      </c>
      <c r="E46">
        <f t="shared" ref="E46:E100" si="10">7*D46/100</f>
        <v>22.61</v>
      </c>
      <c r="F46" s="19">
        <v>62</v>
      </c>
      <c r="G46" s="19"/>
      <c r="H46" s="19"/>
      <c r="I46" s="19">
        <v>76</v>
      </c>
      <c r="J46" s="19"/>
      <c r="K46" s="19"/>
      <c r="L46" s="19">
        <v>25</v>
      </c>
      <c r="N46">
        <v>175</v>
      </c>
      <c r="O46" s="2">
        <f t="shared" ref="O46:O100" si="11">1.32*N46/100</f>
        <v>2.31</v>
      </c>
      <c r="Q46">
        <v>105</v>
      </c>
      <c r="R46" s="2">
        <f t="shared" ref="R46:R100" si="12">3.93*Q46/100</f>
        <v>4.1265000000000001</v>
      </c>
      <c r="T46">
        <v>100</v>
      </c>
      <c r="U46" s="2">
        <f t="shared" ref="U46:U100" si="13">0.58*T46/100</f>
        <v>0.57999999999999996</v>
      </c>
      <c r="W46">
        <v>9.2829999999999995</v>
      </c>
      <c r="X46">
        <v>496</v>
      </c>
      <c r="Y46">
        <f t="shared" si="4"/>
        <v>53.431002908542503</v>
      </c>
      <c r="Z46">
        <v>10.220000000000001</v>
      </c>
      <c r="AA46">
        <v>330</v>
      </c>
      <c r="AB46">
        <f t="shared" si="5"/>
        <v>32.289628180039138</v>
      </c>
      <c r="AC46" s="2">
        <v>2.59</v>
      </c>
      <c r="AD46">
        <v>93</v>
      </c>
      <c r="AE46">
        <f t="shared" si="6"/>
        <v>35.907335907335913</v>
      </c>
      <c r="AF46" s="2">
        <v>1.518</v>
      </c>
      <c r="AG46">
        <v>72</v>
      </c>
      <c r="AH46">
        <f t="shared" si="7"/>
        <v>47.430830039525688</v>
      </c>
    </row>
    <row r="47" spans="3:34" x14ac:dyDescent="0.2">
      <c r="C47" s="16">
        <v>0.57999999999999996</v>
      </c>
      <c r="D47">
        <v>254</v>
      </c>
      <c r="E47">
        <f t="shared" si="10"/>
        <v>17.78</v>
      </c>
      <c r="F47" s="19">
        <v>59</v>
      </c>
      <c r="G47" s="19"/>
      <c r="H47" s="19"/>
      <c r="I47" s="19">
        <v>31</v>
      </c>
      <c r="J47" s="19"/>
      <c r="K47" s="19"/>
      <c r="L47" s="19">
        <v>36</v>
      </c>
      <c r="N47">
        <v>116</v>
      </c>
      <c r="O47" s="2">
        <f t="shared" si="11"/>
        <v>1.5312000000000001</v>
      </c>
      <c r="Q47">
        <v>99</v>
      </c>
      <c r="R47" s="2">
        <f t="shared" si="12"/>
        <v>3.8906999999999998</v>
      </c>
      <c r="T47">
        <v>124</v>
      </c>
      <c r="U47" s="2">
        <f t="shared" si="13"/>
        <v>0.71920000000000006</v>
      </c>
      <c r="W47" s="3">
        <v>10.127000000000001</v>
      </c>
      <c r="X47">
        <v>488</v>
      </c>
      <c r="Y47">
        <f t="shared" si="4"/>
        <v>48.188012244494914</v>
      </c>
      <c r="Z47" s="3">
        <v>12.11</v>
      </c>
      <c r="AA47">
        <v>323</v>
      </c>
      <c r="AB47">
        <f t="shared" si="5"/>
        <v>26.672171758876964</v>
      </c>
      <c r="AC47" s="6">
        <v>2.74</v>
      </c>
      <c r="AD47">
        <v>102</v>
      </c>
      <c r="AE47">
        <f t="shared" si="6"/>
        <v>37.226277372262771</v>
      </c>
      <c r="AF47" s="6">
        <v>2.0592000000000001</v>
      </c>
      <c r="AG47">
        <v>61</v>
      </c>
      <c r="AH47">
        <f t="shared" si="7"/>
        <v>29.623154623154623</v>
      </c>
    </row>
    <row r="48" spans="3:34" x14ac:dyDescent="0.2">
      <c r="C48" s="16">
        <v>0.57999999999999996</v>
      </c>
      <c r="D48">
        <v>292</v>
      </c>
      <c r="E48">
        <f t="shared" si="10"/>
        <v>20.440000000000001</v>
      </c>
      <c r="F48" s="19">
        <v>52</v>
      </c>
      <c r="G48" s="19"/>
      <c r="H48" s="19"/>
      <c r="I48" s="19">
        <v>57</v>
      </c>
      <c r="J48" s="19"/>
      <c r="K48" s="19"/>
      <c r="L48" s="19">
        <v>30</v>
      </c>
      <c r="N48">
        <v>100</v>
      </c>
      <c r="O48" s="2">
        <f t="shared" si="11"/>
        <v>1.32</v>
      </c>
      <c r="Q48">
        <v>87</v>
      </c>
      <c r="R48" s="2">
        <f t="shared" si="12"/>
        <v>3.4191000000000003</v>
      </c>
      <c r="T48">
        <v>106</v>
      </c>
      <c r="U48" s="2">
        <f t="shared" si="13"/>
        <v>0.61480000000000001</v>
      </c>
      <c r="W48">
        <v>12.676</v>
      </c>
      <c r="X48">
        <v>475</v>
      </c>
      <c r="Y48">
        <f t="shared" si="4"/>
        <v>37.472388766172294</v>
      </c>
      <c r="Z48">
        <v>14</v>
      </c>
      <c r="AA48">
        <v>308</v>
      </c>
      <c r="AB48">
        <f t="shared" si="5"/>
        <v>22</v>
      </c>
      <c r="AC48" s="2">
        <v>3.2</v>
      </c>
      <c r="AD48">
        <v>88</v>
      </c>
      <c r="AE48">
        <f t="shared" si="6"/>
        <v>27.5</v>
      </c>
      <c r="AF48" s="2">
        <v>1.9668000000000001</v>
      </c>
      <c r="AG48">
        <v>69</v>
      </c>
      <c r="AH48">
        <f t="shared" si="7"/>
        <v>35.082367297132393</v>
      </c>
    </row>
    <row r="49" spans="3:34" x14ac:dyDescent="0.2">
      <c r="C49" s="16">
        <v>0.52</v>
      </c>
      <c r="D49">
        <v>215</v>
      </c>
      <c r="E49">
        <f t="shared" si="10"/>
        <v>15.05</v>
      </c>
      <c r="F49" s="19">
        <v>52</v>
      </c>
      <c r="G49" s="19"/>
      <c r="H49" s="19"/>
      <c r="I49" s="19">
        <v>75</v>
      </c>
      <c r="J49" s="19"/>
      <c r="K49" s="19"/>
      <c r="L49" s="19">
        <v>35</v>
      </c>
      <c r="N49">
        <v>85</v>
      </c>
      <c r="O49" s="2">
        <f t="shared" si="11"/>
        <v>1.1220000000000001</v>
      </c>
      <c r="Q49">
        <v>74</v>
      </c>
      <c r="R49" s="2">
        <f t="shared" si="12"/>
        <v>2.9081999999999999</v>
      </c>
      <c r="T49">
        <v>100</v>
      </c>
      <c r="U49" s="2">
        <f t="shared" si="13"/>
        <v>0.57999999999999996</v>
      </c>
      <c r="W49">
        <v>10.718999999999999</v>
      </c>
      <c r="X49">
        <v>486</v>
      </c>
      <c r="Y49">
        <f t="shared" si="4"/>
        <v>45.340050377833755</v>
      </c>
      <c r="Z49">
        <v>12.39</v>
      </c>
      <c r="AA49">
        <v>320</v>
      </c>
      <c r="AB49">
        <f t="shared" si="5"/>
        <v>25.8272800645682</v>
      </c>
      <c r="AC49" s="2">
        <v>3</v>
      </c>
      <c r="AD49">
        <v>93</v>
      </c>
      <c r="AE49">
        <f t="shared" si="6"/>
        <v>31</v>
      </c>
      <c r="AF49" s="2">
        <v>2.0460000000000003</v>
      </c>
      <c r="AG49">
        <v>75</v>
      </c>
      <c r="AH49">
        <f t="shared" si="7"/>
        <v>36.656891495601165</v>
      </c>
    </row>
    <row r="50" spans="3:34" x14ac:dyDescent="0.2">
      <c r="C50" s="16">
        <v>0.45</v>
      </c>
      <c r="D50">
        <v>219</v>
      </c>
      <c r="E50">
        <f t="shared" si="10"/>
        <v>15.33</v>
      </c>
      <c r="F50" s="19">
        <v>51</v>
      </c>
      <c r="G50" s="19"/>
      <c r="H50" s="19"/>
      <c r="I50" s="19">
        <v>93</v>
      </c>
      <c r="J50" s="19"/>
      <c r="K50" s="19"/>
      <c r="L50" s="19">
        <v>40</v>
      </c>
      <c r="N50">
        <v>87</v>
      </c>
      <c r="O50" s="2">
        <f t="shared" si="11"/>
        <v>1.1484000000000001</v>
      </c>
      <c r="Q50">
        <v>74</v>
      </c>
      <c r="R50" s="2">
        <f t="shared" si="12"/>
        <v>2.9081999999999999</v>
      </c>
      <c r="T50">
        <v>102</v>
      </c>
      <c r="U50" s="2">
        <f t="shared" si="13"/>
        <v>0.59160000000000001</v>
      </c>
      <c r="W50">
        <v>10.512</v>
      </c>
      <c r="X50">
        <v>481</v>
      </c>
      <c r="Y50">
        <f t="shared" si="4"/>
        <v>45.7572298325723</v>
      </c>
      <c r="Z50">
        <v>10.78</v>
      </c>
      <c r="AA50">
        <v>320</v>
      </c>
      <c r="AB50">
        <f t="shared" si="5"/>
        <v>29.684601113172544</v>
      </c>
      <c r="AC50" s="2">
        <v>2.5099999999999998</v>
      </c>
      <c r="AD50">
        <v>87</v>
      </c>
      <c r="AE50">
        <f t="shared" si="6"/>
        <v>34.661354581673308</v>
      </c>
      <c r="AF50" s="2">
        <v>1.9536000000000002</v>
      </c>
      <c r="AG50">
        <v>90</v>
      </c>
      <c r="AH50">
        <f t="shared" si="7"/>
        <v>46.068796068796061</v>
      </c>
    </row>
    <row r="51" spans="3:34" x14ac:dyDescent="0.2">
      <c r="C51" s="16">
        <v>0.54</v>
      </c>
      <c r="D51">
        <v>175</v>
      </c>
      <c r="E51">
        <f t="shared" si="10"/>
        <v>12.25</v>
      </c>
      <c r="F51" s="19">
        <v>50</v>
      </c>
      <c r="G51" s="19"/>
      <c r="H51" s="19"/>
      <c r="I51" s="19">
        <v>110</v>
      </c>
      <c r="J51" s="19"/>
      <c r="K51" s="19"/>
      <c r="L51" s="19">
        <v>45</v>
      </c>
      <c r="N51">
        <v>85</v>
      </c>
      <c r="O51" s="2">
        <f t="shared" si="11"/>
        <v>1.1220000000000001</v>
      </c>
      <c r="Q51">
        <v>83</v>
      </c>
      <c r="R51" s="2">
        <f t="shared" si="12"/>
        <v>3.2618999999999998</v>
      </c>
      <c r="T51">
        <v>94</v>
      </c>
      <c r="U51" s="2">
        <f t="shared" si="13"/>
        <v>0.54519999999999991</v>
      </c>
      <c r="W51">
        <v>9.8309999999999995</v>
      </c>
      <c r="X51">
        <v>461</v>
      </c>
      <c r="Y51">
        <f t="shared" si="4"/>
        <v>46.892482962058793</v>
      </c>
      <c r="Z51">
        <v>12.95</v>
      </c>
      <c r="AA51">
        <v>319</v>
      </c>
      <c r="AB51">
        <f t="shared" si="5"/>
        <v>24.633204633204635</v>
      </c>
      <c r="AC51" s="2">
        <v>2.15</v>
      </c>
      <c r="AD51">
        <v>80</v>
      </c>
      <c r="AE51">
        <f t="shared" si="6"/>
        <v>37.209302325581397</v>
      </c>
      <c r="AF51" s="2">
        <v>1.5576000000000001</v>
      </c>
      <c r="AG51">
        <v>97</v>
      </c>
      <c r="AH51">
        <f t="shared" si="7"/>
        <v>62.275295326142782</v>
      </c>
    </row>
    <row r="52" spans="3:34" x14ac:dyDescent="0.2">
      <c r="C52" s="16">
        <v>0.56999999999999995</v>
      </c>
      <c r="D52">
        <v>199</v>
      </c>
      <c r="E52">
        <f t="shared" si="10"/>
        <v>13.93</v>
      </c>
      <c r="F52" s="19">
        <v>49</v>
      </c>
      <c r="G52" s="19"/>
      <c r="H52" s="19"/>
      <c r="I52" s="19">
        <v>128</v>
      </c>
      <c r="J52" s="19"/>
      <c r="K52" s="19"/>
      <c r="L52" s="19">
        <v>50</v>
      </c>
      <c r="N52">
        <v>97</v>
      </c>
      <c r="O52" s="2">
        <f t="shared" si="11"/>
        <v>1.2804</v>
      </c>
      <c r="Q52">
        <v>83</v>
      </c>
      <c r="R52" s="2">
        <f t="shared" si="12"/>
        <v>3.2618999999999998</v>
      </c>
      <c r="T52">
        <v>94</v>
      </c>
      <c r="U52" s="2">
        <f t="shared" si="13"/>
        <v>0.54519999999999991</v>
      </c>
      <c r="W52">
        <v>10.007999999999999</v>
      </c>
      <c r="X52">
        <v>458</v>
      </c>
      <c r="Y52">
        <f t="shared" si="4"/>
        <v>45.763389288569151</v>
      </c>
      <c r="Z52">
        <v>13.72</v>
      </c>
      <c r="AA52">
        <v>322</v>
      </c>
      <c r="AB52">
        <f t="shared" si="5"/>
        <v>23.469387755102041</v>
      </c>
      <c r="AC52" s="2">
        <v>2.61</v>
      </c>
      <c r="AD52">
        <v>74</v>
      </c>
      <c r="AE52">
        <f t="shared" si="6"/>
        <v>28.35249042145594</v>
      </c>
      <c r="AF52" s="2">
        <v>1.7028000000000001</v>
      </c>
      <c r="AG52">
        <v>89</v>
      </c>
      <c r="AH52">
        <f t="shared" si="7"/>
        <v>52.266854592435983</v>
      </c>
    </row>
    <row r="53" spans="3:34" x14ac:dyDescent="0.2">
      <c r="C53" s="16">
        <v>0.84</v>
      </c>
      <c r="D53">
        <v>223</v>
      </c>
      <c r="E53">
        <f t="shared" si="10"/>
        <v>15.61</v>
      </c>
      <c r="F53" s="19">
        <v>48</v>
      </c>
      <c r="G53" s="19"/>
      <c r="H53" s="19"/>
      <c r="I53" s="19">
        <v>145</v>
      </c>
      <c r="J53" s="19"/>
      <c r="K53" s="19"/>
      <c r="L53" s="19">
        <v>55</v>
      </c>
      <c r="N53">
        <v>135</v>
      </c>
      <c r="O53" s="2">
        <f t="shared" si="11"/>
        <v>1.7820000000000003</v>
      </c>
      <c r="Q53">
        <v>98</v>
      </c>
      <c r="R53" s="2">
        <f t="shared" si="12"/>
        <v>3.8514000000000004</v>
      </c>
      <c r="T53">
        <v>111</v>
      </c>
      <c r="U53" s="2">
        <f t="shared" si="13"/>
        <v>0.64379999999999993</v>
      </c>
      <c r="W53">
        <v>9.51</v>
      </c>
      <c r="X53">
        <v>451</v>
      </c>
      <c r="Y53">
        <f t="shared" si="4"/>
        <v>47.423764458464774</v>
      </c>
      <c r="Z53">
        <v>21.84</v>
      </c>
      <c r="AA53">
        <v>301</v>
      </c>
      <c r="AB53">
        <f t="shared" si="5"/>
        <v>13.782051282051283</v>
      </c>
      <c r="AC53" s="2">
        <v>2.64</v>
      </c>
      <c r="AD53">
        <v>66</v>
      </c>
      <c r="AE53">
        <f t="shared" si="6"/>
        <v>25</v>
      </c>
      <c r="AF53" s="2">
        <v>1.7556</v>
      </c>
      <c r="AG53">
        <v>88</v>
      </c>
      <c r="AH53">
        <f t="shared" si="7"/>
        <v>50.125313283208015</v>
      </c>
    </row>
    <row r="54" spans="3:34" x14ac:dyDescent="0.2">
      <c r="C54" s="16">
        <v>0.6</v>
      </c>
      <c r="D54">
        <v>300</v>
      </c>
      <c r="E54">
        <f t="shared" si="10"/>
        <v>21</v>
      </c>
      <c r="F54" s="19">
        <v>47</v>
      </c>
      <c r="G54" s="19"/>
      <c r="H54" s="19"/>
      <c r="I54" s="19">
        <v>163</v>
      </c>
      <c r="J54" s="19"/>
      <c r="K54" s="19"/>
      <c r="L54" s="19">
        <v>60</v>
      </c>
      <c r="N54">
        <v>129</v>
      </c>
      <c r="O54" s="2">
        <f t="shared" si="11"/>
        <v>1.7028000000000001</v>
      </c>
      <c r="Q54">
        <v>107</v>
      </c>
      <c r="R54" s="2">
        <f t="shared" si="12"/>
        <v>4.2050999999999998</v>
      </c>
      <c r="T54">
        <v>111</v>
      </c>
      <c r="U54" s="2">
        <f t="shared" si="13"/>
        <v>0.64379999999999993</v>
      </c>
      <c r="W54">
        <v>8.41</v>
      </c>
      <c r="X54">
        <v>415</v>
      </c>
      <c r="Y54">
        <f t="shared" si="4"/>
        <v>49.346016646848987</v>
      </c>
      <c r="Z54">
        <v>15.61</v>
      </c>
      <c r="AA54">
        <v>272</v>
      </c>
      <c r="AB54">
        <f t="shared" si="5"/>
        <v>17.424727738629084</v>
      </c>
      <c r="AC54" s="2">
        <v>2.5099999999999998</v>
      </c>
      <c r="AD54">
        <v>50</v>
      </c>
      <c r="AE54">
        <f t="shared" si="6"/>
        <v>19.920318725099602</v>
      </c>
      <c r="AF54" s="2">
        <v>1.056</v>
      </c>
      <c r="AG54">
        <v>92</v>
      </c>
      <c r="AH54">
        <f t="shared" si="7"/>
        <v>87.12121212121211</v>
      </c>
    </row>
    <row r="55" spans="3:34" x14ac:dyDescent="0.2">
      <c r="C55" s="16">
        <v>0.38</v>
      </c>
      <c r="D55">
        <v>215</v>
      </c>
      <c r="E55">
        <f t="shared" si="10"/>
        <v>15.05</v>
      </c>
      <c r="F55" s="19">
        <v>46</v>
      </c>
      <c r="G55" s="19"/>
      <c r="H55" s="19"/>
      <c r="I55" s="19">
        <v>181</v>
      </c>
      <c r="J55" s="19"/>
      <c r="K55" s="19"/>
      <c r="L55" s="19">
        <v>65</v>
      </c>
      <c r="N55">
        <v>179</v>
      </c>
      <c r="O55" s="2">
        <f t="shared" si="11"/>
        <v>2.3628</v>
      </c>
      <c r="Q55">
        <v>106</v>
      </c>
      <c r="R55" s="2">
        <f t="shared" si="12"/>
        <v>4.1658000000000008</v>
      </c>
      <c r="T55">
        <v>109</v>
      </c>
      <c r="U55" s="2">
        <f t="shared" si="13"/>
        <v>0.63219999999999998</v>
      </c>
      <c r="W55">
        <v>11.162000000000001</v>
      </c>
      <c r="X55">
        <v>403</v>
      </c>
      <c r="Y55">
        <f t="shared" si="4"/>
        <v>36.104640745386128</v>
      </c>
      <c r="Z55">
        <v>9.94</v>
      </c>
      <c r="AA55">
        <v>270</v>
      </c>
      <c r="AB55">
        <f t="shared" si="5"/>
        <v>27.162977867203221</v>
      </c>
      <c r="AC55" s="2">
        <v>1.95</v>
      </c>
      <c r="AD55">
        <v>57</v>
      </c>
      <c r="AE55">
        <f t="shared" si="6"/>
        <v>29.23076923076923</v>
      </c>
      <c r="AF55" s="2">
        <v>1.7424000000000002</v>
      </c>
      <c r="AG55">
        <v>85</v>
      </c>
      <c r="AH55">
        <f t="shared" si="7"/>
        <v>48.783287419651053</v>
      </c>
    </row>
    <row r="56" spans="3:34" x14ac:dyDescent="0.2">
      <c r="C56" s="16">
        <v>0.44</v>
      </c>
      <c r="D56">
        <v>150</v>
      </c>
      <c r="E56">
        <f t="shared" si="10"/>
        <v>10.5</v>
      </c>
      <c r="F56" s="19">
        <v>45</v>
      </c>
      <c r="G56" s="19"/>
      <c r="H56" s="19"/>
      <c r="I56" s="19">
        <v>198</v>
      </c>
      <c r="J56" s="19"/>
      <c r="K56" s="19"/>
      <c r="L56" s="19">
        <v>70</v>
      </c>
      <c r="N56">
        <v>149</v>
      </c>
      <c r="O56" s="2">
        <f t="shared" si="11"/>
        <v>1.9668000000000001</v>
      </c>
      <c r="Q56">
        <v>119</v>
      </c>
      <c r="R56" s="2">
        <f t="shared" si="12"/>
        <v>4.6767000000000003</v>
      </c>
      <c r="T56">
        <v>122</v>
      </c>
      <c r="U56" s="2">
        <f t="shared" si="13"/>
        <v>0.7075999999999999</v>
      </c>
      <c r="W56">
        <v>10.16</v>
      </c>
      <c r="X56">
        <v>408</v>
      </c>
      <c r="Y56">
        <f t="shared" si="4"/>
        <v>40.15748031496063</v>
      </c>
      <c r="Z56">
        <v>11.34</v>
      </c>
      <c r="AA56">
        <v>272</v>
      </c>
      <c r="AB56">
        <f t="shared" si="5"/>
        <v>23.98589065255732</v>
      </c>
      <c r="AC56" s="2">
        <v>1.97</v>
      </c>
      <c r="AD56">
        <v>47</v>
      </c>
      <c r="AE56">
        <f t="shared" si="6"/>
        <v>23.857868020304569</v>
      </c>
      <c r="AF56" s="2">
        <v>1.6632000000000002</v>
      </c>
      <c r="AG56">
        <v>93</v>
      </c>
      <c r="AH56">
        <f t="shared" si="7"/>
        <v>55.916305916305909</v>
      </c>
    </row>
    <row r="57" spans="3:34" x14ac:dyDescent="0.2">
      <c r="C57" s="16">
        <v>0.42</v>
      </c>
      <c r="D57">
        <v>254</v>
      </c>
      <c r="E57">
        <f t="shared" si="10"/>
        <v>17.78</v>
      </c>
      <c r="F57" s="19">
        <v>45</v>
      </c>
      <c r="G57" s="19"/>
      <c r="H57" s="19"/>
      <c r="I57" s="19">
        <v>216</v>
      </c>
      <c r="J57" s="19"/>
      <c r="K57" s="19"/>
      <c r="L57" s="19">
        <v>75</v>
      </c>
      <c r="N57">
        <v>127</v>
      </c>
      <c r="O57" s="2">
        <f t="shared" si="11"/>
        <v>1.6764000000000001</v>
      </c>
      <c r="Q57">
        <v>117</v>
      </c>
      <c r="R57" s="2">
        <f t="shared" si="12"/>
        <v>4.5980999999999996</v>
      </c>
      <c r="T57">
        <v>129</v>
      </c>
      <c r="U57" s="2">
        <f t="shared" si="13"/>
        <v>0.74819999999999998</v>
      </c>
      <c r="W57" s="3">
        <v>9.1850000000000005</v>
      </c>
      <c r="X57">
        <v>407</v>
      </c>
      <c r="Y57">
        <f t="shared" si="4"/>
        <v>44.311377245508979</v>
      </c>
      <c r="Z57" s="3">
        <v>11.41</v>
      </c>
      <c r="AA57">
        <v>266</v>
      </c>
      <c r="AB57">
        <f t="shared" si="5"/>
        <v>23.312883435582823</v>
      </c>
      <c r="AC57" s="6">
        <v>2.02</v>
      </c>
      <c r="AD57">
        <v>35</v>
      </c>
      <c r="AE57">
        <f t="shared" si="6"/>
        <v>17.326732673267326</v>
      </c>
      <c r="AF57" s="6">
        <v>1.6104000000000003</v>
      </c>
      <c r="AG57">
        <v>88</v>
      </c>
      <c r="AH57">
        <f t="shared" si="7"/>
        <v>54.644808743169392</v>
      </c>
    </row>
    <row r="58" spans="3:34" x14ac:dyDescent="0.2">
      <c r="C58" s="16">
        <v>0.69</v>
      </c>
      <c r="D58">
        <v>146</v>
      </c>
      <c r="E58">
        <f t="shared" si="10"/>
        <v>10.220000000000001</v>
      </c>
      <c r="F58" s="21">
        <v>44</v>
      </c>
      <c r="G58" s="21"/>
      <c r="H58" s="21"/>
      <c r="I58" s="21">
        <v>233</v>
      </c>
      <c r="J58" s="21"/>
      <c r="K58" s="21"/>
      <c r="L58" s="21">
        <v>80</v>
      </c>
      <c r="N58">
        <v>102</v>
      </c>
      <c r="O58" s="2">
        <f t="shared" si="11"/>
        <v>1.3464</v>
      </c>
      <c r="Q58">
        <v>119</v>
      </c>
      <c r="R58" s="2">
        <f t="shared" si="12"/>
        <v>4.6767000000000003</v>
      </c>
      <c r="T58">
        <v>120</v>
      </c>
      <c r="U58" s="2">
        <f t="shared" si="13"/>
        <v>0.69599999999999995</v>
      </c>
      <c r="W58" s="4">
        <v>10.007999999999999</v>
      </c>
      <c r="X58" s="4">
        <v>403</v>
      </c>
      <c r="Y58">
        <f t="shared" si="4"/>
        <v>40.267785771382897</v>
      </c>
      <c r="Z58" s="4">
        <v>19.39</v>
      </c>
      <c r="AA58" s="4">
        <v>262</v>
      </c>
      <c r="AB58">
        <f t="shared" si="5"/>
        <v>13.512119649303765</v>
      </c>
      <c r="AC58" s="7">
        <v>2.2799999999999998</v>
      </c>
      <c r="AD58" s="4">
        <v>42</v>
      </c>
      <c r="AE58">
        <f t="shared" si="6"/>
        <v>18.421052631578949</v>
      </c>
      <c r="AF58" s="15">
        <v>1.7292000000000001</v>
      </c>
      <c r="AG58" s="14">
        <v>90</v>
      </c>
      <c r="AH58">
        <f t="shared" si="7"/>
        <v>52.047189451769604</v>
      </c>
    </row>
    <row r="59" spans="3:34" x14ac:dyDescent="0.2">
      <c r="C59" s="16">
        <v>0.52</v>
      </c>
      <c r="D59">
        <v>177</v>
      </c>
      <c r="E59">
        <f t="shared" si="10"/>
        <v>12.39</v>
      </c>
      <c r="F59" s="21">
        <v>43</v>
      </c>
      <c r="G59" s="21"/>
      <c r="H59" s="21"/>
      <c r="I59" s="21">
        <v>251</v>
      </c>
      <c r="J59" s="21"/>
      <c r="K59" s="21"/>
      <c r="L59" s="21">
        <v>85</v>
      </c>
      <c r="N59">
        <v>120</v>
      </c>
      <c r="O59" s="2">
        <f t="shared" si="11"/>
        <v>1.5840000000000001</v>
      </c>
      <c r="Q59">
        <v>127</v>
      </c>
      <c r="R59" s="2">
        <f t="shared" si="12"/>
        <v>4.9911000000000003</v>
      </c>
      <c r="T59">
        <v>122</v>
      </c>
      <c r="U59" s="2">
        <f t="shared" si="13"/>
        <v>0.7075999999999999</v>
      </c>
      <c r="W59" s="4">
        <v>10.512</v>
      </c>
      <c r="X59" s="4">
        <v>380</v>
      </c>
      <c r="Y59">
        <f t="shared" si="4"/>
        <v>36.149162861491625</v>
      </c>
      <c r="Z59" s="4">
        <v>14.56</v>
      </c>
      <c r="AA59" s="4">
        <v>254</v>
      </c>
      <c r="AB59">
        <f t="shared" si="5"/>
        <v>17.445054945054945</v>
      </c>
      <c r="AC59" s="7">
        <v>1.84</v>
      </c>
      <c r="AD59" s="4">
        <v>48</v>
      </c>
      <c r="AE59">
        <f t="shared" si="6"/>
        <v>26.086956521739129</v>
      </c>
      <c r="AF59" s="15">
        <v>1.6104000000000003</v>
      </c>
      <c r="AG59" s="14">
        <v>97</v>
      </c>
      <c r="AH59">
        <f t="shared" si="7"/>
        <v>60.233482364629893</v>
      </c>
    </row>
    <row r="60" spans="3:34" x14ac:dyDescent="0.2">
      <c r="C60" s="16">
        <v>0.71</v>
      </c>
      <c r="D60">
        <v>265</v>
      </c>
      <c r="E60">
        <f t="shared" si="10"/>
        <v>18.55</v>
      </c>
      <c r="F60" s="21">
        <v>42</v>
      </c>
      <c r="G60" s="21"/>
      <c r="H60" s="21"/>
      <c r="I60" s="21">
        <v>269</v>
      </c>
      <c r="J60" s="21"/>
      <c r="K60" s="21"/>
      <c r="L60" s="21">
        <v>91</v>
      </c>
      <c r="N60">
        <v>135</v>
      </c>
      <c r="O60" s="2">
        <f t="shared" si="11"/>
        <v>1.7820000000000003</v>
      </c>
      <c r="Q60">
        <v>104</v>
      </c>
      <c r="R60" s="2">
        <f t="shared" si="12"/>
        <v>4.0872000000000002</v>
      </c>
      <c r="T60">
        <v>124</v>
      </c>
      <c r="U60" s="2">
        <f t="shared" si="13"/>
        <v>0.71920000000000006</v>
      </c>
      <c r="W60" s="4">
        <v>10.59</v>
      </c>
      <c r="X60" s="4">
        <v>356</v>
      </c>
      <c r="Y60">
        <f t="shared" si="4"/>
        <v>33.6166194523135</v>
      </c>
      <c r="Z60" s="4">
        <v>19.95</v>
      </c>
      <c r="AA60" s="4">
        <v>252</v>
      </c>
      <c r="AB60">
        <f t="shared" si="5"/>
        <v>12.631578947368421</v>
      </c>
      <c r="AC60" s="7">
        <v>2.2999999999999998</v>
      </c>
      <c r="AD60" s="4">
        <v>48</v>
      </c>
      <c r="AE60">
        <f t="shared" si="6"/>
        <v>20.869565217391305</v>
      </c>
      <c r="AF60" s="15">
        <v>1.5576000000000001</v>
      </c>
      <c r="AG60" s="14">
        <v>101</v>
      </c>
      <c r="AH60">
        <f t="shared" si="7"/>
        <v>64.843348741653827</v>
      </c>
    </row>
    <row r="61" spans="3:34" x14ac:dyDescent="0.2">
      <c r="C61" s="16">
        <v>0.36</v>
      </c>
      <c r="D61">
        <v>227</v>
      </c>
      <c r="E61">
        <f t="shared" si="10"/>
        <v>15.89</v>
      </c>
      <c r="F61" s="19">
        <v>41</v>
      </c>
      <c r="G61" s="19"/>
      <c r="H61" s="19"/>
      <c r="I61" s="19">
        <v>286</v>
      </c>
      <c r="J61" s="19"/>
      <c r="K61" s="19"/>
      <c r="L61" s="19">
        <v>96</v>
      </c>
      <c r="N61">
        <v>116</v>
      </c>
      <c r="O61" s="2">
        <f t="shared" si="11"/>
        <v>1.5312000000000001</v>
      </c>
      <c r="Q61">
        <v>125</v>
      </c>
      <c r="R61" s="2">
        <f t="shared" si="12"/>
        <v>4.9124999999999996</v>
      </c>
      <c r="T61">
        <v>137</v>
      </c>
      <c r="U61" s="2">
        <f t="shared" si="13"/>
        <v>0.79459999999999997</v>
      </c>
      <c r="W61">
        <v>9.2829999999999995</v>
      </c>
      <c r="X61">
        <v>378</v>
      </c>
      <c r="Y61">
        <f t="shared" si="4"/>
        <v>40.719594958526343</v>
      </c>
      <c r="Z61">
        <v>9.94</v>
      </c>
      <c r="AA61">
        <v>247</v>
      </c>
      <c r="AB61">
        <f t="shared" si="5"/>
        <v>24.849094567404428</v>
      </c>
      <c r="AC61" s="2">
        <v>1.95</v>
      </c>
      <c r="AD61">
        <v>45</v>
      </c>
      <c r="AE61">
        <f t="shared" si="6"/>
        <v>23.076923076923077</v>
      </c>
      <c r="AF61" s="2">
        <v>1.5048000000000001</v>
      </c>
      <c r="AG61">
        <v>87</v>
      </c>
      <c r="AH61">
        <f t="shared" si="7"/>
        <v>57.814992025518336</v>
      </c>
    </row>
    <row r="62" spans="3:34" x14ac:dyDescent="0.2">
      <c r="C62" s="16">
        <v>0.27</v>
      </c>
      <c r="D62">
        <v>181</v>
      </c>
      <c r="E62">
        <f t="shared" si="10"/>
        <v>12.67</v>
      </c>
      <c r="F62" s="19">
        <v>40</v>
      </c>
      <c r="G62" s="19"/>
      <c r="H62" s="19"/>
      <c r="I62" s="19">
        <v>304</v>
      </c>
      <c r="J62" s="19"/>
      <c r="K62" s="19"/>
      <c r="L62" s="19">
        <v>101</v>
      </c>
      <c r="N62">
        <v>109</v>
      </c>
      <c r="O62" s="2">
        <f t="shared" si="11"/>
        <v>1.4387999999999999</v>
      </c>
      <c r="Q62">
        <v>104</v>
      </c>
      <c r="R62" s="2">
        <f t="shared" si="12"/>
        <v>4.0872000000000002</v>
      </c>
      <c r="T62">
        <v>132</v>
      </c>
      <c r="U62" s="2">
        <f t="shared" si="13"/>
        <v>0.76559999999999984</v>
      </c>
      <c r="W62">
        <v>9.8309999999999995</v>
      </c>
      <c r="X62">
        <v>383</v>
      </c>
      <c r="Y62">
        <f t="shared" si="4"/>
        <v>38.95839690774082</v>
      </c>
      <c r="Z62">
        <v>7.56</v>
      </c>
      <c r="AA62">
        <v>257</v>
      </c>
      <c r="AB62">
        <f t="shared" si="5"/>
        <v>33.994708994708994</v>
      </c>
      <c r="AC62" s="2">
        <v>2.12</v>
      </c>
      <c r="AD62">
        <v>47</v>
      </c>
      <c r="AE62">
        <f t="shared" si="6"/>
        <v>22.169811320754715</v>
      </c>
      <c r="AF62" s="2">
        <v>1.4916</v>
      </c>
      <c r="AG62">
        <v>83</v>
      </c>
      <c r="AH62">
        <f t="shared" si="7"/>
        <v>55.644945025475998</v>
      </c>
    </row>
    <row r="63" spans="3:34" x14ac:dyDescent="0.2">
      <c r="C63" s="16">
        <v>0.27</v>
      </c>
      <c r="D63">
        <v>127</v>
      </c>
      <c r="E63">
        <f t="shared" si="10"/>
        <v>8.89</v>
      </c>
      <c r="F63" s="19">
        <v>39</v>
      </c>
      <c r="G63" s="19"/>
      <c r="H63" s="19"/>
      <c r="I63" s="19">
        <v>322</v>
      </c>
      <c r="J63" s="19"/>
      <c r="K63" s="19"/>
      <c r="L63" s="19">
        <v>106</v>
      </c>
      <c r="N63">
        <v>104</v>
      </c>
      <c r="O63" s="2">
        <f t="shared" si="11"/>
        <v>1.3728</v>
      </c>
      <c r="Q63">
        <v>113</v>
      </c>
      <c r="R63" s="2">
        <f t="shared" si="12"/>
        <v>4.4409000000000001</v>
      </c>
      <c r="T63">
        <v>135</v>
      </c>
      <c r="U63" s="2">
        <f t="shared" si="13"/>
        <v>0.78299999999999992</v>
      </c>
      <c r="W63">
        <v>9.6349999999999998</v>
      </c>
      <c r="X63">
        <v>385</v>
      </c>
      <c r="Y63">
        <f t="shared" si="4"/>
        <v>39.958484691229891</v>
      </c>
      <c r="Z63">
        <v>7.56</v>
      </c>
      <c r="AA63">
        <v>252</v>
      </c>
      <c r="AB63">
        <f t="shared" si="5"/>
        <v>33.333333333333336</v>
      </c>
      <c r="AC63" s="2">
        <v>1.95</v>
      </c>
      <c r="AD63">
        <v>46</v>
      </c>
      <c r="AE63">
        <f t="shared" si="6"/>
        <v>23.589743589743591</v>
      </c>
      <c r="AF63" s="2">
        <v>1.518</v>
      </c>
      <c r="AG63">
        <v>74</v>
      </c>
      <c r="AH63">
        <f t="shared" si="7"/>
        <v>48.74835309617918</v>
      </c>
    </row>
    <row r="64" spans="3:34" x14ac:dyDescent="0.2">
      <c r="C64" s="16">
        <v>0.27</v>
      </c>
      <c r="D64">
        <v>131</v>
      </c>
      <c r="E64">
        <f t="shared" si="10"/>
        <v>9.17</v>
      </c>
      <c r="F64" s="19">
        <v>38</v>
      </c>
      <c r="G64" s="19"/>
      <c r="H64" s="19"/>
      <c r="I64" s="19">
        <v>339</v>
      </c>
      <c r="J64" s="19"/>
      <c r="K64" s="19"/>
      <c r="L64" s="19">
        <v>111</v>
      </c>
      <c r="N64">
        <v>102</v>
      </c>
      <c r="O64" s="2">
        <f t="shared" si="11"/>
        <v>1.3464</v>
      </c>
      <c r="Q64">
        <v>123</v>
      </c>
      <c r="R64" s="2">
        <f t="shared" si="12"/>
        <v>4.8339000000000008</v>
      </c>
      <c r="T64">
        <v>139</v>
      </c>
      <c r="U64" s="2">
        <f t="shared" si="13"/>
        <v>0.80619999999999992</v>
      </c>
      <c r="W64">
        <v>9.7119999999999997</v>
      </c>
      <c r="X64">
        <v>381</v>
      </c>
      <c r="Y64">
        <f t="shared" si="4"/>
        <v>39.229818780889623</v>
      </c>
      <c r="Z64">
        <v>7.56</v>
      </c>
      <c r="AA64">
        <v>242</v>
      </c>
      <c r="AB64">
        <f t="shared" si="5"/>
        <v>32.010582010582013</v>
      </c>
      <c r="AC64" s="2">
        <v>1.79</v>
      </c>
      <c r="AD64">
        <v>27</v>
      </c>
      <c r="AE64">
        <f t="shared" si="6"/>
        <v>15.083798882681563</v>
      </c>
      <c r="AF64" s="2">
        <v>1.4652000000000001</v>
      </c>
      <c r="AG64">
        <v>73</v>
      </c>
      <c r="AH64">
        <f t="shared" si="7"/>
        <v>49.822549822549817</v>
      </c>
    </row>
    <row r="65" spans="3:34" x14ac:dyDescent="0.2">
      <c r="C65" s="16">
        <v>0.28999999999999998</v>
      </c>
      <c r="D65">
        <v>146</v>
      </c>
      <c r="E65">
        <f t="shared" si="10"/>
        <v>10.220000000000001</v>
      </c>
      <c r="F65" s="19">
        <v>38</v>
      </c>
      <c r="G65" s="19"/>
      <c r="H65" s="19"/>
      <c r="I65" s="19">
        <v>357</v>
      </c>
      <c r="J65" s="19"/>
      <c r="K65" s="19"/>
      <c r="L65" s="19">
        <v>116</v>
      </c>
      <c r="N65">
        <v>115</v>
      </c>
      <c r="O65" s="2">
        <f t="shared" si="11"/>
        <v>1.518</v>
      </c>
      <c r="Q65">
        <v>140</v>
      </c>
      <c r="R65" s="2">
        <f t="shared" si="12"/>
        <v>5.5020000000000007</v>
      </c>
      <c r="T65">
        <v>144</v>
      </c>
      <c r="U65" s="2">
        <f t="shared" si="13"/>
        <v>0.83519999999999994</v>
      </c>
      <c r="W65">
        <v>8.9870000000000001</v>
      </c>
      <c r="X65">
        <v>371</v>
      </c>
      <c r="Y65">
        <f t="shared" si="4"/>
        <v>41.281851563369308</v>
      </c>
      <c r="Z65">
        <v>8.19</v>
      </c>
      <c r="AA65">
        <v>240</v>
      </c>
      <c r="AB65">
        <f t="shared" si="5"/>
        <v>29.304029304029307</v>
      </c>
      <c r="AC65" s="2">
        <v>1.59</v>
      </c>
      <c r="AD65">
        <v>19</v>
      </c>
      <c r="AE65">
        <f t="shared" si="6"/>
        <v>11.949685534591195</v>
      </c>
      <c r="AF65" s="2">
        <v>1.3992000000000002</v>
      </c>
      <c r="AG65">
        <v>67</v>
      </c>
      <c r="AH65">
        <f t="shared" si="7"/>
        <v>47.884505431675237</v>
      </c>
    </row>
    <row r="66" spans="3:34" x14ac:dyDescent="0.2">
      <c r="C66" s="16">
        <v>0.25</v>
      </c>
      <c r="D66">
        <v>173</v>
      </c>
      <c r="E66">
        <f t="shared" si="10"/>
        <v>12.11</v>
      </c>
      <c r="F66" s="19">
        <v>37</v>
      </c>
      <c r="G66" s="19"/>
      <c r="H66" s="19"/>
      <c r="I66" s="19">
        <v>374</v>
      </c>
      <c r="J66" s="19"/>
      <c r="K66" s="19"/>
      <c r="L66" s="19">
        <v>121</v>
      </c>
      <c r="N66">
        <v>156</v>
      </c>
      <c r="O66" s="2">
        <f t="shared" si="11"/>
        <v>2.0592000000000001</v>
      </c>
      <c r="Q66">
        <v>136</v>
      </c>
      <c r="R66" s="2">
        <f t="shared" si="12"/>
        <v>5.3448000000000002</v>
      </c>
      <c r="T66">
        <v>131</v>
      </c>
      <c r="U66" s="2">
        <f t="shared" si="13"/>
        <v>0.75979999999999992</v>
      </c>
      <c r="W66">
        <v>113</v>
      </c>
      <c r="X66">
        <v>363</v>
      </c>
      <c r="Y66">
        <f t="shared" si="4"/>
        <v>3.2123893805309733</v>
      </c>
      <c r="Z66">
        <v>7</v>
      </c>
      <c r="AA66">
        <v>239</v>
      </c>
      <c r="AB66">
        <f t="shared" si="5"/>
        <v>34.142857142857146</v>
      </c>
      <c r="AC66" s="2">
        <v>1.48</v>
      </c>
      <c r="AD66">
        <v>20</v>
      </c>
      <c r="AE66">
        <f t="shared" si="6"/>
        <v>13.513513513513514</v>
      </c>
      <c r="AF66" s="2">
        <v>1.32</v>
      </c>
      <c r="AG66">
        <v>71</v>
      </c>
      <c r="AH66">
        <f t="shared" si="7"/>
        <v>53.787878787878782</v>
      </c>
    </row>
    <row r="67" spans="3:34" x14ac:dyDescent="0.2">
      <c r="C67" s="16">
        <v>0.2</v>
      </c>
      <c r="D67">
        <v>200</v>
      </c>
      <c r="E67">
        <f t="shared" si="10"/>
        <v>14</v>
      </c>
      <c r="F67" s="19">
        <v>36</v>
      </c>
      <c r="G67" s="19"/>
      <c r="H67" s="19"/>
      <c r="I67" s="19">
        <v>392</v>
      </c>
      <c r="J67" s="19"/>
      <c r="K67" s="19"/>
      <c r="L67" s="19">
        <v>126</v>
      </c>
      <c r="N67">
        <v>149</v>
      </c>
      <c r="O67" s="2">
        <f t="shared" si="11"/>
        <v>1.9668000000000001</v>
      </c>
      <c r="Q67">
        <v>109</v>
      </c>
      <c r="R67" s="2">
        <f t="shared" si="12"/>
        <v>4.2836999999999996</v>
      </c>
      <c r="T67">
        <v>137</v>
      </c>
      <c r="U67" s="2">
        <f t="shared" si="13"/>
        <v>0.79459999999999997</v>
      </c>
      <c r="W67" s="3">
        <v>7.6509999999999998</v>
      </c>
      <c r="X67">
        <v>365</v>
      </c>
      <c r="Y67">
        <f t="shared" si="4"/>
        <v>47.706182198405436</v>
      </c>
      <c r="Z67" s="3">
        <v>5.67</v>
      </c>
      <c r="AA67">
        <v>239</v>
      </c>
      <c r="AB67">
        <f t="shared" si="5"/>
        <v>42.151675485008816</v>
      </c>
      <c r="AC67" s="6">
        <v>1.36</v>
      </c>
      <c r="AD67">
        <v>19</v>
      </c>
      <c r="AE67">
        <f t="shared" si="6"/>
        <v>13.970588235294116</v>
      </c>
      <c r="AF67" s="6">
        <v>1.0824</v>
      </c>
      <c r="AG67">
        <v>72</v>
      </c>
      <c r="AH67">
        <f t="shared" si="7"/>
        <v>66.518847006651882</v>
      </c>
    </row>
    <row r="68" spans="3:34" x14ac:dyDescent="0.2">
      <c r="C68" s="16">
        <v>0.26</v>
      </c>
      <c r="D68">
        <v>177</v>
      </c>
      <c r="E68">
        <f t="shared" si="10"/>
        <v>12.39</v>
      </c>
      <c r="F68" s="19">
        <v>35</v>
      </c>
      <c r="G68" s="19"/>
      <c r="H68" s="19"/>
      <c r="I68" s="19">
        <v>410</v>
      </c>
      <c r="J68" s="19"/>
      <c r="K68" s="19"/>
      <c r="L68" s="19">
        <v>131</v>
      </c>
      <c r="N68">
        <v>155</v>
      </c>
      <c r="O68" s="2">
        <f t="shared" si="11"/>
        <v>2.0460000000000003</v>
      </c>
      <c r="Q68">
        <v>149</v>
      </c>
      <c r="R68" s="2">
        <f t="shared" si="12"/>
        <v>5.8557000000000006</v>
      </c>
      <c r="T68">
        <v>138</v>
      </c>
      <c r="U68" s="2">
        <f t="shared" si="13"/>
        <v>0.80039999999999989</v>
      </c>
      <c r="W68">
        <v>7.5730000000000004</v>
      </c>
      <c r="X68">
        <v>362</v>
      </c>
      <c r="Y68">
        <f t="shared" si="4"/>
        <v>47.801399709494255</v>
      </c>
      <c r="Z68">
        <v>7.35</v>
      </c>
      <c r="AA68">
        <v>238</v>
      </c>
      <c r="AB68">
        <f t="shared" si="5"/>
        <v>32.38095238095238</v>
      </c>
      <c r="AC68" s="2">
        <v>1.41</v>
      </c>
      <c r="AD68">
        <v>18</v>
      </c>
      <c r="AE68">
        <f t="shared" si="6"/>
        <v>12.765957446808512</v>
      </c>
      <c r="AF68" s="2">
        <v>1.2012</v>
      </c>
      <c r="AG68">
        <v>65</v>
      </c>
      <c r="AH68">
        <f t="shared" si="7"/>
        <v>54.112554112554108</v>
      </c>
    </row>
    <row r="69" spans="3:34" x14ac:dyDescent="0.2">
      <c r="C69" s="16">
        <v>0.21</v>
      </c>
      <c r="D69">
        <v>154</v>
      </c>
      <c r="E69">
        <f t="shared" si="10"/>
        <v>10.78</v>
      </c>
      <c r="F69" s="19">
        <v>34</v>
      </c>
      <c r="G69" s="19"/>
      <c r="H69" s="19"/>
      <c r="I69" s="19">
        <v>427</v>
      </c>
      <c r="J69" s="19"/>
      <c r="K69" s="19"/>
      <c r="L69" s="19">
        <v>136</v>
      </c>
      <c r="N69">
        <v>148</v>
      </c>
      <c r="O69" s="2">
        <f t="shared" si="11"/>
        <v>1.9536000000000002</v>
      </c>
      <c r="Q69">
        <v>130</v>
      </c>
      <c r="R69" s="2">
        <f t="shared" si="12"/>
        <v>5.109</v>
      </c>
      <c r="T69">
        <v>138</v>
      </c>
      <c r="U69" s="2">
        <f t="shared" si="13"/>
        <v>0.80039999999999989</v>
      </c>
      <c r="W69">
        <v>8.24</v>
      </c>
      <c r="X69">
        <v>348</v>
      </c>
      <c r="Y69">
        <f t="shared" si="4"/>
        <v>42.23300970873786</v>
      </c>
      <c r="Z69">
        <v>5.95</v>
      </c>
      <c r="AA69">
        <v>239</v>
      </c>
      <c r="AB69">
        <f t="shared" si="5"/>
        <v>40.168067226890756</v>
      </c>
      <c r="AC69" s="2">
        <v>1.56</v>
      </c>
      <c r="AD69">
        <v>29</v>
      </c>
      <c r="AE69">
        <f t="shared" si="6"/>
        <v>18.589743589743588</v>
      </c>
      <c r="AF69" s="2">
        <v>1.32</v>
      </c>
      <c r="AG69">
        <v>68</v>
      </c>
      <c r="AH69">
        <f t="shared" si="7"/>
        <v>51.515151515151516</v>
      </c>
    </row>
    <row r="70" spans="3:34" x14ac:dyDescent="0.2">
      <c r="C70" s="16">
        <v>0.19</v>
      </c>
      <c r="D70">
        <v>185</v>
      </c>
      <c r="E70">
        <f t="shared" si="10"/>
        <v>12.95</v>
      </c>
      <c r="F70" s="19">
        <v>33</v>
      </c>
      <c r="G70" s="19"/>
      <c r="H70" s="19"/>
      <c r="I70" s="19">
        <v>445</v>
      </c>
      <c r="J70" s="19"/>
      <c r="K70" s="19"/>
      <c r="L70" s="19">
        <v>141</v>
      </c>
      <c r="N70">
        <v>118</v>
      </c>
      <c r="O70" s="2">
        <f t="shared" si="11"/>
        <v>1.5576000000000001</v>
      </c>
      <c r="Q70">
        <v>141</v>
      </c>
      <c r="R70" s="2">
        <f t="shared" si="12"/>
        <v>5.5412999999999997</v>
      </c>
      <c r="T70">
        <v>150</v>
      </c>
      <c r="U70" s="2">
        <f t="shared" si="13"/>
        <v>0.87</v>
      </c>
      <c r="W70">
        <v>8.8149999999999995</v>
      </c>
      <c r="X70">
        <v>335</v>
      </c>
      <c r="Y70">
        <f t="shared" si="4"/>
        <v>38.003403289846851</v>
      </c>
      <c r="Z70">
        <v>5.25</v>
      </c>
      <c r="AA70">
        <v>235</v>
      </c>
      <c r="AB70">
        <f t="shared" si="5"/>
        <v>44.761904761904759</v>
      </c>
      <c r="AC70" s="2">
        <v>1.46</v>
      </c>
      <c r="AD70">
        <v>28</v>
      </c>
      <c r="AE70">
        <f t="shared" si="6"/>
        <v>19.178082191780824</v>
      </c>
      <c r="AF70" s="2">
        <v>1.32</v>
      </c>
      <c r="AG70">
        <v>74</v>
      </c>
      <c r="AH70">
        <f t="shared" si="7"/>
        <v>56.060606060606055</v>
      </c>
    </row>
    <row r="71" spans="3:34" x14ac:dyDescent="0.2">
      <c r="C71" s="16">
        <v>0.21</v>
      </c>
      <c r="D71">
        <v>196</v>
      </c>
      <c r="E71">
        <f t="shared" si="10"/>
        <v>13.72</v>
      </c>
      <c r="F71" s="19">
        <v>32</v>
      </c>
      <c r="G71" s="19"/>
      <c r="H71" s="19"/>
      <c r="I71" s="19">
        <v>462</v>
      </c>
      <c r="J71" s="19"/>
      <c r="K71" s="19"/>
      <c r="L71" s="19">
        <v>146</v>
      </c>
      <c r="N71">
        <v>129</v>
      </c>
      <c r="O71" s="2">
        <f t="shared" si="11"/>
        <v>1.7028000000000001</v>
      </c>
      <c r="Q71">
        <v>136</v>
      </c>
      <c r="R71" s="2">
        <f t="shared" si="12"/>
        <v>5.3448000000000002</v>
      </c>
      <c r="T71">
        <v>144</v>
      </c>
      <c r="U71" s="2">
        <f t="shared" si="13"/>
        <v>0.83519999999999994</v>
      </c>
      <c r="W71">
        <v>9.51</v>
      </c>
      <c r="X71">
        <v>329</v>
      </c>
      <c r="Y71">
        <f t="shared" si="4"/>
        <v>34.59516298633018</v>
      </c>
      <c r="Z71">
        <v>5.74</v>
      </c>
      <c r="AA71">
        <v>232</v>
      </c>
      <c r="AB71">
        <f t="shared" si="5"/>
        <v>40.418118466898953</v>
      </c>
      <c r="AC71" s="2">
        <v>1.51</v>
      </c>
      <c r="AD71">
        <v>28</v>
      </c>
      <c r="AE71">
        <f t="shared" si="6"/>
        <v>18.543046357615893</v>
      </c>
      <c r="AF71" s="2">
        <v>1.3068</v>
      </c>
      <c r="AG71">
        <v>73</v>
      </c>
      <c r="AH71">
        <f t="shared" si="7"/>
        <v>55.861646770737678</v>
      </c>
    </row>
    <row r="72" spans="3:34" x14ac:dyDescent="0.2">
      <c r="C72" s="16">
        <v>0.3</v>
      </c>
      <c r="D72">
        <v>312</v>
      </c>
      <c r="E72">
        <f t="shared" si="10"/>
        <v>21.84</v>
      </c>
      <c r="F72" s="19">
        <v>31</v>
      </c>
      <c r="G72" s="19"/>
      <c r="H72" s="19"/>
      <c r="I72" s="19">
        <v>480</v>
      </c>
      <c r="J72" s="19"/>
      <c r="K72" s="19"/>
      <c r="L72" s="19">
        <v>152</v>
      </c>
      <c r="N72">
        <v>133</v>
      </c>
      <c r="O72" s="2">
        <f t="shared" si="11"/>
        <v>1.7556</v>
      </c>
      <c r="Q72">
        <v>133</v>
      </c>
      <c r="R72" s="2">
        <f t="shared" si="12"/>
        <v>5.2269000000000005</v>
      </c>
      <c r="T72">
        <v>150</v>
      </c>
      <c r="U72" s="2">
        <f t="shared" si="13"/>
        <v>0.87</v>
      </c>
      <c r="W72">
        <v>10.433</v>
      </c>
      <c r="X72">
        <v>328</v>
      </c>
      <c r="Y72">
        <f t="shared" si="4"/>
        <v>31.438704111952458</v>
      </c>
      <c r="Z72">
        <v>9.73</v>
      </c>
      <c r="AA72">
        <v>222</v>
      </c>
      <c r="AB72">
        <f t="shared" si="5"/>
        <v>22.816032887975332</v>
      </c>
      <c r="AC72" s="2">
        <v>1.66</v>
      </c>
      <c r="AD72">
        <v>24</v>
      </c>
      <c r="AE72">
        <f t="shared" si="6"/>
        <v>14.457831325301205</v>
      </c>
      <c r="AF72" s="2">
        <v>1.4783999999999999</v>
      </c>
      <c r="AG72">
        <v>71</v>
      </c>
      <c r="AH72">
        <f t="shared" si="7"/>
        <v>48.024891774891778</v>
      </c>
    </row>
    <row r="73" spans="3:34" x14ac:dyDescent="0.2">
      <c r="C73" s="16">
        <v>0.4</v>
      </c>
      <c r="D73">
        <v>223</v>
      </c>
      <c r="E73">
        <f t="shared" si="10"/>
        <v>15.61</v>
      </c>
      <c r="F73" s="19">
        <v>31</v>
      </c>
      <c r="G73" s="19"/>
      <c r="H73" s="19"/>
      <c r="I73" s="19">
        <v>498</v>
      </c>
      <c r="J73" s="19"/>
      <c r="K73" s="19"/>
      <c r="L73" s="19">
        <v>157</v>
      </c>
      <c r="N73">
        <v>80</v>
      </c>
      <c r="O73" s="2">
        <f t="shared" si="11"/>
        <v>1.056</v>
      </c>
      <c r="Q73">
        <v>147</v>
      </c>
      <c r="R73" s="2">
        <f t="shared" si="12"/>
        <v>5.7771000000000008</v>
      </c>
      <c r="T73">
        <v>161</v>
      </c>
      <c r="U73" s="2">
        <f t="shared" si="13"/>
        <v>0.93379999999999996</v>
      </c>
      <c r="W73">
        <v>10.433</v>
      </c>
      <c r="X73">
        <v>330</v>
      </c>
      <c r="Y73">
        <f t="shared" si="4"/>
        <v>31.630403527269241</v>
      </c>
      <c r="Z73">
        <v>11.9</v>
      </c>
      <c r="AA73">
        <v>218</v>
      </c>
      <c r="AB73">
        <f t="shared" si="5"/>
        <v>18.319327731092436</v>
      </c>
      <c r="AC73" s="2">
        <v>1.51</v>
      </c>
      <c r="AD73">
        <v>22</v>
      </c>
      <c r="AE73">
        <f t="shared" si="6"/>
        <v>14.569536423841059</v>
      </c>
      <c r="AF73" s="2">
        <v>1.4124000000000001</v>
      </c>
      <c r="AG73">
        <v>70</v>
      </c>
      <c r="AH73">
        <f t="shared" si="7"/>
        <v>49.561030869442078</v>
      </c>
    </row>
    <row r="74" spans="3:34" x14ac:dyDescent="0.2">
      <c r="C74" s="16">
        <v>0.35</v>
      </c>
      <c r="D74">
        <v>142</v>
      </c>
      <c r="E74">
        <f t="shared" si="10"/>
        <v>9.94</v>
      </c>
      <c r="F74" s="19">
        <v>30</v>
      </c>
      <c r="G74" s="19"/>
      <c r="H74" s="19"/>
      <c r="I74" s="19">
        <v>515</v>
      </c>
      <c r="J74" s="19"/>
      <c r="K74" s="19"/>
      <c r="L74" s="19">
        <v>162</v>
      </c>
      <c r="N74">
        <v>132</v>
      </c>
      <c r="O74" s="2">
        <f t="shared" si="11"/>
        <v>1.7424000000000002</v>
      </c>
      <c r="Q74">
        <v>153</v>
      </c>
      <c r="R74" s="2">
        <f t="shared" si="12"/>
        <v>6.012900000000001</v>
      </c>
      <c r="T74">
        <v>178</v>
      </c>
      <c r="U74" s="2">
        <f t="shared" si="13"/>
        <v>1.0324</v>
      </c>
      <c r="W74">
        <v>10.16</v>
      </c>
      <c r="X74">
        <v>336</v>
      </c>
      <c r="Y74">
        <f t="shared" si="4"/>
        <v>33.070866141732282</v>
      </c>
      <c r="Z74">
        <v>10.43</v>
      </c>
      <c r="AA74">
        <v>212</v>
      </c>
      <c r="AB74">
        <f t="shared" si="5"/>
        <v>20.325982742090126</v>
      </c>
      <c r="AC74" s="2">
        <v>1.36</v>
      </c>
      <c r="AD74">
        <v>16</v>
      </c>
      <c r="AE74">
        <f t="shared" si="6"/>
        <v>11.76470588235294</v>
      </c>
      <c r="AF74" s="2">
        <v>1.3596000000000001</v>
      </c>
      <c r="AG74">
        <v>67</v>
      </c>
      <c r="AH74">
        <f t="shared" si="7"/>
        <v>49.279199764636651</v>
      </c>
    </row>
    <row r="75" spans="3:34" x14ac:dyDescent="0.2">
      <c r="C75" s="16">
        <v>0.25</v>
      </c>
      <c r="D75">
        <v>162</v>
      </c>
      <c r="E75">
        <f t="shared" si="10"/>
        <v>11.34</v>
      </c>
      <c r="F75" s="19">
        <v>29</v>
      </c>
      <c r="G75" s="19"/>
      <c r="H75" s="19"/>
      <c r="I75" s="19">
        <v>533</v>
      </c>
      <c r="J75" s="19"/>
      <c r="K75" s="19"/>
      <c r="L75" s="19">
        <v>167</v>
      </c>
      <c r="N75">
        <v>126</v>
      </c>
      <c r="O75" s="2">
        <f t="shared" si="11"/>
        <v>1.6632000000000002</v>
      </c>
      <c r="Q75">
        <v>150</v>
      </c>
      <c r="R75" s="2">
        <f t="shared" si="12"/>
        <v>5.8949999999999996</v>
      </c>
      <c r="T75">
        <v>181</v>
      </c>
      <c r="U75" s="2">
        <f t="shared" si="13"/>
        <v>1.0497999999999998</v>
      </c>
      <c r="W75">
        <v>8.9359999999999999</v>
      </c>
      <c r="X75">
        <v>340</v>
      </c>
      <c r="Y75">
        <f t="shared" si="4"/>
        <v>38.048343777976726</v>
      </c>
      <c r="Z75">
        <v>8.61</v>
      </c>
      <c r="AA75">
        <v>211</v>
      </c>
      <c r="AB75">
        <f t="shared" si="5"/>
        <v>24.506387921022068</v>
      </c>
      <c r="AC75" s="2">
        <v>1.28</v>
      </c>
      <c r="AD75">
        <v>14</v>
      </c>
      <c r="AE75">
        <f t="shared" si="6"/>
        <v>10.9375</v>
      </c>
      <c r="AF75" s="2">
        <v>1.4124000000000001</v>
      </c>
      <c r="AG75">
        <v>66</v>
      </c>
      <c r="AH75">
        <f t="shared" si="7"/>
        <v>46.728971962616818</v>
      </c>
    </row>
    <row r="76" spans="3:34" x14ac:dyDescent="0.2">
      <c r="C76" s="16">
        <v>0.2</v>
      </c>
      <c r="D76">
        <v>163</v>
      </c>
      <c r="E76">
        <f t="shared" si="10"/>
        <v>11.41</v>
      </c>
      <c r="F76" s="19">
        <v>28</v>
      </c>
      <c r="G76" s="19"/>
      <c r="H76" s="19"/>
      <c r="I76" s="19">
        <v>550</v>
      </c>
      <c r="J76" s="19"/>
      <c r="K76" s="19"/>
      <c r="L76" s="19">
        <v>172</v>
      </c>
      <c r="N76">
        <v>122</v>
      </c>
      <c r="O76" s="2">
        <f t="shared" si="11"/>
        <v>1.6104000000000003</v>
      </c>
      <c r="Q76">
        <v>155</v>
      </c>
      <c r="R76" s="2">
        <f t="shared" si="12"/>
        <v>6.0914999999999999</v>
      </c>
      <c r="T76">
        <v>193</v>
      </c>
      <c r="U76" s="2">
        <f t="shared" si="13"/>
        <v>1.1194</v>
      </c>
      <c r="W76">
        <v>7.4989999999999997</v>
      </c>
      <c r="X76">
        <v>329</v>
      </c>
      <c r="Y76">
        <f t="shared" si="4"/>
        <v>43.872516335511406</v>
      </c>
      <c r="Z76">
        <v>7.14</v>
      </c>
      <c r="AA76">
        <v>208</v>
      </c>
      <c r="AB76">
        <f t="shared" si="5"/>
        <v>29.131652661064425</v>
      </c>
      <c r="AC76" s="2">
        <v>1.28</v>
      </c>
      <c r="AD76">
        <v>10</v>
      </c>
      <c r="AE76">
        <f t="shared" si="6"/>
        <v>7.8125</v>
      </c>
      <c r="AF76" s="2">
        <v>1.3596000000000001</v>
      </c>
      <c r="AG76">
        <v>69</v>
      </c>
      <c r="AH76">
        <f t="shared" si="7"/>
        <v>50.750220653133269</v>
      </c>
    </row>
    <row r="77" spans="3:34" x14ac:dyDescent="0.2">
      <c r="C77" s="16">
        <v>0.22</v>
      </c>
      <c r="D77">
        <v>277</v>
      </c>
      <c r="E77">
        <f t="shared" si="10"/>
        <v>19.39</v>
      </c>
      <c r="F77" s="19">
        <v>27</v>
      </c>
      <c r="G77" s="19"/>
      <c r="H77" s="19"/>
      <c r="I77" s="19">
        <v>568</v>
      </c>
      <c r="J77" s="19"/>
      <c r="K77" s="19"/>
      <c r="L77" s="19">
        <v>177</v>
      </c>
      <c r="N77">
        <v>131</v>
      </c>
      <c r="O77" s="2">
        <f t="shared" si="11"/>
        <v>1.7292000000000001</v>
      </c>
      <c r="Q77">
        <v>126</v>
      </c>
      <c r="R77" s="2">
        <f t="shared" si="12"/>
        <v>4.9518000000000004</v>
      </c>
      <c r="T77">
        <v>148</v>
      </c>
      <c r="U77" s="2">
        <f t="shared" si="13"/>
        <v>0.85839999999999994</v>
      </c>
      <c r="W77" s="3">
        <v>7.8070000000000004</v>
      </c>
      <c r="X77">
        <v>318</v>
      </c>
      <c r="Y77">
        <f t="shared" si="4"/>
        <v>40.732675803765851</v>
      </c>
      <c r="Z77" s="3">
        <v>7.63</v>
      </c>
      <c r="AA77">
        <v>206</v>
      </c>
      <c r="AB77">
        <f t="shared" si="5"/>
        <v>26.998689384010486</v>
      </c>
      <c r="AC77" s="6">
        <v>1.43</v>
      </c>
      <c r="AD77">
        <v>11</v>
      </c>
      <c r="AE77">
        <f t="shared" si="6"/>
        <v>7.6923076923076925</v>
      </c>
      <c r="AF77" s="6">
        <v>1.2804</v>
      </c>
      <c r="AG77">
        <v>69</v>
      </c>
      <c r="AH77">
        <f t="shared" si="7"/>
        <v>53.88940955951265</v>
      </c>
    </row>
    <row r="78" spans="3:34" x14ac:dyDescent="0.2">
      <c r="C78" s="16">
        <v>0.19</v>
      </c>
      <c r="D78">
        <v>208</v>
      </c>
      <c r="E78">
        <f t="shared" si="10"/>
        <v>14.56</v>
      </c>
      <c r="F78" s="19">
        <v>26</v>
      </c>
      <c r="G78" s="19"/>
      <c r="H78" s="19"/>
      <c r="I78" s="19">
        <v>586</v>
      </c>
      <c r="J78" s="19"/>
      <c r="K78" s="19"/>
      <c r="L78" s="19">
        <v>182</v>
      </c>
      <c r="N78">
        <v>122</v>
      </c>
      <c r="O78" s="2">
        <f t="shared" si="11"/>
        <v>1.6104000000000003</v>
      </c>
      <c r="Q78">
        <v>121</v>
      </c>
      <c r="R78" s="2">
        <f t="shared" si="12"/>
        <v>4.7553000000000001</v>
      </c>
      <c r="T78">
        <v>164</v>
      </c>
      <c r="U78" s="2">
        <f t="shared" si="13"/>
        <v>0.95119999999999993</v>
      </c>
      <c r="W78">
        <v>8.1630000000000003</v>
      </c>
      <c r="X78">
        <v>313</v>
      </c>
      <c r="Y78">
        <f t="shared" si="4"/>
        <v>38.343746171750581</v>
      </c>
      <c r="Z78">
        <v>7.77</v>
      </c>
      <c r="AA78">
        <v>199</v>
      </c>
      <c r="AB78">
        <f t="shared" si="5"/>
        <v>25.611325611325611</v>
      </c>
      <c r="AC78" s="2">
        <v>1.64</v>
      </c>
      <c r="AD78">
        <v>13</v>
      </c>
      <c r="AE78">
        <f t="shared" si="6"/>
        <v>7.9268292682926838</v>
      </c>
      <c r="AF78" s="2">
        <v>1.2936000000000001</v>
      </c>
      <c r="AG78">
        <v>68</v>
      </c>
      <c r="AH78">
        <f t="shared" si="7"/>
        <v>52.566481137909705</v>
      </c>
    </row>
    <row r="79" spans="3:34" x14ac:dyDescent="0.2">
      <c r="C79" s="16">
        <v>0.16</v>
      </c>
      <c r="D79">
        <v>285</v>
      </c>
      <c r="E79">
        <f t="shared" si="10"/>
        <v>19.95</v>
      </c>
      <c r="F79" s="19">
        <v>25</v>
      </c>
      <c r="G79" s="19"/>
      <c r="H79" s="19"/>
      <c r="I79" s="19">
        <v>603</v>
      </c>
      <c r="J79" s="19"/>
      <c r="K79" s="19"/>
      <c r="L79" s="19">
        <v>187</v>
      </c>
      <c r="N79">
        <v>118</v>
      </c>
      <c r="O79" s="2">
        <f t="shared" si="11"/>
        <v>1.5576000000000001</v>
      </c>
      <c r="Q79">
        <v>113</v>
      </c>
      <c r="R79" s="2">
        <f t="shared" si="12"/>
        <v>4.4409000000000001</v>
      </c>
      <c r="T79">
        <v>183</v>
      </c>
      <c r="U79" s="2">
        <f t="shared" si="13"/>
        <v>1.0613999999999999</v>
      </c>
      <c r="W79">
        <v>8.0850000000000009</v>
      </c>
      <c r="X79">
        <v>313</v>
      </c>
      <c r="Y79">
        <f t="shared" si="4"/>
        <v>38.713667285095852</v>
      </c>
      <c r="Z79">
        <v>6.37</v>
      </c>
      <c r="AA79">
        <v>195</v>
      </c>
      <c r="AB79">
        <f t="shared" si="5"/>
        <v>30.612244897959183</v>
      </c>
      <c r="AC79" s="2">
        <v>1.43</v>
      </c>
      <c r="AD79">
        <v>15</v>
      </c>
      <c r="AE79">
        <f t="shared" si="6"/>
        <v>10.48951048951049</v>
      </c>
      <c r="AF79" s="2">
        <v>1.4256</v>
      </c>
      <c r="AG79">
        <v>63</v>
      </c>
      <c r="AH79">
        <f t="shared" si="7"/>
        <v>44.19191919191919</v>
      </c>
    </row>
    <row r="80" spans="3:34" x14ac:dyDescent="0.2">
      <c r="C80" s="16">
        <v>0.17</v>
      </c>
      <c r="D80">
        <v>142</v>
      </c>
      <c r="E80">
        <f t="shared" si="10"/>
        <v>9.94</v>
      </c>
      <c r="F80" s="19">
        <v>24</v>
      </c>
      <c r="G80" s="19"/>
      <c r="H80" s="19"/>
      <c r="I80" s="19">
        <v>621</v>
      </c>
      <c r="J80" s="19"/>
      <c r="K80" s="19"/>
      <c r="L80" s="19">
        <v>192</v>
      </c>
      <c r="N80">
        <v>114</v>
      </c>
      <c r="O80" s="2">
        <f t="shared" si="11"/>
        <v>1.5048000000000001</v>
      </c>
      <c r="Q80">
        <v>129</v>
      </c>
      <c r="R80" s="2">
        <f t="shared" si="12"/>
        <v>5.0697000000000001</v>
      </c>
      <c r="T80">
        <v>176</v>
      </c>
      <c r="U80" s="2">
        <f t="shared" si="13"/>
        <v>1.0207999999999999</v>
      </c>
      <c r="W80">
        <v>8.0850000000000009</v>
      </c>
      <c r="X80">
        <v>301</v>
      </c>
      <c r="Y80">
        <f t="shared" si="4"/>
        <v>37.229437229437224</v>
      </c>
      <c r="Z80">
        <v>6.86</v>
      </c>
      <c r="AA80">
        <v>194</v>
      </c>
      <c r="AB80">
        <f t="shared" si="5"/>
        <v>28.279883381924197</v>
      </c>
      <c r="AC80" s="2">
        <v>1.38</v>
      </c>
      <c r="AD80">
        <v>15</v>
      </c>
      <c r="AE80">
        <f t="shared" si="6"/>
        <v>10.869565217391305</v>
      </c>
      <c r="AF80" s="2">
        <v>1.3331999999999999</v>
      </c>
      <c r="AG80">
        <v>67</v>
      </c>
      <c r="AH80">
        <f t="shared" si="7"/>
        <v>50.255025502550261</v>
      </c>
    </row>
    <row r="81" spans="3:34" x14ac:dyDescent="0.2">
      <c r="C81" s="16">
        <v>0.23</v>
      </c>
      <c r="D81">
        <v>108</v>
      </c>
      <c r="E81">
        <f t="shared" si="10"/>
        <v>7.56</v>
      </c>
      <c r="F81" s="19">
        <v>24</v>
      </c>
      <c r="G81" s="19"/>
      <c r="H81" s="19"/>
      <c r="I81" s="19">
        <v>639</v>
      </c>
      <c r="J81" s="19"/>
      <c r="K81" s="19"/>
      <c r="L81" s="19">
        <v>197</v>
      </c>
      <c r="N81">
        <v>113</v>
      </c>
      <c r="O81" s="2">
        <f t="shared" si="11"/>
        <v>1.4916</v>
      </c>
      <c r="Q81">
        <v>114</v>
      </c>
      <c r="R81" s="2">
        <f t="shared" si="12"/>
        <v>4.4802</v>
      </c>
      <c r="T81">
        <v>217</v>
      </c>
      <c r="U81" s="2">
        <f t="shared" si="13"/>
        <v>1.2585999999999999</v>
      </c>
      <c r="W81">
        <v>8.3629999999999995</v>
      </c>
      <c r="X81">
        <v>293</v>
      </c>
      <c r="Y81">
        <f t="shared" si="4"/>
        <v>35.035274423053927</v>
      </c>
      <c r="Z81">
        <v>9.0299999999999994</v>
      </c>
      <c r="AA81">
        <v>191</v>
      </c>
      <c r="AB81">
        <f t="shared" si="5"/>
        <v>21.151716500553711</v>
      </c>
      <c r="AC81" s="2">
        <v>1.43</v>
      </c>
      <c r="AD81">
        <v>15</v>
      </c>
      <c r="AE81">
        <f t="shared" si="6"/>
        <v>10.48951048951049</v>
      </c>
      <c r="AF81" s="2">
        <v>1.3859999999999999</v>
      </c>
      <c r="AG81">
        <v>69</v>
      </c>
      <c r="AH81">
        <f t="shared" si="7"/>
        <v>49.783549783549788</v>
      </c>
    </row>
    <row r="82" spans="3:34" x14ac:dyDescent="0.2">
      <c r="D82">
        <v>108</v>
      </c>
      <c r="E82">
        <f t="shared" si="10"/>
        <v>7.56</v>
      </c>
      <c r="N82">
        <v>115</v>
      </c>
      <c r="O82" s="2">
        <f t="shared" si="11"/>
        <v>1.518</v>
      </c>
      <c r="Q82">
        <v>114</v>
      </c>
      <c r="R82" s="2">
        <f t="shared" si="12"/>
        <v>4.4802</v>
      </c>
      <c r="T82">
        <v>215</v>
      </c>
      <c r="U82" s="2">
        <f t="shared" si="13"/>
        <v>1.2469999999999999</v>
      </c>
      <c r="Y82">
        <f>AVERAGE(Y28:Y81)</f>
        <v>50.572457793911262</v>
      </c>
      <c r="AB82">
        <f>AVERAGE(AB29:AB46)</f>
        <v>23.735172003618775</v>
      </c>
      <c r="AE82">
        <f>AVERAGE(AE33:AE48)</f>
        <v>56.666509791921257</v>
      </c>
      <c r="AH82">
        <f>AVERAGE(AH33:AH48)</f>
        <v>48.933276742663004</v>
      </c>
    </row>
    <row r="83" spans="3:34" x14ac:dyDescent="0.2">
      <c r="D83">
        <v>108</v>
      </c>
      <c r="E83">
        <f t="shared" si="10"/>
        <v>7.56</v>
      </c>
      <c r="N83">
        <v>111</v>
      </c>
      <c r="O83" s="2">
        <f t="shared" si="11"/>
        <v>1.4652000000000001</v>
      </c>
      <c r="Q83">
        <v>110</v>
      </c>
      <c r="R83" s="2">
        <f t="shared" si="12"/>
        <v>4.3230000000000004</v>
      </c>
      <c r="T83">
        <v>215</v>
      </c>
      <c r="U83" s="2">
        <f t="shared" si="13"/>
        <v>1.2469999999999999</v>
      </c>
      <c r="Y83">
        <f>AVERAGE(Y29:Y53)</f>
        <v>64.262267447157114</v>
      </c>
    </row>
    <row r="84" spans="3:34" x14ac:dyDescent="0.2">
      <c r="D84">
        <v>117</v>
      </c>
      <c r="E84">
        <f t="shared" si="10"/>
        <v>8.19</v>
      </c>
      <c r="N84">
        <v>106</v>
      </c>
      <c r="O84" s="2">
        <f t="shared" si="11"/>
        <v>1.3992000000000002</v>
      </c>
      <c r="Q84">
        <v>105</v>
      </c>
      <c r="R84" s="2">
        <f t="shared" si="12"/>
        <v>4.1265000000000001</v>
      </c>
      <c r="T84">
        <v>211</v>
      </c>
      <c r="U84" s="2">
        <f t="shared" si="13"/>
        <v>1.2238</v>
      </c>
    </row>
    <row r="85" spans="3:34" x14ac:dyDescent="0.2">
      <c r="D85">
        <v>100</v>
      </c>
      <c r="E85">
        <f t="shared" si="10"/>
        <v>7</v>
      </c>
      <c r="N85">
        <v>100</v>
      </c>
      <c r="O85" s="2">
        <f t="shared" si="11"/>
        <v>1.32</v>
      </c>
      <c r="Q85">
        <v>91</v>
      </c>
      <c r="R85" s="2">
        <f t="shared" si="12"/>
        <v>3.5762999999999998</v>
      </c>
      <c r="T85">
        <v>203</v>
      </c>
      <c r="U85" s="2">
        <f t="shared" si="13"/>
        <v>1.1774</v>
      </c>
    </row>
    <row r="86" spans="3:34" x14ac:dyDescent="0.2">
      <c r="D86">
        <v>81</v>
      </c>
      <c r="E86">
        <f t="shared" si="10"/>
        <v>5.67</v>
      </c>
      <c r="N86">
        <v>82</v>
      </c>
      <c r="O86" s="2">
        <f t="shared" si="11"/>
        <v>1.0824</v>
      </c>
      <c r="Q86">
        <v>88</v>
      </c>
      <c r="R86" s="2">
        <f t="shared" si="12"/>
        <v>3.4584000000000001</v>
      </c>
      <c r="T86">
        <v>193</v>
      </c>
      <c r="U86" s="2">
        <f t="shared" si="13"/>
        <v>1.1194</v>
      </c>
    </row>
    <row r="87" spans="3:34" x14ac:dyDescent="0.2">
      <c r="D87">
        <v>105</v>
      </c>
      <c r="E87">
        <f t="shared" si="10"/>
        <v>7.35</v>
      </c>
      <c r="N87">
        <v>91</v>
      </c>
      <c r="O87" s="2">
        <f t="shared" si="11"/>
        <v>1.2012</v>
      </c>
      <c r="Q87">
        <v>96</v>
      </c>
      <c r="R87" s="2">
        <f t="shared" si="12"/>
        <v>3.7728000000000002</v>
      </c>
      <c r="T87">
        <v>193</v>
      </c>
      <c r="U87" s="2">
        <f t="shared" si="13"/>
        <v>1.1194</v>
      </c>
    </row>
    <row r="88" spans="3:34" x14ac:dyDescent="0.2">
      <c r="D88">
        <v>85</v>
      </c>
      <c r="E88">
        <f t="shared" si="10"/>
        <v>5.95</v>
      </c>
      <c r="N88">
        <v>100</v>
      </c>
      <c r="O88" s="2">
        <f t="shared" si="11"/>
        <v>1.32</v>
      </c>
      <c r="Q88">
        <v>95</v>
      </c>
      <c r="R88" s="2">
        <f t="shared" si="12"/>
        <v>3.7335000000000003</v>
      </c>
      <c r="T88">
        <v>193</v>
      </c>
      <c r="U88" s="2">
        <f t="shared" si="13"/>
        <v>1.1194</v>
      </c>
    </row>
    <row r="89" spans="3:34" x14ac:dyDescent="0.2">
      <c r="D89">
        <v>75</v>
      </c>
      <c r="E89">
        <f t="shared" si="10"/>
        <v>5.25</v>
      </c>
      <c r="N89">
        <v>100</v>
      </c>
      <c r="O89" s="2">
        <f t="shared" si="11"/>
        <v>1.32</v>
      </c>
      <c r="Q89">
        <v>101</v>
      </c>
      <c r="R89" s="2">
        <f t="shared" si="12"/>
        <v>3.9693000000000001</v>
      </c>
      <c r="T89">
        <v>193</v>
      </c>
      <c r="U89" s="2">
        <f t="shared" si="13"/>
        <v>1.1194</v>
      </c>
    </row>
    <row r="90" spans="3:34" x14ac:dyDescent="0.2">
      <c r="D90">
        <v>82</v>
      </c>
      <c r="E90">
        <f t="shared" si="10"/>
        <v>5.74</v>
      </c>
      <c r="N90">
        <v>99</v>
      </c>
      <c r="O90" s="2">
        <f t="shared" si="11"/>
        <v>1.3068</v>
      </c>
      <c r="Q90">
        <v>91</v>
      </c>
      <c r="R90" s="2">
        <f t="shared" si="12"/>
        <v>3.5762999999999998</v>
      </c>
      <c r="T90">
        <v>229</v>
      </c>
      <c r="U90" s="2">
        <f t="shared" si="13"/>
        <v>1.3281999999999998</v>
      </c>
    </row>
    <row r="91" spans="3:34" x14ac:dyDescent="0.2">
      <c r="D91">
        <v>139</v>
      </c>
      <c r="E91">
        <f t="shared" si="10"/>
        <v>9.73</v>
      </c>
      <c r="N91">
        <v>112</v>
      </c>
      <c r="O91" s="2">
        <f t="shared" si="11"/>
        <v>1.4783999999999999</v>
      </c>
      <c r="Q91">
        <v>109</v>
      </c>
      <c r="R91" s="2">
        <f t="shared" si="12"/>
        <v>4.2836999999999996</v>
      </c>
      <c r="T91">
        <v>229</v>
      </c>
      <c r="U91" s="2">
        <f t="shared" si="13"/>
        <v>1.3281999999999998</v>
      </c>
    </row>
    <row r="92" spans="3:34" x14ac:dyDescent="0.2">
      <c r="D92">
        <v>170</v>
      </c>
      <c r="E92">
        <f t="shared" si="10"/>
        <v>11.9</v>
      </c>
      <c r="N92">
        <v>107</v>
      </c>
      <c r="O92" s="2">
        <f t="shared" si="11"/>
        <v>1.4124000000000001</v>
      </c>
      <c r="Q92">
        <v>113</v>
      </c>
      <c r="R92" s="2">
        <f t="shared" si="12"/>
        <v>4.4409000000000001</v>
      </c>
      <c r="T92">
        <v>229</v>
      </c>
      <c r="U92" s="2">
        <f t="shared" si="13"/>
        <v>1.3281999999999998</v>
      </c>
    </row>
    <row r="93" spans="3:34" x14ac:dyDescent="0.2">
      <c r="D93">
        <v>149</v>
      </c>
      <c r="E93">
        <f t="shared" si="10"/>
        <v>10.43</v>
      </c>
      <c r="N93">
        <v>103</v>
      </c>
      <c r="O93" s="2">
        <f t="shared" si="11"/>
        <v>1.3596000000000001</v>
      </c>
      <c r="Q93">
        <v>102</v>
      </c>
      <c r="R93" s="2">
        <f t="shared" si="12"/>
        <v>4.0086000000000004</v>
      </c>
      <c r="T93">
        <v>229</v>
      </c>
      <c r="U93" s="2">
        <f t="shared" si="13"/>
        <v>1.3281999999999998</v>
      </c>
    </row>
    <row r="94" spans="3:34" x14ac:dyDescent="0.2">
      <c r="D94">
        <v>123</v>
      </c>
      <c r="E94">
        <f t="shared" si="10"/>
        <v>8.61</v>
      </c>
      <c r="N94">
        <v>107</v>
      </c>
      <c r="O94" s="2">
        <f t="shared" si="11"/>
        <v>1.4124000000000001</v>
      </c>
      <c r="Q94">
        <v>93</v>
      </c>
      <c r="R94" s="2">
        <f t="shared" si="12"/>
        <v>3.6549</v>
      </c>
      <c r="T94">
        <v>195</v>
      </c>
      <c r="U94" s="2">
        <f t="shared" si="13"/>
        <v>1.131</v>
      </c>
    </row>
    <row r="95" spans="3:34" x14ac:dyDescent="0.2">
      <c r="D95">
        <v>102</v>
      </c>
      <c r="E95">
        <f t="shared" si="10"/>
        <v>7.14</v>
      </c>
      <c r="N95">
        <v>103</v>
      </c>
      <c r="O95" s="2">
        <f t="shared" si="11"/>
        <v>1.3596000000000001</v>
      </c>
      <c r="Q95">
        <v>92</v>
      </c>
      <c r="R95" s="2">
        <f t="shared" si="12"/>
        <v>3.6156000000000001</v>
      </c>
      <c r="T95">
        <v>209</v>
      </c>
      <c r="U95" s="2">
        <f t="shared" si="13"/>
        <v>1.2121999999999999</v>
      </c>
    </row>
    <row r="96" spans="3:34" x14ac:dyDescent="0.2">
      <c r="D96">
        <v>109</v>
      </c>
      <c r="E96">
        <f t="shared" si="10"/>
        <v>7.63</v>
      </c>
      <c r="N96">
        <v>97</v>
      </c>
      <c r="O96" s="2">
        <f t="shared" si="11"/>
        <v>1.2804</v>
      </c>
      <c r="Q96">
        <v>95</v>
      </c>
      <c r="R96" s="2">
        <f t="shared" si="12"/>
        <v>3.7335000000000003</v>
      </c>
      <c r="T96">
        <v>193</v>
      </c>
      <c r="U96" s="2">
        <f t="shared" si="13"/>
        <v>1.1194</v>
      </c>
    </row>
    <row r="97" spans="4:21" x14ac:dyDescent="0.2">
      <c r="D97">
        <v>111</v>
      </c>
      <c r="E97">
        <f t="shared" si="10"/>
        <v>7.77</v>
      </c>
      <c r="N97">
        <v>98</v>
      </c>
      <c r="O97" s="2">
        <f t="shared" si="11"/>
        <v>1.2936000000000001</v>
      </c>
      <c r="Q97">
        <v>93</v>
      </c>
      <c r="R97" s="2">
        <f t="shared" si="12"/>
        <v>3.6549</v>
      </c>
      <c r="T97">
        <v>183</v>
      </c>
      <c r="U97" s="2">
        <f t="shared" si="13"/>
        <v>1.0613999999999999</v>
      </c>
    </row>
    <row r="98" spans="4:21" x14ac:dyDescent="0.2">
      <c r="D98">
        <v>91</v>
      </c>
      <c r="E98">
        <f t="shared" si="10"/>
        <v>6.37</v>
      </c>
      <c r="N98">
        <v>108</v>
      </c>
      <c r="O98" s="2">
        <f t="shared" si="11"/>
        <v>1.4256</v>
      </c>
      <c r="Q98">
        <v>93</v>
      </c>
      <c r="R98" s="2">
        <f t="shared" si="12"/>
        <v>3.6549</v>
      </c>
      <c r="T98">
        <v>193</v>
      </c>
      <c r="U98" s="2">
        <f t="shared" si="13"/>
        <v>1.1194</v>
      </c>
    </row>
    <row r="99" spans="4:21" x14ac:dyDescent="0.2">
      <c r="D99">
        <v>98</v>
      </c>
      <c r="E99">
        <f t="shared" si="10"/>
        <v>6.86</v>
      </c>
      <c r="N99">
        <v>101</v>
      </c>
      <c r="O99" s="2">
        <f t="shared" si="11"/>
        <v>1.3331999999999999</v>
      </c>
      <c r="Q99">
        <v>101</v>
      </c>
      <c r="R99" s="2">
        <f t="shared" si="12"/>
        <v>3.9693000000000001</v>
      </c>
      <c r="T99">
        <v>199</v>
      </c>
      <c r="U99" s="2">
        <f t="shared" si="13"/>
        <v>1.1541999999999999</v>
      </c>
    </row>
    <row r="100" spans="4:21" x14ac:dyDescent="0.2">
      <c r="D100">
        <v>129</v>
      </c>
      <c r="E100">
        <f t="shared" si="10"/>
        <v>9.0299999999999994</v>
      </c>
      <c r="N100">
        <v>105</v>
      </c>
      <c r="O100" s="2">
        <f t="shared" si="11"/>
        <v>1.3859999999999999</v>
      </c>
      <c r="Q100">
        <v>101</v>
      </c>
      <c r="R100" s="2">
        <f t="shared" si="12"/>
        <v>3.9693000000000001</v>
      </c>
      <c r="T100">
        <v>199</v>
      </c>
      <c r="U100" s="2">
        <f t="shared" si="13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A9DE-4E1F-6145-BFE8-2A08B93E9AEC}">
  <dimension ref="B3:D32"/>
  <sheetViews>
    <sheetView workbookViewId="0">
      <selection activeCell="C32" sqref="C4:C32"/>
    </sheetView>
  </sheetViews>
  <sheetFormatPr baseColWidth="10" defaultRowHeight="16" x14ac:dyDescent="0.2"/>
  <sheetData>
    <row r="3" spans="2:4" x14ac:dyDescent="0.2">
      <c r="C3" t="s">
        <v>23</v>
      </c>
    </row>
    <row r="4" spans="2:4" x14ac:dyDescent="0.2">
      <c r="B4" s="19">
        <v>1821</v>
      </c>
      <c r="C4" s="19">
        <v>13.39</v>
      </c>
      <c r="D4">
        <v>103</v>
      </c>
    </row>
    <row r="5" spans="2:4" x14ac:dyDescent="0.2">
      <c r="B5" s="19">
        <v>1822</v>
      </c>
      <c r="C5" s="19">
        <v>13.28</v>
      </c>
      <c r="D5">
        <v>103</v>
      </c>
    </row>
    <row r="6" spans="2:4" x14ac:dyDescent="0.2">
      <c r="B6" s="19">
        <v>1823</v>
      </c>
      <c r="C6" s="19">
        <v>13.63</v>
      </c>
      <c r="D6">
        <v>104</v>
      </c>
    </row>
    <row r="7" spans="2:4" x14ac:dyDescent="0.2">
      <c r="B7" s="19">
        <v>1824</v>
      </c>
      <c r="C7" s="19">
        <v>13.87</v>
      </c>
      <c r="D7">
        <v>104</v>
      </c>
    </row>
    <row r="8" spans="2:4" x14ac:dyDescent="0.2">
      <c r="B8" s="19">
        <v>1825</v>
      </c>
      <c r="C8" s="19">
        <v>12.32</v>
      </c>
      <c r="D8">
        <v>104</v>
      </c>
    </row>
    <row r="9" spans="2:4" x14ac:dyDescent="0.2">
      <c r="B9" s="19">
        <v>1826</v>
      </c>
      <c r="C9" s="19">
        <v>15.02</v>
      </c>
      <c r="D9">
        <v>104</v>
      </c>
    </row>
    <row r="10" spans="2:4" x14ac:dyDescent="0.2">
      <c r="B10" s="19">
        <v>1827</v>
      </c>
      <c r="C10" s="19">
        <v>14.89</v>
      </c>
      <c r="D10">
        <v>104</v>
      </c>
    </row>
    <row r="11" spans="2:4" x14ac:dyDescent="0.2">
      <c r="B11" s="19">
        <v>1828</v>
      </c>
      <c r="C11" s="19">
        <v>15.13</v>
      </c>
      <c r="D11">
        <v>104</v>
      </c>
    </row>
    <row r="12" spans="2:4" x14ac:dyDescent="0.2">
      <c r="B12" s="19">
        <v>1829</v>
      </c>
      <c r="C12" s="19">
        <v>15.29</v>
      </c>
      <c r="D12">
        <v>109</v>
      </c>
    </row>
    <row r="13" spans="2:4" x14ac:dyDescent="0.2">
      <c r="B13" s="19">
        <v>1830</v>
      </c>
      <c r="C13" s="19">
        <v>16</v>
      </c>
      <c r="D13">
        <v>105</v>
      </c>
    </row>
    <row r="14" spans="2:4" x14ac:dyDescent="0.2">
      <c r="B14" s="19">
        <v>1831</v>
      </c>
      <c r="C14" s="19">
        <v>15.82</v>
      </c>
      <c r="D14">
        <v>109</v>
      </c>
    </row>
    <row r="15" spans="2:4" x14ac:dyDescent="0.2">
      <c r="B15" s="19">
        <v>1832</v>
      </c>
      <c r="C15" s="19">
        <v>15.64</v>
      </c>
      <c r="D15">
        <v>106</v>
      </c>
    </row>
    <row r="16" spans="2:4" x14ac:dyDescent="0.2">
      <c r="B16" s="19">
        <v>1833</v>
      </c>
      <c r="C16" s="19">
        <v>15.46</v>
      </c>
      <c r="D16">
        <v>104</v>
      </c>
    </row>
    <row r="17" spans="2:4" x14ac:dyDescent="0.2">
      <c r="B17" s="19">
        <v>1834</v>
      </c>
      <c r="C17">
        <v>15.29</v>
      </c>
      <c r="D17">
        <v>98</v>
      </c>
    </row>
    <row r="18" spans="2:4" x14ac:dyDescent="0.2">
      <c r="B18" s="19">
        <v>1835</v>
      </c>
      <c r="C18" s="19">
        <v>15.11</v>
      </c>
      <c r="D18">
        <v>100</v>
      </c>
    </row>
    <row r="19" spans="2:4" x14ac:dyDescent="0.2">
      <c r="B19" s="19">
        <v>1836</v>
      </c>
      <c r="C19" s="19">
        <v>14.93</v>
      </c>
      <c r="D19">
        <v>95</v>
      </c>
    </row>
    <row r="20" spans="2:4" x14ac:dyDescent="0.2">
      <c r="B20" s="19">
        <v>1837</v>
      </c>
      <c r="C20" s="19">
        <v>14.75</v>
      </c>
      <c r="D20">
        <v>98</v>
      </c>
    </row>
    <row r="21" spans="2:4" x14ac:dyDescent="0.2">
      <c r="B21" s="19">
        <v>1838</v>
      </c>
      <c r="C21" s="19">
        <v>14.57</v>
      </c>
      <c r="D21">
        <v>96</v>
      </c>
    </row>
    <row r="22" spans="2:4" x14ac:dyDescent="0.2">
      <c r="B22" s="19">
        <v>1839</v>
      </c>
      <c r="C22" s="19">
        <v>14.39</v>
      </c>
      <c r="D22">
        <v>96</v>
      </c>
    </row>
    <row r="23" spans="2:4" x14ac:dyDescent="0.2">
      <c r="B23" s="19">
        <v>1840</v>
      </c>
      <c r="C23" s="19">
        <v>14.21</v>
      </c>
      <c r="D23">
        <v>94</v>
      </c>
    </row>
    <row r="24" spans="2:4" x14ac:dyDescent="0.2">
      <c r="B24" s="19">
        <v>1841</v>
      </c>
      <c r="C24" s="19">
        <v>14.04</v>
      </c>
      <c r="D24">
        <v>93</v>
      </c>
    </row>
    <row r="25" spans="2:4" x14ac:dyDescent="0.2">
      <c r="B25" s="19">
        <v>1842</v>
      </c>
      <c r="C25" s="19">
        <v>13.86</v>
      </c>
      <c r="D25">
        <v>94</v>
      </c>
    </row>
    <row r="26" spans="2:4" x14ac:dyDescent="0.2">
      <c r="B26" s="19">
        <v>1843</v>
      </c>
      <c r="C26" s="19">
        <v>13.68</v>
      </c>
      <c r="D26">
        <v>95</v>
      </c>
    </row>
    <row r="27" spans="2:4" x14ac:dyDescent="0.2">
      <c r="B27" s="19">
        <v>1844</v>
      </c>
      <c r="C27" s="19">
        <v>13.5</v>
      </c>
      <c r="D27">
        <v>95</v>
      </c>
    </row>
    <row r="28" spans="2:4" x14ac:dyDescent="0.2">
      <c r="B28" s="19">
        <v>1845</v>
      </c>
      <c r="C28" s="19">
        <v>13.32</v>
      </c>
      <c r="D28">
        <v>94</v>
      </c>
    </row>
    <row r="29" spans="2:4" x14ac:dyDescent="0.2">
      <c r="B29" s="19">
        <v>1846</v>
      </c>
      <c r="C29" s="19">
        <v>13.14</v>
      </c>
      <c r="D29">
        <v>94</v>
      </c>
    </row>
    <row r="30" spans="2:4" x14ac:dyDescent="0.2">
      <c r="B30" s="20">
        <v>1847</v>
      </c>
      <c r="C30" s="19">
        <v>12.96</v>
      </c>
      <c r="D30">
        <v>96</v>
      </c>
    </row>
    <row r="31" spans="2:4" x14ac:dyDescent="0.2">
      <c r="B31" s="19">
        <v>1848</v>
      </c>
      <c r="C31" s="19">
        <v>12.79</v>
      </c>
      <c r="D31">
        <v>95</v>
      </c>
    </row>
    <row r="32" spans="2:4" x14ac:dyDescent="0.2">
      <c r="B32" s="19">
        <v>1849</v>
      </c>
      <c r="C32" s="19">
        <v>12.61</v>
      </c>
      <c r="D32">
        <v>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topLeftCell="C1" workbookViewId="0">
      <selection activeCell="C53" sqref="C53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5</v>
      </c>
      <c r="C1" t="s">
        <v>3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Draft</vt:lpstr>
      <vt:lpstr>Sheet2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2024-08-02T17:30:51Z</dcterms:modified>
</cp:coreProperties>
</file>