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2" i="1" l="1"/>
  <c r="AJ2" i="1"/>
  <c r="AJ3" i="1"/>
  <c r="AP3" i="1" s="1"/>
  <c r="AJ4" i="1"/>
  <c r="AJ5" i="1"/>
  <c r="AJ6" i="1"/>
  <c r="AJ7" i="1"/>
  <c r="AP7" i="1" s="1"/>
  <c r="AJ8" i="1"/>
  <c r="AJ9" i="1"/>
  <c r="AJ10" i="1"/>
  <c r="AJ11" i="1"/>
  <c r="AP11" i="1" s="1"/>
  <c r="AJ12" i="1"/>
  <c r="AP12" i="1" s="1"/>
  <c r="AJ13" i="1"/>
  <c r="AJ14" i="1"/>
  <c r="AJ15" i="1"/>
  <c r="AJ16" i="1"/>
  <c r="AJ17" i="1"/>
  <c r="AJ1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P16" i="1"/>
  <c r="AP8" i="1"/>
  <c r="AP4" i="1"/>
  <c r="AS18" i="1"/>
  <c r="AP18" i="1"/>
  <c r="AP17" i="1"/>
  <c r="AP15" i="1"/>
  <c r="AP14" i="1"/>
  <c r="AP13" i="1"/>
  <c r="AP10" i="1"/>
  <c r="AP9" i="1"/>
  <c r="AP6" i="1"/>
  <c r="AP5" i="1"/>
  <c r="AE2" i="1"/>
  <c r="AF2" i="1"/>
  <c r="AK2" i="1"/>
  <c r="AC2" i="1" s="1"/>
  <c r="AD2" i="1" s="1"/>
  <c r="AL2" i="1"/>
  <c r="AE3" i="1"/>
  <c r="AH3" i="1" s="1"/>
  <c r="AF3" i="1"/>
  <c r="AK3" i="1"/>
  <c r="AC3" i="1" s="1"/>
  <c r="AD3" i="1" s="1"/>
  <c r="AL3" i="1"/>
  <c r="AE4" i="1"/>
  <c r="AF4" i="1"/>
  <c r="AH4" i="1"/>
  <c r="AK4" i="1"/>
  <c r="AL4" i="1"/>
  <c r="AE5" i="1"/>
  <c r="AH5" i="1" s="1"/>
  <c r="AF5" i="1"/>
  <c r="AK5" i="1"/>
  <c r="AC5" i="1" s="1"/>
  <c r="AD5" i="1" s="1"/>
  <c r="AL5" i="1"/>
  <c r="AE6" i="1"/>
  <c r="AF6" i="1"/>
  <c r="AH6" i="1"/>
  <c r="AK6" i="1"/>
  <c r="AL6" i="1"/>
  <c r="AE7" i="1"/>
  <c r="AH7" i="1" s="1"/>
  <c r="AF7" i="1"/>
  <c r="AK7" i="1"/>
  <c r="AC7" i="1" s="1"/>
  <c r="AD7" i="1" s="1"/>
  <c r="AL7" i="1"/>
  <c r="AE8" i="1"/>
  <c r="AF8" i="1"/>
  <c r="AH8" i="1"/>
  <c r="AK8" i="1"/>
  <c r="AL8" i="1"/>
  <c r="AE9" i="1"/>
  <c r="AH9" i="1" s="1"/>
  <c r="AF9" i="1"/>
  <c r="AK9" i="1"/>
  <c r="AC9" i="1" s="1"/>
  <c r="AD9" i="1" s="1"/>
  <c r="AL9" i="1"/>
  <c r="AE10" i="1"/>
  <c r="AF10" i="1"/>
  <c r="AH10" i="1"/>
  <c r="AK10" i="1"/>
  <c r="AC10" i="1" s="1"/>
  <c r="AD10" i="1" s="1"/>
  <c r="AG10" i="1" s="1"/>
  <c r="AL10" i="1"/>
  <c r="AE11" i="1"/>
  <c r="AH11" i="1" s="1"/>
  <c r="AF11" i="1"/>
  <c r="AK11" i="1"/>
  <c r="AC11" i="1" s="1"/>
  <c r="AD11" i="1" s="1"/>
  <c r="AL11" i="1"/>
  <c r="AC12" i="1"/>
  <c r="AD12" i="1"/>
  <c r="AG12" i="1" s="1"/>
  <c r="AE12" i="1"/>
  <c r="AF12" i="1"/>
  <c r="AH12" i="1"/>
  <c r="AK12" i="1"/>
  <c r="AL12" i="1"/>
  <c r="AE13" i="1"/>
  <c r="AH13" i="1" s="1"/>
  <c r="AF13" i="1"/>
  <c r="AK13" i="1"/>
  <c r="AC13" i="1" s="1"/>
  <c r="AD13" i="1" s="1"/>
  <c r="AL13" i="1"/>
  <c r="AE14" i="1"/>
  <c r="AF14" i="1"/>
  <c r="AH14" i="1"/>
  <c r="AK14" i="1"/>
  <c r="AL14" i="1"/>
  <c r="AE15" i="1"/>
  <c r="AH15" i="1" s="1"/>
  <c r="AF15" i="1"/>
  <c r="AK15" i="1"/>
  <c r="AC15" i="1" s="1"/>
  <c r="AD15" i="1" s="1"/>
  <c r="AL15" i="1"/>
  <c r="AC16" i="1"/>
  <c r="AD16" i="1"/>
  <c r="AG16" i="1" s="1"/>
  <c r="AE16" i="1"/>
  <c r="AF16" i="1"/>
  <c r="AH16" i="1"/>
  <c r="AK16" i="1"/>
  <c r="AL16" i="1"/>
  <c r="AE17" i="1"/>
  <c r="AH17" i="1" s="1"/>
  <c r="AF17" i="1"/>
  <c r="AK17" i="1"/>
  <c r="AC17" i="1" s="1"/>
  <c r="AD17" i="1" s="1"/>
  <c r="AL17" i="1"/>
  <c r="AE18" i="1"/>
  <c r="AF18" i="1"/>
  <c r="AH18" i="1"/>
  <c r="AK18" i="1"/>
  <c r="AL18" i="1"/>
  <c r="AM16" i="1" l="1"/>
  <c r="AM12" i="1"/>
  <c r="AM10" i="1"/>
  <c r="AQ8" i="1"/>
  <c r="AQ12" i="1"/>
  <c r="AQ16" i="1"/>
  <c r="AN12" i="1"/>
  <c r="AU12" i="1" s="1"/>
  <c r="AQ15" i="1"/>
  <c r="AG7" i="1"/>
  <c r="AM7" i="1" s="1"/>
  <c r="AQ18" i="1"/>
  <c r="AC18" i="1"/>
  <c r="AD18" i="1" s="1"/>
  <c r="AG18" i="1" s="1"/>
  <c r="AM18" i="1" s="1"/>
  <c r="AG17" i="1"/>
  <c r="AM17" i="1" s="1"/>
  <c r="AQ17" i="1"/>
  <c r="AQ14" i="1"/>
  <c r="AC14" i="1"/>
  <c r="AD14" i="1" s="1"/>
  <c r="AG14" i="1" s="1"/>
  <c r="AM14" i="1" s="1"/>
  <c r="AG13" i="1"/>
  <c r="AM13" i="1" s="1"/>
  <c r="AQ13" i="1"/>
  <c r="AQ10" i="1"/>
  <c r="AG9" i="1"/>
  <c r="AM9" i="1" s="1"/>
  <c r="AQ9" i="1"/>
  <c r="AC8" i="1"/>
  <c r="AD8" i="1" s="1"/>
  <c r="AG8" i="1" s="1"/>
  <c r="AM8" i="1" s="1"/>
  <c r="AG3" i="1"/>
  <c r="AG15" i="1"/>
  <c r="AM15" i="1" s="1"/>
  <c r="AG11" i="1"/>
  <c r="AM11" i="1" s="1"/>
  <c r="AQ11" i="1"/>
  <c r="AG5" i="1"/>
  <c r="AM5" i="1" s="1"/>
  <c r="AQ6" i="1"/>
  <c r="AC6" i="1"/>
  <c r="AD6" i="1" s="1"/>
  <c r="AG6" i="1" s="1"/>
  <c r="AM6" i="1" s="1"/>
  <c r="AQ4" i="1"/>
  <c r="AQ7" i="1"/>
  <c r="AQ5" i="1"/>
  <c r="AC4" i="1"/>
  <c r="AD4" i="1" s="1"/>
  <c r="AG4" i="1" s="1"/>
  <c r="AM4" i="1" s="1"/>
  <c r="AN10" i="1" l="1"/>
  <c r="AS9" i="1" s="1"/>
  <c r="AN16" i="1"/>
  <c r="AU16" i="1" s="1"/>
  <c r="AS11" i="1"/>
  <c r="AW10" i="1"/>
  <c r="AY10" i="1" s="1"/>
  <c r="AV10" i="1"/>
  <c r="AX10" i="1" s="1"/>
  <c r="AT10" i="1"/>
  <c r="AR10" i="1"/>
  <c r="AQ3" i="1"/>
  <c r="AN3" i="1" s="1"/>
  <c r="AN9" i="1"/>
  <c r="AN13" i="1"/>
  <c r="AN7" i="1"/>
  <c r="AW12" i="1"/>
  <c r="AY12" i="1" s="1"/>
  <c r="AV12" i="1"/>
  <c r="AX12" i="1" s="1"/>
  <c r="AN4" i="1"/>
  <c r="AR4" i="1" s="1"/>
  <c r="AN6" i="1"/>
  <c r="AN8" i="1"/>
  <c r="AR8" i="1" s="1"/>
  <c r="AN14" i="1"/>
  <c r="AT14" i="1" s="1"/>
  <c r="AN17" i="1"/>
  <c r="AT17" i="1" s="1"/>
  <c r="AN11" i="1"/>
  <c r="AN18" i="1"/>
  <c r="AT12" i="1"/>
  <c r="AN5" i="1"/>
  <c r="AN15" i="1"/>
  <c r="AR12" i="1"/>
  <c r="AV16" i="1" l="1"/>
  <c r="AX16" i="1" s="1"/>
  <c r="AT8" i="1"/>
  <c r="AS15" i="1"/>
  <c r="AT16" i="1"/>
  <c r="AR16" i="1"/>
  <c r="AU10" i="1"/>
  <c r="AW16" i="1"/>
  <c r="AY16" i="1" s="1"/>
  <c r="AU3" i="1"/>
  <c r="AS2" i="1"/>
  <c r="AR17" i="1"/>
  <c r="AU17" i="1"/>
  <c r="AS16" i="1"/>
  <c r="AT3" i="1"/>
  <c r="AR3" i="1"/>
  <c r="AU7" i="1"/>
  <c r="AS6" i="1"/>
  <c r="AT15" i="1"/>
  <c r="AS14" i="1"/>
  <c r="AU15" i="1"/>
  <c r="AR11" i="1"/>
  <c r="AU11" i="1"/>
  <c r="AS10" i="1"/>
  <c r="AU8" i="1"/>
  <c r="AS7" i="1"/>
  <c r="AU4" i="1"/>
  <c r="AS3" i="1"/>
  <c r="AR13" i="1"/>
  <c r="AS12" i="1"/>
  <c r="AU13" i="1"/>
  <c r="AR18" i="1"/>
  <c r="AU18" i="1"/>
  <c r="AS17" i="1"/>
  <c r="AT5" i="1"/>
  <c r="AS4" i="1"/>
  <c r="AU5" i="1"/>
  <c r="AR14" i="1"/>
  <c r="AU14" i="1"/>
  <c r="AS13" i="1"/>
  <c r="AR6" i="1"/>
  <c r="AU6" i="1"/>
  <c r="AS5" i="1"/>
  <c r="AR9" i="1"/>
  <c r="AS8" i="1"/>
  <c r="AU9" i="1"/>
  <c r="AT11" i="1"/>
  <c r="AT9" i="1"/>
  <c r="AR5" i="1"/>
  <c r="AR15" i="1"/>
  <c r="AV7" i="1"/>
  <c r="AX7" i="1" s="1"/>
  <c r="AW7" i="1"/>
  <c r="AY7" i="1" s="1"/>
  <c r="AW18" i="1"/>
  <c r="AY18" i="1" s="1"/>
  <c r="AV18" i="1"/>
  <c r="AX18" i="1" s="1"/>
  <c r="AW6" i="1"/>
  <c r="AY6" i="1" s="1"/>
  <c r="AV6" i="1"/>
  <c r="AX6" i="1" s="1"/>
  <c r="AW4" i="1"/>
  <c r="AY4" i="1" s="1"/>
  <c r="AV4" i="1"/>
  <c r="AX4" i="1" s="1"/>
  <c r="AT13" i="1"/>
  <c r="AV5" i="1"/>
  <c r="AX5" i="1" s="1"/>
  <c r="AW5" i="1"/>
  <c r="AY5" i="1" s="1"/>
  <c r="AT18" i="1"/>
  <c r="AW11" i="1"/>
  <c r="AY11" i="1" s="1"/>
  <c r="AV11" i="1"/>
  <c r="AX11" i="1" s="1"/>
  <c r="AW14" i="1"/>
  <c r="AY14" i="1" s="1"/>
  <c r="AV14" i="1"/>
  <c r="AX14" i="1" s="1"/>
  <c r="AT6" i="1"/>
  <c r="AT4" i="1"/>
  <c r="AW13" i="1"/>
  <c r="AY13" i="1" s="1"/>
  <c r="AV13" i="1"/>
  <c r="AX13" i="1" s="1"/>
  <c r="AW15" i="1"/>
  <c r="AY15" i="1" s="1"/>
  <c r="AV15" i="1"/>
  <c r="AX15" i="1" s="1"/>
  <c r="AR7" i="1"/>
  <c r="AV17" i="1"/>
  <c r="AX17" i="1" s="1"/>
  <c r="AW17" i="1"/>
  <c r="AY17" i="1" s="1"/>
  <c r="AW8" i="1"/>
  <c r="AY8" i="1" s="1"/>
  <c r="AV8" i="1"/>
  <c r="AX8" i="1" s="1"/>
  <c r="AT7" i="1"/>
  <c r="AV9" i="1"/>
  <c r="AX9" i="1" s="1"/>
  <c r="AW9" i="1"/>
  <c r="AY9" i="1" s="1"/>
  <c r="AV3" i="1"/>
  <c r="AX3" i="1" s="1"/>
  <c r="AW3" i="1"/>
  <c r="AY3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<sst xmlns="http://schemas.openxmlformats.org/spreadsheetml/2006/main" count="51" uniqueCount="51">
  <si>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</si>
  <si>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</si>
  <si>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</si>
  <si>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</si>
  <si>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</si>
  <si>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</si>
  <si>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</si>
  <si>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</si>
  <si>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</si>
  <si>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</si>
  <si>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</si>
  <si>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</si>
  <si>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</si>
  <si>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</si>
  <si>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</si>
  <si>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</si>
  <si>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</si>
  <si>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</si>
  <si>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</si>
  <si>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</si>
  <si>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</si>
  <si>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</si>
  <si>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</si>
  <si>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</si>
  <si>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</si>
  <si>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</si>
  <si>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</si>
  <si>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</si>
  <si>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</si>
  <si>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K_phi</t>
    <phoneticPr fontId="1"/>
  </si>
  <si>
    <t>D/E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</si>
  <si>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</si>
  <si>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</si>
  <si>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</si>
  <si>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</si>
  <si>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</si>
  <si>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</si>
  <si>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</si>
  <si>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</si>
  <si>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</si>
  <si>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</si>
  <si>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</si>
  <si>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</si>
  <si>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</si>
  <si>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</si>
  <si>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ratio^4</t>
    <phoneticPr fontId="1"/>
  </si>
  <si>
    <t>p</t>
    <phoneticPr fontId="1"/>
  </si>
  <si>
    <t>q</t>
    <phoneticPr fontId="1"/>
  </si>
  <si>
    <t>E</t>
    <phoneticPr fontId="1"/>
  </si>
  <si>
    <t>dev/deq</t>
    <phoneticPr fontId="1"/>
  </si>
  <si>
    <t>dratio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</si>
</sst>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B1" zoomScale="55" zoomScaleNormal="55" workbookViewId="0">
      <selection activeCell="AO1" sqref="AO1:AO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31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40</v>
      </c>
      <c r="AD1" t="s">
        <v>41</v>
      </c>
      <c r="AE1" t="s">
        <v>28</v>
      </c>
      <c r="AF1" t="s">
        <v>42</v>
      </c>
      <c r="AG1" t="s">
        <v>43</v>
      </c>
      <c r="AH1" t="s">
        <v>44</v>
      </c>
      <c r="AI1" t="s">
        <v>49</v>
      </c>
      <c r="AJ1" t="s">
        <v>45</v>
      </c>
      <c r="AK1" t="s">
        <v>46</v>
      </c>
      <c r="AL1" t="s">
        <v>47</v>
      </c>
      <c r="AM1" t="s">
        <v>29</v>
      </c>
      <c r="AN1" t="s">
        <v>30</v>
      </c>
      <c r="AO1" t="s">
        <v>48</v>
      </c>
      <c r="AP1" t="s">
        <v>50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</row>
    <row r="2" spans="1:51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>
        <f>0.0762*AK2^0.2606-0.5912</f>
        <v>-2.4003601210058623E-3</v>
      </c>
      <c r="AD2">
        <f>AB2-AC2</f>
        <v>2.4003572443069832E-3</v>
      </c>
      <c r="AE2">
        <f>P2-AB2/3</f>
        <v>9.588996263687477E-10</v>
      </c>
      <c r="AF2">
        <f t="shared" ref="AF2:AF18" si="1">AB2-P2/2</f>
        <v>-2.8766988791062431E-9</v>
      </c>
      <c r="AJ2">
        <f>(1.35*(AK2/3255000)^-0.0723)^4</f>
        <v>26.260063640534618</v>
      </c>
      <c r="AK2">
        <f t="shared" ref="AK2:AK18" si="2">(X2+Y2+Z2)/3</f>
        <v>2556.0498433166663</v>
      </c>
      <c r="AL2">
        <f t="shared" ref="AL2:AL18" si="3">Z2-(Y2+X2)/2</f>
        <v>3423.5295013549999</v>
      </c>
      <c r="AO2">
        <f t="shared" ref="AO2" si="4">(3*(1-2*0.33))/(0.0762*0.2606*(AK2)^(0.2606-1))</f>
        <v>16991.336586725814</v>
      </c>
      <c r="AS2" s="1">
        <f>(1+2*AM3)*AK3*(1-AP3/3)/(2*AN3*AO3*AM3)</f>
        <v>2.9875506383538679E-4</v>
      </c>
      <c r="AU2">
        <v>0</v>
      </c>
    </row>
    <row r="3" spans="1:51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1">
        <f t="shared" ref="AC3:AC18" si="5">0.0762*AK3^0.2606-0.5912</f>
        <v>0.41458661901056004</v>
      </c>
      <c r="AD3" s="1">
        <f t="shared" ref="AD3:AD18" si="6">AB3-AC3</f>
        <v>9.9703808983271358E-3</v>
      </c>
      <c r="AE3" s="1">
        <f t="shared" ref="AE3:AE18" si="7">P3-AB3/3</f>
        <v>0.86439544855037098</v>
      </c>
      <c r="AF3" s="1">
        <f t="shared" si="1"/>
        <v>-7.8400224351112824E-2</v>
      </c>
      <c r="AG3" s="1">
        <f t="shared" ref="AG3:AH18" si="8">AD3-AD2</f>
        <v>7.5700236540201526E-3</v>
      </c>
      <c r="AH3" s="1">
        <f t="shared" si="8"/>
        <v>0.86439544759147136</v>
      </c>
      <c r="AI3" s="1">
        <f>-AD3/AE3</f>
        <v>-1.1534513416339594E-2</v>
      </c>
      <c r="AJ3" s="1">
        <f>(1.35*(AK3/3255000)^-0.0723)^4</f>
        <v>14.495631316908813</v>
      </c>
      <c r="AK3" s="1">
        <f t="shared" si="2"/>
        <v>19947.490459600001</v>
      </c>
      <c r="AL3" s="1">
        <f t="shared" si="3"/>
        <v>26990.528974650002</v>
      </c>
      <c r="AM3" s="1">
        <v>-0.49972129302590063</v>
      </c>
      <c r="AN3" s="1">
        <f t="shared" ref="AN3:AN18" si="9">1/(2+AM3*AQ3-2*0.33*(1+AM3+AQ3))</f>
        <v>-0.16770355787746838</v>
      </c>
      <c r="AO3" s="1">
        <v>77626.17248935283</v>
      </c>
      <c r="AP3" s="1">
        <f>AJ3^0.25</f>
        <v>1.9512336798868941</v>
      </c>
      <c r="AQ3" s="1">
        <f>(2*AP3+3)/(3-AP3)</f>
        <v>6.5815112741505475</v>
      </c>
      <c r="AR3" s="1">
        <f>(1+2*AM3)*(AK3-AK2)*(1-AP3/3)/(2*AN3*AO3*AM3)</f>
        <v>2.6047291322335369E-4</v>
      </c>
      <c r="AS3" s="1">
        <f t="shared" ref="AS3:AS18" si="10">(1+2*AM4)*AK4*(1-AP4/3)/(2*AN4*AO4*AM4)</f>
        <v>-0.10830043129310142</v>
      </c>
      <c r="AT3" s="1">
        <f>(1-AM3)*(AK3-AK2)*(1-AP3/3)/(3*AN3*AO3*AM3)</f>
        <v>0.46720129086575823</v>
      </c>
      <c r="AU3" s="1">
        <f>(1-AM3)*(AK3)*(1-AP3/3)/(3*AN3*AO3*AM3)</f>
        <v>0.5358666655556884</v>
      </c>
      <c r="AV3" s="1">
        <f t="shared" ref="AV3:AV18" si="11">AN3*AO3*(AM3*0.01*((AD3-AD2)/3+(AE3-AE2))-2*0.01*((AD3-AD2)/3-(AE3-AE2)/2))</f>
        <v>-55.474521562938051</v>
      </c>
      <c r="AW3" s="1">
        <f t="shared" ref="AW3:AW18" si="12">AN3*AO3*(AM3*AQ3*0.01*((AD3-AD2)/3+(AE3-AE2))-2*AQ3*0.01*((AD3-AD2)/3-(AE3-AE2)/2))</f>
        <v>-365.10618909458435</v>
      </c>
      <c r="AX3" s="1">
        <f t="shared" ref="AX3:AX18" si="13">AV3+(AK2-1.35*(AK2/3255000)^-0.0723*AK2/3)</f>
        <v>571.84278348861483</v>
      </c>
      <c r="AY3" s="1">
        <f t="shared" ref="AY3:AY18" si="14">AW3+(AK2+2*1.35*(AK2/3255000)^-0.0723*AK2/3)</f>
        <v>6048.4087307523096</v>
      </c>
    </row>
    <row r="4" spans="1:51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>
        <f t="shared" si="5"/>
        <v>0.69544295971520387</v>
      </c>
      <c r="AD4">
        <f t="shared" si="6"/>
        <v>-0.15821214050129639</v>
      </c>
      <c r="AE4">
        <f t="shared" si="7"/>
        <v>1.8270880839220307</v>
      </c>
      <c r="AF4">
        <f t="shared" si="1"/>
        <v>-0.46585169261609249</v>
      </c>
      <c r="AG4">
        <f t="shared" si="8"/>
        <v>-0.16818252139962353</v>
      </c>
      <c r="AH4">
        <f t="shared" si="8"/>
        <v>0.96269263537165972</v>
      </c>
      <c r="AI4" s="1">
        <f t="shared" ref="AI4:AI18" si="15">-AD4/AE4</f>
        <v>8.6592508535044424E-2</v>
      </c>
      <c r="AJ4">
        <f t="shared" ref="AJ4:AJ18" si="16">(1.35*(AK4/3255000)^-0.0723)^4</f>
        <v>11.029283131660142</v>
      </c>
      <c r="AK4">
        <f t="shared" si="2"/>
        <v>51321.077509900002</v>
      </c>
      <c r="AL4">
        <f t="shared" si="3"/>
        <v>72940.740784349997</v>
      </c>
      <c r="AM4">
        <f t="shared" ref="AM4:AM18" si="17">(-2*AI4-3)/(-2*AI4+6)</f>
        <v>-0.5445831086736358</v>
      </c>
      <c r="AN4">
        <f t="shared" si="9"/>
        <v>-0.19617821797329213</v>
      </c>
      <c r="AO4" s="1">
        <v>77626.17248935283</v>
      </c>
      <c r="AP4" s="1">
        <f t="shared" ref="AP4:AP18" si="18">AJ4^0.25</f>
        <v>1.822371107768963</v>
      </c>
      <c r="AQ4">
        <f t="shared" ref="AQ4:AQ18" si="19">(2*AP4+3)/(3-AP4)</f>
        <v>5.642475536541359</v>
      </c>
      <c r="AR4">
        <f t="shared" ref="AR4:AR18" si="20">(1+2*AM4)*(AK4-AK3)*(1-AP4/3)/(2*AN4*AO4*AM4)</f>
        <v>-6.6206190002610729E-2</v>
      </c>
      <c r="AS4" s="1">
        <f t="shared" si="10"/>
        <v>-0.23995491538875091</v>
      </c>
      <c r="AT4">
        <f t="shared" ref="AT4:AT18" si="21">(1-AM4)*(AK4-AK3)*(1-AP4/3)/(3*AN4*AO4*AM4)</f>
        <v>0.76457179867721103</v>
      </c>
      <c r="AU4" s="1">
        <f t="shared" ref="AU4:AU18" si="22">(1-AM4)*(AK4)*(1-AP4/3)/(3*AN4*AO4*AM4)</f>
        <v>1.2506905403863153</v>
      </c>
      <c r="AV4">
        <f t="shared" si="11"/>
        <v>-88.489829355937331</v>
      </c>
      <c r="AW4">
        <f t="shared" si="12"/>
        <v>-499.30169737359591</v>
      </c>
      <c r="AX4">
        <f t="shared" si="13"/>
        <v>6884.9288922460573</v>
      </c>
      <c r="AY4">
        <f t="shared" si="14"/>
        <v>45396.332238222421</v>
      </c>
    </row>
    <row r="5" spans="1:51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>
        <f t="shared" si="5"/>
        <v>0.90101321517751964</v>
      </c>
      <c r="AD5">
        <f t="shared" si="6"/>
        <v>-0.32264470836657511</v>
      </c>
      <c r="AE5">
        <f t="shared" si="7"/>
        <v>2.8131835652496848</v>
      </c>
      <c r="AF5">
        <f t="shared" si="1"/>
        <v>-0.92461802694905537</v>
      </c>
      <c r="AG5">
        <f t="shared" si="8"/>
        <v>-0.16443256786527871</v>
      </c>
      <c r="AH5">
        <f t="shared" si="8"/>
        <v>0.98609548132765412</v>
      </c>
      <c r="AI5" s="1">
        <f t="shared" si="15"/>
        <v>0.11469024359167217</v>
      </c>
      <c r="AJ5">
        <f t="shared" si="16"/>
        <v>9.3564207450334393</v>
      </c>
      <c r="AK5">
        <f t="shared" si="2"/>
        <v>90638.674862666681</v>
      </c>
      <c r="AL5">
        <f t="shared" si="3"/>
        <v>131416.95121849998</v>
      </c>
      <c r="AM5">
        <f t="shared" si="17"/>
        <v>-0.55962457410522881</v>
      </c>
      <c r="AN5">
        <f t="shared" si="9"/>
        <v>-0.21620094638933388</v>
      </c>
      <c r="AO5" s="1">
        <v>77626.17248935283</v>
      </c>
      <c r="AP5" s="1">
        <f t="shared" si="18"/>
        <v>1.7489501691531595</v>
      </c>
      <c r="AQ5">
        <f t="shared" si="19"/>
        <v>5.1939580487436423</v>
      </c>
      <c r="AR5">
        <f t="shared" si="20"/>
        <v>-0.10408857764488431</v>
      </c>
      <c r="AS5" s="1">
        <f t="shared" si="10"/>
        <v>-0.55365847063151163</v>
      </c>
      <c r="AT5">
        <f t="shared" si="21"/>
        <v>0.90756261723069953</v>
      </c>
      <c r="AU5" s="1">
        <f t="shared" si="22"/>
        <v>2.0921998931579107</v>
      </c>
      <c r="AV5">
        <f t="shared" si="11"/>
        <v>-96.425444832163379</v>
      </c>
      <c r="AW5">
        <f t="shared" si="12"/>
        <v>-500.82971528970097</v>
      </c>
      <c r="AX5">
        <f t="shared" si="13"/>
        <v>20049.302440530078</v>
      </c>
      <c r="AY5">
        <f t="shared" si="14"/>
        <v>113170.94704368582</v>
      </c>
    </row>
    <row r="6" spans="1:51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>
        <f t="shared" si="5"/>
        <v>1.0667382212772831</v>
      </c>
      <c r="AD6">
        <f t="shared" si="6"/>
        <v>-0.7160377934598201</v>
      </c>
      <c r="AE6">
        <f t="shared" si="7"/>
        <v>3.8888826306841788</v>
      </c>
      <c r="AF6">
        <f t="shared" si="1"/>
        <v>-1.652190958827537</v>
      </c>
      <c r="AG6">
        <f t="shared" si="8"/>
        <v>-0.393393085093245</v>
      </c>
      <c r="AH6">
        <f t="shared" si="8"/>
        <v>1.075699065434494</v>
      </c>
      <c r="AI6" s="1">
        <f t="shared" si="15"/>
        <v>0.18412430033504151</v>
      </c>
      <c r="AJ6">
        <f t="shared" si="16"/>
        <v>8.3243962342418119</v>
      </c>
      <c r="AK6">
        <f t="shared" si="2"/>
        <v>135775.63518106667</v>
      </c>
      <c r="AL6">
        <f t="shared" si="3"/>
        <v>199552.3578074</v>
      </c>
      <c r="AM6">
        <f t="shared" si="17"/>
        <v>-0.59808190416055074</v>
      </c>
      <c r="AN6">
        <f t="shared" si="9"/>
        <v>-0.22474670045774101</v>
      </c>
      <c r="AO6" s="1">
        <v>77626.17248935283</v>
      </c>
      <c r="AP6" s="1">
        <f t="shared" si="18"/>
        <v>1.6985885257265272</v>
      </c>
      <c r="AQ6">
        <f t="shared" si="19"/>
        <v>4.9155683486073061</v>
      </c>
      <c r="AR6">
        <f t="shared" si="20"/>
        <v>-0.1840570319226566</v>
      </c>
      <c r="AS6" s="1">
        <f t="shared" si="10"/>
        <v>-0.79383497941053172</v>
      </c>
      <c r="AT6">
        <f t="shared" si="21"/>
        <v>0.99963465760759207</v>
      </c>
      <c r="AU6" s="1">
        <f t="shared" si="22"/>
        <v>3.0069820747399878</v>
      </c>
      <c r="AV6">
        <f t="shared" si="11"/>
        <v>-134.86492337615181</v>
      </c>
      <c r="AW6">
        <f t="shared" si="12"/>
        <v>-662.93774868516152</v>
      </c>
      <c r="AX6">
        <f t="shared" si="13"/>
        <v>37662.968028330819</v>
      </c>
      <c r="AY6">
        <f t="shared" si="14"/>
        <v>195657.42093590094</v>
      </c>
    </row>
    <row r="7" spans="1:51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>
        <f t="shared" si="5"/>
        <v>1.1986945199194547</v>
      </c>
      <c r="AD7">
        <f t="shared" si="6"/>
        <v>-0.99869458508912423</v>
      </c>
      <c r="AE7">
        <f t="shared" si="7"/>
        <v>4.9384663104565565</v>
      </c>
      <c r="AF7">
        <f t="shared" si="1"/>
        <v>-2.3025665428696693</v>
      </c>
      <c r="AG7">
        <f t="shared" si="8"/>
        <v>-0.28265679162930413</v>
      </c>
      <c r="AH7">
        <f t="shared" si="8"/>
        <v>1.0495836797723777</v>
      </c>
      <c r="AI7" s="1">
        <f t="shared" si="15"/>
        <v>0.20222768007438241</v>
      </c>
      <c r="AJ7">
        <f t="shared" si="16"/>
        <v>7.6461633555965847</v>
      </c>
      <c r="AK7">
        <f t="shared" si="2"/>
        <v>182157.4419312333</v>
      </c>
      <c r="AL7">
        <f t="shared" si="3"/>
        <v>269986.16568114999</v>
      </c>
      <c r="AM7">
        <f t="shared" si="17"/>
        <v>-0.608422518141018</v>
      </c>
      <c r="AN7">
        <f t="shared" si="9"/>
        <v>-0.23478582635544337</v>
      </c>
      <c r="AO7" s="1">
        <v>77626.17248935283</v>
      </c>
      <c r="AP7" s="1">
        <f t="shared" si="18"/>
        <v>1.662879935338087</v>
      </c>
      <c r="AQ7">
        <f t="shared" si="19"/>
        <v>4.7308839631208617</v>
      </c>
      <c r="AR7">
        <f t="shared" si="20"/>
        <v>-0.20213009260660134</v>
      </c>
      <c r="AS7" s="1">
        <f t="shared" si="10"/>
        <v>-1.1425967469106648</v>
      </c>
      <c r="AT7">
        <f t="shared" si="21"/>
        <v>0.9995174376339333</v>
      </c>
      <c r="AU7" s="1">
        <f t="shared" si="22"/>
        <v>3.9254516449901815</v>
      </c>
      <c r="AV7">
        <f t="shared" si="11"/>
        <v>-119.69725017645403</v>
      </c>
      <c r="AW7">
        <f t="shared" si="12"/>
        <v>-566.27380128945208</v>
      </c>
      <c r="AX7">
        <f t="shared" si="13"/>
        <v>58780.29260029328</v>
      </c>
      <c r="AY7">
        <f t="shared" si="14"/>
        <v>288960.65204097109</v>
      </c>
    </row>
    <row r="8" spans="1:51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>
        <f t="shared" si="5"/>
        <v>1.3124094508466104</v>
      </c>
      <c r="AD8">
        <f t="shared" si="6"/>
        <v>-1.4191891767079605</v>
      </c>
      <c r="AE8">
        <f t="shared" si="7"/>
        <v>6.0396844916037837</v>
      </c>
      <c r="AF8">
        <f t="shared" si="1"/>
        <v>-3.1088253506863501</v>
      </c>
      <c r="AG8">
        <f t="shared" si="8"/>
        <v>-0.42049459161883629</v>
      </c>
      <c r="AH8">
        <f t="shared" si="8"/>
        <v>1.1012181811472272</v>
      </c>
      <c r="AI8" s="1">
        <f t="shared" si="15"/>
        <v>0.23497736987435044</v>
      </c>
      <c r="AJ8">
        <f t="shared" si="16"/>
        <v>7.1409729446232255</v>
      </c>
      <c r="AK8">
        <f t="shared" si="2"/>
        <v>230725.84384566665</v>
      </c>
      <c r="AL8">
        <f t="shared" si="3"/>
        <v>343143.63679850003</v>
      </c>
      <c r="AM8">
        <f t="shared" si="17"/>
        <v>-0.62747311756920732</v>
      </c>
      <c r="AN8">
        <f t="shared" si="9"/>
        <v>-0.24050486599347487</v>
      </c>
      <c r="AO8" s="1">
        <v>77626.17248935283</v>
      </c>
      <c r="AP8" s="1">
        <f t="shared" si="18"/>
        <v>1.6347048341100596</v>
      </c>
      <c r="AQ8">
        <f t="shared" si="19"/>
        <v>4.5919811516607325</v>
      </c>
      <c r="AR8">
        <f t="shared" si="20"/>
        <v>-0.24051964489596339</v>
      </c>
      <c r="AS8" s="1">
        <f t="shared" si="10"/>
        <v>-1.4254095783433365</v>
      </c>
      <c r="AT8">
        <f t="shared" si="21"/>
        <v>1.0235864203628482</v>
      </c>
      <c r="AU8" s="1">
        <f t="shared" si="22"/>
        <v>4.8625820755490015</v>
      </c>
      <c r="AV8">
        <f t="shared" si="11"/>
        <v>-145.34422857745045</v>
      </c>
      <c r="AW8">
        <f t="shared" si="12"/>
        <v>-667.41795813032161</v>
      </c>
      <c r="AX8">
        <f t="shared" si="13"/>
        <v>81043.44594933567</v>
      </c>
      <c r="AY8">
        <f t="shared" si="14"/>
        <v>383427.32747974334</v>
      </c>
    </row>
    <row r="9" spans="1:51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>
        <f t="shared" si="5"/>
        <v>1.410704919282195</v>
      </c>
      <c r="AD9">
        <f t="shared" si="6"/>
        <v>-1.7508332780185973</v>
      </c>
      <c r="AE9">
        <f t="shared" si="7"/>
        <v>7.1192576157988006</v>
      </c>
      <c r="AF9">
        <f t="shared" si="1"/>
        <v>-3.8430691068464022</v>
      </c>
      <c r="AG9">
        <f t="shared" si="8"/>
        <v>-0.33164410131063682</v>
      </c>
      <c r="AH9">
        <f t="shared" si="8"/>
        <v>1.0795731241950168</v>
      </c>
      <c r="AI9" s="1">
        <f t="shared" si="15"/>
        <v>0.24592919269183505</v>
      </c>
      <c r="AJ9">
        <f t="shared" si="16"/>
        <v>6.7529279408785516</v>
      </c>
      <c r="AK9">
        <f t="shared" si="2"/>
        <v>279898.81311533332</v>
      </c>
      <c r="AL9">
        <f t="shared" si="3"/>
        <v>416368.13751550001</v>
      </c>
      <c r="AM9">
        <f t="shared" si="17"/>
        <v>-0.63394491821301802</v>
      </c>
      <c r="AN9">
        <f t="shared" si="9"/>
        <v>-0.24727878481124493</v>
      </c>
      <c r="AO9" s="1">
        <v>77626.17248935283</v>
      </c>
      <c r="AP9" s="1">
        <f t="shared" si="18"/>
        <v>1.6120296624895136</v>
      </c>
      <c r="AQ9">
        <f t="shared" si="19"/>
        <v>4.4842884294939074</v>
      </c>
      <c r="AR9">
        <f t="shared" si="20"/>
        <v>-0.25041771564670379</v>
      </c>
      <c r="AS9" s="1">
        <f t="shared" si="10"/>
        <v>-1.7872858748277611</v>
      </c>
      <c r="AT9">
        <f t="shared" si="21"/>
        <v>1.0182512816219143</v>
      </c>
      <c r="AU9" s="1">
        <f t="shared" si="22"/>
        <v>5.7960161733603757</v>
      </c>
      <c r="AV9">
        <f t="shared" si="11"/>
        <v>-131.74902623143902</v>
      </c>
      <c r="AW9">
        <f t="shared" si="12"/>
        <v>-590.80063392673128</v>
      </c>
      <c r="AX9">
        <f t="shared" si="13"/>
        <v>104871.21072322386</v>
      </c>
      <c r="AY9">
        <f t="shared" si="14"/>
        <v>481580.81140416255</v>
      </c>
    </row>
    <row r="10" spans="1:51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>
        <f t="shared" si="5"/>
        <v>1.4964599833587491</v>
      </c>
      <c r="AD10">
        <f t="shared" si="6"/>
        <v>-2.1933307755513098</v>
      </c>
      <c r="AE10">
        <f t="shared" si="7"/>
        <v>8.2334755863341869</v>
      </c>
      <c r="AF10">
        <f t="shared" si="1"/>
        <v>-4.6974634533275612</v>
      </c>
      <c r="AG10">
        <f t="shared" si="8"/>
        <v>-0.4424974975327125</v>
      </c>
      <c r="AH10">
        <f t="shared" si="8"/>
        <v>1.1142179705353863</v>
      </c>
      <c r="AI10" s="1">
        <f t="shared" si="15"/>
        <v>0.2663918478354112</v>
      </c>
      <c r="AJ10">
        <f t="shared" si="16"/>
        <v>6.445796850129458</v>
      </c>
      <c r="AK10">
        <f t="shared" si="2"/>
        <v>328777.82239633333</v>
      </c>
      <c r="AL10">
        <f t="shared" si="3"/>
        <v>488807.77019649994</v>
      </c>
      <c r="AM10">
        <f t="shared" si="17"/>
        <v>-0.64617595116429039</v>
      </c>
      <c r="AN10">
        <f t="shared" si="9"/>
        <v>-0.25135135194653052</v>
      </c>
      <c r="AO10" s="1">
        <v>77626.17248935283</v>
      </c>
      <c r="AP10" s="1">
        <f t="shared" si="18"/>
        <v>1.5933792362975137</v>
      </c>
      <c r="AQ10">
        <f t="shared" si="19"/>
        <v>4.3983130579633514</v>
      </c>
      <c r="AR10">
        <f t="shared" si="20"/>
        <v>-0.26571367322396572</v>
      </c>
      <c r="AS10" s="1">
        <f t="shared" si="10"/>
        <v>-2.1243203415714205</v>
      </c>
      <c r="AT10">
        <f t="shared" si="21"/>
        <v>0.99745422160266461</v>
      </c>
      <c r="AU10" s="1">
        <f t="shared" si="22"/>
        <v>6.7092363724734749</v>
      </c>
      <c r="AV10">
        <f t="shared" si="11"/>
        <v>-153.07622125701414</v>
      </c>
      <c r="AW10">
        <f t="shared" si="12"/>
        <v>-673.27714281841259</v>
      </c>
      <c r="AX10">
        <f t="shared" si="13"/>
        <v>129344.00714823423</v>
      </c>
      <c r="AY10">
        <f t="shared" si="14"/>
        <v>580028.99546419911</v>
      </c>
    </row>
    <row r="11" spans="1:51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>
        <f t="shared" si="5"/>
        <v>1.5694932356234361</v>
      </c>
      <c r="AD11">
        <f t="shared" si="6"/>
        <v>-2.6262145728773767</v>
      </c>
      <c r="AE11">
        <f t="shared" si="7"/>
        <v>9.3529214808213137</v>
      </c>
      <c r="AF11">
        <f t="shared" si="1"/>
        <v>-5.557061854788941</v>
      </c>
      <c r="AG11">
        <f t="shared" si="8"/>
        <v>-0.43288379732606685</v>
      </c>
      <c r="AH11">
        <f t="shared" si="8"/>
        <v>1.1194458944871268</v>
      </c>
      <c r="AI11" s="1">
        <f t="shared" si="15"/>
        <v>0.28079082864777344</v>
      </c>
      <c r="AJ11">
        <f t="shared" si="16"/>
        <v>6.2044656179427848</v>
      </c>
      <c r="AK11">
        <f t="shared" si="2"/>
        <v>375151.09649433335</v>
      </c>
      <c r="AL11">
        <f t="shared" si="3"/>
        <v>555202.86013150006</v>
      </c>
      <c r="AM11">
        <f t="shared" si="17"/>
        <v>-0.65489291791488402</v>
      </c>
      <c r="AN11">
        <f t="shared" si="9"/>
        <v>-0.25500045690452838</v>
      </c>
      <c r="AO11" s="1">
        <v>77626.17248935283</v>
      </c>
      <c r="AP11" s="1">
        <f t="shared" si="18"/>
        <v>1.5782510813713937</v>
      </c>
      <c r="AQ11">
        <f t="shared" si="19"/>
        <v>4.3302316478504803</v>
      </c>
      <c r="AR11">
        <f t="shared" si="20"/>
        <v>-0.26259203396233854</v>
      </c>
      <c r="AS11" s="1">
        <f t="shared" si="10"/>
        <v>-2.3798836146536715</v>
      </c>
      <c r="AT11">
        <f t="shared" si="21"/>
        <v>0.93518736073725628</v>
      </c>
      <c r="AU11" s="1">
        <f t="shared" si="22"/>
        <v>7.5654904820135211</v>
      </c>
      <c r="AV11">
        <f t="shared" si="11"/>
        <v>-152.3035459744363</v>
      </c>
      <c r="AW11">
        <f t="shared" si="12"/>
        <v>-659.50963485835462</v>
      </c>
      <c r="AX11">
        <f t="shared" si="13"/>
        <v>154002.93366321584</v>
      </c>
      <c r="AY11">
        <f t="shared" si="14"/>
        <v>677363.48313576111</v>
      </c>
    </row>
    <row r="12" spans="1:51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>
        <f t="shared" si="5"/>
        <v>1.6299703523638815</v>
      </c>
      <c r="AD12">
        <f t="shared" si="6"/>
        <v>-2.9873528008148424</v>
      </c>
      <c r="AE12">
        <f t="shared" si="7"/>
        <v>10.457959603650322</v>
      </c>
      <c r="AF12">
        <f t="shared" si="1"/>
        <v>-6.3601318422009614</v>
      </c>
      <c r="AG12">
        <f t="shared" si="8"/>
        <v>-0.36113822793746575</v>
      </c>
      <c r="AH12">
        <f t="shared" si="8"/>
        <v>1.1050381228290078</v>
      </c>
      <c r="AI12" s="1">
        <f t="shared" si="15"/>
        <v>0.28565350355456676</v>
      </c>
      <c r="AJ12">
        <f t="shared" si="16"/>
        <v>6.0172755513511387</v>
      </c>
      <c r="AK12">
        <f t="shared" si="2"/>
        <v>417071.63527299999</v>
      </c>
      <c r="AL12">
        <f t="shared" si="3"/>
        <v>611699.82950849994</v>
      </c>
      <c r="AM12">
        <f t="shared" si="17"/>
        <v>-0.65785761172826152</v>
      </c>
      <c r="AN12">
        <f t="shared" si="9"/>
        <v>-0.25890754006551225</v>
      </c>
      <c r="AO12" s="1">
        <v>77626.17248935283</v>
      </c>
      <c r="AP12" s="1">
        <f t="shared" si="18"/>
        <v>1.5662099365220228</v>
      </c>
      <c r="AQ12">
        <f t="shared" si="19"/>
        <v>4.2770695858837904</v>
      </c>
      <c r="AR12">
        <f t="shared" si="20"/>
        <v>-0.23920591792702312</v>
      </c>
      <c r="AS12" s="1">
        <f t="shared" si="10"/>
        <v>-2.7593568070693166</v>
      </c>
      <c r="AT12">
        <f t="shared" si="21"/>
        <v>0.83739885893375376</v>
      </c>
      <c r="AU12" s="1">
        <f t="shared" si="22"/>
        <v>8.3313650455509158</v>
      </c>
      <c r="AV12">
        <f t="shared" si="11"/>
        <v>-140.29042296068391</v>
      </c>
      <c r="AW12">
        <f t="shared" si="12"/>
        <v>-600.03190123591423</v>
      </c>
      <c r="AX12">
        <f t="shared" si="13"/>
        <v>177649.93149809079</v>
      </c>
      <c r="AY12">
        <f t="shared" si="14"/>
        <v>769272.81373966113</v>
      </c>
    </row>
    <row r="13" spans="1:51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>
        <f t="shared" si="5"/>
        <v>1.6559313815255983</v>
      </c>
      <c r="AD13">
        <f t="shared" si="6"/>
        <v>-3.7154632727715899</v>
      </c>
      <c r="AE13">
        <f t="shared" si="7"/>
        <v>11.68986396061533</v>
      </c>
      <c r="AF13">
        <f t="shared" si="1"/>
        <v>-7.5612085563459912</v>
      </c>
      <c r="AG13">
        <f t="shared" si="8"/>
        <v>-0.7281104719567475</v>
      </c>
      <c r="AH13">
        <f t="shared" si="8"/>
        <v>1.2319043569650088</v>
      </c>
      <c r="AI13" s="1">
        <f t="shared" si="15"/>
        <v>0.31783631403149498</v>
      </c>
      <c r="AJ13">
        <f t="shared" si="16"/>
        <v>5.9401779513004955</v>
      </c>
      <c r="AK13">
        <f t="shared" si="2"/>
        <v>436089.82460366673</v>
      </c>
      <c r="AL13">
        <f t="shared" si="3"/>
        <v>626967.5865185</v>
      </c>
      <c r="AM13">
        <f t="shared" si="17"/>
        <v>-0.67774995371883529</v>
      </c>
      <c r="AN13">
        <f t="shared" si="9"/>
        <v>-0.25608757607881344</v>
      </c>
      <c r="AO13" s="1">
        <v>77626.17248935283</v>
      </c>
      <c r="AP13" s="1">
        <f t="shared" si="18"/>
        <v>1.5611688019778227</v>
      </c>
      <c r="AQ13">
        <f t="shared" si="19"/>
        <v>4.2550770461270462</v>
      </c>
      <c r="AR13">
        <f t="shared" si="20"/>
        <v>-0.12033752503948485</v>
      </c>
      <c r="AS13" s="1">
        <f t="shared" si="10"/>
        <v>-3.2372688129752518</v>
      </c>
      <c r="AT13">
        <f t="shared" si="21"/>
        <v>0.37861477662228499</v>
      </c>
      <c r="AU13" s="1">
        <f t="shared" si="22"/>
        <v>8.6816914406951238</v>
      </c>
      <c r="AV13">
        <f t="shared" si="11"/>
        <v>-208.11040361937484</v>
      </c>
      <c r="AW13">
        <f t="shared" si="12"/>
        <v>-885.52580150103699</v>
      </c>
      <c r="AX13">
        <f t="shared" si="13"/>
        <v>199122.94506736007</v>
      </c>
      <c r="AY13">
        <f t="shared" si="14"/>
        <v>851667.26907554013</v>
      </c>
    </row>
    <row r="14" spans="1:51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>
        <f t="shared" si="5"/>
        <v>1.6592719331412191</v>
      </c>
      <c r="AD14">
        <f t="shared" si="6"/>
        <v>-4.8365599237100856</v>
      </c>
      <c r="AE14">
        <f t="shared" si="7"/>
        <v>13.062964914256289</v>
      </c>
      <c r="AF14">
        <f t="shared" si="1"/>
        <v>-9.1792224492688668</v>
      </c>
      <c r="AG14">
        <f t="shared" si="8"/>
        <v>-1.1210966509384956</v>
      </c>
      <c r="AH14">
        <f t="shared" si="8"/>
        <v>1.3731009536409591</v>
      </c>
      <c r="AI14" s="1">
        <f t="shared" si="15"/>
        <v>0.37024978291350208</v>
      </c>
      <c r="AJ14">
        <f t="shared" si="16"/>
        <v>5.9303935889761288</v>
      </c>
      <c r="AK14">
        <f t="shared" si="2"/>
        <v>438582.73709499999</v>
      </c>
      <c r="AL14">
        <f t="shared" si="3"/>
        <v>613789.68986549997</v>
      </c>
      <c r="AM14">
        <f t="shared" si="17"/>
        <v>-0.71118913528812377</v>
      </c>
      <c r="AN14">
        <f t="shared" si="9"/>
        <v>-0.2486759389576208</v>
      </c>
      <c r="AO14" s="1">
        <v>77626.17248935283</v>
      </c>
      <c r="AP14" s="1">
        <f t="shared" si="18"/>
        <v>1.560525534826819</v>
      </c>
      <c r="AQ14">
        <f t="shared" si="19"/>
        <v>4.2522817998839759</v>
      </c>
      <c r="AR14">
        <f t="shared" si="20"/>
        <v>-1.8400696559840991E-2</v>
      </c>
      <c r="AS14" s="1">
        <f t="shared" si="10"/>
        <v>-3.9393141149833508</v>
      </c>
      <c r="AT14">
        <f t="shared" si="21"/>
        <v>4.9698061711327908E-2</v>
      </c>
      <c r="AU14" s="1">
        <f t="shared" si="22"/>
        <v>8.7434725484539797</v>
      </c>
      <c r="AV14">
        <f t="shared" si="11"/>
        <v>-272.13184640470212</v>
      </c>
      <c r="AW14">
        <f t="shared" si="12"/>
        <v>-1157.1812976355363</v>
      </c>
      <c r="AX14">
        <f t="shared" si="13"/>
        <v>208881.08308018697</v>
      </c>
      <c r="AY14">
        <f t="shared" si="14"/>
        <v>888805.86266018136</v>
      </c>
    </row>
    <row r="15" spans="1:51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>
        <f t="shared" si="5"/>
        <v>1.6291803705873067</v>
      </c>
      <c r="AD15">
        <f t="shared" si="6"/>
        <v>-6.9318802103012933</v>
      </c>
      <c r="AE15">
        <f t="shared" si="7"/>
        <v>14.772471457237996</v>
      </c>
      <c r="AF15">
        <f t="shared" si="1"/>
        <v>-11.805152261713987</v>
      </c>
      <c r="AG15">
        <f t="shared" si="8"/>
        <v>-2.0953202865912077</v>
      </c>
      <c r="AH15">
        <f t="shared" si="8"/>
        <v>1.7095065429817069</v>
      </c>
      <c r="AI15" s="1">
        <f t="shared" si="15"/>
        <v>0.46924309384296786</v>
      </c>
      <c r="AJ15">
        <f t="shared" si="16"/>
        <v>6.0196514173841384</v>
      </c>
      <c r="AK15">
        <f t="shared" si="2"/>
        <v>416502.71381466667</v>
      </c>
      <c r="AL15">
        <f t="shared" si="3"/>
        <v>557979.83421200002</v>
      </c>
      <c r="AM15">
        <f t="shared" si="17"/>
        <v>-0.77812416082004254</v>
      </c>
      <c r="AN15">
        <f t="shared" si="9"/>
        <v>-0.23264641003094094</v>
      </c>
      <c r="AO15" s="1">
        <v>77626.17248935283</v>
      </c>
      <c r="AP15" s="1">
        <f t="shared" si="18"/>
        <v>1.5663645145414804</v>
      </c>
      <c r="AQ15">
        <f t="shared" si="19"/>
        <v>4.27774639459453</v>
      </c>
      <c r="AR15">
        <f t="shared" si="20"/>
        <v>0.20883452732094809</v>
      </c>
      <c r="AS15" s="1">
        <f t="shared" si="10"/>
        <v>-3.8437458073487289</v>
      </c>
      <c r="AT15">
        <f t="shared" si="21"/>
        <v>-0.44504550000012255</v>
      </c>
      <c r="AU15" s="1">
        <f t="shared" si="22"/>
        <v>8.3950390888472839</v>
      </c>
      <c r="AV15">
        <f t="shared" si="11"/>
        <v>-418.91631158776045</v>
      </c>
      <c r="AW15">
        <f t="shared" si="12"/>
        <v>-1792.0177415313808</v>
      </c>
      <c r="AX15">
        <f t="shared" si="13"/>
        <v>210023.96732641725</v>
      </c>
      <c r="AY15">
        <f t="shared" si="14"/>
        <v>893070.42626745859</v>
      </c>
    </row>
    <row r="16" spans="1:51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>
        <f t="shared" si="5"/>
        <v>1.5792516072617018</v>
      </c>
      <c r="AD16">
        <f t="shared" si="6"/>
        <v>-7.9826846871881365</v>
      </c>
      <c r="AE16">
        <f t="shared" si="7"/>
        <v>16.13500808720881</v>
      </c>
      <c r="AF16">
        <f t="shared" si="1"/>
        <v>-13.403698276876435</v>
      </c>
      <c r="AG16">
        <f t="shared" si="8"/>
        <v>-1.0508044768868432</v>
      </c>
      <c r="AH16">
        <f t="shared" si="8"/>
        <v>1.3625366299708137</v>
      </c>
      <c r="AI16" s="1">
        <f t="shared" si="15"/>
        <v>0.49474314757341153</v>
      </c>
      <c r="AJ16">
        <f t="shared" si="16"/>
        <v>6.1735165051136001</v>
      </c>
      <c r="AK16">
        <f t="shared" si="2"/>
        <v>381694.40478300001</v>
      </c>
      <c r="AL16">
        <f t="shared" si="3"/>
        <v>481797.63894000003</v>
      </c>
      <c r="AM16">
        <f t="shared" si="17"/>
        <v>-0.79622300828807469</v>
      </c>
      <c r="AN16">
        <f t="shared" si="9"/>
        <v>-0.22586065956156193</v>
      </c>
      <c r="AO16" s="1">
        <v>77626.17248935283</v>
      </c>
      <c r="AP16" s="1">
        <f t="shared" si="18"/>
        <v>1.5762792311875102</v>
      </c>
      <c r="AQ16">
        <f t="shared" si="19"/>
        <v>4.3214642907167846</v>
      </c>
      <c r="AR16">
        <f t="shared" si="20"/>
        <v>0.35052725485308611</v>
      </c>
      <c r="AS16" s="1">
        <f t="shared" si="10"/>
        <v>-3.8568857899371038</v>
      </c>
      <c r="AT16">
        <f t="shared" si="21"/>
        <v>-0.70850350646053917</v>
      </c>
      <c r="AU16" s="1">
        <f t="shared" si="22"/>
        <v>7.7691744215181506</v>
      </c>
      <c r="AV16">
        <f t="shared" si="11"/>
        <v>-220.40030964173698</v>
      </c>
      <c r="AW16">
        <f t="shared" si="12"/>
        <v>-952.45206777968838</v>
      </c>
      <c r="AX16">
        <f t="shared" si="13"/>
        <v>198817.28979518512</v>
      </c>
      <c r="AY16">
        <f t="shared" si="14"/>
        <v>850480.30916656659</v>
      </c>
    </row>
    <row r="17" spans="1:51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>
        <f t="shared" si="5"/>
        <v>1.5888945238585055</v>
      </c>
      <c r="AD17">
        <f t="shared" si="6"/>
        <v>-8.4552198619320702</v>
      </c>
      <c r="AE17">
        <f t="shared" si="7"/>
        <v>17.289686448891189</v>
      </c>
      <c r="AF17">
        <f t="shared" si="1"/>
        <v>-14.366781006173564</v>
      </c>
      <c r="AG17">
        <f t="shared" si="8"/>
        <v>-0.47253517474393369</v>
      </c>
      <c r="AH17">
        <f t="shared" si="8"/>
        <v>1.1546783616823788</v>
      </c>
      <c r="AI17" s="1">
        <f t="shared" si="15"/>
        <v>0.48903257366326125</v>
      </c>
      <c r="AJ17">
        <f t="shared" si="16"/>
        <v>6.1432205940986835</v>
      </c>
      <c r="AK17">
        <f t="shared" si="2"/>
        <v>388242.81343566667</v>
      </c>
      <c r="AL17">
        <f t="shared" si="3"/>
        <v>488492.35904600006</v>
      </c>
      <c r="AM17">
        <f t="shared" si="17"/>
        <v>-0.79213794364711032</v>
      </c>
      <c r="AN17">
        <f t="shared" si="9"/>
        <v>-0.2272687825418668</v>
      </c>
      <c r="AO17" s="1">
        <v>77626.17248935283</v>
      </c>
      <c r="AP17" s="1">
        <f t="shared" si="18"/>
        <v>1.5743418042084203</v>
      </c>
      <c r="AQ17">
        <f t="shared" si="19"/>
        <v>4.3128736092334234</v>
      </c>
      <c r="AR17">
        <f t="shared" si="20"/>
        <v>-6.5053269256087162E-2</v>
      </c>
      <c r="AS17" s="1">
        <f t="shared" si="10"/>
        <v>-3.7712855122189781</v>
      </c>
      <c r="AT17">
        <f t="shared" si="21"/>
        <v>0.13302440933286708</v>
      </c>
      <c r="AU17" s="1">
        <f t="shared" si="22"/>
        <v>7.8867666442867321</v>
      </c>
      <c r="AV17">
        <f t="shared" si="11"/>
        <v>-119.93181603037853</v>
      </c>
      <c r="AW17">
        <f t="shared" si="12"/>
        <v>-517.25076426485759</v>
      </c>
      <c r="AX17">
        <f t="shared" si="13"/>
        <v>181022.15199366241</v>
      </c>
      <c r="AY17">
        <f t="shared" si="14"/>
        <v>782281.79596534965</v>
      </c>
    </row>
    <row r="18" spans="1:51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>
        <f t="shared" si="5"/>
        <v>1.5562103213068299</v>
      </c>
      <c r="AD18">
        <f t="shared" si="6"/>
        <v>-9.3691106683559422</v>
      </c>
      <c r="AE18">
        <f t="shared" si="7"/>
        <v>18.607424828283037</v>
      </c>
      <c r="AF18">
        <f t="shared" si="1"/>
        <v>-15.814462703349111</v>
      </c>
      <c r="AG18">
        <f t="shared" si="8"/>
        <v>-0.91389080642387199</v>
      </c>
      <c r="AH18">
        <f t="shared" si="8"/>
        <v>1.317738379391848</v>
      </c>
      <c r="AI18" s="1">
        <f t="shared" si="15"/>
        <v>0.50351463218677195</v>
      </c>
      <c r="AJ18">
        <f t="shared" si="16"/>
        <v>6.2470699448972535</v>
      </c>
      <c r="AK18">
        <f t="shared" si="2"/>
        <v>366378.21504033334</v>
      </c>
      <c r="AL18">
        <f t="shared" si="3"/>
        <v>442908.0974035</v>
      </c>
      <c r="AM18">
        <f t="shared" si="17"/>
        <v>-0.80253409774307261</v>
      </c>
      <c r="AN18">
        <f t="shared" si="9"/>
        <v>-0.22316098512820798</v>
      </c>
      <c r="AO18" s="1">
        <v>77626.17248935283</v>
      </c>
      <c r="AP18" s="1">
        <f t="shared" si="18"/>
        <v>1.5809534845407576</v>
      </c>
      <c r="AQ18">
        <f t="shared" si="19"/>
        <v>4.3422868115689308</v>
      </c>
      <c r="AR18">
        <f t="shared" si="20"/>
        <v>0.22506153415734459</v>
      </c>
      <c r="AS18" s="1" t="e">
        <f t="shared" si="10"/>
        <v>#DIV/0!</v>
      </c>
      <c r="AT18">
        <f t="shared" si="21"/>
        <v>-0.44698111985325789</v>
      </c>
      <c r="AU18" s="1">
        <f t="shared" si="22"/>
        <v>7.4899223798923709</v>
      </c>
      <c r="AV18">
        <f t="shared" si="11"/>
        <v>-192.97019495608899</v>
      </c>
      <c r="AW18">
        <f t="shared" si="12"/>
        <v>-837.93193258371048</v>
      </c>
      <c r="AX18">
        <f t="shared" si="13"/>
        <v>184307.54611562373</v>
      </c>
      <c r="AY18">
        <f t="shared" si="14"/>
        <v>794889.4757532567</v>
      </c>
    </row>
    <row r="19" spans="1:51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51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51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51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2016-01-31T08:31:01Z</dcterms:modified>
  <dc:language>en-US</dc:language>
</cp:coreProperties>
</file>