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O2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P4" i="1"/>
  <c r="AP8" i="1"/>
  <c r="AP12" i="1"/>
  <c r="AP16" i="1"/>
  <c r="AS18" i="1"/>
  <c r="AP18" i="1"/>
  <c r="AP17" i="1"/>
  <c r="AP15" i="1"/>
  <c r="AP14" i="1"/>
  <c r="AP13" i="1"/>
  <c r="AP11" i="1"/>
  <c r="AP10" i="1"/>
  <c r="AP9" i="1"/>
  <c r="AP7" i="1"/>
  <c r="AP6" i="1"/>
  <c r="AP5" i="1"/>
  <c r="AP3" i="1"/>
  <c r="AC2" i="1"/>
  <c r="AD2" i="1" s="1"/>
  <c r="AE2" i="1"/>
  <c r="AF2" i="1"/>
  <c r="AK2" i="1"/>
  <c r="AL2" i="1"/>
  <c r="AM2" i="1"/>
  <c r="AN2" i="1"/>
  <c r="AE3" i="1"/>
  <c r="AH3" i="1" s="1"/>
  <c r="AF3" i="1"/>
  <c r="AK3" i="1"/>
  <c r="AC3" i="1" s="1"/>
  <c r="AD3" i="1" s="1"/>
  <c r="AG3" i="1" s="1"/>
  <c r="AL3" i="1"/>
  <c r="AQ3" i="1"/>
  <c r="AE4" i="1"/>
  <c r="AF4" i="1"/>
  <c r="AH4" i="1"/>
  <c r="AK4" i="1"/>
  <c r="AC4" i="1" s="1"/>
  <c r="AD4" i="1" s="1"/>
  <c r="AG4" i="1" s="1"/>
  <c r="AM4" i="1" s="1"/>
  <c r="AL4" i="1"/>
  <c r="AE5" i="1"/>
  <c r="AH5" i="1" s="1"/>
  <c r="AF5" i="1"/>
  <c r="AK5" i="1"/>
  <c r="AQ6" i="1" s="1"/>
  <c r="AL5" i="1"/>
  <c r="AQ5" i="1"/>
  <c r="AE6" i="1"/>
  <c r="AF6" i="1"/>
  <c r="AH6" i="1"/>
  <c r="AK6" i="1"/>
  <c r="AC6" i="1" s="1"/>
  <c r="AD6" i="1" s="1"/>
  <c r="AL6" i="1"/>
  <c r="AE7" i="1"/>
  <c r="AH7" i="1" s="1"/>
  <c r="AF7" i="1"/>
  <c r="AK7" i="1"/>
  <c r="AC7" i="1" s="1"/>
  <c r="AD7" i="1" s="1"/>
  <c r="AG7" i="1" s="1"/>
  <c r="AL7" i="1"/>
  <c r="AE8" i="1"/>
  <c r="AF8" i="1"/>
  <c r="AH8" i="1"/>
  <c r="AK8" i="1"/>
  <c r="AC8" i="1" s="1"/>
  <c r="AD8" i="1" s="1"/>
  <c r="AG8" i="1" s="1"/>
  <c r="AM8" i="1" s="1"/>
  <c r="AL8" i="1"/>
  <c r="AE9" i="1"/>
  <c r="AH9" i="1" s="1"/>
  <c r="AF9" i="1"/>
  <c r="AK9" i="1"/>
  <c r="AL9" i="1"/>
  <c r="AQ9" i="1"/>
  <c r="AE10" i="1"/>
  <c r="AF10" i="1"/>
  <c r="AH10" i="1"/>
  <c r="AK10" i="1"/>
  <c r="AC10" i="1" s="1"/>
  <c r="AD10" i="1" s="1"/>
  <c r="AL10" i="1"/>
  <c r="AQ10" i="1"/>
  <c r="AE11" i="1"/>
  <c r="AH11" i="1" s="1"/>
  <c r="AF11" i="1"/>
  <c r="AK11" i="1"/>
  <c r="AC11" i="1" s="1"/>
  <c r="AD11" i="1" s="1"/>
  <c r="AL11" i="1"/>
  <c r="AE12" i="1"/>
  <c r="AH12" i="1" s="1"/>
  <c r="AF12" i="1"/>
  <c r="AK12" i="1"/>
  <c r="AL12" i="1"/>
  <c r="AC13" i="1"/>
  <c r="AD13" i="1" s="1"/>
  <c r="AE13" i="1"/>
  <c r="AF13" i="1"/>
  <c r="AK13" i="1"/>
  <c r="AL13" i="1"/>
  <c r="AQ13" i="1"/>
  <c r="AE14" i="1"/>
  <c r="AF14" i="1"/>
  <c r="AH14" i="1"/>
  <c r="AK14" i="1"/>
  <c r="AC14" i="1" s="1"/>
  <c r="AD14" i="1" s="1"/>
  <c r="AG14" i="1" s="1"/>
  <c r="AM14" i="1" s="1"/>
  <c r="AL14" i="1"/>
  <c r="AE15" i="1"/>
  <c r="AH15" i="1" s="1"/>
  <c r="AF15" i="1"/>
  <c r="AK15" i="1"/>
  <c r="AC15" i="1" s="1"/>
  <c r="AD15" i="1" s="1"/>
  <c r="AG15" i="1" s="1"/>
  <c r="AL15" i="1"/>
  <c r="AE16" i="1"/>
  <c r="AH16" i="1" s="1"/>
  <c r="AF16" i="1"/>
  <c r="AK16" i="1"/>
  <c r="AC16" i="1" s="1"/>
  <c r="AD16" i="1" s="1"/>
  <c r="AG16" i="1" s="1"/>
  <c r="AL16" i="1"/>
  <c r="AE17" i="1"/>
  <c r="AF17" i="1"/>
  <c r="AK17" i="1"/>
  <c r="AC17" i="1" s="1"/>
  <c r="AD17" i="1" s="1"/>
  <c r="AG17" i="1" s="1"/>
  <c r="AL17" i="1"/>
  <c r="AQ17" i="1"/>
  <c r="AC18" i="1"/>
  <c r="AD18" i="1"/>
  <c r="AG18" i="1" s="1"/>
  <c r="AM18" i="1" s="1"/>
  <c r="AE18" i="1"/>
  <c r="AF18" i="1"/>
  <c r="AH18" i="1"/>
  <c r="AK18" i="1"/>
  <c r="AL18" i="1"/>
  <c r="AM7" i="1" l="1"/>
  <c r="AM15" i="1"/>
  <c r="AQ4" i="1"/>
  <c r="AN4" i="1" s="1"/>
  <c r="AT4" i="1" s="1"/>
  <c r="AQ7" i="1"/>
  <c r="AM17" i="1"/>
  <c r="AM16" i="1"/>
  <c r="AG11" i="1"/>
  <c r="AM11" i="1" s="1"/>
  <c r="AG10" i="1"/>
  <c r="AM10" i="1" s="1"/>
  <c r="AQ18" i="1"/>
  <c r="AN18" i="1" s="1"/>
  <c r="AS17" i="1" s="1"/>
  <c r="AH13" i="1"/>
  <c r="AH17" i="1"/>
  <c r="AQ15" i="1"/>
  <c r="AN15" i="1" s="1"/>
  <c r="AS14" i="1" s="1"/>
  <c r="AQ11" i="1"/>
  <c r="AM3" i="1"/>
  <c r="AQ16" i="1"/>
  <c r="AQ14" i="1"/>
  <c r="AN14" i="1" s="1"/>
  <c r="AU14" i="1" s="1"/>
  <c r="AQ12" i="1"/>
  <c r="AC12" i="1"/>
  <c r="AD12" i="1" s="1"/>
  <c r="AG12" i="1" s="1"/>
  <c r="AM12" i="1" s="1"/>
  <c r="AQ8" i="1"/>
  <c r="AN8" i="1" s="1"/>
  <c r="AU8" i="1" s="1"/>
  <c r="AC9" i="1"/>
  <c r="AD9" i="1" s="1"/>
  <c r="AG9" i="1" s="1"/>
  <c r="AM9" i="1" s="1"/>
  <c r="AC5" i="1"/>
  <c r="AD5" i="1" s="1"/>
  <c r="AG5" i="1" s="1"/>
  <c r="AM5" i="1" s="1"/>
  <c r="AN7" i="1" l="1"/>
  <c r="AV7" i="1" s="1"/>
  <c r="AX7" i="1" s="1"/>
  <c r="AU7" i="1"/>
  <c r="AS6" i="1"/>
  <c r="AU15" i="1"/>
  <c r="AR7" i="1"/>
  <c r="AU18" i="1"/>
  <c r="AS13" i="1"/>
  <c r="AU4" i="1"/>
  <c r="AS7" i="1"/>
  <c r="AS3" i="1"/>
  <c r="AR4" i="1"/>
  <c r="AW18" i="1"/>
  <c r="AY18" i="1" s="1"/>
  <c r="AV18" i="1"/>
  <c r="AX18" i="1" s="1"/>
  <c r="AW14" i="1"/>
  <c r="AY14" i="1" s="1"/>
  <c r="AV14" i="1"/>
  <c r="AX14" i="1" s="1"/>
  <c r="AV8" i="1"/>
  <c r="AX8" i="1" s="1"/>
  <c r="AW8" i="1"/>
  <c r="AY8" i="1" s="1"/>
  <c r="AN10" i="1"/>
  <c r="AN11" i="1"/>
  <c r="AV15" i="1"/>
  <c r="AX15" i="1" s="1"/>
  <c r="AW15" i="1"/>
  <c r="AY15" i="1" s="1"/>
  <c r="AN17" i="1"/>
  <c r="AT17" i="1" s="1"/>
  <c r="AN5" i="1"/>
  <c r="AT5" i="1" s="1"/>
  <c r="AR14" i="1"/>
  <c r="AT15" i="1"/>
  <c r="AT18" i="1"/>
  <c r="AN9" i="1"/>
  <c r="AN12" i="1"/>
  <c r="AN3" i="1"/>
  <c r="AG6" i="1"/>
  <c r="AM6" i="1" s="1"/>
  <c r="AR8" i="1"/>
  <c r="AT14" i="1"/>
  <c r="AR15" i="1"/>
  <c r="AR18" i="1"/>
  <c r="AV4" i="1"/>
  <c r="AX4" i="1" s="1"/>
  <c r="AW4" i="1"/>
  <c r="AY4" i="1" s="1"/>
  <c r="AG13" i="1"/>
  <c r="AM13" i="1" s="1"/>
  <c r="AT8" i="1"/>
  <c r="AN16" i="1"/>
  <c r="AT7" i="1" l="1"/>
  <c r="AW7" i="1"/>
  <c r="AY7" i="1" s="1"/>
  <c r="AS2" i="1"/>
  <c r="AU3" i="1"/>
  <c r="AR9" i="1"/>
  <c r="AU9" i="1"/>
  <c r="AS8" i="1"/>
  <c r="AT3" i="1"/>
  <c r="AS4" i="1"/>
  <c r="AU5" i="1"/>
  <c r="AS10" i="1"/>
  <c r="AU11" i="1"/>
  <c r="AR16" i="1"/>
  <c r="AU16" i="1"/>
  <c r="AS15" i="1"/>
  <c r="AS11" i="1"/>
  <c r="AU12" i="1"/>
  <c r="AU17" i="1"/>
  <c r="AS16" i="1"/>
  <c r="AU10" i="1"/>
  <c r="AS9" i="1"/>
  <c r="AT16" i="1"/>
  <c r="AN13" i="1"/>
  <c r="AW12" i="1"/>
  <c r="AY12" i="1" s="1"/>
  <c r="AV12" i="1"/>
  <c r="AX12" i="1" s="1"/>
  <c r="AV11" i="1"/>
  <c r="AX11" i="1" s="1"/>
  <c r="AW11" i="1"/>
  <c r="AY11" i="1" s="1"/>
  <c r="AW10" i="1"/>
  <c r="AY10" i="1" s="1"/>
  <c r="AV10" i="1"/>
  <c r="AX10" i="1" s="1"/>
  <c r="AV3" i="1"/>
  <c r="AX3" i="1" s="1"/>
  <c r="AW3" i="1"/>
  <c r="AY3" i="1" s="1"/>
  <c r="AT12" i="1"/>
  <c r="AV5" i="1"/>
  <c r="AX5" i="1" s="1"/>
  <c r="AW5" i="1"/>
  <c r="AY5" i="1" s="1"/>
  <c r="AV17" i="1"/>
  <c r="AX17" i="1" s="1"/>
  <c r="AW17" i="1"/>
  <c r="AY17" i="1" s="1"/>
  <c r="AT11" i="1"/>
  <c r="AT10" i="1"/>
  <c r="AW16" i="1"/>
  <c r="AY16" i="1" s="1"/>
  <c r="AV16" i="1"/>
  <c r="AX16" i="1" s="1"/>
  <c r="AR3" i="1"/>
  <c r="AV9" i="1"/>
  <c r="AX9" i="1" s="1"/>
  <c r="AW9" i="1"/>
  <c r="AY9" i="1" s="1"/>
  <c r="AR5" i="1"/>
  <c r="AR11" i="1"/>
  <c r="AN6" i="1"/>
  <c r="AR6" i="1" s="1"/>
  <c r="AR12" i="1"/>
  <c r="AT9" i="1"/>
  <c r="AR17" i="1"/>
  <c r="AR10" i="1"/>
  <c r="AT6" i="1" l="1"/>
  <c r="AU6" i="1"/>
  <c r="AS5" i="1"/>
  <c r="AS12" i="1"/>
  <c r="AU13" i="1"/>
  <c r="AV13" i="1"/>
  <c r="AX13" i="1" s="1"/>
  <c r="AW13" i="1"/>
  <c r="AY13" i="1" s="1"/>
  <c r="AT13" i="1"/>
  <c r="AV6" i="1"/>
  <c r="AX6" i="1" s="1"/>
  <c r="AW6" i="1"/>
  <c r="AY6" i="1" s="1"/>
  <c r="AR13" i="1"/>
  <c r="BH42" i="1" l="1"/>
  <c r="BG42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<sst xmlns="http://schemas.openxmlformats.org/spreadsheetml/2006/main" count="53" uniqueCount="53">
  <si>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</si>
  <si>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</si>
  <si>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</si>
  <si>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</si>
  <si>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</si>
  <si>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</si>
  <si>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</si>
  <si>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</si>
  <si>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</si>
  <si>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</si>
  <si>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</si>
  <si>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</si>
  <si>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</si>
  <si>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</si>
  <si>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</si>
  <si>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</si>
  <si>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</si>
  <si>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</si>
  <si>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</si>
  <si>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</si>
  <si>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</si>
  <si>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</si>
  <si>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</si>
  <si>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</si>
  <si>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</si>
  <si>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</si>
  <si>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</si>
  <si>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</si>
  <si>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</si>
  <si>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</si>
  <si>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</si>
  <si>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</si>
  <si>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</si>
  <si>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</si>
  <si>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</si>
  <si>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</si>
  <si>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</si>
  <si>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ratio^4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</si>
  <si>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</si>
  <si>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</si>
  <si>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</si>
  <si>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</si>
  <si>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</si>
  <si>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deq_pred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</si>
  <si>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</si>
  <si>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</si>
  <si>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</si>
  <si>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</si>
  <si>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K_p</t>
    <phoneticPr fontId="1"/>
  </si>
  <si>
    <t>dev/deq</t>
    <phoneticPr fontId="1"/>
  </si>
  <si>
    <t>dratio</t>
    <phoneticPr fontId="1"/>
  </si>
  <si>
    <t>ev_pla_pred</t>
    <phoneticPr fontId="1"/>
  </si>
  <si>
    <t>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</si>
</sst>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632852215801"/>
                  <c:y val="2.8852093985695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Sheet1!$AI$4:$AI$13</c:f>
              <c:numCache>
                <c:formatCode>General</c:formatCode>
                <c:ptCount val="10"/>
                <c:pt idx="0">
                  <c:v>6.6373637182876019E-2</c:v>
                </c:pt>
                <c:pt idx="1">
                  <c:v>0.110942752570691</c:v>
                </c:pt>
                <c:pt idx="2">
                  <c:v>0.14514604183816554</c:v>
                </c:pt>
                <c:pt idx="3">
                  <c:v>0.16768316172564396</c:v>
                </c:pt>
                <c:pt idx="4">
                  <c:v>0.18467157087340852</c:v>
                </c:pt>
                <c:pt idx="5">
                  <c:v>0.20612339864140558</c:v>
                </c:pt>
                <c:pt idx="6">
                  <c:v>0.21935091768130638</c:v>
                </c:pt>
                <c:pt idx="7">
                  <c:v>0.23277170779629058</c:v>
                </c:pt>
                <c:pt idx="8">
                  <c:v>0.23942090554488499</c:v>
                </c:pt>
                <c:pt idx="9">
                  <c:v>0.24806845926385976</c:v>
                </c:pt>
              </c:numCache>
            </c:numRef>
          </c:xVal>
          <c:yVal>
            <c:numRef>
              <c:f>Sheet1!$AJ$4:$AJ$13</c:f>
              <c:numCache>
                <c:formatCode>General</c:formatCode>
                <c:ptCount val="10"/>
                <c:pt idx="0">
                  <c:v>9.7738840042036443</c:v>
                </c:pt>
                <c:pt idx="1">
                  <c:v>8.2508169587925995</c:v>
                </c:pt>
                <c:pt idx="2">
                  <c:v>7.3018797173413237</c:v>
                </c:pt>
                <c:pt idx="3">
                  <c:v>6.6559697174068058</c:v>
                </c:pt>
                <c:pt idx="4">
                  <c:v>6.1925309185171971</c:v>
                </c:pt>
                <c:pt idx="5">
                  <c:v>5.8294505820314475</c:v>
                </c:pt>
                <c:pt idx="6">
                  <c:v>5.539719254825064</c:v>
                </c:pt>
                <c:pt idx="7">
                  <c:v>5.312192777550087</c:v>
                </c:pt>
                <c:pt idx="8">
                  <c:v>5.1262911045153903</c:v>
                </c:pt>
                <c:pt idx="9">
                  <c:v>4.9740334426204216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[1]Sheet1!$AI$5:$AI$12</c:f>
              <c:numCache>
                <c:formatCode>General</c:formatCode>
                <c:ptCount val="8"/>
                <c:pt idx="0">
                  <c:v>0.17872746124239833</c:v>
                </c:pt>
                <c:pt idx="1">
                  <c:v>0.19878146460548027</c:v>
                </c:pt>
                <c:pt idx="2">
                  <c:v>0.23809968777422619</c:v>
                </c:pt>
                <c:pt idx="3">
                  <c:v>0.26675376627979375</c:v>
                </c:pt>
                <c:pt idx="4">
                  <c:v>0.29239247277710401</c:v>
                </c:pt>
                <c:pt idx="5">
                  <c:v>0.31158299001978484</c:v>
                </c:pt>
                <c:pt idx="6">
                  <c:v>0.32653663827628593</c:v>
                </c:pt>
                <c:pt idx="7">
                  <c:v>0.34162324274214445</c:v>
                </c:pt>
              </c:numCache>
            </c:numRef>
          </c:xVal>
          <c:yVal>
            <c:numRef>
              <c:f>[1]Sheet1!$AJ$5:$AJ$12</c:f>
              <c:numCache>
                <c:formatCode>General</c:formatCode>
                <c:ptCount val="8"/>
                <c:pt idx="0">
                  <c:v>11.151610876649848</c:v>
                </c:pt>
                <c:pt idx="1">
                  <c:v>9.8394279946711976</c:v>
                </c:pt>
                <c:pt idx="2">
                  <c:v>8.9826393000799953</c:v>
                </c:pt>
                <c:pt idx="3">
                  <c:v>8.3527794370607289</c:v>
                </c:pt>
                <c:pt idx="4">
                  <c:v>7.9097214262736575</c:v>
                </c:pt>
                <c:pt idx="5">
                  <c:v>7.5696355831523254</c:v>
                </c:pt>
                <c:pt idx="6">
                  <c:v>7.303439964180833</c:v>
                </c:pt>
                <c:pt idx="7">
                  <c:v>7.06542338325524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22904310321266"/>
                  <c:y val="3.8275029614190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[2]Sheet1!$AI$4:$AI$17</c:f>
              <c:numCache>
                <c:formatCode>General</c:formatCode>
                <c:ptCount val="14"/>
                <c:pt idx="0">
                  <c:v>-2.1895644143307781E-2</c:v>
                </c:pt>
                <c:pt idx="1">
                  <c:v>2.0875861810211605E-2</c:v>
                </c:pt>
                <c:pt idx="2">
                  <c:v>5.9947879175552519E-3</c:v>
                </c:pt>
                <c:pt idx="3">
                  <c:v>3.868181143293406E-2</c:v>
                </c:pt>
                <c:pt idx="4">
                  <c:v>2.2239097334903039E-2</c:v>
                </c:pt>
                <c:pt idx="5">
                  <c:v>4.7968860820986864E-2</c:v>
                </c:pt>
                <c:pt idx="6">
                  <c:v>5.4072349075828322E-2</c:v>
                </c:pt>
                <c:pt idx="7">
                  <c:v>6.1160683414603824E-2</c:v>
                </c:pt>
                <c:pt idx="8">
                  <c:v>7.7071487778270484E-2</c:v>
                </c:pt>
                <c:pt idx="9">
                  <c:v>8.4666932328850739E-2</c:v>
                </c:pt>
                <c:pt idx="10">
                  <c:v>8.9920598809611063E-2</c:v>
                </c:pt>
                <c:pt idx="11">
                  <c:v>9.3414713924521081E-2</c:v>
                </c:pt>
                <c:pt idx="12">
                  <c:v>0.10147064900064615</c:v>
                </c:pt>
                <c:pt idx="13">
                  <c:v>0.10856127497268256</c:v>
                </c:pt>
              </c:numCache>
            </c:numRef>
          </c:xVal>
          <c:yVal>
            <c:numRef>
              <c:f>[2]Sheet1!$AJ$4:$AJ$17</c:f>
              <c:numCache>
                <c:formatCode>General</c:formatCode>
                <c:ptCount val="14"/>
                <c:pt idx="0">
                  <c:v>8.5103085248626336</c:v>
                </c:pt>
                <c:pt idx="1">
                  <c:v>7.0541039445366129</c:v>
                </c:pt>
                <c:pt idx="2">
                  <c:v>6.1618132648045494</c:v>
                </c:pt>
                <c:pt idx="3">
                  <c:v>5.5543506655416293</c:v>
                </c:pt>
                <c:pt idx="4">
                  <c:v>5.1185836264926623</c:v>
                </c:pt>
                <c:pt idx="5">
                  <c:v>4.7816156102478056</c:v>
                </c:pt>
                <c:pt idx="6">
                  <c:v>4.5183374352198342</c:v>
                </c:pt>
                <c:pt idx="7">
                  <c:v>4.3067416055433272</c:v>
                </c:pt>
                <c:pt idx="8">
                  <c:v>4.1286421353061593</c:v>
                </c:pt>
                <c:pt idx="9">
                  <c:v>3.9791317249275808</c:v>
                </c:pt>
                <c:pt idx="10">
                  <c:v>3.8546136316205919</c:v>
                </c:pt>
                <c:pt idx="11">
                  <c:v>3.7455515748213779</c:v>
                </c:pt>
                <c:pt idx="12">
                  <c:v>3.6520373341150312</c:v>
                </c:pt>
                <c:pt idx="13">
                  <c:v>3.5710667871674415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10877283021574"/>
                  <c:y val="1.6502226687259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[3]Sheet1!$AI$4:$AI$12</c:f>
              <c:numCache>
                <c:formatCode>General</c:formatCode>
                <c:ptCount val="9"/>
                <c:pt idx="0">
                  <c:v>8.6592508535044424E-2</c:v>
                </c:pt>
                <c:pt idx="1">
                  <c:v>0.11469024359167217</c:v>
                </c:pt>
                <c:pt idx="2">
                  <c:v>0.18412430033504151</c:v>
                </c:pt>
                <c:pt idx="3">
                  <c:v>0.20222768007438241</c:v>
                </c:pt>
                <c:pt idx="4">
                  <c:v>0.23497736987435044</c:v>
                </c:pt>
                <c:pt idx="5">
                  <c:v>0.24592919269183505</c:v>
                </c:pt>
                <c:pt idx="6">
                  <c:v>0.2663918478354112</c:v>
                </c:pt>
                <c:pt idx="7">
                  <c:v>0.28079082864777344</c:v>
                </c:pt>
                <c:pt idx="8">
                  <c:v>0.28565350355456676</c:v>
                </c:pt>
              </c:numCache>
            </c:numRef>
          </c:xVal>
          <c:yVal>
            <c:numRef>
              <c:f>[3]Sheet1!$AJ$4:$AJ$12</c:f>
              <c:numCache>
                <c:formatCode>General</c:formatCode>
                <c:ptCount val="9"/>
                <c:pt idx="0">
                  <c:v>11.029283131660142</c:v>
                </c:pt>
                <c:pt idx="1">
                  <c:v>9.3564207450334393</c:v>
                </c:pt>
                <c:pt idx="2">
                  <c:v>8.3243962342418119</c:v>
                </c:pt>
                <c:pt idx="3">
                  <c:v>7.6461633555965847</c:v>
                </c:pt>
                <c:pt idx="4">
                  <c:v>7.1409729446232255</c:v>
                </c:pt>
                <c:pt idx="5">
                  <c:v>6.7529279408785516</c:v>
                </c:pt>
                <c:pt idx="6">
                  <c:v>6.445796850129458</c:v>
                </c:pt>
                <c:pt idx="7">
                  <c:v>6.2044656179427848</c:v>
                </c:pt>
                <c:pt idx="8">
                  <c:v>6.0172755513511387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87518225561699"/>
                  <c:y val="5.6816511973129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[4]Sheet1!$AI$4:$AI$16</c:f>
              <c:numCache>
                <c:formatCode>General</c:formatCode>
                <c:ptCount val="13"/>
                <c:pt idx="0">
                  <c:v>2.7573394041877152E-2</c:v>
                </c:pt>
                <c:pt idx="1">
                  <c:v>8.5406183997936494E-2</c:v>
                </c:pt>
                <c:pt idx="2">
                  <c:v>6.0804846032563836E-2</c:v>
                </c:pt>
                <c:pt idx="3">
                  <c:v>9.5261831682436737E-2</c:v>
                </c:pt>
                <c:pt idx="4">
                  <c:v>9.6195307156505733E-2</c:v>
                </c:pt>
                <c:pt idx="5">
                  <c:v>0.11937262837492017</c:v>
                </c:pt>
                <c:pt idx="6">
                  <c:v>0.12716758995037084</c:v>
                </c:pt>
                <c:pt idx="7">
                  <c:v>0.13161878151522965</c:v>
                </c:pt>
                <c:pt idx="8">
                  <c:v>0.14128718175166993</c:v>
                </c:pt>
                <c:pt idx="9">
                  <c:v>0.15075688065182952</c:v>
                </c:pt>
                <c:pt idx="10">
                  <c:v>0.15961529964248958</c:v>
                </c:pt>
                <c:pt idx="11">
                  <c:v>0.16314692217255353</c:v>
                </c:pt>
                <c:pt idx="12">
                  <c:v>0.17550464028814977</c:v>
                </c:pt>
              </c:numCache>
            </c:numRef>
          </c:xVal>
          <c:yVal>
            <c:numRef>
              <c:f>[4]Sheet1!$AJ$4:$AJ$16</c:f>
              <c:numCache>
                <c:formatCode>General</c:formatCode>
                <c:ptCount val="13"/>
                <c:pt idx="0">
                  <c:v>8.9231233478896872</c:v>
                </c:pt>
                <c:pt idx="1">
                  <c:v>7.4589002579476258</c:v>
                </c:pt>
                <c:pt idx="2">
                  <c:v>6.5408517058917441</c:v>
                </c:pt>
                <c:pt idx="3">
                  <c:v>5.9192200384914937</c:v>
                </c:pt>
                <c:pt idx="4">
                  <c:v>5.4708515804995139</c:v>
                </c:pt>
                <c:pt idx="5">
                  <c:v>5.1278912742215805</c:v>
                </c:pt>
                <c:pt idx="6">
                  <c:v>4.8550104631250237</c:v>
                </c:pt>
                <c:pt idx="7">
                  <c:v>4.6349132508888031</c:v>
                </c:pt>
                <c:pt idx="8">
                  <c:v>4.4540229875032571</c:v>
                </c:pt>
                <c:pt idx="9">
                  <c:v>4.301964660487112</c:v>
                </c:pt>
                <c:pt idx="10">
                  <c:v>4.176390546437788</c:v>
                </c:pt>
                <c:pt idx="11">
                  <c:v>4.068841882430303</c:v>
                </c:pt>
                <c:pt idx="12">
                  <c:v>3.9821178597184934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97780778202366E-3"/>
                  <c:y val="6.41915700769219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[5]Sheet1!$AI$4:$AI$18</c:f>
              <c:numCache>
                <c:formatCode>General</c:formatCode>
                <c:ptCount val="15"/>
                <c:pt idx="0">
                  <c:v>-4.6465024530442579E-2</c:v>
                </c:pt>
                <c:pt idx="1">
                  <c:v>7.9867423158663468E-3</c:v>
                </c:pt>
                <c:pt idx="2">
                  <c:v>-2.4042442583712215E-2</c:v>
                </c:pt>
                <c:pt idx="3">
                  <c:v>3.6643524566578422E-3</c:v>
                </c:pt>
                <c:pt idx="4">
                  <c:v>-4.932973950305476E-3</c:v>
                </c:pt>
                <c:pt idx="5">
                  <c:v>1.157166784599452E-2</c:v>
                </c:pt>
                <c:pt idx="6">
                  <c:v>1.3047951314597864E-2</c:v>
                </c:pt>
                <c:pt idx="7">
                  <c:v>1.776493849310689E-2</c:v>
                </c:pt>
                <c:pt idx="8">
                  <c:v>3.0583811480424793E-2</c:v>
                </c:pt>
                <c:pt idx="9">
                  <c:v>3.4952703646064814E-2</c:v>
                </c:pt>
                <c:pt idx="10">
                  <c:v>3.9887835900711176E-2</c:v>
                </c:pt>
                <c:pt idx="11">
                  <c:v>4.4665141855916156E-2</c:v>
                </c:pt>
                <c:pt idx="12">
                  <c:v>4.7724823408173883E-2</c:v>
                </c:pt>
                <c:pt idx="13">
                  <c:v>5.5484856237205275E-2</c:v>
                </c:pt>
                <c:pt idx="14">
                  <c:v>5.9307125568848124E-2</c:v>
                </c:pt>
              </c:numCache>
            </c:numRef>
          </c:xVal>
          <c:yVal>
            <c:numRef>
              <c:f>[5]Sheet1!$AJ$4:$AJ$18</c:f>
              <c:numCache>
                <c:formatCode>General</c:formatCode>
                <c:ptCount val="15"/>
                <c:pt idx="0">
                  <c:v>8.2505576928794238</c:v>
                </c:pt>
                <c:pt idx="1">
                  <c:v>6.805175075321956</c:v>
                </c:pt>
                <c:pt idx="2">
                  <c:v>5.9258721918420578</c:v>
                </c:pt>
                <c:pt idx="3">
                  <c:v>5.3326451134334727</c:v>
                </c:pt>
                <c:pt idx="4">
                  <c:v>4.9020523295982743</c:v>
                </c:pt>
                <c:pt idx="5">
                  <c:v>4.5707346325188603</c:v>
                </c:pt>
                <c:pt idx="6">
                  <c:v>4.310990629646497</c:v>
                </c:pt>
                <c:pt idx="7">
                  <c:v>4.1003129562455118</c:v>
                </c:pt>
                <c:pt idx="8">
                  <c:v>3.9274057902103929</c:v>
                </c:pt>
                <c:pt idx="9">
                  <c:v>3.780311704343732</c:v>
                </c:pt>
                <c:pt idx="10">
                  <c:v>3.6533616335326289</c:v>
                </c:pt>
                <c:pt idx="11">
                  <c:v>3.546203292544488</c:v>
                </c:pt>
                <c:pt idx="12">
                  <c:v>3.4528127862433831</c:v>
                </c:pt>
                <c:pt idx="13">
                  <c:v>3.3706654309529607</c:v>
                </c:pt>
                <c:pt idx="14">
                  <c:v>3.2989793993605172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97456"/>
        <c:axId val="273798016"/>
      </c:scatterChart>
      <c:valAx>
        <c:axId val="2737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98016"/>
        <c:crosses val="autoZero"/>
        <c:crossBetween val="midCat"/>
      </c:valAx>
      <c:valAx>
        <c:axId val="27379801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7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Sheet1!$AK$2:$AK$18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[1]Sheet1!$AK$2:$AK$22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[2]Sheet1!$AK$2:$AK$22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[3]Sheet1!$AK$2:$AK$22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07008"/>
        <c:axId val="274054272"/>
      </c:scatterChart>
      <c:valAx>
        <c:axId val="27400700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054272"/>
        <c:crosses val="autoZero"/>
        <c:crossBetween val="midCat"/>
      </c:valAx>
      <c:valAx>
        <c:axId val="2740542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0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72912"/>
        <c:axId val="274273472"/>
      </c:scatterChart>
      <c:valAx>
        <c:axId val="2742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273472"/>
        <c:crosses val="autoZero"/>
        <c:crossBetween val="midCat"/>
      </c:valAx>
      <c:valAx>
        <c:axId val="2742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2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750446893813931E-2"/>
                  <c:y val="-0.13289351535550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704721084277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29680"/>
        <c:axId val="274430240"/>
      </c:scatterChart>
      <c:valAx>
        <c:axId val="2744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430240"/>
        <c:crosses val="autoZero"/>
        <c:crossBetween val="midCat"/>
      </c:valAx>
      <c:valAx>
        <c:axId val="2744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4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s_r_pred vs s_r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-1.9179253740304603E-3</c:v>
                </c:pt>
                <c:pt idx="1">
                  <c:v>-1.4551771634487842E-3</c:v>
                </c:pt>
                <c:pt idx="2">
                  <c:v>-0.1167508869937437</c:v>
                </c:pt>
                <c:pt idx="3">
                  <c:v>-0.30416734845493365</c:v>
                </c:pt>
                <c:pt idx="4">
                  <c:v>-0.54541233476474948</c:v>
                </c:pt>
                <c:pt idx="5">
                  <c:v>-0.80371455369479938</c:v>
                </c:pt>
                <c:pt idx="6">
                  <c:v>-1.0775446691335768</c:v>
                </c:pt>
                <c:pt idx="7">
                  <c:v>-1.4252934378493534</c:v>
                </c:pt>
                <c:pt idx="8">
                  <c:v>-1.7511595625846244</c:v>
                </c:pt>
                <c:pt idx="9">
                  <c:v>-2.1131201868599394</c:v>
                </c:pt>
                <c:pt idx="10">
                  <c:v>-2.4313435638939067</c:v>
                </c:pt>
                <c:pt idx="11">
                  <c:v>-2.7911336892796275</c:v>
                </c:pt>
              </c:numCache>
            </c:numRef>
          </c:xVal>
          <c:yVal>
            <c:numRef>
              <c:f>Sheet1!$AS$2:$AS$13</c:f>
              <c:numCache>
                <c:formatCode>General</c:formatCode>
                <c:ptCount val="12"/>
                <c:pt idx="0">
                  <c:v>-9.9912079165236393E-4</c:v>
                </c:pt>
                <c:pt idx="1">
                  <c:v>-9.297893645507585E-2</c:v>
                </c:pt>
                <c:pt idx="2">
                  <c:v>-0.26346339291530602</c:v>
                </c:pt>
                <c:pt idx="3">
                  <c:v>-0.50470768860560822</c:v>
                </c:pt>
                <c:pt idx="4">
                  <c:v>-0.77901084233959894</c:v>
                </c:pt>
                <c:pt idx="5">
                  <c:v>-1.0754675438559556</c:v>
                </c:pt>
                <c:pt idx="6">
                  <c:v>-1.4503852543903157</c:v>
                </c:pt>
                <c:pt idx="7">
                  <c:v>-1.8110592228201072</c:v>
                </c:pt>
                <c:pt idx="8">
                  <c:v>-2.1922020668877007</c:v>
                </c:pt>
                <c:pt idx="9">
                  <c:v>-2.5216814804070466</c:v>
                </c:pt>
                <c:pt idx="10">
                  <c:v>-2.8723409928364947</c:v>
                </c:pt>
                <c:pt idx="11">
                  <c:v>-3.4119204567004768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4.850295926548287E-3</c:v>
                </c:pt>
                <c:pt idx="1">
                  <c:v>-4.0450284855741425E-2</c:v>
                </c:pt>
                <c:pt idx="2">
                  <c:v>-0.16215753058077409</c:v>
                </c:pt>
                <c:pt idx="3">
                  <c:v>-0.46153130461471714</c:v>
                </c:pt>
                <c:pt idx="4">
                  <c:v>-0.71885931011994497</c:v>
                </c:pt>
                <c:pt idx="5">
                  <c:v>-1.1210017956671885</c:v>
                </c:pt>
                <c:pt idx="6">
                  <c:v>-1.5531532187550792</c:v>
                </c:pt>
                <c:pt idx="7">
                  <c:v>-2.0334153108882016</c:v>
                </c:pt>
                <c:pt idx="8">
                  <c:v>-2.5200484986337504</c:v>
                </c:pt>
                <c:pt idx="9">
                  <c:v>-3.0166209629509613</c:v>
                </c:pt>
                <c:pt idx="10">
                  <c:v>-3.550504947990258</c:v>
                </c:pt>
              </c:numCache>
            </c:numRef>
          </c:xVal>
          <c:yVal>
            <c:numRef>
              <c:f>[1]Sheet1!$AS$2:$AS$12</c:f>
              <c:numCache>
                <c:formatCode>General</c:formatCode>
                <c:ptCount val="11"/>
                <c:pt idx="0">
                  <c:v>2.5188497992038585E-4</c:v>
                </c:pt>
                <c:pt idx="1">
                  <c:v>-0.14344569906364341</c:v>
                </c:pt>
                <c:pt idx="2">
                  <c:v>-0.44709316450860193</c:v>
                </c:pt>
                <c:pt idx="3">
                  <c:v>-0.73677286041067191</c:v>
                </c:pt>
                <c:pt idx="4">
                  <c:v>-1.1738933064716637</c:v>
                </c:pt>
                <c:pt idx="5">
                  <c:v>-1.6525850645610833</c:v>
                </c:pt>
                <c:pt idx="6">
                  <c:v>-2.1503569073943143</c:v>
                </c:pt>
                <c:pt idx="7">
                  <c:v>-2.6320773027980722</c:v>
                </c:pt>
                <c:pt idx="8">
                  <c:v>-3.0884695398661051</c:v>
                </c:pt>
                <c:pt idx="9">
                  <c:v>-3.5879995235852236</c:v>
                </c:pt>
                <c:pt idx="10">
                  <c:v>-4.1182482565742582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-7.3646714530181123E-3</c:v>
                </c:pt>
                <c:pt idx="1">
                  <c:v>-2.7743186307924717E-3</c:v>
                </c:pt>
                <c:pt idx="2">
                  <c:v>3.6056637227999344E-2</c:v>
                </c:pt>
                <c:pt idx="3">
                  <c:v>-5.3830521729392178E-2</c:v>
                </c:pt>
                <c:pt idx="4">
                  <c:v>-2.0860492076021364E-2</c:v>
                </c:pt>
                <c:pt idx="5">
                  <c:v>-0.17253362112402804</c:v>
                </c:pt>
                <c:pt idx="6">
                  <c:v>-0.11966219637354514</c:v>
                </c:pt>
                <c:pt idx="7">
                  <c:v>-0.30668116963163783</c:v>
                </c:pt>
                <c:pt idx="8">
                  <c:v>-0.39891023430928918</c:v>
                </c:pt>
                <c:pt idx="9">
                  <c:v>-0.51187788418595659</c:v>
                </c:pt>
                <c:pt idx="10">
                  <c:v>-0.72445349709451712</c:v>
                </c:pt>
                <c:pt idx="11">
                  <c:v>-0.8823372851110256</c:v>
                </c:pt>
                <c:pt idx="12">
                  <c:v>-1.0283927463105793</c:v>
                </c:pt>
                <c:pt idx="13">
                  <c:v>-1.1633764262104642</c:v>
                </c:pt>
                <c:pt idx="14">
                  <c:v>-1.3692547746034252</c:v>
                </c:pt>
                <c:pt idx="15">
                  <c:v>-1.5788078329901047</c:v>
                </c:pt>
              </c:numCache>
            </c:numRef>
          </c:xVal>
          <c:yVal>
            <c:numRef>
              <c:f>[2]Sheet1!$AS$2:$AS$17</c:f>
              <c:numCache>
                <c:formatCode>General</c:formatCode>
                <c:ptCount val="16"/>
                <c:pt idx="0">
                  <c:v>3.4156458709427363E-4</c:v>
                </c:pt>
                <c:pt idx="1">
                  <c:v>1.6067945065317252E-2</c:v>
                </c:pt>
                <c:pt idx="2">
                  <c:v>-2.7422703459324797E-2</c:v>
                </c:pt>
                <c:pt idx="3">
                  <c:v>-1.2045759921995631E-2</c:v>
                </c:pt>
                <c:pt idx="4">
                  <c:v>-0.10716903912271379</c:v>
                </c:pt>
                <c:pt idx="5">
                  <c:v>-7.9662853745677067E-2</c:v>
                </c:pt>
                <c:pt idx="6">
                  <c:v>-0.2120986149868225</c:v>
                </c:pt>
                <c:pt idx="7">
                  <c:v>-0.28522364329040478</c:v>
                </c:pt>
                <c:pt idx="8">
                  <c:v>-0.37456053872223666</c:v>
                </c:pt>
                <c:pt idx="9">
                  <c:v>-0.53804332828629375</c:v>
                </c:pt>
                <c:pt idx="10">
                  <c:v>-0.6629629679769472</c:v>
                </c:pt>
                <c:pt idx="11">
                  <c:v>-0.77738815707083919</c:v>
                </c:pt>
                <c:pt idx="12">
                  <c:v>-0.8831604905687318</c:v>
                </c:pt>
                <c:pt idx="13">
                  <c:v>-1.0378061195572004</c:v>
                </c:pt>
                <c:pt idx="14">
                  <c:v>-1.1905617030137958</c:v>
                </c:pt>
                <c:pt idx="15">
                  <c:v>-2.2125124235299829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2.4003572443069832E-3</c:v>
                </c:pt>
                <c:pt idx="1">
                  <c:v>9.9703808983271358E-3</c:v>
                </c:pt>
                <c:pt idx="2">
                  <c:v>-0.15821214050129639</c:v>
                </c:pt>
                <c:pt idx="3">
                  <c:v>-0.32264470836657511</c:v>
                </c:pt>
                <c:pt idx="4">
                  <c:v>-0.7160377934598201</c:v>
                </c:pt>
                <c:pt idx="5">
                  <c:v>-0.99869458508912423</c:v>
                </c:pt>
                <c:pt idx="6">
                  <c:v>-1.4191891767079605</c:v>
                </c:pt>
                <c:pt idx="7">
                  <c:v>-1.7508332780185973</c:v>
                </c:pt>
                <c:pt idx="8">
                  <c:v>-2.1933307755513098</c:v>
                </c:pt>
                <c:pt idx="9">
                  <c:v>-2.6262145728773767</c:v>
                </c:pt>
                <c:pt idx="10">
                  <c:v>-2.9873528008148424</c:v>
                </c:pt>
              </c:numCache>
            </c:numRef>
          </c:xVal>
          <c:yVal>
            <c:numRef>
              <c:f>[3]Sheet1!$AS$2:$AS$12</c:f>
              <c:numCache>
                <c:formatCode>General</c:formatCode>
                <c:ptCount val="11"/>
                <c:pt idx="0">
                  <c:v>2.9875506383538679E-4</c:v>
                </c:pt>
                <c:pt idx="1">
                  <c:v>-0.10830043129310142</c:v>
                </c:pt>
                <c:pt idx="2">
                  <c:v>-0.23995491538875091</c:v>
                </c:pt>
                <c:pt idx="3">
                  <c:v>-0.55365847063151163</c:v>
                </c:pt>
                <c:pt idx="4">
                  <c:v>-0.79383497941053172</c:v>
                </c:pt>
                <c:pt idx="5">
                  <c:v>-1.1425967469106648</c:v>
                </c:pt>
                <c:pt idx="6">
                  <c:v>-1.4254095783433365</c:v>
                </c:pt>
                <c:pt idx="7">
                  <c:v>-1.7872858748277611</c:v>
                </c:pt>
                <c:pt idx="8">
                  <c:v>-2.1243203415714205</c:v>
                </c:pt>
                <c:pt idx="9">
                  <c:v>-2.3798836146536715</c:v>
                </c:pt>
                <c:pt idx="10">
                  <c:v>-2.7593568070693166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-5.5490763105969787E-3</c:v>
                </c:pt>
                <c:pt idx="1">
                  <c:v>3.8319450699044966E-2</c:v>
                </c:pt>
                <c:pt idx="2">
                  <c:v>-4.6776410363131404E-2</c:v>
                </c:pt>
                <c:pt idx="3">
                  <c:v>-0.22792370372989579</c:v>
                </c:pt>
                <c:pt idx="4">
                  <c:v>-0.21825719498578811</c:v>
                </c:pt>
                <c:pt idx="5">
                  <c:v>-0.43793676714494434</c:v>
                </c:pt>
                <c:pt idx="6">
                  <c:v>-0.53587894121895219</c:v>
                </c:pt>
                <c:pt idx="7">
                  <c:v>-0.78842716158120285</c:v>
                </c:pt>
                <c:pt idx="8">
                  <c:v>-0.96929930922372654</c:v>
                </c:pt>
                <c:pt idx="9">
                  <c:v>-1.137882342869037</c:v>
                </c:pt>
                <c:pt idx="10">
                  <c:v>-1.3686695110261904</c:v>
                </c:pt>
                <c:pt idx="11">
                  <c:v>-1.6192080908604187</c:v>
                </c:pt>
                <c:pt idx="12">
                  <c:v>-1.8833367834300265</c:v>
                </c:pt>
                <c:pt idx="13">
                  <c:v>-2.0951970683876726</c:v>
                </c:pt>
                <c:pt idx="14">
                  <c:v>-2.4463817128654188</c:v>
                </c:pt>
              </c:numCache>
            </c:numRef>
          </c:xVal>
          <c:yVal>
            <c:numRef>
              <c:f>[4]Sheet1!$AS$2:$AS$16</c:f>
              <c:numCache>
                <c:formatCode>General</c:formatCode>
                <c:ptCount val="15"/>
                <c:pt idx="0">
                  <c:v>3.3292368819230625E-4</c:v>
                </c:pt>
                <c:pt idx="1">
                  <c:v>-4.2214763595324244E-2</c:v>
                </c:pt>
                <c:pt idx="2">
                  <c:v>-0.22802696080741641</c:v>
                </c:pt>
                <c:pt idx="3">
                  <c:v>-0.24561760173310954</c:v>
                </c:pt>
                <c:pt idx="4">
                  <c:v>-0.52469329457758918</c:v>
                </c:pt>
                <c:pt idx="5">
                  <c:v>-0.67804966194615723</c:v>
                </c:pt>
                <c:pt idx="6">
                  <c:v>-1.0291647610292043</c:v>
                </c:pt>
                <c:pt idx="7">
                  <c:v>-1.3006420173659203</c:v>
                </c:pt>
                <c:pt idx="8">
                  <c:v>-1.5562879070102438</c:v>
                </c:pt>
                <c:pt idx="9">
                  <c:v>-1.8916723156098922</c:v>
                </c:pt>
                <c:pt idx="10">
                  <c:v>-2.2496955705564607</c:v>
                </c:pt>
                <c:pt idx="11">
                  <c:v>-2.6128108877655114</c:v>
                </c:pt>
                <c:pt idx="12">
                  <c:v>-2.8976225585392004</c:v>
                </c:pt>
                <c:pt idx="13">
                  <c:v>-3.3341297230035969</c:v>
                </c:pt>
                <c:pt idx="14">
                  <c:v>-5.1809322134181768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-8.3690043125059788E-3</c:v>
                </c:pt>
                <c:pt idx="1">
                  <c:v>-1.4767528900081039E-2</c:v>
                </c:pt>
                <c:pt idx="2">
                  <c:v>7.5301987622554467E-2</c:v>
                </c:pt>
                <c:pt idx="3">
                  <c:v>-2.0343218828634546E-2</c:v>
                </c:pt>
                <c:pt idx="4">
                  <c:v>8.2319284906789969E-2</c:v>
                </c:pt>
                <c:pt idx="5">
                  <c:v>-1.6043042656769702E-2</c:v>
                </c:pt>
                <c:pt idx="6">
                  <c:v>2.6139887307207399E-2</c:v>
                </c:pt>
                <c:pt idx="7">
                  <c:v>-7.2642923190290976E-2</c:v>
                </c:pt>
                <c:pt idx="8">
                  <c:v>-9.4343759103296065E-2</c:v>
                </c:pt>
                <c:pt idx="9">
                  <c:v>-0.14573214545708968</c:v>
                </c:pt>
                <c:pt idx="10">
                  <c:v>-0.2816048182329749</c:v>
                </c:pt>
                <c:pt idx="11">
                  <c:v>-0.35619294230078413</c:v>
                </c:pt>
                <c:pt idx="12">
                  <c:v>-0.44622018099411775</c:v>
                </c:pt>
                <c:pt idx="13">
                  <c:v>-0.54446467565305579</c:v>
                </c:pt>
                <c:pt idx="14">
                  <c:v>-0.62930760686620069</c:v>
                </c:pt>
                <c:pt idx="15">
                  <c:v>-0.78874501246859596</c:v>
                </c:pt>
                <c:pt idx="16">
                  <c:v>-0.90299144530498499</c:v>
                </c:pt>
              </c:numCache>
            </c:numRef>
          </c:xVal>
          <c:yVal>
            <c:numRef>
              <c:f>[5]Sheet1!$AS$2:$AS$18</c:f>
              <c:numCache>
                <c:formatCode>General</c:formatCode>
                <c:ptCount val="17"/>
                <c:pt idx="0">
                  <c:v>3.4700305231157957E-4</c:v>
                </c:pt>
                <c:pt idx="1">
                  <c:v>3.4846971352937947E-2</c:v>
                </c:pt>
                <c:pt idx="2">
                  <c:v>-1.0862876522664107E-2</c:v>
                </c:pt>
                <c:pt idx="3">
                  <c:v>5.0608412398516558E-2</c:v>
                </c:pt>
                <c:pt idx="4">
                  <c:v>-1.0689184303055562E-2</c:v>
                </c:pt>
                <c:pt idx="5">
                  <c:v>1.8733192295169024E-2</c:v>
                </c:pt>
                <c:pt idx="6">
                  <c:v>-5.4579650135115863E-2</c:v>
                </c:pt>
                <c:pt idx="7">
                  <c:v>-7.3853759859940485E-2</c:v>
                </c:pt>
                <c:pt idx="8">
                  <c:v>-0.11750779094994979</c:v>
                </c:pt>
                <c:pt idx="9">
                  <c:v>-0.23115634062071244</c:v>
                </c:pt>
                <c:pt idx="10">
                  <c:v>-0.29746357683794766</c:v>
                </c:pt>
                <c:pt idx="11">
                  <c:v>-0.37747126331782882</c:v>
                </c:pt>
                <c:pt idx="12">
                  <c:v>-0.46362982258845914</c:v>
                </c:pt>
                <c:pt idx="13">
                  <c:v>-0.53824225239475298</c:v>
                </c:pt>
                <c:pt idx="14">
                  <c:v>-0.67424324819213377</c:v>
                </c:pt>
                <c:pt idx="15">
                  <c:v>-0.77046234225206334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73072"/>
        <c:axId val="274673632"/>
      </c:scatterChart>
      <c:valAx>
        <c:axId val="2746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673632"/>
        <c:crosses val="autoZero"/>
        <c:crossBetween val="midCat"/>
      </c:valAx>
      <c:valAx>
        <c:axId val="274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6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s_r_pred vs s_r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Sheet1!$AU$2:$AU$13</c:f>
              <c:numCache>
                <c:formatCode>General</c:formatCode>
                <c:ptCount val="12"/>
                <c:pt idx="0">
                  <c:v>0</c:v>
                </c:pt>
                <c:pt idx="1">
                  <c:v>0.56988646369531104</c:v>
                </c:pt>
                <c:pt idx="2">
                  <c:v>1.4008413641532975</c:v>
                </c:pt>
                <c:pt idx="3">
                  <c:v>2.3747688497942305</c:v>
                </c:pt>
                <c:pt idx="4">
                  <c:v>3.477240455294988</c:v>
                </c:pt>
                <c:pt idx="5">
                  <c:v>4.645730879133728</c:v>
                </c:pt>
                <c:pt idx="6">
                  <c:v>5.8236768050951593</c:v>
                </c:pt>
                <c:pt idx="7">
                  <c:v>7.0364901022884929</c:v>
                </c:pt>
                <c:pt idx="8">
                  <c:v>8.2564469844223964</c:v>
                </c:pt>
                <c:pt idx="9">
                  <c:v>9.4178200935235648</c:v>
                </c:pt>
                <c:pt idx="10">
                  <c:v>10.532419776243387</c:v>
                </c:pt>
                <c:pt idx="11">
                  <c:v>11.578823851126151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0.45179741076412522</c:v>
                </c:pt>
                <c:pt idx="2">
                  <c:v>1.3701905747154026</c:v>
                </c:pt>
                <c:pt idx="3">
                  <c:v>2.5015359217923097</c:v>
                </c:pt>
                <c:pt idx="4">
                  <c:v>3.706446483191673</c:v>
                </c:pt>
                <c:pt idx="5">
                  <c:v>4.9302597472735377</c:v>
                </c:pt>
                <c:pt idx="6">
                  <c:v>6.1951705035261329</c:v>
                </c:pt>
                <c:pt idx="7">
                  <c:v>7.3543511122927194</c:v>
                </c:pt>
                <c:pt idx="8">
                  <c:v>8.447435794331847</c:v>
                </c:pt>
                <c:pt idx="9">
                  <c:v>9.4582634162262647</c:v>
                </c:pt>
                <c:pt idx="10">
                  <c:v>10.502796867054588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[2]Sheet1!$AU$2:$AU$17</c:f>
              <c:numCache>
                <c:formatCode>General</c:formatCode>
                <c:ptCount val="16"/>
                <c:pt idx="0">
                  <c:v>0</c:v>
                </c:pt>
                <c:pt idx="1">
                  <c:v>0.6126526325892323</c:v>
                </c:pt>
                <c:pt idx="2">
                  <c:v>0.73384208110763738</c:v>
                </c:pt>
                <c:pt idx="3">
                  <c:v>1.3136082097415962</c:v>
                </c:pt>
                <c:pt idx="4">
                  <c:v>2.0093721558890905</c:v>
                </c:pt>
                <c:pt idx="5">
                  <c:v>2.7705279342597908</c:v>
                </c:pt>
                <c:pt idx="6">
                  <c:v>3.582108236949435</c:v>
                </c:pt>
                <c:pt idx="7">
                  <c:v>4.4215895761699375</c:v>
                </c:pt>
                <c:pt idx="8">
                  <c:v>5.2748520854979262</c:v>
                </c:pt>
                <c:pt idx="9">
                  <c:v>6.1242046002514146</c:v>
                </c:pt>
                <c:pt idx="10">
                  <c:v>6.9810943553368032</c:v>
                </c:pt>
                <c:pt idx="11">
                  <c:v>7.8302467060217209</c:v>
                </c:pt>
                <c:pt idx="12">
                  <c:v>8.6452733562951973</c:v>
                </c:pt>
                <c:pt idx="13">
                  <c:v>9.4541903889180006</c:v>
                </c:pt>
                <c:pt idx="14">
                  <c:v>10.227648386782191</c:v>
                </c:pt>
                <c:pt idx="15">
                  <c:v>10.966725504222174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0.5358666655556884</c:v>
                </c:pt>
                <c:pt idx="2">
                  <c:v>1.2506905403863153</c:v>
                </c:pt>
                <c:pt idx="3">
                  <c:v>2.0921998931579107</c:v>
                </c:pt>
                <c:pt idx="4">
                  <c:v>3.0069820747399878</c:v>
                </c:pt>
                <c:pt idx="5">
                  <c:v>3.9254516449901815</c:v>
                </c:pt>
                <c:pt idx="6">
                  <c:v>4.8625820755490015</c:v>
                </c:pt>
                <c:pt idx="7">
                  <c:v>5.7960161733603757</c:v>
                </c:pt>
                <c:pt idx="8">
                  <c:v>6.7092363724734749</c:v>
                </c:pt>
                <c:pt idx="9">
                  <c:v>7.5654904820135211</c:v>
                </c:pt>
                <c:pt idx="10">
                  <c:v>8.3313650455509158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[4]Sheet1!$AU$2:$AU$16</c:f>
              <c:numCache>
                <c:formatCode>General</c:formatCode>
                <c:ptCount val="15"/>
                <c:pt idx="0">
                  <c:v>0</c:v>
                </c:pt>
                <c:pt idx="1">
                  <c:v>0.597153749917398</c:v>
                </c:pt>
                <c:pt idx="2">
                  <c:v>1.5309962760192113</c:v>
                </c:pt>
                <c:pt idx="3">
                  <c:v>2.6699115934383131</c:v>
                </c:pt>
                <c:pt idx="4">
                  <c:v>4.0394412248255636</c:v>
                </c:pt>
                <c:pt idx="5">
                  <c:v>5.5079068427604758</c:v>
                </c:pt>
                <c:pt idx="6">
                  <c:v>7.0486771339375105</c:v>
                </c:pt>
                <c:pt idx="7">
                  <c:v>8.621446767485498</c:v>
                </c:pt>
                <c:pt idx="8">
                  <c:v>10.227779089573978</c:v>
                </c:pt>
                <c:pt idx="9">
                  <c:v>11.82420843814122</c:v>
                </c:pt>
                <c:pt idx="10">
                  <c:v>13.388845981334295</c:v>
                </c:pt>
                <c:pt idx="11">
                  <c:v>14.922672589333382</c:v>
                </c:pt>
                <c:pt idx="12">
                  <c:v>16.36942632453</c:v>
                </c:pt>
                <c:pt idx="13">
                  <c:v>17.760816569217955</c:v>
                </c:pt>
                <c:pt idx="14">
                  <c:v>18.99738786125258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[5]Sheet1!$AU$2:$AU$18</c:f>
              <c:numCache>
                <c:formatCode>General</c:formatCode>
                <c:ptCount val="17"/>
                <c:pt idx="0">
                  <c:v>0</c:v>
                </c:pt>
                <c:pt idx="1">
                  <c:v>0.6224074202883092</c:v>
                </c:pt>
                <c:pt idx="2">
                  <c:v>0.74996132478327326</c:v>
                </c:pt>
                <c:pt idx="3">
                  <c:v>1.3601135598282654</c:v>
                </c:pt>
                <c:pt idx="4">
                  <c:v>2.1049613500086681</c:v>
                </c:pt>
                <c:pt idx="5">
                  <c:v>2.9170731880975134</c:v>
                </c:pt>
                <c:pt idx="6">
                  <c:v>3.797545351726249</c:v>
                </c:pt>
                <c:pt idx="7">
                  <c:v>4.7166623568450126</c:v>
                </c:pt>
                <c:pt idx="8">
                  <c:v>5.66018052024108</c:v>
                </c:pt>
                <c:pt idx="9">
                  <c:v>6.6145903626711329</c:v>
                </c:pt>
                <c:pt idx="10">
                  <c:v>7.5581273043310588</c:v>
                </c:pt>
                <c:pt idx="11">
                  <c:v>8.5104597300998499</c:v>
                </c:pt>
                <c:pt idx="12">
                  <c:v>9.4633176955859621</c:v>
                </c:pt>
                <c:pt idx="13">
                  <c:v>10.380126499632924</c:v>
                </c:pt>
                <c:pt idx="14">
                  <c:v>11.278035495099742</c:v>
                </c:pt>
                <c:pt idx="15">
                  <c:v>12.151842753447029</c:v>
                </c:pt>
                <c:pt idx="16">
                  <c:v>12.991058576218684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93536"/>
        <c:axId val="274794096"/>
      </c:scatterChart>
      <c:valAx>
        <c:axId val="2747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794096"/>
        <c:crosses val="autoZero"/>
        <c:crossBetween val="midCat"/>
      </c:valAx>
      <c:valAx>
        <c:axId val="274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7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ev_pla_pred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2489982502187228"/>
                  <c:y val="0.21689632545931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Sheet1!$AU$2:$AU$42</c:f>
              <c:numCache>
                <c:formatCode>General</c:formatCode>
                <c:ptCount val="41"/>
                <c:pt idx="0">
                  <c:v>0</c:v>
                </c:pt>
                <c:pt idx="1">
                  <c:v>0.56988646369531104</c:v>
                </c:pt>
                <c:pt idx="2">
                  <c:v>1.4008413641532975</c:v>
                </c:pt>
                <c:pt idx="3">
                  <c:v>2.3747688497942305</c:v>
                </c:pt>
                <c:pt idx="4">
                  <c:v>3.477240455294988</c:v>
                </c:pt>
                <c:pt idx="5">
                  <c:v>4.645730879133728</c:v>
                </c:pt>
                <c:pt idx="6">
                  <c:v>5.8236768050951593</c:v>
                </c:pt>
                <c:pt idx="7">
                  <c:v>7.0364901022884929</c:v>
                </c:pt>
                <c:pt idx="8">
                  <c:v>8.2564469844223964</c:v>
                </c:pt>
                <c:pt idx="9">
                  <c:v>9.4178200935235648</c:v>
                </c:pt>
                <c:pt idx="10">
                  <c:v>10.532419776243387</c:v>
                </c:pt>
                <c:pt idx="11">
                  <c:v>11.578823851126151</c:v>
                </c:pt>
                <c:pt idx="12">
                  <c:v>12.459423212281132</c:v>
                </c:pt>
                <c:pt idx="13">
                  <c:v>12.617922800195931</c:v>
                </c:pt>
                <c:pt idx="14">
                  <c:v>11.690673912622346</c:v>
                </c:pt>
                <c:pt idx="15">
                  <c:v>11.351203698515786</c:v>
                </c:pt>
                <c:pt idx="16">
                  <c:v>10.844273357361443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50800"/>
        <c:axId val="274851360"/>
      </c:scatterChart>
      <c:valAx>
        <c:axId val="2748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851360"/>
        <c:crosses val="autoZero"/>
        <c:crossBetween val="midCat"/>
      </c:valAx>
      <c:valAx>
        <c:axId val="2748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8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ev_pla_pred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2489982502187228"/>
                  <c:y val="0.21689632545931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-1.9179253740304603E-3</c:v>
                </c:pt>
                <c:pt idx="1">
                  <c:v>-1.4551771634487842E-3</c:v>
                </c:pt>
                <c:pt idx="2">
                  <c:v>-0.1167508869937437</c:v>
                </c:pt>
                <c:pt idx="3">
                  <c:v>-0.30416734845493365</c:v>
                </c:pt>
                <c:pt idx="4">
                  <c:v>-0.54541233476474948</c:v>
                </c:pt>
                <c:pt idx="5">
                  <c:v>-0.80371455369479938</c:v>
                </c:pt>
                <c:pt idx="6">
                  <c:v>-1.0775446691335768</c:v>
                </c:pt>
                <c:pt idx="7">
                  <c:v>-1.4252934378493534</c:v>
                </c:pt>
                <c:pt idx="8">
                  <c:v>-1.7511595625846244</c:v>
                </c:pt>
                <c:pt idx="9">
                  <c:v>-2.1131201868599394</c:v>
                </c:pt>
                <c:pt idx="10">
                  <c:v>-2.4313435638939067</c:v>
                </c:pt>
                <c:pt idx="11">
                  <c:v>-2.7911336892796275</c:v>
                </c:pt>
              </c:numCache>
            </c:numRef>
          </c:xVal>
          <c:yVal>
            <c:numRef>
              <c:f>Sheet1!$AS$2:$AS$42</c:f>
              <c:numCache>
                <c:formatCode>General</c:formatCode>
                <c:ptCount val="41"/>
                <c:pt idx="0">
                  <c:v>-9.9912079165236393E-4</c:v>
                </c:pt>
                <c:pt idx="1">
                  <c:v>-9.297893645507585E-2</c:v>
                </c:pt>
                <c:pt idx="2">
                  <c:v>-0.26346339291530602</c:v>
                </c:pt>
                <c:pt idx="3">
                  <c:v>-0.50470768860560822</c:v>
                </c:pt>
                <c:pt idx="4">
                  <c:v>-0.77901084233959894</c:v>
                </c:pt>
                <c:pt idx="5">
                  <c:v>-1.0754675438559556</c:v>
                </c:pt>
                <c:pt idx="6">
                  <c:v>-1.4503852543903157</c:v>
                </c:pt>
                <c:pt idx="7">
                  <c:v>-1.8110592228201072</c:v>
                </c:pt>
                <c:pt idx="8">
                  <c:v>-2.1922020668877007</c:v>
                </c:pt>
                <c:pt idx="9">
                  <c:v>-2.5216814804070466</c:v>
                </c:pt>
                <c:pt idx="10">
                  <c:v>-2.8723409928364947</c:v>
                </c:pt>
                <c:pt idx="11">
                  <c:v>-3.4119204567004768</c:v>
                </c:pt>
                <c:pt idx="12">
                  <c:v>-4.3268707450124042</c:v>
                </c:pt>
                <c:pt idx="13">
                  <c:v>-4.5211365384614446</c:v>
                </c:pt>
                <c:pt idx="14">
                  <c:v>-5.0358825787628758</c:v>
                </c:pt>
                <c:pt idx="15">
                  <c:v>-4.9569208555155395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48896"/>
        <c:axId val="275049456"/>
      </c:scatterChart>
      <c:valAx>
        <c:axId val="2750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049456"/>
        <c:crosses val="autoZero"/>
        <c:crossBetween val="midCat"/>
      </c:valAx>
      <c:valAx>
        <c:axId val="2750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0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eq vs ev/eq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632852215801"/>
                  <c:y val="2.8852093985695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Sheet1!$AE$4:$AE$13</c:f>
              <c:numCache>
                <c:formatCode>General</c:formatCode>
                <c:ptCount val="10"/>
                <c:pt idx="0">
                  <c:v>1.7589948652665472</c:v>
                </c:pt>
                <c:pt idx="1">
                  <c:v>2.7416603735437604</c:v>
                </c:pt>
                <c:pt idx="2">
                  <c:v>3.7576796987193877</c:v>
                </c:pt>
                <c:pt idx="3">
                  <c:v>4.7930546241118881</c:v>
                </c:pt>
                <c:pt idx="4">
                  <c:v>5.8349244772073154</c:v>
                </c:pt>
                <c:pt idx="5">
                  <c:v>6.914758087843035</c:v>
                </c:pt>
                <c:pt idx="6">
                  <c:v>7.9833701226127234</c:v>
                </c:pt>
                <c:pt idx="7">
                  <c:v>9.0780800075120371</c:v>
                </c:pt>
                <c:pt idx="8">
                  <c:v>10.15510136159808</c:v>
                </c:pt>
                <c:pt idx="9">
                  <c:v>11.251465412258712</c:v>
                </c:pt>
              </c:numCache>
            </c:numRef>
          </c:xVal>
          <c:yVal>
            <c:numRef>
              <c:f>Sheet1!$AI$4:$AI$13</c:f>
              <c:numCache>
                <c:formatCode>General</c:formatCode>
                <c:ptCount val="10"/>
                <c:pt idx="0">
                  <c:v>6.6373637182876019E-2</c:v>
                </c:pt>
                <c:pt idx="1">
                  <c:v>0.110942752570691</c:v>
                </c:pt>
                <c:pt idx="2">
                  <c:v>0.14514604183816554</c:v>
                </c:pt>
                <c:pt idx="3">
                  <c:v>0.16768316172564396</c:v>
                </c:pt>
                <c:pt idx="4">
                  <c:v>0.18467157087340852</c:v>
                </c:pt>
                <c:pt idx="5">
                  <c:v>0.20612339864140558</c:v>
                </c:pt>
                <c:pt idx="6">
                  <c:v>0.21935091768130638</c:v>
                </c:pt>
                <c:pt idx="7">
                  <c:v>0.23277170779629058</c:v>
                </c:pt>
                <c:pt idx="8">
                  <c:v>0.23942090554488499</c:v>
                </c:pt>
                <c:pt idx="9">
                  <c:v>0.24806845926385976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[1]Sheet1!$AE$4:$AE$12</c:f>
              <c:numCache>
                <c:formatCode>General</c:formatCode>
                <c:ptCount val="9"/>
                <c:pt idx="0">
                  <c:v>1.5489256315891522</c:v>
                </c:pt>
                <c:pt idx="1">
                  <c:v>2.5823189195798366</c:v>
                </c:pt>
                <c:pt idx="2">
                  <c:v>3.616329679161276</c:v>
                </c:pt>
                <c:pt idx="3">
                  <c:v>4.708119553395461</c:v>
                </c:pt>
                <c:pt idx="4">
                  <c:v>5.8224228299217398</c:v>
                </c:pt>
                <c:pt idx="5">
                  <c:v>6.9544037559349565</c:v>
                </c:pt>
                <c:pt idx="6">
                  <c:v>8.087888554101534</c:v>
                </c:pt>
                <c:pt idx="7">
                  <c:v>9.2382312100566431</c:v>
                </c:pt>
                <c:pt idx="8">
                  <c:v>10.393042696659142</c:v>
                </c:pt>
              </c:numCache>
            </c:numRef>
          </c:xVal>
          <c:yVal>
            <c:numRef>
              <c:f>[1]Sheet1!$AI$4:$AI$12</c:f>
              <c:numCache>
                <c:formatCode>General</c:formatCode>
                <c:ptCount val="9"/>
                <c:pt idx="0">
                  <c:v>0.10469032681343469</c:v>
                </c:pt>
                <c:pt idx="1">
                  <c:v>0.17872746124239833</c:v>
                </c:pt>
                <c:pt idx="2">
                  <c:v>0.19878146460548027</c:v>
                </c:pt>
                <c:pt idx="3">
                  <c:v>0.23809968777422619</c:v>
                </c:pt>
                <c:pt idx="4">
                  <c:v>0.26675376627979375</c:v>
                </c:pt>
                <c:pt idx="5">
                  <c:v>0.29239247277710401</c:v>
                </c:pt>
                <c:pt idx="6">
                  <c:v>0.31158299001978484</c:v>
                </c:pt>
                <c:pt idx="7">
                  <c:v>0.32653663827628593</c:v>
                </c:pt>
                <c:pt idx="8">
                  <c:v>0.34162324274214445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22904310321266"/>
                  <c:y val="3.8275029614190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[2]Sheet1!$AE$4:$AE$17</c:f>
              <c:numCache>
                <c:formatCode>General</c:formatCode>
                <c:ptCount val="14"/>
                <c:pt idx="0">
                  <c:v>1.6467493256652945</c:v>
                </c:pt>
                <c:pt idx="1">
                  <c:v>2.5786011719554747</c:v>
                </c:pt>
                <c:pt idx="2">
                  <c:v>3.4797714886515165</c:v>
                </c:pt>
                <c:pt idx="3">
                  <c:v>4.46032940890486</c:v>
                </c:pt>
                <c:pt idx="4">
                  <c:v>5.3807128307200633</c:v>
                </c:pt>
                <c:pt idx="5">
                  <c:v>6.3933386030602106</c:v>
                </c:pt>
                <c:pt idx="6">
                  <c:v>7.3773424148796956</c:v>
                </c:pt>
                <c:pt idx="7">
                  <c:v>8.3693944476711231</c:v>
                </c:pt>
                <c:pt idx="8">
                  <c:v>9.3997601185372393</c:v>
                </c:pt>
                <c:pt idx="9">
                  <c:v>10.42127381778735</c:v>
                </c:pt>
                <c:pt idx="10">
                  <c:v>11.4366759110223</c:v>
                </c:pt>
                <c:pt idx="11">
                  <c:v>12.453888443639299</c:v>
                </c:pt>
                <c:pt idx="12">
                  <c:v>13.494096944178469</c:v>
                </c:pt>
                <c:pt idx="13">
                  <c:v>14.54301115556521</c:v>
                </c:pt>
              </c:numCache>
            </c:numRef>
          </c:xVal>
          <c:yVal>
            <c:numRef>
              <c:f>[2]Sheet1!$AI$4:$AI$17</c:f>
              <c:numCache>
                <c:formatCode>General</c:formatCode>
                <c:ptCount val="14"/>
                <c:pt idx="0">
                  <c:v>-2.1895644143307781E-2</c:v>
                </c:pt>
                <c:pt idx="1">
                  <c:v>2.0875861810211605E-2</c:v>
                </c:pt>
                <c:pt idx="2">
                  <c:v>5.9947879175552519E-3</c:v>
                </c:pt>
                <c:pt idx="3">
                  <c:v>3.868181143293406E-2</c:v>
                </c:pt>
                <c:pt idx="4">
                  <c:v>2.2239097334903039E-2</c:v>
                </c:pt>
                <c:pt idx="5">
                  <c:v>4.7968860820986864E-2</c:v>
                </c:pt>
                <c:pt idx="6">
                  <c:v>5.4072349075828322E-2</c:v>
                </c:pt>
                <c:pt idx="7">
                  <c:v>6.1160683414603824E-2</c:v>
                </c:pt>
                <c:pt idx="8">
                  <c:v>7.7071487778270484E-2</c:v>
                </c:pt>
                <c:pt idx="9">
                  <c:v>8.4666932328850739E-2</c:v>
                </c:pt>
                <c:pt idx="10">
                  <c:v>8.9920598809611063E-2</c:v>
                </c:pt>
                <c:pt idx="11">
                  <c:v>9.3414713924521081E-2</c:v>
                </c:pt>
                <c:pt idx="12">
                  <c:v>0.10147064900064615</c:v>
                </c:pt>
                <c:pt idx="13">
                  <c:v>0.10856127497268256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10877283021574"/>
                  <c:y val="1.6502226687259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[3]Sheet1!$AE$3:$AE$12</c:f>
              <c:numCache>
                <c:formatCode>General</c:formatCode>
                <c:ptCount val="10"/>
                <c:pt idx="0">
                  <c:v>0.86439544855037098</c:v>
                </c:pt>
                <c:pt idx="1">
                  <c:v>1.8270880839220307</c:v>
                </c:pt>
                <c:pt idx="2">
                  <c:v>2.8131835652496848</c:v>
                </c:pt>
                <c:pt idx="3">
                  <c:v>3.8888826306841788</c:v>
                </c:pt>
                <c:pt idx="4">
                  <c:v>4.9384663104565565</c:v>
                </c:pt>
                <c:pt idx="5">
                  <c:v>6.0396844916037837</c:v>
                </c:pt>
                <c:pt idx="6">
                  <c:v>7.1192576157988006</c:v>
                </c:pt>
                <c:pt idx="7">
                  <c:v>8.2334755863341869</c:v>
                </c:pt>
                <c:pt idx="8">
                  <c:v>9.3529214808213137</c:v>
                </c:pt>
                <c:pt idx="9">
                  <c:v>10.457959603650322</c:v>
                </c:pt>
              </c:numCache>
            </c:numRef>
          </c:xVal>
          <c:yVal>
            <c:numRef>
              <c:f>[3]Sheet1!$AI$3:$AI$12</c:f>
              <c:numCache>
                <c:formatCode>General</c:formatCode>
                <c:ptCount val="10"/>
                <c:pt idx="0">
                  <c:v>-1.1534513416339594E-2</c:v>
                </c:pt>
                <c:pt idx="1">
                  <c:v>8.6592508535044424E-2</c:v>
                </c:pt>
                <c:pt idx="2">
                  <c:v>0.11469024359167217</c:v>
                </c:pt>
                <c:pt idx="3">
                  <c:v>0.18412430033504151</c:v>
                </c:pt>
                <c:pt idx="4">
                  <c:v>0.20222768007438241</c:v>
                </c:pt>
                <c:pt idx="5">
                  <c:v>0.23497736987435044</c:v>
                </c:pt>
                <c:pt idx="6">
                  <c:v>0.24592919269183505</c:v>
                </c:pt>
                <c:pt idx="7">
                  <c:v>0.2663918478354112</c:v>
                </c:pt>
                <c:pt idx="8">
                  <c:v>0.28079082864777344</c:v>
                </c:pt>
                <c:pt idx="9">
                  <c:v>0.28565350355456676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87518225561699"/>
                  <c:y val="5.6816511973129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[4]Sheet1!$AE$4:$AE$16</c:f>
              <c:numCache>
                <c:formatCode>General</c:formatCode>
                <c:ptCount val="13"/>
                <c:pt idx="0">
                  <c:v>1.6964328109948899</c:v>
                </c:pt>
                <c:pt idx="1">
                  <c:v>2.6687025817170649</c:v>
                </c:pt>
                <c:pt idx="2">
                  <c:v>3.5894703995944859</c:v>
                </c:pt>
                <c:pt idx="3">
                  <c:v>4.5971902850329718</c:v>
                </c:pt>
                <c:pt idx="4">
                  <c:v>5.5707389170981036</c:v>
                </c:pt>
                <c:pt idx="5">
                  <c:v>6.6047566541380522</c:v>
                </c:pt>
                <c:pt idx="6">
                  <c:v>7.6222196992331996</c:v>
                </c:pt>
                <c:pt idx="7">
                  <c:v>8.6452885353400131</c:v>
                </c:pt>
                <c:pt idx="8">
                  <c:v>9.6871456706652967</c:v>
                </c:pt>
                <c:pt idx="9">
                  <c:v>10.740525300466734</c:v>
                </c:pt>
                <c:pt idx="10">
                  <c:v>11.799224683651081</c:v>
                </c:pt>
                <c:pt idx="11">
                  <c:v>12.842394085569522</c:v>
                </c:pt>
                <c:pt idx="12">
                  <c:v>13.939128383436827</c:v>
                </c:pt>
              </c:numCache>
            </c:numRef>
          </c:xVal>
          <c:yVal>
            <c:numRef>
              <c:f>[4]Sheet1!$AI$4:$AI$16</c:f>
              <c:numCache>
                <c:formatCode>General</c:formatCode>
                <c:ptCount val="13"/>
                <c:pt idx="0">
                  <c:v>2.7573394041877152E-2</c:v>
                </c:pt>
                <c:pt idx="1">
                  <c:v>8.5406183997936494E-2</c:v>
                </c:pt>
                <c:pt idx="2">
                  <c:v>6.0804846032563836E-2</c:v>
                </c:pt>
                <c:pt idx="3">
                  <c:v>9.5261831682436737E-2</c:v>
                </c:pt>
                <c:pt idx="4">
                  <c:v>9.6195307156505733E-2</c:v>
                </c:pt>
                <c:pt idx="5">
                  <c:v>0.11937262837492017</c:v>
                </c:pt>
                <c:pt idx="6">
                  <c:v>0.12716758995037084</c:v>
                </c:pt>
                <c:pt idx="7">
                  <c:v>0.13161878151522965</c:v>
                </c:pt>
                <c:pt idx="8">
                  <c:v>0.14128718175166993</c:v>
                </c:pt>
                <c:pt idx="9">
                  <c:v>0.15075688065182952</c:v>
                </c:pt>
                <c:pt idx="10">
                  <c:v>0.15961529964248958</c:v>
                </c:pt>
                <c:pt idx="11">
                  <c:v>0.16314692217255353</c:v>
                </c:pt>
                <c:pt idx="12">
                  <c:v>0.17550464028814977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97780778202366E-3"/>
                  <c:y val="6.41915700769219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[5]Sheet1!$AE$4:$AE$18</c:f>
              <c:numCache>
                <c:formatCode>General</c:formatCode>
                <c:ptCount val="15"/>
                <c:pt idx="0">
                  <c:v>1.6206165472530574</c:v>
                </c:pt>
                <c:pt idx="1">
                  <c:v>2.5471234733867654</c:v>
                </c:pt>
                <c:pt idx="2">
                  <c:v>3.4239152124484211</c:v>
                </c:pt>
                <c:pt idx="3">
                  <c:v>4.3781385242079391</c:v>
                </c:pt>
                <c:pt idx="4">
                  <c:v>5.2990118274572842</c:v>
                </c:pt>
                <c:pt idx="5">
                  <c:v>6.2776536759509556</c:v>
                </c:pt>
                <c:pt idx="6">
                  <c:v>7.2305419317242237</c:v>
                </c:pt>
                <c:pt idx="7">
                  <c:v>8.203357726998961</c:v>
                </c:pt>
                <c:pt idx="8">
                  <c:v>9.2076430177192403</c:v>
                </c:pt>
                <c:pt idx="9">
                  <c:v>10.190712166579036</c:v>
                </c:pt>
                <c:pt idx="10">
                  <c:v>11.186873665065443</c:v>
                </c:pt>
                <c:pt idx="11">
                  <c:v>12.189923798057709</c:v>
                </c:pt>
                <c:pt idx="12">
                  <c:v>13.186169417201416</c:v>
                </c:pt>
                <c:pt idx="13">
                  <c:v>14.215500696200856</c:v>
                </c:pt>
                <c:pt idx="14">
                  <c:v>15.2256821864807</c:v>
                </c:pt>
              </c:numCache>
            </c:numRef>
          </c:xVal>
          <c:yVal>
            <c:numRef>
              <c:f>[5]Sheet1!$AI$4:$AI$18</c:f>
              <c:numCache>
                <c:formatCode>General</c:formatCode>
                <c:ptCount val="15"/>
                <c:pt idx="0">
                  <c:v>-4.6465024530442579E-2</c:v>
                </c:pt>
                <c:pt idx="1">
                  <c:v>7.9867423158663468E-3</c:v>
                </c:pt>
                <c:pt idx="2">
                  <c:v>-2.4042442583712215E-2</c:v>
                </c:pt>
                <c:pt idx="3">
                  <c:v>3.6643524566578422E-3</c:v>
                </c:pt>
                <c:pt idx="4">
                  <c:v>-4.932973950305476E-3</c:v>
                </c:pt>
                <c:pt idx="5">
                  <c:v>1.157166784599452E-2</c:v>
                </c:pt>
                <c:pt idx="6">
                  <c:v>1.3047951314597864E-2</c:v>
                </c:pt>
                <c:pt idx="7">
                  <c:v>1.776493849310689E-2</c:v>
                </c:pt>
                <c:pt idx="8">
                  <c:v>3.0583811480424793E-2</c:v>
                </c:pt>
                <c:pt idx="9">
                  <c:v>3.4952703646064814E-2</c:v>
                </c:pt>
                <c:pt idx="10">
                  <c:v>3.9887835900711176E-2</c:v>
                </c:pt>
                <c:pt idx="11">
                  <c:v>4.4665141855916156E-2</c:v>
                </c:pt>
                <c:pt idx="12">
                  <c:v>4.7724823408173883E-2</c:v>
                </c:pt>
                <c:pt idx="13">
                  <c:v>5.5484856237205275E-2</c:v>
                </c:pt>
                <c:pt idx="14">
                  <c:v>5.9307125568848124E-2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01200"/>
        <c:axId val="630400080"/>
      </c:scatterChart>
      <c:valAx>
        <c:axId val="630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400080"/>
        <c:crosses val="autoZero"/>
        <c:crossBetween val="midCat"/>
      </c:valAx>
      <c:valAx>
        <c:axId val="6304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21774</xdr:colOff>
      <xdr:row>0</xdr:row>
      <xdr:rowOff>0</xdr:rowOff>
    </xdr:from>
    <xdr:to>
      <xdr:col>57</xdr:col>
      <xdr:colOff>740230</xdr:colOff>
      <xdr:row>15</xdr:row>
      <xdr:rowOff>112699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15</xdr:row>
      <xdr:rowOff>112699</xdr:rowOff>
    </xdr:from>
    <xdr:to>
      <xdr:col>57</xdr:col>
      <xdr:colOff>740229</xdr:colOff>
      <xdr:row>31</xdr:row>
      <xdr:rowOff>130629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32</xdr:row>
      <xdr:rowOff>0</xdr:rowOff>
    </xdr:from>
    <xdr:to>
      <xdr:col>57</xdr:col>
      <xdr:colOff>718456</xdr:colOff>
      <xdr:row>47</xdr:row>
      <xdr:rowOff>112699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48</xdr:row>
      <xdr:rowOff>0</xdr:rowOff>
    </xdr:from>
    <xdr:to>
      <xdr:col>57</xdr:col>
      <xdr:colOff>718456</xdr:colOff>
      <xdr:row>63</xdr:row>
      <xdr:rowOff>112699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0</xdr:colOff>
      <xdr:row>0</xdr:row>
      <xdr:rowOff>0</xdr:rowOff>
    </xdr:from>
    <xdr:to>
      <xdr:col>64</xdr:col>
      <xdr:colOff>718456</xdr:colOff>
      <xdr:row>15</xdr:row>
      <xdr:rowOff>112699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16</xdr:row>
      <xdr:rowOff>0</xdr:rowOff>
    </xdr:from>
    <xdr:to>
      <xdr:col>64</xdr:col>
      <xdr:colOff>718456</xdr:colOff>
      <xdr:row>31</xdr:row>
      <xdr:rowOff>112699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385483</xdr:colOff>
      <xdr:row>18</xdr:row>
      <xdr:rowOff>0</xdr:rowOff>
    </xdr:from>
    <xdr:to>
      <xdr:col>50</xdr:col>
      <xdr:colOff>286871</xdr:colOff>
      <xdr:row>34</xdr:row>
      <xdr:rowOff>17929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18</xdr:row>
      <xdr:rowOff>0</xdr:rowOff>
    </xdr:from>
    <xdr:to>
      <xdr:col>43</xdr:col>
      <xdr:colOff>376518</xdr:colOff>
      <xdr:row>34</xdr:row>
      <xdr:rowOff>17929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0</xdr:colOff>
      <xdr:row>32</xdr:row>
      <xdr:rowOff>0</xdr:rowOff>
    </xdr:from>
    <xdr:to>
      <xdr:col>66</xdr:col>
      <xdr:colOff>718456</xdr:colOff>
      <xdr:row>47</xdr:row>
      <xdr:rowOff>112699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_ani_e&amp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AD2">
            <v>4.850295926548287E-3</v>
          </cell>
          <cell r="AE2">
            <v>7.8712636408795333E-8</v>
          </cell>
          <cell r="AK2">
            <v>2515.4747919599999</v>
          </cell>
          <cell r="AS2">
            <v>2.5188497992038585E-4</v>
          </cell>
          <cell r="AU2">
            <v>0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AD3">
            <v>-4.0450284855741425E-2</v>
          </cell>
          <cell r="AE3">
            <v>0.60385484924843991</v>
          </cell>
          <cell r="AH3">
            <v>0.6038547705358035</v>
          </cell>
          <cell r="AI3">
            <v>6.698676827069619E-2</v>
          </cell>
          <cell r="AJ3">
            <v>19.333300496197833</v>
          </cell>
          <cell r="AK3">
            <v>7369.2502595533333</v>
          </cell>
          <cell r="AS3">
            <v>-0.14344569906364341</v>
          </cell>
          <cell r="AU3">
            <v>0.45179741076412522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P4">
            <v>1.6545970663610001</v>
          </cell>
          <cell r="AD4">
            <v>-0.16215753058077409</v>
          </cell>
          <cell r="AE4">
            <v>1.5489256315891522</v>
          </cell>
          <cell r="AH4">
            <v>0.94507078234071229</v>
          </cell>
          <cell r="AI4">
            <v>0.10469032681343469</v>
          </cell>
          <cell r="AJ4">
            <v>13.52826152917463</v>
          </cell>
          <cell r="AK4">
            <v>25328.292626999999</v>
          </cell>
          <cell r="AS4">
            <v>-0.44709316450860193</v>
          </cell>
          <cell r="AU4">
            <v>1.3701905747154026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P5">
            <v>2.6560478027109999</v>
          </cell>
          <cell r="AD5">
            <v>-0.46153130461471714</v>
          </cell>
          <cell r="AE5">
            <v>2.5823189195798366</v>
          </cell>
          <cell r="AH5">
            <v>1.0333932879906844</v>
          </cell>
          <cell r="AI5">
            <v>0.17872746124239833</v>
          </cell>
          <cell r="AJ5">
            <v>11.151610876649848</v>
          </cell>
          <cell r="AK5">
            <v>49400.543063766672</v>
          </cell>
          <cell r="AP5">
            <v>1.8274032867570487</v>
          </cell>
          <cell r="AS5">
            <v>-0.73677286041067191</v>
          </cell>
          <cell r="AU5">
            <v>2.5015359217923097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P6">
            <v>3.6549908813310004</v>
          </cell>
          <cell r="AD6">
            <v>-0.71885931011994497</v>
          </cell>
          <cell r="AE6">
            <v>3.616329679161276</v>
          </cell>
          <cell r="AH6">
            <v>1.0340107595814394</v>
          </cell>
          <cell r="AI6">
            <v>0.19878146460548027</v>
          </cell>
          <cell r="AJ6">
            <v>9.8394279946711976</v>
          </cell>
          <cell r="AK6">
            <v>76159.720779999989</v>
          </cell>
          <cell r="AP6">
            <v>1.7710974712384502</v>
          </cell>
          <cell r="AS6">
            <v>-1.1738933064716637</v>
          </cell>
          <cell r="AU6">
            <v>3.706446483191673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P7">
            <v>4.6534031123809996</v>
          </cell>
          <cell r="AD7">
            <v>-1.1210017956671885</v>
          </cell>
          <cell r="AE7">
            <v>4.708119553395461</v>
          </cell>
          <cell r="AH7">
            <v>1.0917898742341849</v>
          </cell>
          <cell r="AI7">
            <v>0.23809968777422619</v>
          </cell>
          <cell r="AJ7">
            <v>8.9826393000799953</v>
          </cell>
          <cell r="AK7">
            <v>104360.67064436666</v>
          </cell>
          <cell r="AP7">
            <v>1.7312149356228954</v>
          </cell>
          <cell r="AS7">
            <v>-1.6525850645610833</v>
          </cell>
          <cell r="AU7">
            <v>4.9302597472735377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P8">
            <v>5.6585920053109993</v>
          </cell>
          <cell r="AD8">
            <v>-1.5531532187550792</v>
          </cell>
          <cell r="AE8">
            <v>5.8224228299217398</v>
          </cell>
          <cell r="AH8">
            <v>1.1143032765262788</v>
          </cell>
          <cell r="AI8">
            <v>0.26675376627979375</v>
          </cell>
          <cell r="AJ8">
            <v>8.3527794370607289</v>
          </cell>
          <cell r="AK8">
            <v>134186.94364290001</v>
          </cell>
          <cell r="AP8">
            <v>1.7000345723760852</v>
          </cell>
          <cell r="AS8">
            <v>-2.1503569073943143</v>
          </cell>
          <cell r="AU8">
            <v>6.1951705035261329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P9">
            <v>6.6582194092909992</v>
          </cell>
          <cell r="AD9">
            <v>-2.0334153108882016</v>
          </cell>
          <cell r="AE9">
            <v>6.9544037559349565</v>
          </cell>
          <cell r="AH9">
            <v>1.1319809260132168</v>
          </cell>
          <cell r="AI9">
            <v>0.29239247277710401</v>
          </cell>
          <cell r="AJ9">
            <v>7.9097214262736575</v>
          </cell>
          <cell r="AK9">
            <v>162015.33762943334</v>
          </cell>
          <cell r="AP9">
            <v>1.6770279356474203</v>
          </cell>
          <cell r="AS9">
            <v>-2.6320773027980722</v>
          </cell>
          <cell r="AU9">
            <v>7.3543511122927194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P10">
            <v>7.652869856880999</v>
          </cell>
          <cell r="AD10">
            <v>-2.5200484986337504</v>
          </cell>
          <cell r="AE10">
            <v>8.087888554101534</v>
          </cell>
          <cell r="AH10">
            <v>1.1334847981665774</v>
          </cell>
          <cell r="AI10">
            <v>0.31158299001978484</v>
          </cell>
          <cell r="AJ10">
            <v>7.5696355831523254</v>
          </cell>
          <cell r="AK10">
            <v>188604.79414103334</v>
          </cell>
          <cell r="AP10">
            <v>1.6587034312572033</v>
          </cell>
          <cell r="AS10">
            <v>-3.0884695398661051</v>
          </cell>
          <cell r="AU10">
            <v>8.447435794331847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P11">
            <v>8.6574270871509995</v>
          </cell>
          <cell r="AD11">
            <v>-3.0166209629509613</v>
          </cell>
          <cell r="AE11">
            <v>9.2382312100566431</v>
          </cell>
          <cell r="AH11">
            <v>1.1503426559551091</v>
          </cell>
          <cell r="AI11">
            <v>0.32653663827628593</v>
          </cell>
          <cell r="AJ11">
            <v>7.303439964180833</v>
          </cell>
          <cell r="AK11">
            <v>213458.34164</v>
          </cell>
          <cell r="AP11">
            <v>1.643924492236746</v>
          </cell>
          <cell r="AS11">
            <v>-3.5879995235852236</v>
          </cell>
          <cell r="AU11">
            <v>9.4582634162262647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P12">
            <v>9.6531216588909992</v>
          </cell>
          <cell r="AD12">
            <v>-3.550504947990258</v>
          </cell>
          <cell r="AE12">
            <v>10.393042696659142</v>
          </cell>
          <cell r="AH12">
            <v>1.1548114866024992</v>
          </cell>
          <cell r="AI12">
            <v>0.34162324274214445</v>
          </cell>
          <cell r="AJ12">
            <v>7.06542338325524</v>
          </cell>
          <cell r="AK12">
            <v>239369.36507900001</v>
          </cell>
          <cell r="AP12">
            <v>1.630363889996677</v>
          </cell>
          <cell r="AS12">
            <v>-4.1182482565742582</v>
          </cell>
          <cell r="AU12">
            <v>10.502796867054588</v>
          </cell>
        </row>
        <row r="13">
          <cell r="H13">
            <v>0.71358375624199999</v>
          </cell>
          <cell r="AK13">
            <v>260588.73698333334</v>
          </cell>
        </row>
        <row r="14">
          <cell r="H14">
            <v>0.72185379502000002</v>
          </cell>
          <cell r="AK14">
            <v>278776.51919733331</v>
          </cell>
        </row>
        <row r="15">
          <cell r="H15">
            <v>0.73535420229799997</v>
          </cell>
          <cell r="AK15">
            <v>277316.525586</v>
          </cell>
        </row>
        <row r="16">
          <cell r="H16">
            <v>0.76002962424499998</v>
          </cell>
          <cell r="AK16">
            <v>262834.2941623333</v>
          </cell>
        </row>
        <row r="17">
          <cell r="H17">
            <v>0.76969494942200001</v>
          </cell>
          <cell r="AK17">
            <v>259877.62820366668</v>
          </cell>
        </row>
        <row r="18">
          <cell r="H18">
            <v>0.79135584571499995</v>
          </cell>
          <cell r="AK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I1" t="str">
            <v>dev/deq</v>
          </cell>
          <cell r="AK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AD2">
            <v>-7.3646714530181123E-3</v>
          </cell>
          <cell r="AE2">
            <v>2.531280308865322E-6</v>
          </cell>
          <cell r="AK2">
            <v>2722.5836246366666</v>
          </cell>
          <cell r="AS2">
            <v>3.4156458709427363E-4</v>
          </cell>
          <cell r="AU2">
            <v>0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AD3">
            <v>-2.7743186307924717E-3</v>
          </cell>
          <cell r="AE3">
            <v>0.79227428895571161</v>
          </cell>
          <cell r="AI3">
            <v>3.5017148347061366E-3</v>
          </cell>
          <cell r="AJ3">
            <v>11.541948483334281</v>
          </cell>
          <cell r="AK3">
            <v>43859.805339299994</v>
          </cell>
          <cell r="AS3">
            <v>1.6067945065317252E-2</v>
          </cell>
          <cell r="AU3">
            <v>0.6126526325892323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P4">
            <v>2.0034568397400001</v>
          </cell>
          <cell r="AD4">
            <v>3.6056637227999344E-2</v>
          </cell>
          <cell r="AE4">
            <v>1.6467493256652945</v>
          </cell>
          <cell r="AH4">
            <v>0.85447503670958291</v>
          </cell>
          <cell r="AI4">
            <v>-2.1895644143307781E-2</v>
          </cell>
          <cell r="AJ4">
            <v>8.5103085248626336</v>
          </cell>
          <cell r="AK4">
            <v>125791.86203140001</v>
          </cell>
          <cell r="AP4">
            <v>1.7079939429529858</v>
          </cell>
          <cell r="AS4">
            <v>-2.7422703459324797E-2</v>
          </cell>
          <cell r="AU4">
            <v>0.73384208110763738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P5">
            <v>3.0051645592999998</v>
          </cell>
          <cell r="AD5">
            <v>-5.3830521729392178E-2</v>
          </cell>
          <cell r="AE5">
            <v>2.5786011719554747</v>
          </cell>
          <cell r="AH5">
            <v>0.93185184629018014</v>
          </cell>
          <cell r="AI5">
            <v>2.0875861810211605E-2</v>
          </cell>
          <cell r="AJ5">
            <v>7.0541039445366129</v>
          </cell>
          <cell r="AK5">
            <v>240700.15517366666</v>
          </cell>
          <cell r="AP5">
            <v>1.6297105002118593</v>
          </cell>
          <cell r="AS5">
            <v>-1.2045759921995631E-2</v>
          </cell>
          <cell r="AU5">
            <v>1.3136082097415962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P6">
            <v>4.0004733110500004</v>
          </cell>
          <cell r="AD6">
            <v>-2.0860492076021364E-2</v>
          </cell>
          <cell r="AE6">
            <v>3.4797714886515165</v>
          </cell>
          <cell r="AH6">
            <v>0.90117031669604186</v>
          </cell>
          <cell r="AI6">
            <v>5.9947879175552519E-3</v>
          </cell>
          <cell r="AJ6">
            <v>6.1618132648045494</v>
          </cell>
          <cell r="AK6">
            <v>384207.03470800002</v>
          </cell>
          <cell r="AP6">
            <v>1.57553165468834</v>
          </cell>
          <cell r="AS6">
            <v>-0.10716903912271379</v>
          </cell>
          <cell r="AU6">
            <v>2.0093721558890905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P7">
            <v>5.0015242186200002</v>
          </cell>
          <cell r="AD7">
            <v>-0.17253362112402804</v>
          </cell>
          <cell r="AE7">
            <v>4.46032940890486</v>
          </cell>
          <cell r="AH7">
            <v>0.98055792025334343</v>
          </cell>
          <cell r="AI7">
            <v>3.868181143293406E-2</v>
          </cell>
          <cell r="AJ7">
            <v>5.5543506655416293</v>
          </cell>
          <cell r="AK7">
            <v>550081.61634333339</v>
          </cell>
          <cell r="AP7">
            <v>1.5351765352315057</v>
          </cell>
          <cell r="AS7">
            <v>-7.9662853745677067E-2</v>
          </cell>
          <cell r="AU7">
            <v>2.7705279342597908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P8">
            <v>6.00032989378</v>
          </cell>
          <cell r="AD8">
            <v>-0.11966219637354514</v>
          </cell>
          <cell r="AE8">
            <v>5.3807128307200633</v>
          </cell>
          <cell r="AH8">
            <v>0.92038342181520338</v>
          </cell>
          <cell r="AI8">
            <v>2.2239097334903039E-2</v>
          </cell>
          <cell r="AJ8">
            <v>5.1185836264926623</v>
          </cell>
          <cell r="AK8">
            <v>729663.24277466664</v>
          </cell>
          <cell r="AP8">
            <v>1.5041371948276157</v>
          </cell>
          <cell r="AS8">
            <v>-0.2120986149868225</v>
          </cell>
          <cell r="AU8">
            <v>3.582108236949435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P9">
            <v>7.0048255087299998</v>
          </cell>
          <cell r="AD9">
            <v>-0.30668116963163783</v>
          </cell>
          <cell r="AE9">
            <v>6.3933386030602106</v>
          </cell>
          <cell r="AH9">
            <v>1.0126257723401473</v>
          </cell>
          <cell r="AI9">
            <v>4.7968860820986864E-2</v>
          </cell>
          <cell r="AJ9">
            <v>4.7816156102478056</v>
          </cell>
          <cell r="AK9">
            <v>923395.66245333327</v>
          </cell>
          <cell r="AP9">
            <v>1.4787462801832456</v>
          </cell>
          <cell r="AS9">
            <v>-0.28522364329040478</v>
          </cell>
          <cell r="AU9">
            <v>4.4215895761699375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P10">
            <v>8.0057731891700001</v>
          </cell>
          <cell r="AD10">
            <v>-0.39891023430928918</v>
          </cell>
          <cell r="AE10">
            <v>7.3773424148796956</v>
          </cell>
          <cell r="AH10">
            <v>0.98400381181948493</v>
          </cell>
          <cell r="AI10">
            <v>5.4072349075828322E-2</v>
          </cell>
          <cell r="AJ10">
            <v>4.5183374352198342</v>
          </cell>
          <cell r="AK10">
            <v>1123146.0568890001</v>
          </cell>
          <cell r="AP10">
            <v>1.4579568320904985</v>
          </cell>
          <cell r="AS10">
            <v>-0.37456053872223666</v>
          </cell>
          <cell r="AU10">
            <v>5.2748520854979262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P11">
            <v>9.0025018483799997</v>
          </cell>
          <cell r="AD11">
            <v>-0.51187788418595659</v>
          </cell>
          <cell r="AE11">
            <v>8.3693944476711231</v>
          </cell>
          <cell r="AH11">
            <v>0.99205203279142751</v>
          </cell>
          <cell r="AI11">
            <v>6.1160683414603824E-2</v>
          </cell>
          <cell r="AJ11">
            <v>4.3067416055433272</v>
          </cell>
          <cell r="AK11">
            <v>1325751.0573406667</v>
          </cell>
          <cell r="AP11">
            <v>1.4405794126443006</v>
          </cell>
          <cell r="AS11">
            <v>-0.53804332828629375</v>
          </cell>
          <cell r="AU11">
            <v>6.1242046002514146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P12">
            <v>10.000829901299999</v>
          </cell>
          <cell r="AD12">
            <v>-0.72445349709451712</v>
          </cell>
          <cell r="AE12">
            <v>9.3997601185372393</v>
          </cell>
          <cell r="AH12">
            <v>1.0303656708661162</v>
          </cell>
          <cell r="AI12">
            <v>7.7071487778270484E-2</v>
          </cell>
          <cell r="AJ12">
            <v>4.1286421353061593</v>
          </cell>
          <cell r="AK12">
            <v>1534206.2600356666</v>
          </cell>
          <cell r="AP12">
            <v>1.4254494151173009</v>
          </cell>
          <cell r="AS12">
            <v>-0.6629629679769472</v>
          </cell>
          <cell r="AU12">
            <v>6.9810943553368032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P13">
            <v>11.0048504764</v>
          </cell>
          <cell r="AD13">
            <v>-0.8823372851110256</v>
          </cell>
          <cell r="AE13">
            <v>10.42127381778735</v>
          </cell>
          <cell r="AH13">
            <v>1.0215136992501108</v>
          </cell>
          <cell r="AI13">
            <v>8.4666932328850739E-2</v>
          </cell>
          <cell r="AJ13">
            <v>3.9791317249275808</v>
          </cell>
          <cell r="AK13">
            <v>1742907.02988</v>
          </cell>
          <cell r="AP13">
            <v>1.4123654303941768</v>
          </cell>
          <cell r="AS13">
            <v>-0.77738815707083919</v>
          </cell>
          <cell r="AU13">
            <v>7.8302467060217209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P14">
            <v>12.0028031227</v>
          </cell>
          <cell r="AD14">
            <v>-1.0283927463105793</v>
          </cell>
          <cell r="AE14">
            <v>11.4366759110223</v>
          </cell>
          <cell r="AH14">
            <v>1.0154020932349503</v>
          </cell>
          <cell r="AI14">
            <v>8.9920598809611063E-2</v>
          </cell>
          <cell r="AJ14">
            <v>3.8546136316205919</v>
          </cell>
          <cell r="AK14">
            <v>1945440.1324166667</v>
          </cell>
          <cell r="AP14">
            <v>1.4011841410864352</v>
          </cell>
          <cell r="AS14">
            <v>-0.8831604905687318</v>
          </cell>
          <cell r="AU14">
            <v>8.6452733562951973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P15">
            <v>13.0039989773</v>
          </cell>
          <cell r="AD15">
            <v>-1.1633764262104642</v>
          </cell>
          <cell r="AE15">
            <v>12.453888443639299</v>
          </cell>
          <cell r="AH15">
            <v>1.0172125326169983</v>
          </cell>
          <cell r="AI15">
            <v>9.3414713924521081E-2</v>
          </cell>
          <cell r="AJ15">
            <v>3.7455515748213779</v>
          </cell>
          <cell r="AK15">
            <v>2148422.9221899998</v>
          </cell>
          <cell r="AP15">
            <v>1.3911659691909273</v>
          </cell>
          <cell r="AS15">
            <v>-1.0378061195572004</v>
          </cell>
          <cell r="AU15">
            <v>9.4541903889180006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P16">
            <v>14.001736538999999</v>
          </cell>
          <cell r="AD16">
            <v>-1.3692547746034252</v>
          </cell>
          <cell r="AE16">
            <v>13.494096944178469</v>
          </cell>
          <cell r="AH16">
            <v>1.0402085005391708</v>
          </cell>
          <cell r="AI16">
            <v>0.10147064900064615</v>
          </cell>
          <cell r="AJ16">
            <v>3.6520373341150312</v>
          </cell>
          <cell r="AK16">
            <v>2344706.9102633335</v>
          </cell>
          <cell r="AP16">
            <v>1.3824002451454775</v>
          </cell>
          <cell r="AS16">
            <v>-1.1905617030137958</v>
          </cell>
          <cell r="AU16">
            <v>10.227648386782191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P17">
            <v>15.0044971383</v>
          </cell>
          <cell r="AD17">
            <v>-1.5788078329901047</v>
          </cell>
          <cell r="AE17">
            <v>14.54301115556521</v>
          </cell>
          <cell r="AH17">
            <v>1.0489142113867409</v>
          </cell>
          <cell r="AI17">
            <v>0.10856127497268256</v>
          </cell>
          <cell r="AJ17">
            <v>3.5710667871674415</v>
          </cell>
          <cell r="AK17">
            <v>2533717.0905633331</v>
          </cell>
          <cell r="AP17">
            <v>1.3746732860951418</v>
          </cell>
          <cell r="AS17">
            <v>-2.2125124235299829</v>
          </cell>
          <cell r="AU17">
            <v>10.966725504222174</v>
          </cell>
        </row>
        <row r="18">
          <cell r="H18">
            <v>0.67549807377299997</v>
          </cell>
          <cell r="AI18">
            <v>0.20606521374331233</v>
          </cell>
          <cell r="AK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AD2">
            <v>2.4003572443069832E-3</v>
          </cell>
          <cell r="AE2">
            <v>9.588996263687477E-10</v>
          </cell>
          <cell r="AK2">
            <v>2556.0498433166663</v>
          </cell>
          <cell r="AS2">
            <v>2.9875506383538679E-4</v>
          </cell>
          <cell r="AU2">
            <v>0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P3">
            <v>1.00591444852</v>
          </cell>
          <cell r="AD3">
            <v>9.9703808983271358E-3</v>
          </cell>
          <cell r="AE3">
            <v>0.86439544855037098</v>
          </cell>
          <cell r="AH3">
            <v>0.86439544759147136</v>
          </cell>
          <cell r="AI3">
            <v>-1.1534513416339594E-2</v>
          </cell>
          <cell r="AJ3">
            <v>14.495631316908813</v>
          </cell>
          <cell r="AK3">
            <v>19947.490459600001</v>
          </cell>
          <cell r="AS3">
            <v>-0.10830043129310142</v>
          </cell>
          <cell r="AU3">
            <v>0.5358666655556884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P4">
            <v>2.0061650236599999</v>
          </cell>
          <cell r="AD4">
            <v>-0.15821214050129639</v>
          </cell>
          <cell r="AE4">
            <v>1.8270880839220307</v>
          </cell>
          <cell r="AH4">
            <v>0.96269263537165972</v>
          </cell>
          <cell r="AI4">
            <v>8.6592508535044424E-2</v>
          </cell>
          <cell r="AJ4">
            <v>11.029283131660142</v>
          </cell>
          <cell r="AK4">
            <v>51321.077509900002</v>
          </cell>
          <cell r="AP4">
            <v>1.822371107768963</v>
          </cell>
          <cell r="AS4">
            <v>-0.23995491538875091</v>
          </cell>
          <cell r="AU4">
            <v>1.2506905403863153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P5">
            <v>3.0059730675199998</v>
          </cell>
          <cell r="AD5">
            <v>-0.32264470836657511</v>
          </cell>
          <cell r="AE5">
            <v>2.8131835652496848</v>
          </cell>
          <cell r="AH5">
            <v>0.98609548132765412</v>
          </cell>
          <cell r="AI5">
            <v>0.11469024359167217</v>
          </cell>
          <cell r="AJ5">
            <v>9.3564207450334393</v>
          </cell>
          <cell r="AK5">
            <v>90638.674862666681</v>
          </cell>
          <cell r="AP5">
            <v>1.7489501691531595</v>
          </cell>
          <cell r="AS5">
            <v>-0.55365847063151163</v>
          </cell>
          <cell r="AU5">
            <v>2.0921998931579107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P6">
            <v>4.00578277329</v>
          </cell>
          <cell r="AD6">
            <v>-0.7160377934598201</v>
          </cell>
          <cell r="AE6">
            <v>3.8888826306841788</v>
          </cell>
          <cell r="AH6">
            <v>1.075699065434494</v>
          </cell>
          <cell r="AI6">
            <v>0.18412430033504151</v>
          </cell>
          <cell r="AJ6">
            <v>8.3243962342418119</v>
          </cell>
          <cell r="AK6">
            <v>135775.63518106667</v>
          </cell>
          <cell r="AP6">
            <v>1.6985885257265272</v>
          </cell>
          <cell r="AS6">
            <v>-0.79383497941053172</v>
          </cell>
          <cell r="AU6">
            <v>3.0069820747399878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P7">
            <v>5.0051329553999997</v>
          </cell>
          <cell r="AD7">
            <v>-0.99869458508912423</v>
          </cell>
          <cell r="AE7">
            <v>4.9384663104565565</v>
          </cell>
          <cell r="AH7">
            <v>1.0495836797723777</v>
          </cell>
          <cell r="AI7">
            <v>0.20222768007438241</v>
          </cell>
          <cell r="AJ7">
            <v>7.6461633555965847</v>
          </cell>
          <cell r="AK7">
            <v>182157.4419312333</v>
          </cell>
          <cell r="AP7">
            <v>1.662879935338087</v>
          </cell>
          <cell r="AS7">
            <v>-1.1425967469106648</v>
          </cell>
          <cell r="AU7">
            <v>3.9254516449901815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P8">
            <v>6.0040912496500001</v>
          </cell>
          <cell r="AD8">
            <v>-1.4191891767079605</v>
          </cell>
          <cell r="AE8">
            <v>6.0396844916037837</v>
          </cell>
          <cell r="AH8">
            <v>1.1012181811472272</v>
          </cell>
          <cell r="AI8">
            <v>0.23497736987435044</v>
          </cell>
          <cell r="AJ8">
            <v>7.1409729446232255</v>
          </cell>
          <cell r="AK8">
            <v>230725.84384566665</v>
          </cell>
          <cell r="AP8">
            <v>1.6347048341100596</v>
          </cell>
          <cell r="AS8">
            <v>-1.4254095783433365</v>
          </cell>
          <cell r="AU8">
            <v>4.8625820755490015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P9">
            <v>7.0058814962199998</v>
          </cell>
          <cell r="AD9">
            <v>-1.7508332780185973</v>
          </cell>
          <cell r="AE9">
            <v>7.1192576157988006</v>
          </cell>
          <cell r="AH9">
            <v>1.0795731241950168</v>
          </cell>
          <cell r="AI9">
            <v>0.24592919269183505</v>
          </cell>
          <cell r="AJ9">
            <v>6.7529279408785516</v>
          </cell>
          <cell r="AK9">
            <v>279898.81311533332</v>
          </cell>
          <cell r="AP9">
            <v>1.6120296624895136</v>
          </cell>
          <cell r="AS9">
            <v>-1.7872858748277611</v>
          </cell>
          <cell r="AU9">
            <v>5.7960161733603757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P10">
            <v>8.0011853222700005</v>
          </cell>
          <cell r="AD10">
            <v>-2.1933307755513098</v>
          </cell>
          <cell r="AE10">
            <v>8.2334755863341869</v>
          </cell>
          <cell r="AH10">
            <v>1.1142179705353863</v>
          </cell>
          <cell r="AI10">
            <v>0.2663918478354112</v>
          </cell>
          <cell r="AJ10">
            <v>6.445796850129458</v>
          </cell>
          <cell r="AK10">
            <v>328777.82239633333</v>
          </cell>
          <cell r="AP10">
            <v>1.5933792362975137</v>
          </cell>
          <cell r="AS10">
            <v>-2.1243203415714205</v>
          </cell>
          <cell r="AU10">
            <v>6.7092363724734749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P11">
            <v>9.0006810350700004</v>
          </cell>
          <cell r="AD11">
            <v>-2.6262145728773767</v>
          </cell>
          <cell r="AE11">
            <v>9.3529214808213137</v>
          </cell>
          <cell r="AH11">
            <v>1.1194458944871268</v>
          </cell>
          <cell r="AI11">
            <v>0.28079082864777344</v>
          </cell>
          <cell r="AJ11">
            <v>6.2044656179427848</v>
          </cell>
          <cell r="AK11">
            <v>375151.09649433335</v>
          </cell>
          <cell r="AP11">
            <v>1.5782510813713937</v>
          </cell>
          <cell r="AS11">
            <v>-2.3798836146536715</v>
          </cell>
          <cell r="AU11">
            <v>7.5654904820135211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P12">
            <v>10.005498787500001</v>
          </cell>
          <cell r="AD12">
            <v>-2.9873528008148424</v>
          </cell>
          <cell r="AE12">
            <v>10.457959603650322</v>
          </cell>
          <cell r="AH12">
            <v>1.1050381228290078</v>
          </cell>
          <cell r="AI12">
            <v>0.28565350355456676</v>
          </cell>
          <cell r="AJ12">
            <v>6.0172755513511387</v>
          </cell>
          <cell r="AK12">
            <v>417071.63527299999</v>
          </cell>
          <cell r="AP12">
            <v>1.5662099365220228</v>
          </cell>
          <cell r="AS12">
            <v>-2.7593568070693166</v>
          </cell>
          <cell r="AU12">
            <v>8.3313650455509158</v>
          </cell>
        </row>
        <row r="13">
          <cell r="H13">
            <v>0.70293230756799996</v>
          </cell>
          <cell r="AK13">
            <v>436089.82460366673</v>
          </cell>
        </row>
        <row r="14">
          <cell r="H14">
            <v>0.72158282396999995</v>
          </cell>
          <cell r="AK14">
            <v>438582.73709499999</v>
          </cell>
        </row>
        <row r="15">
          <cell r="H15">
            <v>0.75704675798700005</v>
          </cell>
          <cell r="AK15">
            <v>416502.71381466667</v>
          </cell>
        </row>
        <row r="16">
          <cell r="H16">
            <v>0.77541323647299998</v>
          </cell>
          <cell r="AK16">
            <v>381694.40478300001</v>
          </cell>
        </row>
        <row r="17">
          <cell r="H17">
            <v>0.78313690683199999</v>
          </cell>
          <cell r="AK17">
            <v>388242.81343566667</v>
          </cell>
        </row>
        <row r="18">
          <cell r="H18">
            <v>0.79893115098</v>
          </cell>
          <cell r="AK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AD2">
            <v>-5.5490763105969787E-3</v>
          </cell>
          <cell r="AE2">
            <v>7.7290840394539373E-9</v>
          </cell>
          <cell r="AS2">
            <v>3.3292368819230625E-4</v>
          </cell>
          <cell r="AU2">
            <v>0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AD3">
            <v>3.8319450699044966E-2</v>
          </cell>
          <cell r="AE3">
            <v>0.78881789650508294</v>
          </cell>
          <cell r="AI3">
            <v>-4.8578323170432841E-2</v>
          </cell>
          <cell r="AJ3">
            <v>12.057960786920809</v>
          </cell>
          <cell r="AS3">
            <v>-4.2214763595324244E-2</v>
          </cell>
          <cell r="AU3">
            <v>0.597153749917398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P4">
            <v>2.0028918727199998</v>
          </cell>
          <cell r="AD4">
            <v>-4.6776410363131404E-2</v>
          </cell>
          <cell r="AE4">
            <v>1.6964328109948899</v>
          </cell>
          <cell r="AH4">
            <v>0.90761491448980691</v>
          </cell>
          <cell r="AI4">
            <v>2.7573394041877152E-2</v>
          </cell>
          <cell r="AJ4">
            <v>8.9231233478896872</v>
          </cell>
          <cell r="AP4">
            <v>1.7283401707884312</v>
          </cell>
          <cell r="AS4">
            <v>-0.22802696080741641</v>
          </cell>
          <cell r="AU4">
            <v>1.5309962760192113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P5">
            <v>3.0057739477899998</v>
          </cell>
          <cell r="AD5">
            <v>-0.22792370372989579</v>
          </cell>
          <cell r="AE5">
            <v>2.6687025817170649</v>
          </cell>
          <cell r="AH5">
            <v>0.97226977072217502</v>
          </cell>
          <cell r="AI5">
            <v>8.5406183997936494E-2</v>
          </cell>
          <cell r="AJ5">
            <v>7.4589002579476258</v>
          </cell>
          <cell r="AP5">
            <v>1.6526036207278714</v>
          </cell>
          <cell r="AS5">
            <v>-0.24561760173310954</v>
          </cell>
          <cell r="AU5">
            <v>2.6699115934383131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P6">
            <v>4.0064185534799996</v>
          </cell>
          <cell r="AD6">
            <v>-0.21825719498578811</v>
          </cell>
          <cell r="AE6">
            <v>3.5894703995944859</v>
          </cell>
          <cell r="AH6">
            <v>0.92076781787742101</v>
          </cell>
          <cell r="AI6">
            <v>6.0804846032563836E-2</v>
          </cell>
          <cell r="AJ6">
            <v>6.5408517058917441</v>
          </cell>
          <cell r="AP6">
            <v>1.5992213376412019</v>
          </cell>
          <cell r="AS6">
            <v>-0.52469329457758918</v>
          </cell>
          <cell r="AU6">
            <v>4.0394412248255636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P7">
            <v>5.0055779012499997</v>
          </cell>
          <cell r="AD7">
            <v>-0.43793676714494434</v>
          </cell>
          <cell r="AE7">
            <v>4.5971902850329718</v>
          </cell>
          <cell r="AH7">
            <v>1.0077198854384859</v>
          </cell>
          <cell r="AI7">
            <v>9.5261831682436737E-2</v>
          </cell>
          <cell r="AJ7">
            <v>5.9192200384914937</v>
          </cell>
          <cell r="AP7">
            <v>1.5597899620580336</v>
          </cell>
          <cell r="AS7">
            <v>-0.67804966194615723</v>
          </cell>
          <cell r="AU7">
            <v>5.5079068427604758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P8">
            <v>6.0017548057700001</v>
          </cell>
          <cell r="AD8">
            <v>-0.53587894121895219</v>
          </cell>
          <cell r="AE8">
            <v>5.5707389170981036</v>
          </cell>
          <cell r="AH8">
            <v>0.97354863206513187</v>
          </cell>
          <cell r="AI8">
            <v>9.6195307156505733E-2</v>
          </cell>
          <cell r="AJ8">
            <v>5.4708515804995139</v>
          </cell>
          <cell r="AP8">
            <v>1.5293741073997003</v>
          </cell>
          <cell r="AS8">
            <v>-1.0291647610292043</v>
          </cell>
          <cell r="AU8">
            <v>7.0486771339375105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P9">
            <v>7.0000509280800003</v>
          </cell>
          <cell r="AD9">
            <v>-0.78842716158120285</v>
          </cell>
          <cell r="AE9">
            <v>6.6047566541380522</v>
          </cell>
          <cell r="AH9">
            <v>1.0340177370399486</v>
          </cell>
          <cell r="AI9">
            <v>0.11937262837492017</v>
          </cell>
          <cell r="AJ9">
            <v>5.1278912742215805</v>
          </cell>
          <cell r="AP9">
            <v>1.5048205109399746</v>
          </cell>
          <cell r="AS9">
            <v>-1.3006420173659203</v>
          </cell>
          <cell r="AU9">
            <v>8.621446767485498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P10">
            <v>8.0004176068399993</v>
          </cell>
          <cell r="AD10">
            <v>-0.96929930922372654</v>
          </cell>
          <cell r="AE10">
            <v>7.6222196992331996</v>
          </cell>
          <cell r="AH10">
            <v>1.0174630450951474</v>
          </cell>
          <cell r="AI10">
            <v>0.12716758995037084</v>
          </cell>
          <cell r="AJ10">
            <v>4.8550104631250237</v>
          </cell>
          <cell r="AP10">
            <v>1.4843883683047383</v>
          </cell>
          <cell r="AS10">
            <v>-1.5562879070102438</v>
          </cell>
          <cell r="AU10">
            <v>10.227779089573978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P11">
            <v>9.0056449762900002</v>
          </cell>
          <cell r="AD11">
            <v>-1.137882342869037</v>
          </cell>
          <cell r="AE11">
            <v>8.6452885353400131</v>
          </cell>
          <cell r="AH11">
            <v>1.0230688361068134</v>
          </cell>
          <cell r="AI11">
            <v>0.13161878151522965</v>
          </cell>
          <cell r="AJ11">
            <v>4.6349132508888031</v>
          </cell>
          <cell r="AP11">
            <v>1.4672712315986158</v>
          </cell>
          <cell r="AS11">
            <v>-1.8916723156098922</v>
          </cell>
          <cell r="AU11">
            <v>11.82420843814122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P12">
            <v>10.0047857344</v>
          </cell>
          <cell r="AD12">
            <v>-1.3686695110261904</v>
          </cell>
          <cell r="AE12">
            <v>9.6871456706652967</v>
          </cell>
          <cell r="AH12">
            <v>1.0418571353252837</v>
          </cell>
          <cell r="AI12">
            <v>0.14128718175166993</v>
          </cell>
          <cell r="AJ12">
            <v>4.4540229875032571</v>
          </cell>
          <cell r="AP12">
            <v>1.4527407322187205</v>
          </cell>
          <cell r="AS12">
            <v>-2.2496955705564607</v>
          </cell>
          <cell r="AU12">
            <v>13.388845981334295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P13">
            <v>11.005523975599999</v>
          </cell>
          <cell r="AD13">
            <v>-1.6192080908604187</v>
          </cell>
          <cell r="AE13">
            <v>10.740525300466734</v>
          </cell>
          <cell r="AH13">
            <v>1.0533796298014373</v>
          </cell>
          <cell r="AI13">
            <v>0.15075688065182952</v>
          </cell>
          <cell r="AJ13">
            <v>4.301964660487112</v>
          </cell>
          <cell r="AP13">
            <v>1.4401797814660104</v>
          </cell>
          <cell r="AS13">
            <v>-2.6128108877655114</v>
          </cell>
          <cell r="AU13">
            <v>14.922672589333382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P14">
            <v>12.0032834765</v>
          </cell>
          <cell r="AD14">
            <v>-1.8833367834300265</v>
          </cell>
          <cell r="AE14">
            <v>11.799224683651081</v>
          </cell>
          <cell r="AH14">
            <v>1.0586993831843472</v>
          </cell>
          <cell r="AI14">
            <v>0.15961529964248958</v>
          </cell>
          <cell r="AJ14">
            <v>4.176390546437788</v>
          </cell>
          <cell r="AP14">
            <v>1.429553048565354</v>
          </cell>
          <cell r="AS14">
            <v>-2.8976225585392004</v>
          </cell>
          <cell r="AU14">
            <v>16.36942632453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P15">
            <v>13.000307788300001</v>
          </cell>
          <cell r="AD15">
            <v>-2.0951970683876726</v>
          </cell>
          <cell r="AE15">
            <v>12.842394085569522</v>
          </cell>
          <cell r="AH15">
            <v>1.0431694019184405</v>
          </cell>
          <cell r="AI15">
            <v>0.16314692217255353</v>
          </cell>
          <cell r="AJ15">
            <v>4.068841882430303</v>
          </cell>
          <cell r="AP15">
            <v>1.4202595012808454</v>
          </cell>
          <cell r="AS15">
            <v>-3.3341297230035969</v>
          </cell>
          <cell r="AU15">
            <v>17.760816569217955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P16">
            <v>14.0006306308</v>
          </cell>
          <cell r="AD16">
            <v>-2.4463817128654188</v>
          </cell>
          <cell r="AE16">
            <v>13.939128383436827</v>
          </cell>
          <cell r="AH16">
            <v>1.0967342978673056</v>
          </cell>
          <cell r="AI16">
            <v>0.17550464028814977</v>
          </cell>
          <cell r="AJ16">
            <v>3.9821178597184934</v>
          </cell>
          <cell r="AP16">
            <v>1.4126303328574779</v>
          </cell>
          <cell r="AS16">
            <v>-5.1809322134181768</v>
          </cell>
          <cell r="AU16">
            <v>18.99738786125258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AD2">
            <v>-8.3690043125059788E-3</v>
          </cell>
          <cell r="AE2">
            <v>7.9876845878364592E-11</v>
          </cell>
          <cell r="AS2">
            <v>3.4700305231157957E-4</v>
          </cell>
          <cell r="AU2">
            <v>0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AD3">
            <v>-1.4767528900081039E-2</v>
          </cell>
          <cell r="AE3">
            <v>0.78844564873822742</v>
          </cell>
          <cell r="AI3">
            <v>1.8729926309713228E-2</v>
          </cell>
          <cell r="AJ3">
            <v>11.234514147641812</v>
          </cell>
          <cell r="AS3">
            <v>3.4846971352937947E-2</v>
          </cell>
          <cell r="AU3">
            <v>0.6224074202883092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P4">
            <v>2.00575144974</v>
          </cell>
          <cell r="AD4">
            <v>7.5301987622554467E-2</v>
          </cell>
          <cell r="AE4">
            <v>1.6206165472530574</v>
          </cell>
          <cell r="AH4">
            <v>0.83217089851482995</v>
          </cell>
          <cell r="AI4">
            <v>-4.6465024530442579E-2</v>
          </cell>
          <cell r="AJ4">
            <v>8.2505576928794238</v>
          </cell>
          <cell r="AP4">
            <v>1.6948092528357286</v>
          </cell>
          <cell r="AS4">
            <v>-1.0862876522664107E-2</v>
          </cell>
          <cell r="AU4">
            <v>0.74996132478327326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P5">
            <v>3.00595902406</v>
          </cell>
          <cell r="AD5">
            <v>-2.0343218828634546E-2</v>
          </cell>
          <cell r="AE5">
            <v>2.5471234733867654</v>
          </cell>
          <cell r="AH5">
            <v>0.926506926133708</v>
          </cell>
          <cell r="AI5">
            <v>7.9867423158663468E-3</v>
          </cell>
          <cell r="AJ5">
            <v>6.805175075321956</v>
          </cell>
          <cell r="AP5">
            <v>1.6151387088293911</v>
          </cell>
          <cell r="AS5">
            <v>5.0608412398516558E-2</v>
          </cell>
          <cell r="AU5">
            <v>1.3601135598282654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P6">
            <v>4.0049613604200003</v>
          </cell>
          <cell r="AD6">
            <v>8.2319284906789969E-2</v>
          </cell>
          <cell r="AE6">
            <v>3.4239152124484211</v>
          </cell>
          <cell r="AH6">
            <v>0.87679173906165575</v>
          </cell>
          <cell r="AI6">
            <v>-2.4042442583712215E-2</v>
          </cell>
          <cell r="AJ6">
            <v>5.9258721918420578</v>
          </cell>
          <cell r="AP6">
            <v>1.5602280093024956</v>
          </cell>
          <cell r="AS6">
            <v>-1.0689184303055562E-2</v>
          </cell>
          <cell r="AU6">
            <v>2.1049613500086681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P7">
            <v>5.0012490301800003</v>
          </cell>
          <cell r="AD7">
            <v>-1.6043042656769702E-2</v>
          </cell>
          <cell r="AE7">
            <v>4.3781385242079391</v>
          </cell>
          <cell r="AH7">
            <v>0.95422331175951802</v>
          </cell>
          <cell r="AI7">
            <v>3.6643524566578422E-3</v>
          </cell>
          <cell r="AJ7">
            <v>5.3326451134334727</v>
          </cell>
          <cell r="AP7">
            <v>1.5196223438644587</v>
          </cell>
          <cell r="AS7">
            <v>1.8733192295169024E-2</v>
          </cell>
          <cell r="AU7">
            <v>2.9170731880975134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P8">
            <v>6.00125063603</v>
          </cell>
          <cell r="AD8">
            <v>2.6139887307207399E-2</v>
          </cell>
          <cell r="AE8">
            <v>5.2990118274572842</v>
          </cell>
          <cell r="AH8">
            <v>0.92087330324934502</v>
          </cell>
          <cell r="AI8">
            <v>-4.932973950305476E-3</v>
          </cell>
          <cell r="AJ8">
            <v>4.9020523295982743</v>
          </cell>
          <cell r="AP8">
            <v>1.4879710640969215</v>
          </cell>
          <cell r="AS8">
            <v>-5.4579650135115863E-2</v>
          </cell>
          <cell r="AU8">
            <v>3.797545351726249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P9">
            <v>7.0049336642000002</v>
          </cell>
          <cell r="AD9">
            <v>-7.2642923190290976E-2</v>
          </cell>
          <cell r="AE9">
            <v>6.2776536759509556</v>
          </cell>
          <cell r="AH9">
            <v>0.97864184849367142</v>
          </cell>
          <cell r="AI9">
            <v>1.157166784599452E-2</v>
          </cell>
          <cell r="AJ9">
            <v>4.5707346325188603</v>
          </cell>
          <cell r="AP9">
            <v>1.4621653972917923</v>
          </cell>
          <cell r="AS9">
            <v>-7.3853759859940485E-2</v>
          </cell>
          <cell r="AU9">
            <v>4.7166623568450126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P10">
            <v>8.0019384663200004</v>
          </cell>
          <cell r="AD10">
            <v>-9.4343759103296065E-2</v>
          </cell>
          <cell r="AE10">
            <v>7.2305419317242237</v>
          </cell>
          <cell r="AH10">
            <v>0.95288825577326808</v>
          </cell>
          <cell r="AI10">
            <v>1.3047951314597864E-2</v>
          </cell>
          <cell r="AJ10">
            <v>4.310990629646497</v>
          </cell>
          <cell r="AP10">
            <v>1.4409345995742127</v>
          </cell>
          <cell r="AS10">
            <v>-0.11750779094994979</v>
          </cell>
          <cell r="AU10">
            <v>5.66018052024108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P11">
            <v>9.0038048627999991</v>
          </cell>
          <cell r="AD11">
            <v>-0.14573214545708968</v>
          </cell>
          <cell r="AE11">
            <v>8.203357726998961</v>
          </cell>
          <cell r="AH11">
            <v>0.97281579527473738</v>
          </cell>
          <cell r="AI11">
            <v>1.776493849310689E-2</v>
          </cell>
          <cell r="AJ11">
            <v>4.1003129562455118</v>
          </cell>
          <cell r="AP11">
            <v>1.4229978744515255</v>
          </cell>
          <cell r="AS11">
            <v>-0.23115634062071244</v>
          </cell>
          <cell r="AU11">
            <v>6.6145903626711329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P12">
            <v>10.004210800299999</v>
          </cell>
          <cell r="AD12">
            <v>-0.2816048182329749</v>
          </cell>
          <cell r="AE12">
            <v>9.2076430177192403</v>
          </cell>
          <cell r="AH12">
            <v>1.0042852907202793</v>
          </cell>
          <cell r="AI12">
            <v>3.0583811480424793E-2</v>
          </cell>
          <cell r="AJ12">
            <v>3.9274057902103929</v>
          </cell>
          <cell r="AP12">
            <v>1.4077529432683171</v>
          </cell>
          <cell r="AS12">
            <v>-0.29746357683794766</v>
          </cell>
          <cell r="AU12">
            <v>7.5581273043310588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P13">
            <v>11.0004755409</v>
          </cell>
          <cell r="AD13">
            <v>-0.35619294230078413</v>
          </cell>
          <cell r="AE13">
            <v>10.190712166579036</v>
          </cell>
          <cell r="AH13">
            <v>0.98306914885979602</v>
          </cell>
          <cell r="AI13">
            <v>3.4952703646064814E-2</v>
          </cell>
          <cell r="AJ13">
            <v>3.780311704343732</v>
          </cell>
          <cell r="AP13">
            <v>1.3943824330424046</v>
          </cell>
          <cell r="AS13">
            <v>-0.37747126331782882</v>
          </cell>
          <cell r="AU13">
            <v>8.5104597300998499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P14">
            <v>12.001812181</v>
          </cell>
          <cell r="AD14">
            <v>-0.44622018099411775</v>
          </cell>
          <cell r="AE14">
            <v>11.186873665065443</v>
          </cell>
          <cell r="AH14">
            <v>0.99616149848640667</v>
          </cell>
          <cell r="AI14">
            <v>3.9887835900711176E-2</v>
          </cell>
          <cell r="AJ14">
            <v>3.6533616335326289</v>
          </cell>
          <cell r="AP14">
            <v>1.3825255493784567</v>
          </cell>
          <cell r="AS14">
            <v>-0.46362982258845914</v>
          </cell>
          <cell r="AU14">
            <v>9.4633176955859621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P15">
            <v>13.0036738642</v>
          </cell>
          <cell r="AD15">
            <v>-0.54446467565305579</v>
          </cell>
          <cell r="AE15">
            <v>12.189923798057709</v>
          </cell>
          <cell r="AH15">
            <v>1.0030501329922661</v>
          </cell>
          <cell r="AI15">
            <v>4.4665141855916156E-2</v>
          </cell>
          <cell r="AJ15">
            <v>3.546203292544488</v>
          </cell>
          <cell r="AP15">
            <v>1.3722742280835523</v>
          </cell>
          <cell r="AS15">
            <v>-0.53824225239475298</v>
          </cell>
          <cell r="AU15">
            <v>10.380126499632924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P16">
            <v>14.000659857600001</v>
          </cell>
          <cell r="AD16">
            <v>-0.62930760686620069</v>
          </cell>
          <cell r="AE16">
            <v>13.186169417201416</v>
          </cell>
          <cell r="AH16">
            <v>0.99624561914370702</v>
          </cell>
          <cell r="AI16">
            <v>4.7724823408173883E-2</v>
          </cell>
          <cell r="AJ16">
            <v>3.4528127862433831</v>
          </cell>
          <cell r="AP16">
            <v>1.3631487756058986</v>
          </cell>
          <cell r="AS16">
            <v>-0.67424324819213377</v>
          </cell>
          <cell r="AU16">
            <v>11.278035495099742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P17">
            <v>15.0036349649</v>
          </cell>
          <cell r="AD17">
            <v>-0.78874501246859596</v>
          </cell>
          <cell r="AE17">
            <v>14.215500696200856</v>
          </cell>
          <cell r="AH17">
            <v>1.0293312789994395</v>
          </cell>
          <cell r="AI17">
            <v>5.5484856237205275E-2</v>
          </cell>
          <cell r="AJ17">
            <v>3.3706654309529607</v>
          </cell>
          <cell r="AP17">
            <v>1.3549676039638074</v>
          </cell>
          <cell r="AS17">
            <v>-0.77046234225206334</v>
          </cell>
          <cell r="AU17">
            <v>12.151842753447029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P18">
            <v>16.0001474024</v>
          </cell>
          <cell r="AD18">
            <v>-0.90299144530498499</v>
          </cell>
          <cell r="AE18">
            <v>15.2256821864807</v>
          </cell>
          <cell r="AH18">
            <v>1.0101814902798445</v>
          </cell>
          <cell r="AI18">
            <v>5.9307125568848124E-2</v>
          </cell>
          <cell r="AJ18">
            <v>3.2989793993605172</v>
          </cell>
          <cell r="AP18">
            <v>1.3477051901862307</v>
          </cell>
          <cell r="AS18" t="e">
            <v>#DIV/0!</v>
          </cell>
          <cell r="AU18">
            <v>12.991058576218684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topLeftCell="AU1" zoomScale="85" zoomScaleNormal="85" workbookViewId="0">
      <selection activeCell="AO3" sqref="AO3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15" width="11.5546875" style="1"/>
    <col min="1016" max="16384" width="8.88671875" style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32</v>
      </c>
      <c r="AD1" t="s">
        <v>33</v>
      </c>
      <c r="AE1" t="s">
        <v>28</v>
      </c>
      <c r="AF1" t="s">
        <v>34</v>
      </c>
      <c r="AG1" t="s">
        <v>35</v>
      </c>
      <c r="AH1" t="s">
        <v>36</v>
      </c>
      <c r="AI1" t="s">
        <v>49</v>
      </c>
      <c r="AJ1" t="s">
        <v>37</v>
      </c>
      <c r="AK1" t="s">
        <v>38</v>
      </c>
      <c r="AL1" t="s">
        <v>39</v>
      </c>
      <c r="AM1" t="s">
        <v>31</v>
      </c>
      <c r="AN1" t="s">
        <v>40</v>
      </c>
      <c r="AO1" t="s">
        <v>41</v>
      </c>
      <c r="AP1" t="s">
        <v>50</v>
      </c>
      <c r="AQ1" t="s">
        <v>48</v>
      </c>
      <c r="AR1" t="s">
        <v>42</v>
      </c>
      <c r="AS1" t="s">
        <v>51</v>
      </c>
      <c r="AT1" t="s">
        <v>43</v>
      </c>
      <c r="AU1" t="s">
        <v>52</v>
      </c>
      <c r="AV1" t="s">
        <v>44</v>
      </c>
      <c r="AW1" t="s">
        <v>45</v>
      </c>
      <c r="AX1" t="s">
        <v>46</v>
      </c>
      <c r="AY1" t="s">
        <v>47</v>
      </c>
    </row>
    <row r="2" spans="1:51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0.0762*AK2^0.2606-0.5912</f>
        <v>1.9179218393023945E-3</v>
      </c>
      <c r="AD2">
        <f>AB2-AC2</f>
        <v>-1.9179253740304603E-3</v>
      </c>
      <c r="AE2">
        <f>P2-AB2/3</f>
        <v>1.1782426886005244E-9</v>
      </c>
      <c r="AF2">
        <f t="shared" ref="AF2:AF18" si="1">AB2-P2/2</f>
        <v>-3.5347280658015734E-9</v>
      </c>
      <c r="AJ2">
        <f>(1.35*(AK2/3255000)^-0.0723)^4</f>
        <v>26.047975842595491</v>
      </c>
      <c r="AK2">
        <f t="shared" ref="AK2:AK18" si="2">(X2+Y2+Z2)/3</f>
        <v>2628.7363384566665</v>
      </c>
      <c r="AL2">
        <f t="shared" ref="AL2:AL18" si="3">Z2-(Y2+X2)/2</f>
        <v>3314.2031082350004</v>
      </c>
      <c r="AM2">
        <f t="shared" ref="AM2:AM18" si="4">(-2*AI2-3)/(-2*AI2+6)</f>
        <v>-0.5</v>
      </c>
      <c r="AN2">
        <f t="shared" ref="AN2:AN18" si="5">1/(2+AM2*AQ2-2*0.33*(1+AM2+AQ2))</f>
        <v>0.5988023952095809</v>
      </c>
      <c r="AO2">
        <f>(3*(1-2*0.33))/(0.0762*0.2606*(AK2)^(0.2606-1))</f>
        <v>17347.294124695229</v>
      </c>
      <c r="AS2" s="3">
        <f>(1+2*AM3)*AK3*(1-AP3/3)/(2*AN3*AO3*AM3)</f>
        <v>-9.9912079165236393E-4</v>
      </c>
      <c r="AU2">
        <v>0</v>
      </c>
    </row>
    <row r="3" spans="1:51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3">
        <f t="shared" ref="AC3:AC18" si="6">0.0762*AK3^0.2606-0.5912</f>
        <v>0.51455954171665619</v>
      </c>
      <c r="AD3" s="3">
        <f t="shared" ref="AD3:AD18" si="7">AB3-AC3</f>
        <v>-1.4551771634487842E-3</v>
      </c>
      <c r="AE3" s="3">
        <f t="shared" ref="AE3:AE18" si="8">P3-AB3/3</f>
        <v>0.83001552430559766</v>
      </c>
      <c r="AF3" s="3">
        <f t="shared" si="1"/>
        <v>1.2579208308207357E-2</v>
      </c>
      <c r="AG3" s="3">
        <f t="shared" ref="AG3:AH18" si="9">AD3-AD2</f>
        <v>4.6274821058167603E-4</v>
      </c>
      <c r="AH3" s="3">
        <f t="shared" si="9"/>
        <v>0.83001552312735494</v>
      </c>
      <c r="AI3" s="3">
        <f>-AD3/AE3</f>
        <v>1.7531927064451057E-3</v>
      </c>
      <c r="AJ3" s="3">
        <f>(1.35*(AK3/3255000)^-0.0723)^4</f>
        <v>13.048653016594299</v>
      </c>
      <c r="AK3" s="3">
        <f t="shared" si="2"/>
        <v>28695.360281533332</v>
      </c>
      <c r="AL3" s="3">
        <f t="shared" si="3"/>
        <v>36941.832404799999</v>
      </c>
      <c r="AM3" s="3">
        <f t="shared" si="4"/>
        <v>-0.50087710893355086</v>
      </c>
      <c r="AN3" s="3">
        <f t="shared" si="5"/>
        <v>-0.18145651430690002</v>
      </c>
      <c r="AO3" s="3">
        <v>101572.6414392595</v>
      </c>
      <c r="AP3" s="3">
        <f>AJ3^0.25</f>
        <v>1.9006030448310756</v>
      </c>
      <c r="AQ3" s="3">
        <f>(2*AP3+3)/(3-AP3)</f>
        <v>6.1863060996172514</v>
      </c>
      <c r="AR3" s="3">
        <f>(1+2*AM3)*(AK3-AK2)*(1-AP3/3)/(2*AN3*AO3*AM3)</f>
        <v>-9.0759292422864049E-4</v>
      </c>
      <c r="AS3" s="3">
        <f t="shared" ref="AS3:AS18" si="10">(1+2*AM4)*AK4*(1-AP4/3)/(2*AN4*AO4*AM4)</f>
        <v>-9.297893645507585E-2</v>
      </c>
      <c r="AT3" s="3">
        <f>(1-AM3)*(AK3-AK2)*(1-AP3/3)/(3*AN3*AO3*AM3)</f>
        <v>0.51768007070311328</v>
      </c>
      <c r="AU3" s="3">
        <f>(1-AM3)*(AK3)*(1-AP3/3)/(3*AN3*AO3*AM3)</f>
        <v>0.56988646369531104</v>
      </c>
      <c r="AV3" s="3">
        <f t="shared" ref="AV3:AV18" si="11">AN3*AO3*(AM3*0.01*((AD3-AD2)/3+(AE3-AE2))-2*0.01*((AD3-AD2)/3-(AE3-AE2)/2))</f>
        <v>-76.284873347580074</v>
      </c>
      <c r="AW3" s="3">
        <f t="shared" ref="AW3:AW18" si="12">AN3*AO3*(AM3*AQ3*0.01*((AD3-AD2)/3+(AE3-AE2))-2*AQ3*0.01*((AD3-AD2)/3-(AE3-AE2)/2))</f>
        <v>-471.92157729866426</v>
      </c>
      <c r="AX3" s="3">
        <f t="shared" ref="AX3:AX18" si="13">AV3+(AK2-1.35*(AK2/3255000)^-0.0723*AK2/3)</f>
        <v>572.88873293636584</v>
      </c>
      <c r="AY3" s="3">
        <f t="shared" ref="AY3:AY18" si="14">AW3+(AK2+2*1.35*(AK2/3255000)^-0.0723*AK2/3)</f>
        <v>6115.9402255034438</v>
      </c>
    </row>
    <row r="4" spans="1:51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>
        <f t="shared" si="6"/>
        <v>0.84345742975410176</v>
      </c>
      <c r="AD4">
        <f t="shared" si="7"/>
        <v>-0.1167508869937437</v>
      </c>
      <c r="AE4">
        <f t="shared" si="8"/>
        <v>1.7589948652665472</v>
      </c>
      <c r="AF4">
        <f t="shared" si="1"/>
        <v>-0.2739086469996419</v>
      </c>
      <c r="AG4">
        <f t="shared" si="9"/>
        <v>-0.11529570983029491</v>
      </c>
      <c r="AH4">
        <f t="shared" si="9"/>
        <v>0.92897934096094958</v>
      </c>
      <c r="AI4" s="3">
        <f t="shared" ref="AI4:AI18" si="15">-AD4/AE4</f>
        <v>6.6373637182876019E-2</v>
      </c>
      <c r="AJ4">
        <f t="shared" ref="AJ4:AJ18" si="16">(1.35*(AK4/3255000)^-0.0723)^4</f>
        <v>9.7738840042036443</v>
      </c>
      <c r="AK4">
        <f t="shared" si="2"/>
        <v>77940.330432899995</v>
      </c>
      <c r="AL4">
        <f t="shared" si="3"/>
        <v>105287.11828364999</v>
      </c>
      <c r="AM4">
        <f t="shared" si="4"/>
        <v>-0.53393767421653082</v>
      </c>
      <c r="AN4">
        <f t="shared" si="5"/>
        <v>-0.21539336541966322</v>
      </c>
      <c r="AO4" s="3">
        <v>101572.6414392595</v>
      </c>
      <c r="AP4" s="3">
        <f t="shared" ref="AP4:AP18" si="17">AJ4^0.25</f>
        <v>1.7681405943526642</v>
      </c>
      <c r="AQ4">
        <f t="shared" ref="AQ4:AQ18" si="18">(2*AP4+3)/(3-AP4)</f>
        <v>5.3060285603538873</v>
      </c>
      <c r="AR4">
        <f t="shared" ref="AR4:AR18" si="19">(1+2*AM4)*(AK4-AK3)*(1-AP4/3)/(2*AN4*AO4*AM4)</f>
        <v>-5.8746799314354191E-2</v>
      </c>
      <c r="AS4" s="3">
        <f t="shared" si="10"/>
        <v>-0.26346339291530602</v>
      </c>
      <c r="AT4">
        <f t="shared" ref="AT4:AT18" si="20">(1-AM4)*(AK4-AK3)*(1-AP4/3)/(3*AN4*AO4*AM4)</f>
        <v>0.88509236208484621</v>
      </c>
      <c r="AU4" s="3">
        <f t="shared" ref="AU4:AU18" si="21">(1-AM4)*(AK4)*(1-AP4/3)/(3*AN4*AO4*AM4)</f>
        <v>1.4008413641532975</v>
      </c>
      <c r="AV4">
        <f t="shared" si="11"/>
        <v>-116.02955540466495</v>
      </c>
      <c r="AW4">
        <f t="shared" si="12"/>
        <v>-615.65613482231595</v>
      </c>
      <c r="AX4">
        <f t="shared" si="13"/>
        <v>10399.834351593014</v>
      </c>
      <c r="AY4">
        <f t="shared" si="14"/>
        <v>64438.696895782326</v>
      </c>
    </row>
    <row r="5" spans="1:51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>
        <f t="shared" si="6"/>
        <v>1.0800553959536521</v>
      </c>
      <c r="AD5">
        <f t="shared" si="7"/>
        <v>-0.30416734845493365</v>
      </c>
      <c r="AE5">
        <f t="shared" si="8"/>
        <v>2.7416603735437604</v>
      </c>
      <c r="AF5">
        <f t="shared" si="1"/>
        <v>-0.72425681385628149</v>
      </c>
      <c r="AG5">
        <f t="shared" si="9"/>
        <v>-0.18741646146118995</v>
      </c>
      <c r="AH5">
        <f t="shared" si="9"/>
        <v>0.98266550827721311</v>
      </c>
      <c r="AI5" s="3">
        <f t="shared" si="15"/>
        <v>0.110942752570691</v>
      </c>
      <c r="AJ5">
        <f t="shared" si="16"/>
        <v>8.2508169587925995</v>
      </c>
      <c r="AK5">
        <f t="shared" si="2"/>
        <v>140008.51703866667</v>
      </c>
      <c r="AL5">
        <f t="shared" si="3"/>
        <v>191961.85133899999</v>
      </c>
      <c r="AM5">
        <f t="shared" si="4"/>
        <v>-0.55760153385818589</v>
      </c>
      <c r="AN5">
        <f t="shared" si="5"/>
        <v>-0.23513420924878239</v>
      </c>
      <c r="AO5" s="3">
        <v>101572.6414392595</v>
      </c>
      <c r="AP5" s="3">
        <f t="shared" si="17"/>
        <v>1.6948225671202617</v>
      </c>
      <c r="AQ5">
        <f t="shared" si="18"/>
        <v>4.8956141695941184</v>
      </c>
      <c r="AR5">
        <f t="shared" si="19"/>
        <v>-0.11679785902410106</v>
      </c>
      <c r="AS5" s="3">
        <f t="shared" si="10"/>
        <v>-0.50470768860560822</v>
      </c>
      <c r="AT5">
        <f t="shared" si="20"/>
        <v>1.0527759255808906</v>
      </c>
      <c r="AU5" s="3">
        <f t="shared" si="21"/>
        <v>2.3747688497942305</v>
      </c>
      <c r="AV5">
        <f t="shared" si="11"/>
        <v>-141.98769178035431</v>
      </c>
      <c r="AW5">
        <f t="shared" si="12"/>
        <v>-695.11695578786509</v>
      </c>
      <c r="AX5">
        <f t="shared" si="13"/>
        <v>31861.855349229358</v>
      </c>
      <c r="AY5">
        <f t="shared" si="14"/>
        <v>169118.1882608927</v>
      </c>
    </row>
    <row r="6" spans="1:51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>
        <f t="shared" si="6"/>
        <v>1.2745677676165852</v>
      </c>
      <c r="AD6">
        <f t="shared" si="7"/>
        <v>-0.54541233476474948</v>
      </c>
      <c r="AE6">
        <f t="shared" si="8"/>
        <v>3.7576796987193877</v>
      </c>
      <c r="AF6">
        <f t="shared" si="1"/>
        <v>-1.2712103219831641</v>
      </c>
      <c r="AG6">
        <f t="shared" si="9"/>
        <v>-0.24124498630981583</v>
      </c>
      <c r="AH6">
        <f t="shared" si="9"/>
        <v>1.0160193251756273</v>
      </c>
      <c r="AI6" s="3">
        <f t="shared" si="15"/>
        <v>0.14514604183816554</v>
      </c>
      <c r="AJ6">
        <f t="shared" si="16"/>
        <v>7.3018797173413237</v>
      </c>
      <c r="AK6">
        <f t="shared" si="2"/>
        <v>213616.09823266664</v>
      </c>
      <c r="AL6">
        <f t="shared" si="3"/>
        <v>298529.42221550003</v>
      </c>
      <c r="AM6">
        <f t="shared" si="4"/>
        <v>-0.57626276718457148</v>
      </c>
      <c r="AN6">
        <f t="shared" si="5"/>
        <v>-0.24928723877699291</v>
      </c>
      <c r="AO6" s="3">
        <v>101572.6414392595</v>
      </c>
      <c r="AP6" s="3">
        <f t="shared" si="17"/>
        <v>1.6438366865755476</v>
      </c>
      <c r="AQ6">
        <f t="shared" si="18"/>
        <v>4.6363688730629873</v>
      </c>
      <c r="AR6">
        <f t="shared" si="19"/>
        <v>-0.17391157537111243</v>
      </c>
      <c r="AS6" s="3">
        <f t="shared" si="10"/>
        <v>-0.77901084233959894</v>
      </c>
      <c r="AT6">
        <f t="shared" si="20"/>
        <v>1.1981833825342598</v>
      </c>
      <c r="AU6" s="3">
        <f t="shared" si="21"/>
        <v>3.477240455294988</v>
      </c>
      <c r="AV6">
        <f t="shared" si="11"/>
        <v>-161.46933685839639</v>
      </c>
      <c r="AW6">
        <f t="shared" si="12"/>
        <v>-748.63140736439141</v>
      </c>
      <c r="AX6">
        <f t="shared" si="13"/>
        <v>60750.516279750285</v>
      </c>
      <c r="AY6">
        <f t="shared" si="14"/>
        <v>297452.94847541826</v>
      </c>
    </row>
    <row r="7" spans="1:51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>
        <f t="shared" si="6"/>
        <v>1.4369641262391359</v>
      </c>
      <c r="AD7">
        <f t="shared" si="7"/>
        <v>-0.80371455369479938</v>
      </c>
      <c r="AE7">
        <f t="shared" si="8"/>
        <v>4.7930546241118881</v>
      </c>
      <c r="AF7">
        <f t="shared" si="1"/>
        <v>-1.8688193349356634</v>
      </c>
      <c r="AG7">
        <f t="shared" si="9"/>
        <v>-0.2583022189300499</v>
      </c>
      <c r="AH7">
        <f t="shared" si="9"/>
        <v>1.0353749253925004</v>
      </c>
      <c r="AI7" s="3">
        <f t="shared" si="15"/>
        <v>0.16768316172564396</v>
      </c>
      <c r="AJ7">
        <f t="shared" si="16"/>
        <v>6.6559697174068058</v>
      </c>
      <c r="AK7">
        <f t="shared" si="2"/>
        <v>294251.59353300004</v>
      </c>
      <c r="AL7">
        <f t="shared" si="3"/>
        <v>415580.73930900003</v>
      </c>
      <c r="AM7">
        <f t="shared" si="4"/>
        <v>-0.58880529861260589</v>
      </c>
      <c r="AN7">
        <f t="shared" si="5"/>
        <v>-0.26058010040162033</v>
      </c>
      <c r="AO7" s="3">
        <v>101572.6414392595</v>
      </c>
      <c r="AP7" s="3">
        <f t="shared" si="17"/>
        <v>1.6062118822100988</v>
      </c>
      <c r="AQ7">
        <f t="shared" si="18"/>
        <v>4.4572225039994597</v>
      </c>
      <c r="AR7">
        <f t="shared" si="19"/>
        <v>-0.21347692415925262</v>
      </c>
      <c r="AS7" s="3">
        <f t="shared" si="10"/>
        <v>-1.0754675438559556</v>
      </c>
      <c r="AT7">
        <f t="shared" si="20"/>
        <v>1.2730969643125796</v>
      </c>
      <c r="AU7" s="3">
        <f t="shared" si="21"/>
        <v>4.645730879133728</v>
      </c>
      <c r="AV7">
        <f t="shared" si="11"/>
        <v>-171.68046196417262</v>
      </c>
      <c r="AW7">
        <f t="shared" si="12"/>
        <v>-765.21801856373349</v>
      </c>
      <c r="AX7">
        <f t="shared" si="13"/>
        <v>96394.42473137466</v>
      </c>
      <c r="AY7">
        <f t="shared" si="14"/>
        <v>446950.8662927585</v>
      </c>
    </row>
    <row r="8" spans="1:51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>
        <f t="shared" si="6"/>
        <v>1.5732453077416311</v>
      </c>
      <c r="AD8">
        <f t="shared" si="7"/>
        <v>-1.0775446691335768</v>
      </c>
      <c r="AE8">
        <f t="shared" si="8"/>
        <v>5.8349244772073154</v>
      </c>
      <c r="AF8">
        <f t="shared" si="1"/>
        <v>-2.5043783730969458</v>
      </c>
      <c r="AG8">
        <f t="shared" si="9"/>
        <v>-0.27383011543877744</v>
      </c>
      <c r="AH8">
        <f t="shared" si="9"/>
        <v>1.0418698530954273</v>
      </c>
      <c r="AI8" s="3">
        <f t="shared" si="15"/>
        <v>0.18467157087340852</v>
      </c>
      <c r="AJ8">
        <f t="shared" si="16"/>
        <v>6.1925309185171971</v>
      </c>
      <c r="AK8">
        <f t="shared" si="2"/>
        <v>377657.08791199996</v>
      </c>
      <c r="AL8">
        <f t="shared" si="3"/>
        <v>535462.88494200003</v>
      </c>
      <c r="AM8">
        <f t="shared" si="4"/>
        <v>-0.59839255464629737</v>
      </c>
      <c r="AN8">
        <f t="shared" si="5"/>
        <v>-0.26954621364411119</v>
      </c>
      <c r="AO8" s="3">
        <v>101572.6414392595</v>
      </c>
      <c r="AP8" s="3">
        <f t="shared" si="17"/>
        <v>1.5774915657347806</v>
      </c>
      <c r="AQ8">
        <f t="shared" si="18"/>
        <v>4.3268517663649897</v>
      </c>
      <c r="AR8">
        <f t="shared" si="19"/>
        <v>-0.23751679779084733</v>
      </c>
      <c r="AS8" s="3">
        <f t="shared" si="10"/>
        <v>-1.4503852543903157</v>
      </c>
      <c r="AT8">
        <f t="shared" si="20"/>
        <v>1.2861578892057191</v>
      </c>
      <c r="AU8" s="3">
        <f t="shared" si="21"/>
        <v>5.8236768050951593</v>
      </c>
      <c r="AV8">
        <f t="shared" si="11"/>
        <v>-179.49232398945048</v>
      </c>
      <c r="AW8">
        <f t="shared" si="12"/>
        <v>-776.6366791027109</v>
      </c>
      <c r="AX8">
        <f t="shared" si="13"/>
        <v>136528.63257835692</v>
      </c>
      <c r="AY8">
        <f t="shared" si="14"/>
        <v>608561.89411520469</v>
      </c>
    </row>
    <row r="9" spans="1:51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>
        <f t="shared" si="6"/>
        <v>1.6943575134402502</v>
      </c>
      <c r="AD9">
        <f t="shared" si="7"/>
        <v>-1.4252934378493534</v>
      </c>
      <c r="AE9">
        <f t="shared" si="8"/>
        <v>6.914758087843035</v>
      </c>
      <c r="AF9">
        <f t="shared" si="1"/>
        <v>-3.2331589809291033</v>
      </c>
      <c r="AG9">
        <f t="shared" si="9"/>
        <v>-0.34774876871577654</v>
      </c>
      <c r="AH9">
        <f t="shared" si="9"/>
        <v>1.0798336106357196</v>
      </c>
      <c r="AI9" s="3">
        <f t="shared" si="15"/>
        <v>0.20612339864140558</v>
      </c>
      <c r="AJ9">
        <f t="shared" si="16"/>
        <v>5.8294505820314475</v>
      </c>
      <c r="AK9">
        <f t="shared" si="2"/>
        <v>465406.69704500004</v>
      </c>
      <c r="AL9">
        <f t="shared" si="3"/>
        <v>661076.72058750002</v>
      </c>
      <c r="AM9">
        <f t="shared" si="4"/>
        <v>-0.61066526625111472</v>
      </c>
      <c r="AN9">
        <f t="shared" si="5"/>
        <v>-0.27597837706450179</v>
      </c>
      <c r="AO9" s="3">
        <v>101572.6414392595</v>
      </c>
      <c r="AP9" s="3">
        <f t="shared" si="17"/>
        <v>1.5538421792488497</v>
      </c>
      <c r="AQ9">
        <f t="shared" si="18"/>
        <v>4.2233871510132284</v>
      </c>
      <c r="AR9">
        <f t="shared" si="19"/>
        <v>-0.27346134031395619</v>
      </c>
      <c r="AS9" s="3">
        <f t="shared" si="10"/>
        <v>-1.8110592228201072</v>
      </c>
      <c r="AT9">
        <f t="shared" si="20"/>
        <v>1.3266875188182732</v>
      </c>
      <c r="AU9" s="3">
        <f t="shared" si="21"/>
        <v>7.0364901022884929</v>
      </c>
      <c r="AV9">
        <f t="shared" si="11"/>
        <v>-202.68018360478612</v>
      </c>
      <c r="AW9">
        <f t="shared" si="12"/>
        <v>-855.99688320145572</v>
      </c>
      <c r="AX9">
        <f t="shared" si="13"/>
        <v>178870.78408801567</v>
      </c>
      <c r="AY9">
        <f t="shared" si="14"/>
        <v>773968.33830955753</v>
      </c>
    </row>
    <row r="10" spans="1:51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>
        <f t="shared" si="6"/>
        <v>1.8017990946664553</v>
      </c>
      <c r="AD10">
        <f t="shared" si="7"/>
        <v>-1.7511595625846244</v>
      </c>
      <c r="AE10">
        <f t="shared" si="8"/>
        <v>7.9833701226127234</v>
      </c>
      <c r="AF10">
        <f t="shared" si="1"/>
        <v>-3.9494854512381692</v>
      </c>
      <c r="AG10">
        <f t="shared" si="9"/>
        <v>-0.32586612473527099</v>
      </c>
      <c r="AH10">
        <f t="shared" si="9"/>
        <v>1.0686120347696884</v>
      </c>
      <c r="AI10" s="3">
        <f t="shared" si="15"/>
        <v>0.21935091768130638</v>
      </c>
      <c r="AJ10">
        <f t="shared" si="16"/>
        <v>5.539719254825064</v>
      </c>
      <c r="AK10">
        <f t="shared" si="2"/>
        <v>555121.68472466664</v>
      </c>
      <c r="AL10">
        <f t="shared" si="3"/>
        <v>789525.62972299999</v>
      </c>
      <c r="AM10">
        <f t="shared" si="4"/>
        <v>-0.61832718433049993</v>
      </c>
      <c r="AN10">
        <f t="shared" si="5"/>
        <v>-0.28216877576335547</v>
      </c>
      <c r="AO10" s="3">
        <v>101572.6414392595</v>
      </c>
      <c r="AP10" s="3">
        <f t="shared" si="17"/>
        <v>1.5341645347988995</v>
      </c>
      <c r="AQ10">
        <f t="shared" si="18"/>
        <v>4.1398432591240892</v>
      </c>
      <c r="AR10">
        <f t="shared" si="19"/>
        <v>-0.29269106275868162</v>
      </c>
      <c r="AS10" s="3">
        <f t="shared" si="10"/>
        <v>-2.1922020668877007</v>
      </c>
      <c r="AT10">
        <f t="shared" si="20"/>
        <v>1.3343507556413818</v>
      </c>
      <c r="AU10" s="3">
        <f t="shared" si="21"/>
        <v>8.2564469844223964</v>
      </c>
      <c r="AV10">
        <f t="shared" si="11"/>
        <v>-198.40841519702127</v>
      </c>
      <c r="AW10">
        <f t="shared" si="12"/>
        <v>-821.37974020688216</v>
      </c>
      <c r="AX10">
        <f t="shared" si="13"/>
        <v>224152.10317199901</v>
      </c>
      <c r="AY10">
        <f t="shared" si="14"/>
        <v>946697.68822040118</v>
      </c>
    </row>
    <row r="11" spans="1:51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>
        <f t="shared" si="6"/>
        <v>1.8939649736938284</v>
      </c>
      <c r="AD11">
        <f t="shared" si="7"/>
        <v>-2.1131201868599394</v>
      </c>
      <c r="AE11">
        <f t="shared" si="8"/>
        <v>9.0780800075120371</v>
      </c>
      <c r="AF11">
        <f t="shared" si="1"/>
        <v>-4.7216693480611109</v>
      </c>
      <c r="AG11">
        <f t="shared" si="9"/>
        <v>-0.36196062427531506</v>
      </c>
      <c r="AH11">
        <f t="shared" si="9"/>
        <v>1.0947098848993138</v>
      </c>
      <c r="AI11" s="3">
        <f t="shared" si="15"/>
        <v>0.23277170779629058</v>
      </c>
      <c r="AJ11">
        <f t="shared" si="16"/>
        <v>5.312192777550087</v>
      </c>
      <c r="AK11">
        <f t="shared" si="2"/>
        <v>641753.99755099998</v>
      </c>
      <c r="AL11">
        <f t="shared" si="3"/>
        <v>908337.65375849989</v>
      </c>
      <c r="AM11">
        <f t="shared" si="4"/>
        <v>-0.62617591496810721</v>
      </c>
      <c r="AN11">
        <f t="shared" si="5"/>
        <v>-0.28686032179946819</v>
      </c>
      <c r="AO11" s="3">
        <v>101572.6414392595</v>
      </c>
      <c r="AP11" s="3">
        <f t="shared" si="17"/>
        <v>1.5181631886766809</v>
      </c>
      <c r="AQ11">
        <f t="shared" si="18"/>
        <v>4.0735432749593823</v>
      </c>
      <c r="AR11">
        <f t="shared" si="19"/>
        <v>-0.29593198634038476</v>
      </c>
      <c r="AS11" s="3">
        <f t="shared" si="10"/>
        <v>-2.5216814804070466</v>
      </c>
      <c r="AT11">
        <f t="shared" si="20"/>
        <v>1.2713400143945701</v>
      </c>
      <c r="AU11" s="3">
        <f t="shared" si="21"/>
        <v>9.4178200935235648</v>
      </c>
      <c r="AV11">
        <f t="shared" si="11"/>
        <v>-211.56094469242313</v>
      </c>
      <c r="AW11">
        <f t="shared" si="12"/>
        <v>-861.80266349587419</v>
      </c>
      <c r="AX11">
        <f t="shared" si="13"/>
        <v>271027.45671250776</v>
      </c>
      <c r="AY11">
        <f t="shared" si="14"/>
        <v>1122025.216196104</v>
      </c>
    </row>
    <row r="12" spans="1:51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>
        <f t="shared" si="6"/>
        <v>1.9750315989996661</v>
      </c>
      <c r="AD12">
        <f t="shared" si="7"/>
        <v>-2.4313435638939067</v>
      </c>
      <c r="AE12">
        <f t="shared" si="8"/>
        <v>10.15510136159808</v>
      </c>
      <c r="AF12">
        <f t="shared" si="1"/>
        <v>-5.4578106515442402</v>
      </c>
      <c r="AG12">
        <f t="shared" si="9"/>
        <v>-0.3182233770339673</v>
      </c>
      <c r="AH12">
        <f t="shared" si="9"/>
        <v>1.0770213540860425</v>
      </c>
      <c r="AI12" s="3">
        <f t="shared" si="15"/>
        <v>0.23942090554488499</v>
      </c>
      <c r="AJ12">
        <f t="shared" si="16"/>
        <v>5.1262911045153903</v>
      </c>
      <c r="AK12">
        <f t="shared" si="2"/>
        <v>725876.80681533332</v>
      </c>
      <c r="AL12">
        <f t="shared" si="3"/>
        <v>1022015.2196169998</v>
      </c>
      <c r="AM12">
        <f t="shared" si="4"/>
        <v>-0.63009276171027917</v>
      </c>
      <c r="AN12">
        <f t="shared" si="5"/>
        <v>-0.29164246816766654</v>
      </c>
      <c r="AO12" s="3">
        <v>101572.6414392595</v>
      </c>
      <c r="AP12" s="3">
        <f t="shared" si="17"/>
        <v>1.5047031015655952</v>
      </c>
      <c r="AQ12">
        <f t="shared" si="18"/>
        <v>4.0188715762221641</v>
      </c>
      <c r="AR12">
        <f t="shared" si="19"/>
        <v>-0.29224095357499263</v>
      </c>
      <c r="AS12" s="3">
        <f t="shared" si="10"/>
        <v>-2.8723409928364947</v>
      </c>
      <c r="AT12">
        <f t="shared" si="20"/>
        <v>1.2206158560377065</v>
      </c>
      <c r="AU12" s="3">
        <f t="shared" si="21"/>
        <v>10.532419776243387</v>
      </c>
      <c r="AV12">
        <f t="shared" si="11"/>
        <v>-200.66065654022387</v>
      </c>
      <c r="AW12">
        <f t="shared" si="12"/>
        <v>-806.4294090355836</v>
      </c>
      <c r="AX12">
        <f t="shared" si="13"/>
        <v>316790.90513844875</v>
      </c>
      <c r="AY12">
        <f t="shared" si="14"/>
        <v>1290472.4316539865</v>
      </c>
    </row>
    <row r="13" spans="1:51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>
        <f t="shared" si="6"/>
        <v>2.045710835603491</v>
      </c>
      <c r="AD13">
        <f t="shared" si="7"/>
        <v>-2.7911336892796275</v>
      </c>
      <c r="AE13">
        <f t="shared" si="8"/>
        <v>11.251465412258712</v>
      </c>
      <c r="AF13">
        <f t="shared" si="1"/>
        <v>-6.2469184175261363</v>
      </c>
      <c r="AG13">
        <f t="shared" si="9"/>
        <v>-0.35979012538572075</v>
      </c>
      <c r="AH13">
        <f t="shared" si="9"/>
        <v>1.0963640506606325</v>
      </c>
      <c r="AI13" s="3">
        <f t="shared" si="15"/>
        <v>0.24806845926385976</v>
      </c>
      <c r="AJ13">
        <f t="shared" si="16"/>
        <v>4.9740334426204216</v>
      </c>
      <c r="AK13">
        <f t="shared" si="2"/>
        <v>805640.87890000001</v>
      </c>
      <c r="AL13">
        <f t="shared" si="3"/>
        <v>1126362.078</v>
      </c>
      <c r="AM13">
        <f t="shared" si="4"/>
        <v>-0.63521509651953489</v>
      </c>
      <c r="AN13">
        <f t="shared" si="5"/>
        <v>-0.29519487435351294</v>
      </c>
      <c r="AO13" s="3">
        <v>101572.6414392595</v>
      </c>
      <c r="AP13" s="3">
        <f t="shared" si="17"/>
        <v>1.4934035357656923</v>
      </c>
      <c r="AQ13">
        <f t="shared" si="18"/>
        <v>3.9737296705883605</v>
      </c>
      <c r="AR13">
        <f t="shared" si="19"/>
        <v>-0.28438181329275791</v>
      </c>
      <c r="AS13" s="3">
        <f t="shared" si="10"/>
        <v>-3.4119204567004768</v>
      </c>
      <c r="AT13">
        <f t="shared" si="20"/>
        <v>1.1463844058880266</v>
      </c>
      <c r="AU13" s="3">
        <f t="shared" si="21"/>
        <v>11.578823851126151</v>
      </c>
      <c r="AV13">
        <f t="shared" si="11"/>
        <v>-214.67701440944759</v>
      </c>
      <c r="AW13">
        <f t="shared" si="12"/>
        <v>-853.06842175214706</v>
      </c>
      <c r="AX13">
        <f t="shared" si="13"/>
        <v>361585.7689444031</v>
      </c>
      <c r="AY13">
        <f t="shared" si="14"/>
        <v>1453176.4601066227</v>
      </c>
    </row>
    <row r="14" spans="1:51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>
        <f t="shared" si="6"/>
        <v>2.101457291573138</v>
      </c>
      <c r="AD14">
        <f t="shared" si="7"/>
        <v>-3.4063827634539514</v>
      </c>
      <c r="AE14">
        <f t="shared" si="8"/>
        <v>12.439201033993605</v>
      </c>
      <c r="AF14">
        <f t="shared" si="1"/>
        <v>-7.3070384102308132</v>
      </c>
      <c r="AG14">
        <f t="shared" si="9"/>
        <v>-0.61524907417432395</v>
      </c>
      <c r="AH14">
        <f t="shared" si="9"/>
        <v>1.1877356217348929</v>
      </c>
      <c r="AI14" s="3">
        <f t="shared" si="15"/>
        <v>0.27384256867824996</v>
      </c>
      <c r="AJ14">
        <f t="shared" si="16"/>
        <v>4.8598844631679636</v>
      </c>
      <c r="AK14">
        <f t="shared" si="2"/>
        <v>872983.02084666665</v>
      </c>
      <c r="AL14">
        <f t="shared" si="3"/>
        <v>1207918.70438</v>
      </c>
      <c r="AM14">
        <f t="shared" si="4"/>
        <v>-0.65067503009839756</v>
      </c>
      <c r="AN14">
        <f t="shared" si="5"/>
        <v>-0.29462340731196729</v>
      </c>
      <c r="AO14" s="3">
        <v>101572.6414392595</v>
      </c>
      <c r="AP14" s="3">
        <f t="shared" si="17"/>
        <v>1.4847607767123541</v>
      </c>
      <c r="AQ14">
        <f t="shared" si="18"/>
        <v>3.9396561689265894</v>
      </c>
      <c r="AR14">
        <f t="shared" si="19"/>
        <v>-0.26319644966636296</v>
      </c>
      <c r="AS14" s="3">
        <f t="shared" si="10"/>
        <v>-4.3268707450124042</v>
      </c>
      <c r="AT14">
        <f t="shared" si="20"/>
        <v>0.96112321373819876</v>
      </c>
      <c r="AU14" s="3">
        <f t="shared" si="21"/>
        <v>12.459423212281132</v>
      </c>
      <c r="AV14">
        <f t="shared" si="11"/>
        <v>-286.84185924353397</v>
      </c>
      <c r="AW14">
        <f t="shared" si="12"/>
        <v>-1130.0583002751612</v>
      </c>
      <c r="AX14">
        <f t="shared" si="13"/>
        <v>404305.0580052099</v>
      </c>
      <c r="AY14">
        <f t="shared" si="14"/>
        <v>1606608.7786708181</v>
      </c>
    </row>
    <row r="15" spans="1:51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>
        <f t="shared" si="6"/>
        <v>2.1093485549506799</v>
      </c>
      <c r="AD15">
        <f t="shared" si="7"/>
        <v>-4.762730777412755</v>
      </c>
      <c r="AE15">
        <f t="shared" si="8"/>
        <v>13.888967988420692</v>
      </c>
      <c r="AF15">
        <f t="shared" si="1"/>
        <v>-9.1556358462620757</v>
      </c>
      <c r="AG15">
        <f t="shared" si="9"/>
        <v>-1.3563480139588036</v>
      </c>
      <c r="AH15">
        <f t="shared" si="9"/>
        <v>1.449766954427087</v>
      </c>
      <c r="AI15" s="3">
        <f t="shared" si="15"/>
        <v>0.34291466301768925</v>
      </c>
      <c r="AJ15">
        <f t="shared" si="16"/>
        <v>4.8441274220909225</v>
      </c>
      <c r="AK15">
        <f t="shared" si="2"/>
        <v>882841.3188433334</v>
      </c>
      <c r="AL15">
        <f t="shared" si="3"/>
        <v>1180897.7034100001</v>
      </c>
      <c r="AM15">
        <f t="shared" si="4"/>
        <v>-0.69358504876275939</v>
      </c>
      <c r="AN15">
        <f t="shared" si="5"/>
        <v>-0.2834061352837618</v>
      </c>
      <c r="AO15" s="3">
        <v>101572.6414392595</v>
      </c>
      <c r="AP15" s="3">
        <f t="shared" si="17"/>
        <v>1.4835558130971578</v>
      </c>
      <c r="AQ15">
        <f t="shared" si="18"/>
        <v>3.9349365296334673</v>
      </c>
      <c r="AR15">
        <f t="shared" si="19"/>
        <v>-4.8316249236360541E-2</v>
      </c>
      <c r="AS15" s="3">
        <f t="shared" si="10"/>
        <v>-4.5211365384614446</v>
      </c>
      <c r="AT15">
        <f t="shared" si="20"/>
        <v>0.14089875542553909</v>
      </c>
      <c r="AU15" s="3">
        <f t="shared" si="21"/>
        <v>12.617922800195931</v>
      </c>
      <c r="AV15">
        <f t="shared" si="11"/>
        <v>-478.44089846662615</v>
      </c>
      <c r="AW15">
        <f t="shared" si="12"/>
        <v>-1882.6345686469842</v>
      </c>
      <c r="AX15">
        <f t="shared" si="13"/>
        <v>440447.59725186869</v>
      </c>
      <c r="AY15">
        <f t="shared" si="14"/>
        <v>1735214.3516706824</v>
      </c>
    </row>
    <row r="16" spans="1:51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>
        <f t="shared" si="6"/>
        <v>2.0490963882599411</v>
      </c>
      <c r="AD16">
        <f t="shared" si="7"/>
        <v>-5.9133247788337284</v>
      </c>
      <c r="AE16">
        <f t="shared" si="8"/>
        <v>15.290569338191263</v>
      </c>
      <c r="AF16">
        <f t="shared" si="1"/>
        <v>-10.865474994573788</v>
      </c>
      <c r="AG16">
        <f t="shared" si="9"/>
        <v>-1.1505940014209735</v>
      </c>
      <c r="AH16">
        <f t="shared" si="9"/>
        <v>1.401601349770571</v>
      </c>
      <c r="AI16" s="3">
        <f t="shared" si="15"/>
        <v>0.3867301895727332</v>
      </c>
      <c r="AJ16">
        <f t="shared" si="16"/>
        <v>4.9669559585778957</v>
      </c>
      <c r="AK16">
        <f t="shared" si="2"/>
        <v>809617.2979316666</v>
      </c>
      <c r="AL16">
        <f t="shared" si="3"/>
        <v>1006022.2265975</v>
      </c>
      <c r="AM16">
        <f t="shared" si="4"/>
        <v>-0.72198063209717123</v>
      </c>
      <c r="AN16">
        <f t="shared" si="5"/>
        <v>-0.27231641712706317</v>
      </c>
      <c r="AO16" s="3">
        <v>101572.6414392595</v>
      </c>
      <c r="AP16" s="3">
        <f t="shared" si="17"/>
        <v>1.4928720162141536</v>
      </c>
      <c r="AQ16">
        <f t="shared" si="18"/>
        <v>3.9716229124698175</v>
      </c>
      <c r="AR16">
        <f t="shared" si="19"/>
        <v>0.40890405538833174</v>
      </c>
      <c r="AS16" s="3">
        <f t="shared" si="10"/>
        <v>-5.0358825787628758</v>
      </c>
      <c r="AT16">
        <f t="shared" si="20"/>
        <v>-1.057336785214769</v>
      </c>
      <c r="AU16" s="3">
        <f t="shared" si="21"/>
        <v>11.690673912622346</v>
      </c>
      <c r="AV16">
        <f t="shared" si="11"/>
        <v>-396.54257977174865</v>
      </c>
      <c r="AW16">
        <f t="shared" si="12"/>
        <v>-1574.9175955913672</v>
      </c>
      <c r="AX16">
        <f t="shared" si="13"/>
        <v>445863.31939276541</v>
      </c>
      <c r="AY16">
        <f t="shared" si="14"/>
        <v>1754429.3149893344</v>
      </c>
    </row>
    <row r="17" spans="1:51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>
        <f t="shared" si="6"/>
        <v>2.0237588867885554</v>
      </c>
      <c r="AD17">
        <f t="shared" si="7"/>
        <v>-7.4601441301085076</v>
      </c>
      <c r="AE17">
        <f t="shared" si="8"/>
        <v>16.815645384239986</v>
      </c>
      <c r="AF17">
        <f t="shared" si="1"/>
        <v>-12.938143728219952</v>
      </c>
      <c r="AG17">
        <f t="shared" si="9"/>
        <v>-1.5468193512747792</v>
      </c>
      <c r="AH17">
        <f t="shared" si="9"/>
        <v>1.5250760460487225</v>
      </c>
      <c r="AI17" s="3">
        <f t="shared" si="15"/>
        <v>0.44364304548788408</v>
      </c>
      <c r="AJ17">
        <f t="shared" si="16"/>
        <v>5.0203931097863954</v>
      </c>
      <c r="AK17">
        <f t="shared" si="2"/>
        <v>780207.06103233341</v>
      </c>
      <c r="AL17">
        <f t="shared" si="3"/>
        <v>938083.18646650005</v>
      </c>
      <c r="AM17">
        <f t="shared" si="4"/>
        <v>-0.76031754566092313</v>
      </c>
      <c r="AN17">
        <f t="shared" si="5"/>
        <v>-0.26166215002218768</v>
      </c>
      <c r="AO17" s="3">
        <v>101572.6414392595</v>
      </c>
      <c r="AP17" s="3">
        <f t="shared" si="17"/>
        <v>1.4968711952821967</v>
      </c>
      <c r="AQ17">
        <f t="shared" si="18"/>
        <v>3.9875108319074863</v>
      </c>
      <c r="AR17">
        <f t="shared" si="19"/>
        <v>0.18982973499710903</v>
      </c>
      <c r="AS17" s="3">
        <f t="shared" si="10"/>
        <v>-4.9569208555155395</v>
      </c>
      <c r="AT17">
        <f t="shared" si="20"/>
        <v>-0.42788844979717666</v>
      </c>
      <c r="AU17" s="3">
        <f t="shared" si="21"/>
        <v>11.351203698515786</v>
      </c>
      <c r="AV17">
        <f t="shared" si="11"/>
        <v>-475.41460495944301</v>
      </c>
      <c r="AW17">
        <f t="shared" si="12"/>
        <v>-1895.7208869227975</v>
      </c>
      <c r="AX17">
        <f t="shared" si="13"/>
        <v>406256.88068500644</v>
      </c>
      <c r="AY17">
        <f t="shared" si="14"/>
        <v>1613491.5823281452</v>
      </c>
    </row>
    <row r="18" spans="1:51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>
        <f t="shared" si="6"/>
        <v>1.9889766262555886</v>
      </c>
      <c r="AD18">
        <f t="shared" si="7"/>
        <v>-8.2722595442189721</v>
      </c>
      <c r="AE18">
        <f t="shared" si="8"/>
        <v>18.09725157922113</v>
      </c>
      <c r="AF18">
        <f t="shared" si="1"/>
        <v>-14.284694887913385</v>
      </c>
      <c r="AG18">
        <f t="shared" si="9"/>
        <v>-0.81211541411046451</v>
      </c>
      <c r="AH18">
        <f t="shared" si="9"/>
        <v>1.2816061949811441</v>
      </c>
      <c r="AI18" s="3">
        <f t="shared" si="15"/>
        <v>0.45710032310746018</v>
      </c>
      <c r="AJ18">
        <f t="shared" si="16"/>
        <v>5.0955536395732635</v>
      </c>
      <c r="AK18">
        <f t="shared" si="2"/>
        <v>741129.91105766676</v>
      </c>
      <c r="AL18">
        <f t="shared" si="3"/>
        <v>853260.32899850002</v>
      </c>
      <c r="AM18">
        <f t="shared" si="4"/>
        <v>-0.76963332092560777</v>
      </c>
      <c r="AN18">
        <f t="shared" si="5"/>
        <v>-0.25742906302136725</v>
      </c>
      <c r="AO18" s="3">
        <v>101572.6414392595</v>
      </c>
      <c r="AP18" s="3">
        <f t="shared" si="17"/>
        <v>1.5024424457266217</v>
      </c>
      <c r="AQ18">
        <f t="shared" si="18"/>
        <v>4.0097857169615363</v>
      </c>
      <c r="AR18">
        <f t="shared" si="19"/>
        <v>0.26136084483097033</v>
      </c>
      <c r="AS18" s="3" t="e">
        <f t="shared" si="10"/>
        <v>#DIV/0!</v>
      </c>
      <c r="AT18">
        <f t="shared" si="20"/>
        <v>-0.57178004831452856</v>
      </c>
      <c r="AU18" s="3">
        <f t="shared" si="21"/>
        <v>10.844273357361443</v>
      </c>
      <c r="AV18">
        <f t="shared" si="11"/>
        <v>-273.24224345738531</v>
      </c>
      <c r="AW18">
        <f t="shared" si="12"/>
        <v>-1095.6428450859505</v>
      </c>
      <c r="AX18">
        <f t="shared" si="13"/>
        <v>390643.99345051649</v>
      </c>
      <c r="AY18">
        <f t="shared" si="14"/>
        <v>1557691.0688639663</v>
      </c>
    </row>
    <row r="35" spans="59:60" x14ac:dyDescent="0.25">
      <c r="BG35" s="1" t="s">
        <v>29</v>
      </c>
      <c r="BH35" s="1" t="s">
        <v>30</v>
      </c>
    </row>
    <row r="36" spans="59:60" x14ac:dyDescent="0.25">
      <c r="BG36" s="1">
        <v>1.3664000000000001</v>
      </c>
      <c r="BH36" s="1">
        <v>0.251</v>
      </c>
    </row>
    <row r="37" spans="59:60" x14ac:dyDescent="0.25">
      <c r="BG37" s="1">
        <v>1.2961</v>
      </c>
      <c r="BH37" s="1">
        <v>0.27110000000000001</v>
      </c>
    </row>
    <row r="38" spans="59:60" x14ac:dyDescent="0.25">
      <c r="BG38" s="1">
        <v>1.2944</v>
      </c>
      <c r="BH38" s="1">
        <v>0.2298</v>
      </c>
    </row>
    <row r="39" spans="59:60" x14ac:dyDescent="0.25">
      <c r="BG39" s="1">
        <v>1.2937000000000001</v>
      </c>
      <c r="BH39" s="1">
        <v>0.24590000000000001</v>
      </c>
    </row>
    <row r="40" spans="59:60" x14ac:dyDescent="0.25">
      <c r="BG40" s="1">
        <v>1.3320000000000001</v>
      </c>
      <c r="BH40" s="1">
        <v>0.28539999999999999</v>
      </c>
    </row>
    <row r="41" spans="59:60" x14ac:dyDescent="0.25">
      <c r="BG41" s="1">
        <v>1.3442000000000001</v>
      </c>
      <c r="BH41" s="1">
        <v>0.30330000000000001</v>
      </c>
    </row>
    <row r="42" spans="59:60" x14ac:dyDescent="0.25">
      <c r="BG42" s="1">
        <f>AVERAGE(BG36:BG41)</f>
        <v>1.3211333333333333</v>
      </c>
      <c r="BH42" s="1">
        <f>AVERAGE(BH36:BH41)</f>
        <v>0.26441666666666669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2016-01-31T08:30:55Z</dcterms:modified>
  <dc:language>en-US</dc:language>
</cp:coreProperties>
</file>