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"/>
    </mc:Choice>
  </mc:AlternateContent>
  <bookViews>
    <workbookView xWindow="0" yWindow="0" windowWidth="16380" windowHeight="8196" tabRatio="19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L68" i="1" l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22" i="1"/>
  <c r="AT68" i="1" l="1"/>
  <c r="AS68" i="1"/>
  <c r="AR68" i="1"/>
  <c r="AQ68" i="1"/>
  <c r="AP68" i="1"/>
  <c r="AO68" i="1"/>
  <c r="AN68" i="1"/>
  <c r="AM68" i="1"/>
  <c r="AK68" i="1"/>
  <c r="AJ68" i="1"/>
  <c r="AI68" i="1"/>
  <c r="AH68" i="1"/>
  <c r="AG68" i="1"/>
  <c r="AF68" i="1"/>
  <c r="AE68" i="1"/>
  <c r="AD68" i="1"/>
  <c r="AT67" i="1"/>
  <c r="AS67" i="1"/>
  <c r="AR67" i="1"/>
  <c r="AQ67" i="1"/>
  <c r="AP67" i="1"/>
  <c r="AO67" i="1"/>
  <c r="AN67" i="1"/>
  <c r="AM67" i="1"/>
  <c r="AK67" i="1"/>
  <c r="AJ67" i="1"/>
  <c r="AI67" i="1"/>
  <c r="AH67" i="1"/>
  <c r="AG67" i="1"/>
  <c r="AF67" i="1"/>
  <c r="AE67" i="1"/>
  <c r="AD67" i="1"/>
  <c r="AT66" i="1"/>
  <c r="AS66" i="1"/>
  <c r="AR66" i="1"/>
  <c r="AQ66" i="1"/>
  <c r="AP66" i="1"/>
  <c r="AO66" i="1"/>
  <c r="AN66" i="1"/>
  <c r="AM66" i="1"/>
  <c r="AK66" i="1"/>
  <c r="AJ66" i="1"/>
  <c r="AI66" i="1"/>
  <c r="AH66" i="1"/>
  <c r="AG66" i="1"/>
  <c r="AF66" i="1"/>
  <c r="AE66" i="1"/>
  <c r="AD66" i="1"/>
  <c r="AT65" i="1"/>
  <c r="AS65" i="1"/>
  <c r="AR65" i="1"/>
  <c r="AQ65" i="1"/>
  <c r="AP65" i="1"/>
  <c r="AO65" i="1"/>
  <c r="AN65" i="1"/>
  <c r="AM65" i="1"/>
  <c r="AK65" i="1"/>
  <c r="AJ65" i="1"/>
  <c r="AI65" i="1"/>
  <c r="AH65" i="1"/>
  <c r="AG65" i="1"/>
  <c r="AF65" i="1"/>
  <c r="AE65" i="1"/>
  <c r="AD65" i="1"/>
  <c r="AT64" i="1"/>
  <c r="AS64" i="1"/>
  <c r="AR64" i="1"/>
  <c r="AQ64" i="1"/>
  <c r="AP64" i="1"/>
  <c r="AO64" i="1"/>
  <c r="AN64" i="1"/>
  <c r="AM64" i="1"/>
  <c r="AK64" i="1"/>
  <c r="AJ64" i="1"/>
  <c r="AI64" i="1"/>
  <c r="AH64" i="1"/>
  <c r="AG64" i="1"/>
  <c r="AF64" i="1"/>
  <c r="AE64" i="1"/>
  <c r="AD64" i="1"/>
  <c r="AT63" i="1"/>
  <c r="AS63" i="1"/>
  <c r="AR63" i="1"/>
  <c r="AQ63" i="1"/>
  <c r="AP63" i="1"/>
  <c r="AO63" i="1"/>
  <c r="AN63" i="1"/>
  <c r="AM63" i="1"/>
  <c r="AK63" i="1"/>
  <c r="AJ63" i="1"/>
  <c r="AI63" i="1"/>
  <c r="AH63" i="1"/>
  <c r="AG63" i="1"/>
  <c r="AF63" i="1"/>
  <c r="AE63" i="1"/>
  <c r="AD63" i="1"/>
  <c r="AT62" i="1"/>
  <c r="AS62" i="1"/>
  <c r="AR62" i="1"/>
  <c r="AQ62" i="1"/>
  <c r="AP62" i="1"/>
  <c r="AO62" i="1"/>
  <c r="AN62" i="1"/>
  <c r="AM62" i="1"/>
  <c r="AK62" i="1"/>
  <c r="AJ62" i="1"/>
  <c r="AI62" i="1"/>
  <c r="AH62" i="1"/>
  <c r="AG62" i="1"/>
  <c r="AF62" i="1"/>
  <c r="AE62" i="1"/>
  <c r="AD62" i="1"/>
  <c r="AT61" i="1"/>
  <c r="AS61" i="1"/>
  <c r="AR61" i="1"/>
  <c r="AQ61" i="1"/>
  <c r="AP61" i="1"/>
  <c r="AO61" i="1"/>
  <c r="AN61" i="1"/>
  <c r="AM61" i="1"/>
  <c r="AK61" i="1"/>
  <c r="AJ61" i="1"/>
  <c r="AI61" i="1"/>
  <c r="AH61" i="1"/>
  <c r="AG61" i="1"/>
  <c r="AF61" i="1"/>
  <c r="AE61" i="1"/>
  <c r="AD61" i="1"/>
  <c r="AT60" i="1"/>
  <c r="AS60" i="1"/>
  <c r="AR60" i="1"/>
  <c r="AQ60" i="1"/>
  <c r="AP60" i="1"/>
  <c r="AO60" i="1"/>
  <c r="AN60" i="1"/>
  <c r="AM60" i="1"/>
  <c r="AK60" i="1"/>
  <c r="AJ60" i="1"/>
  <c r="AI60" i="1"/>
  <c r="AH60" i="1"/>
  <c r="AG60" i="1"/>
  <c r="AF60" i="1"/>
  <c r="AE60" i="1"/>
  <c r="AD60" i="1"/>
  <c r="AT59" i="1"/>
  <c r="AS59" i="1"/>
  <c r="AR59" i="1"/>
  <c r="AQ59" i="1"/>
  <c r="AP59" i="1"/>
  <c r="AO59" i="1"/>
  <c r="AN59" i="1"/>
  <c r="AM59" i="1"/>
  <c r="AK59" i="1"/>
  <c r="AJ59" i="1"/>
  <c r="AI59" i="1"/>
  <c r="AH59" i="1"/>
  <c r="AG59" i="1"/>
  <c r="AF59" i="1"/>
  <c r="AE59" i="1"/>
  <c r="AD59" i="1"/>
  <c r="AT58" i="1"/>
  <c r="AS58" i="1"/>
  <c r="AR58" i="1"/>
  <c r="AQ58" i="1"/>
  <c r="AP58" i="1"/>
  <c r="AO58" i="1"/>
  <c r="AN58" i="1"/>
  <c r="AM58" i="1"/>
  <c r="AK58" i="1"/>
  <c r="AJ58" i="1"/>
  <c r="AI58" i="1"/>
  <c r="AH58" i="1"/>
  <c r="AG58" i="1"/>
  <c r="AF58" i="1"/>
  <c r="AE58" i="1"/>
  <c r="AD58" i="1"/>
  <c r="AT57" i="1"/>
  <c r="AS57" i="1"/>
  <c r="AR57" i="1"/>
  <c r="AQ57" i="1"/>
  <c r="AP57" i="1"/>
  <c r="AO57" i="1"/>
  <c r="AN57" i="1"/>
  <c r="AM57" i="1"/>
  <c r="AK57" i="1"/>
  <c r="AJ57" i="1"/>
  <c r="AI57" i="1"/>
  <c r="AH57" i="1"/>
  <c r="AG57" i="1"/>
  <c r="AF57" i="1"/>
  <c r="AE57" i="1"/>
  <c r="AD57" i="1"/>
  <c r="AT56" i="1"/>
  <c r="AS56" i="1"/>
  <c r="AR56" i="1"/>
  <c r="AQ56" i="1"/>
  <c r="AP56" i="1"/>
  <c r="AO56" i="1"/>
  <c r="AN56" i="1"/>
  <c r="AM56" i="1"/>
  <c r="AK56" i="1"/>
  <c r="AJ56" i="1"/>
  <c r="AI56" i="1"/>
  <c r="AH56" i="1"/>
  <c r="AG56" i="1"/>
  <c r="AF56" i="1"/>
  <c r="AE56" i="1"/>
  <c r="AD56" i="1"/>
  <c r="AT55" i="1"/>
  <c r="AS55" i="1"/>
  <c r="AR55" i="1"/>
  <c r="AQ55" i="1"/>
  <c r="AP55" i="1"/>
  <c r="AO55" i="1"/>
  <c r="AN55" i="1"/>
  <c r="AM55" i="1"/>
  <c r="AK55" i="1"/>
  <c r="AJ55" i="1"/>
  <c r="AI55" i="1"/>
  <c r="AH55" i="1"/>
  <c r="AG55" i="1"/>
  <c r="AF55" i="1"/>
  <c r="AE55" i="1"/>
  <c r="AD55" i="1"/>
  <c r="AT54" i="1"/>
  <c r="AS54" i="1"/>
  <c r="AR54" i="1"/>
  <c r="AQ54" i="1"/>
  <c r="AP54" i="1"/>
  <c r="AO54" i="1"/>
  <c r="AN54" i="1"/>
  <c r="AM54" i="1"/>
  <c r="AK54" i="1"/>
  <c r="AJ54" i="1"/>
  <c r="AI54" i="1"/>
  <c r="AH54" i="1"/>
  <c r="AG54" i="1"/>
  <c r="AF54" i="1"/>
  <c r="AE54" i="1"/>
  <c r="AD54" i="1"/>
  <c r="AT53" i="1"/>
  <c r="AS53" i="1"/>
  <c r="AR53" i="1"/>
  <c r="AQ53" i="1"/>
  <c r="AP53" i="1"/>
  <c r="AO53" i="1"/>
  <c r="AN53" i="1"/>
  <c r="AM53" i="1"/>
  <c r="AK53" i="1"/>
  <c r="AJ53" i="1"/>
  <c r="AI53" i="1"/>
  <c r="AH53" i="1"/>
  <c r="AG53" i="1"/>
  <c r="AF53" i="1"/>
  <c r="AE53" i="1"/>
  <c r="AD53" i="1"/>
  <c r="AT52" i="1"/>
  <c r="AS52" i="1"/>
  <c r="AR52" i="1"/>
  <c r="AQ52" i="1"/>
  <c r="AP52" i="1"/>
  <c r="AO52" i="1"/>
  <c r="AN52" i="1"/>
  <c r="AM52" i="1"/>
  <c r="AK52" i="1"/>
  <c r="AJ52" i="1"/>
  <c r="AI52" i="1"/>
  <c r="AH52" i="1"/>
  <c r="AG52" i="1"/>
  <c r="AF52" i="1"/>
  <c r="AE52" i="1"/>
  <c r="AD52" i="1"/>
  <c r="AT51" i="1"/>
  <c r="AS51" i="1"/>
  <c r="AR51" i="1"/>
  <c r="AQ51" i="1"/>
  <c r="AP51" i="1"/>
  <c r="AO51" i="1"/>
  <c r="AN51" i="1"/>
  <c r="AM51" i="1"/>
  <c r="AK51" i="1"/>
  <c r="AJ51" i="1"/>
  <c r="AI51" i="1"/>
  <c r="AH51" i="1"/>
  <c r="AG51" i="1"/>
  <c r="AF51" i="1"/>
  <c r="AE51" i="1"/>
  <c r="AD51" i="1"/>
  <c r="AT50" i="1"/>
  <c r="AS50" i="1"/>
  <c r="AR50" i="1"/>
  <c r="AQ50" i="1"/>
  <c r="AP50" i="1"/>
  <c r="AO50" i="1"/>
  <c r="AN50" i="1"/>
  <c r="AM50" i="1"/>
  <c r="AK50" i="1"/>
  <c r="AJ50" i="1"/>
  <c r="AI50" i="1"/>
  <c r="AH50" i="1"/>
  <c r="AG50" i="1"/>
  <c r="AF50" i="1"/>
  <c r="AE50" i="1"/>
  <c r="AD50" i="1"/>
  <c r="AT49" i="1"/>
  <c r="AS49" i="1"/>
  <c r="AR49" i="1"/>
  <c r="AQ49" i="1"/>
  <c r="AP49" i="1"/>
  <c r="AO49" i="1"/>
  <c r="AN49" i="1"/>
  <c r="AM49" i="1"/>
  <c r="AK49" i="1"/>
  <c r="AJ49" i="1"/>
  <c r="AI49" i="1"/>
  <c r="AH49" i="1"/>
  <c r="AG49" i="1"/>
  <c r="AF49" i="1"/>
  <c r="AE49" i="1"/>
  <c r="AD49" i="1"/>
  <c r="AT48" i="1"/>
  <c r="AS48" i="1"/>
  <c r="AR48" i="1"/>
  <c r="AQ48" i="1"/>
  <c r="AP48" i="1"/>
  <c r="AO48" i="1"/>
  <c r="AN48" i="1"/>
  <c r="AM48" i="1"/>
  <c r="AK48" i="1"/>
  <c r="AJ48" i="1"/>
  <c r="AI48" i="1"/>
  <c r="AH48" i="1"/>
  <c r="AG48" i="1"/>
  <c r="AF48" i="1"/>
  <c r="AE48" i="1"/>
  <c r="AD48" i="1"/>
  <c r="AT47" i="1"/>
  <c r="AS47" i="1"/>
  <c r="AR47" i="1"/>
  <c r="AQ47" i="1"/>
  <c r="AP47" i="1"/>
  <c r="AO47" i="1"/>
  <c r="AN47" i="1"/>
  <c r="AM47" i="1"/>
  <c r="AK47" i="1"/>
  <c r="AJ47" i="1"/>
  <c r="AI47" i="1"/>
  <c r="AH47" i="1"/>
  <c r="AG47" i="1"/>
  <c r="AF47" i="1"/>
  <c r="AE47" i="1"/>
  <c r="AD47" i="1"/>
  <c r="AT46" i="1"/>
  <c r="AS46" i="1"/>
  <c r="AR46" i="1"/>
  <c r="AQ46" i="1"/>
  <c r="AP46" i="1"/>
  <c r="AO46" i="1"/>
  <c r="AN46" i="1"/>
  <c r="AM46" i="1"/>
  <c r="AK46" i="1"/>
  <c r="AJ46" i="1"/>
  <c r="AI46" i="1"/>
  <c r="AH46" i="1"/>
  <c r="AG46" i="1"/>
  <c r="AF46" i="1"/>
  <c r="AE46" i="1"/>
  <c r="AD46" i="1"/>
  <c r="AT45" i="1"/>
  <c r="AS45" i="1"/>
  <c r="AR45" i="1"/>
  <c r="AQ45" i="1"/>
  <c r="AP45" i="1"/>
  <c r="AO45" i="1"/>
  <c r="AN45" i="1"/>
  <c r="AM45" i="1"/>
  <c r="AK45" i="1"/>
  <c r="AJ45" i="1"/>
  <c r="AI45" i="1"/>
  <c r="AH45" i="1"/>
  <c r="AG45" i="1"/>
  <c r="AF45" i="1"/>
  <c r="AE45" i="1"/>
  <c r="AD45" i="1"/>
  <c r="AT44" i="1"/>
  <c r="AS44" i="1"/>
  <c r="AR44" i="1"/>
  <c r="AQ44" i="1"/>
  <c r="AP44" i="1"/>
  <c r="AO44" i="1"/>
  <c r="AN44" i="1"/>
  <c r="AM44" i="1"/>
  <c r="AK44" i="1"/>
  <c r="AJ44" i="1"/>
  <c r="AI44" i="1"/>
  <c r="AH44" i="1"/>
  <c r="AG44" i="1"/>
  <c r="AF44" i="1"/>
  <c r="AE44" i="1"/>
  <c r="AD44" i="1"/>
  <c r="AT43" i="1"/>
  <c r="AS43" i="1"/>
  <c r="AR43" i="1"/>
  <c r="AQ43" i="1"/>
  <c r="AP43" i="1"/>
  <c r="AO43" i="1"/>
  <c r="AN43" i="1"/>
  <c r="AM43" i="1"/>
  <c r="AK43" i="1"/>
  <c r="AJ43" i="1"/>
  <c r="AI43" i="1"/>
  <c r="AH43" i="1"/>
  <c r="AG43" i="1"/>
  <c r="AF43" i="1"/>
  <c r="AE43" i="1"/>
  <c r="AD43" i="1"/>
  <c r="AT42" i="1"/>
  <c r="AS42" i="1"/>
  <c r="AR42" i="1"/>
  <c r="AQ42" i="1"/>
  <c r="AP42" i="1"/>
  <c r="AO42" i="1"/>
  <c r="AN42" i="1"/>
  <c r="AM42" i="1"/>
  <c r="AK42" i="1"/>
  <c r="AJ42" i="1"/>
  <c r="AI42" i="1"/>
  <c r="AH42" i="1"/>
  <c r="AG42" i="1"/>
  <c r="AF42" i="1"/>
  <c r="AE42" i="1"/>
  <c r="AD42" i="1"/>
  <c r="AT41" i="1"/>
  <c r="AS41" i="1"/>
  <c r="AR41" i="1"/>
  <c r="AQ41" i="1"/>
  <c r="AP41" i="1"/>
  <c r="AO41" i="1"/>
  <c r="AN41" i="1"/>
  <c r="AM41" i="1"/>
  <c r="AK41" i="1"/>
  <c r="AJ41" i="1"/>
  <c r="AI41" i="1"/>
  <c r="AH41" i="1"/>
  <c r="AG41" i="1"/>
  <c r="AF41" i="1"/>
  <c r="AE41" i="1"/>
  <c r="AD41" i="1"/>
  <c r="AT40" i="1"/>
  <c r="AS40" i="1"/>
  <c r="AR40" i="1"/>
  <c r="AQ40" i="1"/>
  <c r="AP40" i="1"/>
  <c r="AO40" i="1"/>
  <c r="AN40" i="1"/>
  <c r="AM40" i="1"/>
  <c r="AK40" i="1"/>
  <c r="AJ40" i="1"/>
  <c r="AI40" i="1"/>
  <c r="AH40" i="1"/>
  <c r="AG40" i="1"/>
  <c r="AF40" i="1"/>
  <c r="AE40" i="1"/>
  <c r="AD40" i="1"/>
  <c r="AT39" i="1"/>
  <c r="AS39" i="1"/>
  <c r="AR39" i="1"/>
  <c r="AQ39" i="1"/>
  <c r="AP39" i="1"/>
  <c r="AO39" i="1"/>
  <c r="AN39" i="1"/>
  <c r="AM39" i="1"/>
  <c r="AK39" i="1"/>
  <c r="AJ39" i="1"/>
  <c r="AI39" i="1"/>
  <c r="AH39" i="1"/>
  <c r="AG39" i="1"/>
  <c r="AF39" i="1"/>
  <c r="AE39" i="1"/>
  <c r="AD39" i="1"/>
  <c r="AT38" i="1"/>
  <c r="AS38" i="1"/>
  <c r="AR38" i="1"/>
  <c r="AQ38" i="1"/>
  <c r="AP38" i="1"/>
  <c r="AO38" i="1"/>
  <c r="AN38" i="1"/>
  <c r="AM38" i="1"/>
  <c r="AK38" i="1"/>
  <c r="AJ38" i="1"/>
  <c r="AI38" i="1"/>
  <c r="AH38" i="1"/>
  <c r="AG38" i="1"/>
  <c r="AF38" i="1"/>
  <c r="AE38" i="1"/>
  <c r="AD38" i="1"/>
  <c r="AT37" i="1"/>
  <c r="AS37" i="1"/>
  <c r="AR37" i="1"/>
  <c r="AQ37" i="1"/>
  <c r="AP37" i="1"/>
  <c r="AO37" i="1"/>
  <c r="AN37" i="1"/>
  <c r="AM37" i="1"/>
  <c r="AK37" i="1"/>
  <c r="AJ37" i="1"/>
  <c r="AI37" i="1"/>
  <c r="AH37" i="1"/>
  <c r="AG37" i="1"/>
  <c r="AF37" i="1"/>
  <c r="AE37" i="1"/>
  <c r="AD37" i="1"/>
  <c r="AT36" i="1"/>
  <c r="AS36" i="1"/>
  <c r="AR36" i="1"/>
  <c r="AQ36" i="1"/>
  <c r="AP36" i="1"/>
  <c r="AO36" i="1"/>
  <c r="AN36" i="1"/>
  <c r="AM36" i="1"/>
  <c r="AK36" i="1"/>
  <c r="AJ36" i="1"/>
  <c r="AI36" i="1"/>
  <c r="AH36" i="1"/>
  <c r="AG36" i="1"/>
  <c r="AF36" i="1"/>
  <c r="AE36" i="1"/>
  <c r="AD36" i="1"/>
  <c r="AT35" i="1"/>
  <c r="AS35" i="1"/>
  <c r="AR35" i="1"/>
  <c r="AQ35" i="1"/>
  <c r="AP35" i="1"/>
  <c r="AO35" i="1"/>
  <c r="AN35" i="1"/>
  <c r="AM35" i="1"/>
  <c r="AK35" i="1"/>
  <c r="AJ35" i="1"/>
  <c r="AI35" i="1"/>
  <c r="AH35" i="1"/>
  <c r="AG35" i="1"/>
  <c r="AF35" i="1"/>
  <c r="AE35" i="1"/>
  <c r="AD35" i="1"/>
  <c r="AT34" i="1"/>
  <c r="AS34" i="1"/>
  <c r="AR34" i="1"/>
  <c r="AQ34" i="1"/>
  <c r="AP34" i="1"/>
  <c r="AO34" i="1"/>
  <c r="AN34" i="1"/>
  <c r="AM34" i="1"/>
  <c r="AK34" i="1"/>
  <c r="AJ34" i="1"/>
  <c r="AI34" i="1"/>
  <c r="AH34" i="1"/>
  <c r="AG34" i="1"/>
  <c r="AF34" i="1"/>
  <c r="AE34" i="1"/>
  <c r="AD34" i="1"/>
  <c r="AT33" i="1"/>
  <c r="AS33" i="1"/>
  <c r="AR33" i="1"/>
  <c r="AQ33" i="1"/>
  <c r="AP33" i="1"/>
  <c r="AO33" i="1"/>
  <c r="AN33" i="1"/>
  <c r="AM33" i="1"/>
  <c r="AK33" i="1"/>
  <c r="AJ33" i="1"/>
  <c r="AI33" i="1"/>
  <c r="AH33" i="1"/>
  <c r="AG33" i="1"/>
  <c r="AF33" i="1"/>
  <c r="AE33" i="1"/>
  <c r="AD33" i="1"/>
  <c r="AT32" i="1"/>
  <c r="AS32" i="1"/>
  <c r="AR32" i="1"/>
  <c r="AQ32" i="1"/>
  <c r="AP32" i="1"/>
  <c r="AO32" i="1"/>
  <c r="AN32" i="1"/>
  <c r="AM32" i="1"/>
  <c r="AK32" i="1"/>
  <c r="AJ32" i="1"/>
  <c r="AI32" i="1"/>
  <c r="AH32" i="1"/>
  <c r="AG32" i="1"/>
  <c r="AF32" i="1"/>
  <c r="AE32" i="1"/>
  <c r="AD32" i="1"/>
  <c r="AT31" i="1"/>
  <c r="AS31" i="1"/>
  <c r="AR31" i="1"/>
  <c r="AQ31" i="1"/>
  <c r="AP31" i="1"/>
  <c r="AO31" i="1"/>
  <c r="AN31" i="1"/>
  <c r="AM31" i="1"/>
  <c r="AK31" i="1"/>
  <c r="AJ31" i="1"/>
  <c r="AI31" i="1"/>
  <c r="AH31" i="1"/>
  <c r="AG31" i="1"/>
  <c r="AF31" i="1"/>
  <c r="AE31" i="1"/>
  <c r="AD31" i="1"/>
  <c r="AT30" i="1"/>
  <c r="AS30" i="1"/>
  <c r="AR30" i="1"/>
  <c r="AQ30" i="1"/>
  <c r="AP30" i="1"/>
  <c r="AO30" i="1"/>
  <c r="AN30" i="1"/>
  <c r="AM30" i="1"/>
  <c r="AK30" i="1"/>
  <c r="AJ30" i="1"/>
  <c r="AI30" i="1"/>
  <c r="AH30" i="1"/>
  <c r="AG30" i="1"/>
  <c r="AF30" i="1"/>
  <c r="AE30" i="1"/>
  <c r="AD30" i="1"/>
  <c r="AT29" i="1"/>
  <c r="AS29" i="1"/>
  <c r="AR29" i="1"/>
  <c r="AQ29" i="1"/>
  <c r="AP29" i="1"/>
  <c r="AO29" i="1"/>
  <c r="AN29" i="1"/>
  <c r="AM29" i="1"/>
  <c r="AK29" i="1"/>
  <c r="AJ29" i="1"/>
  <c r="AI29" i="1"/>
  <c r="AH29" i="1"/>
  <c r="AG29" i="1"/>
  <c r="AF29" i="1"/>
  <c r="AE29" i="1"/>
  <c r="AD29" i="1"/>
  <c r="AT28" i="1"/>
  <c r="AS28" i="1"/>
  <c r="AR28" i="1"/>
  <c r="AQ28" i="1"/>
  <c r="AP28" i="1"/>
  <c r="AO28" i="1"/>
  <c r="AN28" i="1"/>
  <c r="AM28" i="1"/>
  <c r="AK28" i="1"/>
  <c r="AJ28" i="1"/>
  <c r="AI28" i="1"/>
  <c r="AH28" i="1"/>
  <c r="AG28" i="1"/>
  <c r="AF28" i="1"/>
  <c r="AE28" i="1"/>
  <c r="AD28" i="1"/>
  <c r="AT27" i="1"/>
  <c r="AS27" i="1"/>
  <c r="AR27" i="1"/>
  <c r="AQ27" i="1"/>
  <c r="AP27" i="1"/>
  <c r="AO27" i="1"/>
  <c r="AN27" i="1"/>
  <c r="AM27" i="1"/>
  <c r="AK27" i="1"/>
  <c r="AJ27" i="1"/>
  <c r="AI27" i="1"/>
  <c r="AH27" i="1"/>
  <c r="AG27" i="1"/>
  <c r="AF27" i="1"/>
  <c r="AE27" i="1"/>
  <c r="AD27" i="1"/>
  <c r="AT26" i="1"/>
  <c r="AS26" i="1"/>
  <c r="AR26" i="1"/>
  <c r="AQ26" i="1"/>
  <c r="AP26" i="1"/>
  <c r="AO26" i="1"/>
  <c r="AN26" i="1"/>
  <c r="AM26" i="1"/>
  <c r="AK26" i="1"/>
  <c r="AJ26" i="1"/>
  <c r="AI26" i="1"/>
  <c r="AH26" i="1"/>
  <c r="AG26" i="1"/>
  <c r="AF26" i="1"/>
  <c r="AE26" i="1"/>
  <c r="AD26" i="1"/>
  <c r="AT25" i="1"/>
  <c r="AS25" i="1"/>
  <c r="AR25" i="1"/>
  <c r="AQ25" i="1"/>
  <c r="AP25" i="1"/>
  <c r="AO25" i="1"/>
  <c r="AN25" i="1"/>
  <c r="AM25" i="1"/>
  <c r="AK25" i="1"/>
  <c r="AJ25" i="1"/>
  <c r="AI25" i="1"/>
  <c r="AH25" i="1"/>
  <c r="AG25" i="1"/>
  <c r="AF25" i="1"/>
  <c r="AE25" i="1"/>
  <c r="AD25" i="1"/>
  <c r="AT24" i="1"/>
  <c r="AS24" i="1"/>
  <c r="AR24" i="1"/>
  <c r="AQ24" i="1"/>
  <c r="AP24" i="1"/>
  <c r="AO24" i="1"/>
  <c r="AN24" i="1"/>
  <c r="AM24" i="1"/>
  <c r="AK24" i="1"/>
  <c r="AJ24" i="1"/>
  <c r="AI24" i="1"/>
  <c r="AH24" i="1"/>
  <c r="AG24" i="1"/>
  <c r="AF24" i="1"/>
  <c r="AE24" i="1"/>
  <c r="AD24" i="1"/>
  <c r="AT23" i="1"/>
  <c r="AS23" i="1"/>
  <c r="AR23" i="1"/>
  <c r="AQ23" i="1"/>
  <c r="AP23" i="1"/>
  <c r="AO23" i="1"/>
  <c r="AN23" i="1"/>
  <c r="AM23" i="1"/>
  <c r="AK23" i="1"/>
  <c r="AJ23" i="1"/>
  <c r="AI23" i="1"/>
  <c r="AH23" i="1"/>
  <c r="AG23" i="1"/>
  <c r="AF23" i="1"/>
  <c r="AE23" i="1"/>
  <c r="AD23" i="1"/>
  <c r="AT22" i="1"/>
  <c r="AS22" i="1"/>
  <c r="AR22" i="1"/>
  <c r="AQ22" i="1"/>
  <c r="AP22" i="1"/>
  <c r="AO22" i="1"/>
  <c r="AN22" i="1"/>
  <c r="AM22" i="1"/>
  <c r="AK22" i="1"/>
  <c r="AJ22" i="1"/>
  <c r="AI22" i="1"/>
  <c r="AH22" i="1"/>
  <c r="AG22" i="1"/>
  <c r="AF22" i="1"/>
  <c r="AE22" i="1"/>
  <c r="AD22" i="1"/>
  <c r="AT21" i="1"/>
  <c r="AS21" i="1"/>
  <c r="AR21" i="1"/>
  <c r="AQ21" i="1"/>
  <c r="AP21" i="1"/>
  <c r="AO21" i="1"/>
  <c r="AN21" i="1"/>
  <c r="AM21" i="1"/>
  <c r="AK21" i="1"/>
  <c r="AJ21" i="1"/>
  <c r="AI21" i="1"/>
  <c r="AH21" i="1"/>
  <c r="AG21" i="1"/>
  <c r="AF21" i="1"/>
  <c r="AE21" i="1"/>
  <c r="AD21" i="1"/>
  <c r="AT20" i="1"/>
  <c r="AS20" i="1"/>
  <c r="AR20" i="1"/>
  <c r="AQ20" i="1"/>
  <c r="AP20" i="1"/>
  <c r="AO20" i="1"/>
  <c r="AN20" i="1"/>
  <c r="AM20" i="1"/>
  <c r="AK20" i="1"/>
  <c r="AJ20" i="1"/>
  <c r="AI20" i="1"/>
  <c r="AH20" i="1"/>
  <c r="AG20" i="1"/>
  <c r="AF20" i="1"/>
  <c r="AE20" i="1"/>
  <c r="AD20" i="1"/>
  <c r="AT19" i="1"/>
  <c r="AS19" i="1"/>
  <c r="AR19" i="1"/>
  <c r="AQ19" i="1"/>
  <c r="AP19" i="1"/>
  <c r="AO19" i="1"/>
  <c r="AN19" i="1"/>
  <c r="AM19" i="1"/>
  <c r="AK19" i="1"/>
  <c r="AJ19" i="1"/>
  <c r="AI19" i="1"/>
  <c r="AH19" i="1"/>
  <c r="AG19" i="1"/>
  <c r="AF19" i="1"/>
  <c r="AE19" i="1"/>
  <c r="AD19" i="1"/>
  <c r="AT18" i="1"/>
  <c r="AS18" i="1"/>
  <c r="AR18" i="1"/>
  <c r="AQ18" i="1"/>
  <c r="AP18" i="1"/>
  <c r="AO18" i="1"/>
  <c r="AN18" i="1"/>
  <c r="AM18" i="1"/>
  <c r="AK18" i="1"/>
  <c r="AJ18" i="1"/>
  <c r="AI18" i="1"/>
  <c r="AH18" i="1"/>
  <c r="AG18" i="1"/>
  <c r="AF18" i="1"/>
  <c r="AE18" i="1"/>
  <c r="AD18" i="1"/>
  <c r="AT17" i="1"/>
  <c r="AS17" i="1"/>
  <c r="AR17" i="1"/>
  <c r="AQ17" i="1"/>
  <c r="AP17" i="1"/>
  <c r="AO17" i="1"/>
  <c r="AN17" i="1"/>
  <c r="AM17" i="1"/>
  <c r="AK17" i="1"/>
  <c r="AJ17" i="1"/>
  <c r="AI17" i="1"/>
  <c r="AH17" i="1"/>
  <c r="AG17" i="1"/>
  <c r="AF17" i="1"/>
  <c r="AE17" i="1"/>
  <c r="AD17" i="1"/>
  <c r="AT16" i="1"/>
  <c r="AS16" i="1"/>
  <c r="AR16" i="1"/>
  <c r="AQ16" i="1"/>
  <c r="AP16" i="1"/>
  <c r="AO16" i="1"/>
  <c r="AN16" i="1"/>
  <c r="AM16" i="1"/>
  <c r="AK16" i="1"/>
  <c r="AJ16" i="1"/>
  <c r="AI16" i="1"/>
  <c r="AH16" i="1"/>
  <c r="AG16" i="1"/>
  <c r="AF16" i="1"/>
  <c r="AE16" i="1"/>
  <c r="AD16" i="1"/>
  <c r="AT15" i="1"/>
  <c r="AS15" i="1"/>
  <c r="AR15" i="1"/>
  <c r="AQ15" i="1"/>
  <c r="AP15" i="1"/>
  <c r="AO15" i="1"/>
  <c r="AN15" i="1"/>
  <c r="AM15" i="1"/>
  <c r="AK15" i="1"/>
  <c r="AJ15" i="1"/>
  <c r="AI15" i="1"/>
  <c r="AH15" i="1"/>
  <c r="AG15" i="1"/>
  <c r="AF15" i="1"/>
  <c r="AE15" i="1"/>
  <c r="AD15" i="1"/>
  <c r="AT14" i="1"/>
  <c r="AS14" i="1"/>
  <c r="AR14" i="1"/>
  <c r="AQ14" i="1"/>
  <c r="AP14" i="1"/>
  <c r="AO14" i="1"/>
  <c r="AN14" i="1"/>
  <c r="AM14" i="1"/>
  <c r="AK14" i="1"/>
  <c r="AJ14" i="1"/>
  <c r="AI14" i="1"/>
  <c r="AH14" i="1"/>
  <c r="AG14" i="1"/>
  <c r="AF14" i="1"/>
  <c r="AE14" i="1"/>
  <c r="AD14" i="1"/>
  <c r="AT13" i="1"/>
  <c r="AS13" i="1"/>
  <c r="AR13" i="1"/>
  <c r="AQ13" i="1"/>
  <c r="AP13" i="1"/>
  <c r="AO13" i="1"/>
  <c r="AN13" i="1"/>
  <c r="AM13" i="1"/>
  <c r="AK13" i="1"/>
  <c r="AJ13" i="1"/>
  <c r="AI13" i="1"/>
  <c r="AH13" i="1"/>
  <c r="AG13" i="1"/>
  <c r="AF13" i="1"/>
  <c r="AE13" i="1"/>
  <c r="AD13" i="1"/>
  <c r="AT12" i="1"/>
  <c r="AS12" i="1"/>
  <c r="AR12" i="1"/>
  <c r="AQ12" i="1"/>
  <c r="AP12" i="1"/>
  <c r="AO12" i="1"/>
  <c r="AN12" i="1"/>
  <c r="AM12" i="1"/>
  <c r="AK12" i="1"/>
  <c r="AJ12" i="1"/>
  <c r="AI12" i="1"/>
  <c r="AH12" i="1"/>
  <c r="AG12" i="1"/>
  <c r="AF12" i="1"/>
  <c r="AE12" i="1"/>
  <c r="AD12" i="1"/>
  <c r="AT11" i="1"/>
  <c r="AS11" i="1"/>
  <c r="AR11" i="1"/>
  <c r="AQ11" i="1"/>
  <c r="AP11" i="1"/>
  <c r="AO11" i="1"/>
  <c r="AN11" i="1"/>
  <c r="AM11" i="1"/>
  <c r="AK11" i="1"/>
  <c r="AJ11" i="1"/>
  <c r="AI11" i="1"/>
  <c r="AH11" i="1"/>
  <c r="AG11" i="1"/>
  <c r="AF11" i="1"/>
  <c r="AE11" i="1"/>
  <c r="AD11" i="1"/>
  <c r="AT10" i="1"/>
  <c r="AS10" i="1"/>
  <c r="AR10" i="1"/>
  <c r="AQ10" i="1"/>
  <c r="AP10" i="1"/>
  <c r="AO10" i="1"/>
  <c r="AN10" i="1"/>
  <c r="AM10" i="1"/>
  <c r="AK10" i="1"/>
  <c r="AJ10" i="1"/>
  <c r="AI10" i="1"/>
  <c r="AH10" i="1"/>
  <c r="AG10" i="1"/>
  <c r="AF10" i="1"/>
  <c r="AE10" i="1"/>
  <c r="AD10" i="1"/>
  <c r="AT9" i="1"/>
  <c r="AS9" i="1"/>
  <c r="AR9" i="1"/>
  <c r="AQ9" i="1"/>
  <c r="AP9" i="1"/>
  <c r="AO9" i="1"/>
  <c r="AN9" i="1"/>
  <c r="AM9" i="1"/>
  <c r="AK9" i="1"/>
  <c r="AJ9" i="1"/>
  <c r="AI9" i="1"/>
  <c r="AH9" i="1"/>
  <c r="AG9" i="1"/>
  <c r="AF9" i="1"/>
  <c r="AE9" i="1"/>
  <c r="AD9" i="1"/>
  <c r="AT8" i="1"/>
  <c r="AS8" i="1"/>
  <c r="AR8" i="1"/>
  <c r="AQ8" i="1"/>
  <c r="AP8" i="1"/>
  <c r="AO8" i="1"/>
  <c r="AN8" i="1"/>
  <c r="AM8" i="1"/>
  <c r="AK8" i="1"/>
  <c r="AJ8" i="1"/>
  <c r="AI8" i="1"/>
  <c r="AH8" i="1"/>
  <c r="AG8" i="1"/>
  <c r="AF8" i="1"/>
  <c r="AE8" i="1"/>
  <c r="AD8" i="1"/>
  <c r="AT7" i="1"/>
  <c r="AS7" i="1"/>
  <c r="AR7" i="1"/>
  <c r="AQ7" i="1"/>
  <c r="AP7" i="1"/>
  <c r="AO7" i="1"/>
  <c r="AN7" i="1"/>
  <c r="AM7" i="1"/>
  <c r="AK7" i="1"/>
  <c r="AJ7" i="1"/>
  <c r="AI7" i="1"/>
  <c r="AH7" i="1"/>
  <c r="AG7" i="1"/>
  <c r="AF7" i="1"/>
  <c r="AE7" i="1"/>
  <c r="AD7" i="1"/>
  <c r="AT6" i="1"/>
  <c r="AS6" i="1"/>
  <c r="AR6" i="1"/>
  <c r="AQ6" i="1"/>
  <c r="AP6" i="1"/>
  <c r="AO6" i="1"/>
  <c r="AN6" i="1"/>
  <c r="AM6" i="1"/>
  <c r="AK6" i="1"/>
  <c r="AJ6" i="1"/>
  <c r="AI6" i="1"/>
  <c r="AH6" i="1"/>
  <c r="AG6" i="1"/>
  <c r="AF6" i="1"/>
  <c r="AE6" i="1"/>
  <c r="AD6" i="1"/>
  <c r="AT5" i="1"/>
  <c r="AS5" i="1"/>
  <c r="AR5" i="1"/>
  <c r="AQ5" i="1"/>
  <c r="AP5" i="1"/>
  <c r="AO5" i="1"/>
  <c r="AN5" i="1"/>
  <c r="AM5" i="1"/>
  <c r="AK5" i="1"/>
  <c r="AJ5" i="1"/>
  <c r="AI5" i="1"/>
  <c r="AH5" i="1"/>
  <c r="AG5" i="1"/>
  <c r="AF5" i="1"/>
  <c r="AE5" i="1"/>
  <c r="AD5" i="1"/>
  <c r="AT4" i="1"/>
  <c r="AS4" i="1"/>
  <c r="AR4" i="1"/>
  <c r="AQ4" i="1"/>
  <c r="AP4" i="1"/>
  <c r="AO4" i="1"/>
  <c r="AN4" i="1"/>
  <c r="AM4" i="1"/>
  <c r="AK4" i="1"/>
  <c r="AJ4" i="1"/>
  <c r="AI4" i="1"/>
  <c r="AH4" i="1"/>
  <c r="AG4" i="1"/>
  <c r="AF4" i="1"/>
  <c r="AE4" i="1"/>
  <c r="AD4" i="1"/>
  <c r="AT3" i="1"/>
  <c r="AS3" i="1"/>
  <c r="AR3" i="1"/>
  <c r="AQ3" i="1"/>
  <c r="AP3" i="1"/>
  <c r="AO3" i="1"/>
  <c r="AN3" i="1"/>
  <c r="AM3" i="1"/>
  <c r="AK3" i="1"/>
  <c r="AJ3" i="1"/>
  <c r="AI3" i="1"/>
  <c r="AH3" i="1"/>
  <c r="AG3" i="1"/>
  <c r="AF3" i="1"/>
  <c r="AE3" i="1"/>
  <c r="AD3" i="1"/>
  <c r="AR2" i="1"/>
  <c r="AQ2" i="1"/>
  <c r="AN2" i="1"/>
  <c r="AM2" i="1"/>
  <c r="AI2" i="1"/>
  <c r="AH2" i="1"/>
  <c r="AG2" i="1"/>
  <c r="AF2" i="1"/>
  <c r="AE2" i="1"/>
  <c r="AD2" i="1"/>
</calcChain>
</file>

<file path=xl/sharedStrings.xml><?xml version="1.0" encoding="utf-8"?>
<sst xmlns="http://schemas.openxmlformats.org/spreadsheetml/2006/main" count="43" uniqueCount="43">
  <si>
    <t>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</si>
  <si>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</si>
  <si>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</si>
  <si>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</si>
  <si>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</si>
  <si>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</si>
  <si>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</si>
  <si>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</si>
  <si>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</si>
  <si>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</si>
  <si>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</si>
  <si>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</si>
  <si>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</si>
  <si>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</si>
  <si>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</si>
  <si>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</si>
  <si>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</si>
  <si>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</si>
  <si>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</si>
  <si>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</si>
  <si>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</si>
  <si>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</si>
  <si>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</si>
  <si>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</si>
  <si>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</si>
  <si>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</si>
  <si>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</si>
  <si>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L_en_ev</t>
  </si>
  <si>
    <t>L_en_er</t>
  </si>
  <si>
    <t>L_eT</t>
  </si>
  <si>
    <t>ev</t>
  </si>
  <si>
    <t>er from ev</t>
  </si>
  <si>
    <t>eq</t>
  </si>
  <si>
    <t>dev</t>
  </si>
  <si>
    <t>deq</t>
  </si>
  <si>
    <t>p</t>
  </si>
  <si>
    <t>q</t>
  </si>
  <si>
    <t>de1</t>
  </si>
  <si>
    <t>de2</t>
  </si>
  <si>
    <t>a1</t>
  </si>
  <si>
    <t>a2</t>
  </si>
  <si>
    <t>de/dg_SMP</t>
  </si>
  <si>
    <t>s/t_SMP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</si>
</sst>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yVal>
            <c:numRef>
              <c:f>0</c:f>
              <c:numCache>
                <c:formatCode>General</c:formatCode>
                <c:ptCount val="17"/>
                <c:pt idx="0">
                  <c:v>2.2250738585071999E-308</c:v>
                </c:pt>
                <c:pt idx="1">
                  <c:v>2.2250738585071999E-308</c:v>
                </c:pt>
                <c:pt idx="2">
                  <c:v>2.2250738585071999E-308</c:v>
                </c:pt>
                <c:pt idx="3">
                  <c:v>2.2250738585071999E-308</c:v>
                </c:pt>
                <c:pt idx="4">
                  <c:v>2.2250738585071999E-308</c:v>
                </c:pt>
                <c:pt idx="5">
                  <c:v>2.2250738585071999E-308</c:v>
                </c:pt>
                <c:pt idx="6">
                  <c:v>2.2250738585071999E-308</c:v>
                </c:pt>
                <c:pt idx="7">
                  <c:v>2.2250738585071999E-308</c:v>
                </c:pt>
                <c:pt idx="8">
                  <c:v>2.2250738585071999E-308</c:v>
                </c:pt>
                <c:pt idx="9">
                  <c:v>2.2250738585071999E-308</c:v>
                </c:pt>
                <c:pt idx="10">
                  <c:v>2.2250738585071999E-308</c:v>
                </c:pt>
                <c:pt idx="11">
                  <c:v>2.2250738585071999E-308</c:v>
                </c:pt>
                <c:pt idx="12">
                  <c:v>2.2250738585071999E-308</c:v>
                </c:pt>
                <c:pt idx="13">
                  <c:v>2.2250738585071999E-308</c:v>
                </c:pt>
                <c:pt idx="14">
                  <c:v>2.2250738585071999E-308</c:v>
                </c:pt>
                <c:pt idx="15">
                  <c:v>2.2250738585071999E-308</c:v>
                </c:pt>
                <c:pt idx="16">
                  <c:v>2.2250738585071999E-308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yVal>
            <c:numRef>
              <c:f>1</c:f>
              <c:numCache>
                <c:formatCode>General</c:formatCode>
                <c:ptCount val="17"/>
                <c:pt idx="0">
                  <c:v>2.2250738585071999E-308</c:v>
                </c:pt>
                <c:pt idx="1">
                  <c:v>2.2250738585071999E-308</c:v>
                </c:pt>
                <c:pt idx="2">
                  <c:v>2.2250738585071999E-308</c:v>
                </c:pt>
                <c:pt idx="3">
                  <c:v>2.2250738585071999E-308</c:v>
                </c:pt>
                <c:pt idx="4">
                  <c:v>2.2250738585071999E-308</c:v>
                </c:pt>
                <c:pt idx="5">
                  <c:v>2.2250738585071999E-308</c:v>
                </c:pt>
                <c:pt idx="6">
                  <c:v>2.2250738585071999E-308</c:v>
                </c:pt>
                <c:pt idx="7">
                  <c:v>2.2250738585071999E-308</c:v>
                </c:pt>
                <c:pt idx="8">
                  <c:v>2.2250738585071999E-308</c:v>
                </c:pt>
                <c:pt idx="9">
                  <c:v>2.2250738585071999E-308</c:v>
                </c:pt>
                <c:pt idx="10">
                  <c:v>2.2250738585071999E-308</c:v>
                </c:pt>
                <c:pt idx="11">
                  <c:v>2.2250738585071999E-308</c:v>
                </c:pt>
                <c:pt idx="12">
                  <c:v>2.2250738585071999E-308</c:v>
                </c:pt>
                <c:pt idx="13">
                  <c:v>2.2250738585071999E-308</c:v>
                </c:pt>
                <c:pt idx="14">
                  <c:v>2.2250738585071999E-308</c:v>
                </c:pt>
                <c:pt idx="15">
                  <c:v>2.2250738585071999E-308</c:v>
                </c:pt>
                <c:pt idx="16">
                  <c:v>2.2250738585071999E-308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565632"/>
        <c:axId val="336567312"/>
      </c:scatterChart>
      <c:valAx>
        <c:axId val="3365656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36567312"/>
        <c:crossesAt val="0"/>
        <c:crossBetween val="midCat"/>
      </c:valAx>
      <c:valAx>
        <c:axId val="3365673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36565632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Sheet1!$AF$1</c:f>
              <c:strCache>
                <c:ptCount val="1"/>
                <c:pt idx="0">
                  <c:v>L_eT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Sheet1!$AD$5:$AD$15</c:f>
              <c:numCache>
                <c:formatCode>General</c:formatCode>
                <c:ptCount val="11"/>
                <c:pt idx="0">
                  <c:v>-5.0581848860249343E-3</c:v>
                </c:pt>
                <c:pt idx="1">
                  <c:v>-5.3594568820039754E-3</c:v>
                </c:pt>
                <c:pt idx="2">
                  <c:v>1.6708977326665583E-2</c:v>
                </c:pt>
                <c:pt idx="3">
                  <c:v>5.4133241456652548E-3</c:v>
                </c:pt>
                <c:pt idx="4">
                  <c:v>1.9414413909919354E-2</c:v>
                </c:pt>
                <c:pt idx="5">
                  <c:v>3.3088194115622721E-2</c:v>
                </c:pt>
                <c:pt idx="6">
                  <c:v>7.8293982931754769E-2</c:v>
                </c:pt>
                <c:pt idx="7">
                  <c:v>0.14373347087102661</c:v>
                </c:pt>
                <c:pt idx="8">
                  <c:v>0.25115125820860384</c:v>
                </c:pt>
                <c:pt idx="9">
                  <c:v>0.33363188270247668</c:v>
                </c:pt>
                <c:pt idx="10">
                  <c:v>0.47198650173152756</c:v>
                </c:pt>
              </c:numCache>
            </c:numRef>
          </c:xVal>
          <c:yVal>
            <c:numRef>
              <c:f>Sheet1!$AF$5:$AF$15</c:f>
              <c:numCache>
                <c:formatCode>General</c:formatCode>
                <c:ptCount val="11"/>
                <c:pt idx="0">
                  <c:v>1.1731942466616001E-2</c:v>
                </c:pt>
                <c:pt idx="1">
                  <c:v>1.79181126749208E-2</c:v>
                </c:pt>
                <c:pt idx="2">
                  <c:v>3.8089701832728001E-2</c:v>
                </c:pt>
                <c:pt idx="3">
                  <c:v>5.7715554745008002E-2</c:v>
                </c:pt>
                <c:pt idx="4">
                  <c:v>7.6923291709272007E-2</c:v>
                </c:pt>
                <c:pt idx="5">
                  <c:v>0.111922797916296</c:v>
                </c:pt>
                <c:pt idx="6">
                  <c:v>0.17840370714252002</c:v>
                </c:pt>
                <c:pt idx="7">
                  <c:v>0.2730266416678</c:v>
                </c:pt>
                <c:pt idx="8">
                  <c:v>0.42845520368463197</c:v>
                </c:pt>
                <c:pt idx="9">
                  <c:v>0.58177457602824001</c:v>
                </c:pt>
                <c:pt idx="10">
                  <c:v>0.7672629008910401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562832"/>
        <c:axId val="336562272"/>
      </c:scatterChart>
      <c:valAx>
        <c:axId val="33656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36562272"/>
        <c:crosses val="autoZero"/>
        <c:crossBetween val="midCat"/>
      </c:valAx>
      <c:valAx>
        <c:axId val="3365622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365628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Sheet1!$AF$1</c:f>
              <c:strCache>
                <c:ptCount val="1"/>
                <c:pt idx="0">
                  <c:v>L_eT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Sheet1!$AE$5:$AE$15</c:f>
              <c:numCache>
                <c:formatCode>General</c:formatCode>
                <c:ptCount val="11"/>
                <c:pt idx="0">
                  <c:v>9.6445102376240016E-2</c:v>
                </c:pt>
                <c:pt idx="1">
                  <c:v>0.11920793798488001</c:v>
                </c:pt>
                <c:pt idx="2">
                  <c:v>0.14373416089888003</c:v>
                </c:pt>
                <c:pt idx="3">
                  <c:v>0.16193955065888002</c:v>
                </c:pt>
                <c:pt idx="4">
                  <c:v>0.17717523428128007</c:v>
                </c:pt>
                <c:pt idx="5">
                  <c:v>0.20601509282728001</c:v>
                </c:pt>
                <c:pt idx="6">
                  <c:v>0.25998121390007994</c:v>
                </c:pt>
                <c:pt idx="7">
                  <c:v>0.34091850447208005</c:v>
                </c:pt>
                <c:pt idx="8">
                  <c:v>0.48206854203048011</c:v>
                </c:pt>
                <c:pt idx="9">
                  <c:v>0.62034213181288012</c:v>
                </c:pt>
                <c:pt idx="10">
                  <c:v>0.79296980399608008</c:v>
                </c:pt>
              </c:numCache>
            </c:numRef>
          </c:xVal>
          <c:yVal>
            <c:numRef>
              <c:f>Sheet1!$AF$5:$AF$15</c:f>
              <c:numCache>
                <c:formatCode>General</c:formatCode>
                <c:ptCount val="11"/>
                <c:pt idx="0">
                  <c:v>1.1731942466616001E-2</c:v>
                </c:pt>
                <c:pt idx="1">
                  <c:v>1.79181126749208E-2</c:v>
                </c:pt>
                <c:pt idx="2">
                  <c:v>3.8089701832728001E-2</c:v>
                </c:pt>
                <c:pt idx="3">
                  <c:v>5.7715554745008002E-2</c:v>
                </c:pt>
                <c:pt idx="4">
                  <c:v>7.6923291709272007E-2</c:v>
                </c:pt>
                <c:pt idx="5">
                  <c:v>0.111922797916296</c:v>
                </c:pt>
                <c:pt idx="6">
                  <c:v>0.17840370714252002</c:v>
                </c:pt>
                <c:pt idx="7">
                  <c:v>0.2730266416678</c:v>
                </c:pt>
                <c:pt idx="8">
                  <c:v>0.42845520368463197</c:v>
                </c:pt>
                <c:pt idx="9">
                  <c:v>0.58177457602824001</c:v>
                </c:pt>
                <c:pt idx="10">
                  <c:v>0.7672629008910401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560032"/>
        <c:axId val="336559472"/>
      </c:scatterChart>
      <c:valAx>
        <c:axId val="33656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36559472"/>
        <c:crosses val="autoZero"/>
        <c:crossBetween val="midCat"/>
      </c:valAx>
      <c:valAx>
        <c:axId val="3365594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365600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Sheet1!$AH$1</c:f>
              <c:strCache>
                <c:ptCount val="1"/>
                <c:pt idx="0">
                  <c:v>er from ev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Sheet1!$Q$2:$Q$15</c:f>
              <c:numCache>
                <c:formatCode>General</c:formatCode>
                <c:ptCount val="14"/>
                <c:pt idx="0">
                  <c:v>0</c:v>
                </c:pt>
                <c:pt idx="1">
                  <c:v>-2.3945576478799996E-2</c:v>
                </c:pt>
                <c:pt idx="2">
                  <c:v>-4.9838542354800008E-2</c:v>
                </c:pt>
                <c:pt idx="3">
                  <c:v>-0.35515731413380003</c:v>
                </c:pt>
                <c:pt idx="4">
                  <c:v>-0.4641840340808</c:v>
                </c:pt>
                <c:pt idx="5">
                  <c:v>-0.61642735651180003</c:v>
                </c:pt>
                <c:pt idx="6">
                  <c:v>-0.73207458162180006</c:v>
                </c:pt>
                <c:pt idx="7">
                  <c:v>-0.82890506198980007</c:v>
                </c:pt>
                <c:pt idx="8">
                  <c:v>-1.0009371760507999</c:v>
                </c:pt>
                <c:pt idx="9">
                  <c:v>-1.2997299324207998</c:v>
                </c:pt>
                <c:pt idx="10">
                  <c:v>-1.7036039800307998</c:v>
                </c:pt>
                <c:pt idx="11">
                  <c:v>-2.3388740501008001</c:v>
                </c:pt>
                <c:pt idx="12">
                  <c:v>-2.9298486554908001</c:v>
                </c:pt>
                <c:pt idx="13">
                  <c:v>-3.6342280039907999</c:v>
                </c:pt>
              </c:numCache>
            </c:numRef>
          </c:xVal>
          <c:yVal>
            <c:numRef>
              <c:f>Sheet1!$AH$2:$AH$15</c:f>
              <c:numCache>
                <c:formatCode>General</c:formatCode>
                <c:ptCount val="14"/>
                <c:pt idx="0">
                  <c:v>8.063774996414641E-2</c:v>
                </c:pt>
                <c:pt idx="1">
                  <c:v>7.5061324908614335E-2</c:v>
                </c:pt>
                <c:pt idx="2">
                  <c:v>5.0921677267413756E-2</c:v>
                </c:pt>
                <c:pt idx="3">
                  <c:v>-0.10139909597813768</c:v>
                </c:pt>
                <c:pt idx="4">
                  <c:v>-0.15276554691359007</c:v>
                </c:pt>
                <c:pt idx="5">
                  <c:v>-0.29886439758126393</c:v>
                </c:pt>
                <c:pt idx="6">
                  <c:v>-0.34075901533876318</c:v>
                </c:pt>
                <c:pt idx="7">
                  <c:v>-0.43450301106139833</c:v>
                </c:pt>
                <c:pt idx="8">
                  <c:v>-0.56861992927165672</c:v>
                </c:pt>
                <c:pt idx="9">
                  <c:v>-0.84551185499998671</c:v>
                </c:pt>
                <c:pt idx="10">
                  <c:v>-1.2106413960281663</c:v>
                </c:pt>
                <c:pt idx="11">
                  <c:v>-1.7615808405461093</c:v>
                </c:pt>
                <c:pt idx="12">
                  <c:v>-2.2130730327147918</c:v>
                </c:pt>
                <c:pt idx="13">
                  <c:v>-2.8317697483294189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570672"/>
        <c:axId val="336572352"/>
      </c:scatterChart>
      <c:valAx>
        <c:axId val="33657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36572352"/>
        <c:crossesAt val="0"/>
        <c:crossBetween val="midCat"/>
      </c:valAx>
      <c:valAx>
        <c:axId val="3365723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36570672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Sheet1!$AK$1:$AK$2</c:f>
              <c:strCache>
                <c:ptCount val="2"/>
                <c:pt idx="0">
                  <c:v>deq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Sheet1!$AJ$3:$AJ$13</c:f>
              <c:numCache>
                <c:formatCode>General</c:formatCode>
                <c:ptCount val="11"/>
                <c:pt idx="0">
                  <c:v>5.3778472828935886E-2</c:v>
                </c:pt>
                <c:pt idx="1">
                  <c:v>1.2047027842598812E-2</c:v>
                </c:pt>
                <c:pt idx="2">
                  <c:v>0.14032359840989717</c:v>
                </c:pt>
                <c:pt idx="3">
                  <c:v>0.15786525275609531</c:v>
                </c:pt>
                <c:pt idx="4">
                  <c:v>0.16244112439465219</c:v>
                </c:pt>
                <c:pt idx="5">
                  <c:v>0.26687951803500143</c:v>
                </c:pt>
                <c:pt idx="6">
                  <c:v>0.10621836511472971</c:v>
                </c:pt>
                <c:pt idx="7">
                  <c:v>0.23142850205948307</c:v>
                </c:pt>
                <c:pt idx="8">
                  <c:v>0.26560341698333989</c:v>
                </c:pt>
                <c:pt idx="9">
                  <c:v>0.27739502384364068</c:v>
                </c:pt>
                <c:pt idx="10">
                  <c:v>0.31009599183411396</c:v>
                </c:pt>
              </c:numCache>
            </c:numRef>
          </c:xVal>
          <c:yVal>
            <c:numRef>
              <c:f>Sheet1!$AK$3:$AK$13</c:f>
              <c:numCache>
                <c:formatCode>General</c:formatCode>
                <c:ptCount val="11"/>
                <c:pt idx="0">
                  <c:v>4.7005165330354738E-2</c:v>
                </c:pt>
                <c:pt idx="1">
                  <c:v>5.6310647177467033E-2</c:v>
                </c:pt>
                <c:pt idx="2">
                  <c:v>0.39819061209770096</c:v>
                </c:pt>
                <c:pt idx="3">
                  <c:v>0.20797640370830162</c:v>
                </c:pt>
                <c:pt idx="4">
                  <c:v>0.40049178426511589</c:v>
                </c:pt>
                <c:pt idx="5">
                  <c:v>0.26170891420499931</c:v>
                </c:pt>
                <c:pt idx="6">
                  <c:v>0.25830023485509024</c:v>
                </c:pt>
                <c:pt idx="7">
                  <c:v>0.42251950446017195</c:v>
                </c:pt>
                <c:pt idx="8">
                  <c:v>0.73085279611221998</c:v>
                </c:pt>
                <c:pt idx="9">
                  <c:v>0.91518909795212</c:v>
                </c:pt>
                <c:pt idx="10">
                  <c:v>1.3086095502586286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575152"/>
        <c:axId val="280491152"/>
      </c:scatterChart>
      <c:valAx>
        <c:axId val="33657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0491152"/>
        <c:crossesAt val="0"/>
        <c:crossBetween val="midCat"/>
      </c:valAx>
      <c:valAx>
        <c:axId val="2804911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36575152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Sheet1!$AS$6:$AS$13</c:f>
              <c:numCache>
                <c:formatCode>General</c:formatCode>
                <c:ptCount val="8"/>
                <c:pt idx="0">
                  <c:v>-0.12233097057095879</c:v>
                </c:pt>
                <c:pt idx="1">
                  <c:v>3.6135922729715275E-2</c:v>
                </c:pt>
                <c:pt idx="2">
                  <c:v>-0.22568670084009537</c:v>
                </c:pt>
                <c:pt idx="3">
                  <c:v>3.637302159390627E-2</c:v>
                </c:pt>
                <c:pt idx="4">
                  <c:v>-2.1801804986771502E-2</c:v>
                </c:pt>
                <c:pt idx="5">
                  <c:v>6.5223804561622259E-2</c:v>
                </c:pt>
                <c:pt idx="6">
                  <c:v>9.6540638358754927E-2</c:v>
                </c:pt>
                <c:pt idx="7">
                  <c:v>0.12992490361481962</c:v>
                </c:pt>
              </c:numCache>
            </c:numRef>
          </c:xVal>
          <c:yVal>
            <c:numRef>
              <c:f>Sheet1!$AT$6:$AT$13</c:f>
              <c:numCache>
                <c:formatCode>General</c:formatCode>
                <c:ptCount val="8"/>
                <c:pt idx="0">
                  <c:v>0.52590530226287557</c:v>
                </c:pt>
                <c:pt idx="1">
                  <c:v>0.53554041830637922</c:v>
                </c:pt>
                <c:pt idx="2">
                  <c:v>0.53891066997477299</c:v>
                </c:pt>
                <c:pt idx="3">
                  <c:v>0.54417650716222987</c:v>
                </c:pt>
                <c:pt idx="4">
                  <c:v>0.55372643348313366</c:v>
                </c:pt>
                <c:pt idx="5">
                  <c:v>0.56611485495765057</c:v>
                </c:pt>
                <c:pt idx="6">
                  <c:v>0.57690734695202994</c:v>
                </c:pt>
                <c:pt idx="7">
                  <c:v>0.58430151565094524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89472"/>
        <c:axId val="280490032"/>
      </c:scatterChart>
      <c:valAx>
        <c:axId val="28048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0490032"/>
        <c:crosses val="autoZero"/>
        <c:crossBetween val="midCat"/>
      </c:valAx>
      <c:valAx>
        <c:axId val="2804900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04894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Sheet1!$AI$3:$AI$16</c:f>
              <c:numCache>
                <c:formatCode>General</c:formatCode>
                <c:ptCount val="14"/>
                <c:pt idx="0">
                  <c:v>-6.753334645742866E-3</c:v>
                </c:pt>
                <c:pt idx="1">
                  <c:v>4.9557312531724164E-2</c:v>
                </c:pt>
                <c:pt idx="2">
                  <c:v>0.44774792462942514</c:v>
                </c:pt>
                <c:pt idx="3">
                  <c:v>0.65572432833772676</c:v>
                </c:pt>
                <c:pt idx="4">
                  <c:v>1.0562161126028426</c:v>
                </c:pt>
                <c:pt idx="5">
                  <c:v>1.317925026807842</c:v>
                </c:pt>
                <c:pt idx="6">
                  <c:v>1.5762252616629322</c:v>
                </c:pt>
                <c:pt idx="7">
                  <c:v>1.9987447661231041</c:v>
                </c:pt>
                <c:pt idx="8">
                  <c:v>2.7295975622353241</c:v>
                </c:pt>
                <c:pt idx="9">
                  <c:v>3.6447866601874441</c:v>
                </c:pt>
                <c:pt idx="10">
                  <c:v>4.9533962104460727</c:v>
                </c:pt>
                <c:pt idx="11">
                  <c:v>6.072026441671861</c:v>
                </c:pt>
                <c:pt idx="12">
                  <c:v>7.3938581455549457</c:v>
                </c:pt>
                <c:pt idx="13">
                  <c:v>12.195872827034629</c:v>
                </c:pt>
              </c:numCache>
            </c:numRef>
          </c:xVal>
          <c:yVal>
            <c:numRef>
              <c:f>Sheet1!$AL$3:$AL$16</c:f>
              <c:numCache>
                <c:formatCode>General</c:formatCode>
                <c:ptCount val="14"/>
                <c:pt idx="0">
                  <c:v>-0.53599328257875956</c:v>
                </c:pt>
                <c:pt idx="1">
                  <c:v>-0.10206301654403697</c:v>
                </c:pt>
                <c:pt idx="2">
                  <c:v>-0.18185043410289684</c:v>
                </c:pt>
                <c:pt idx="3">
                  <c:v>-0.40623641118784642</c:v>
                </c:pt>
                <c:pt idx="4">
                  <c:v>-0.22813569225052713</c:v>
                </c:pt>
                <c:pt idx="5">
                  <c:v>-0.59055685902794042</c:v>
                </c:pt>
                <c:pt idx="6">
                  <c:v>-0.24307601010757854</c:v>
                </c:pt>
                <c:pt idx="7">
                  <c:v>-0.33319520988695417</c:v>
                </c:pt>
                <c:pt idx="8">
                  <c:v>-0.2291658167520477</c:v>
                </c:pt>
                <c:pt idx="9">
                  <c:v>-0.19752223571742861</c:v>
                </c:pt>
                <c:pt idx="10">
                  <c:v>-0.15975059373886086</c:v>
                </c:pt>
                <c:pt idx="11">
                  <c:v>-0.19939303947464121</c:v>
                </c:pt>
                <c:pt idx="12">
                  <c:v>-6.7404537958304811E-2</c:v>
                </c:pt>
                <c:pt idx="13">
                  <c:v>-4.6232642187011341E-2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86672"/>
        <c:axId val="280479392"/>
      </c:scatterChart>
      <c:valAx>
        <c:axId val="2804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0479392"/>
        <c:crosses val="autoZero"/>
        <c:crossBetween val="midCat"/>
      </c:valAx>
      <c:valAx>
        <c:axId val="2804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048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Sheet1!$S$1:$S$2</c:f>
              <c:strCache>
                <c:ptCount val="2"/>
                <c:pt idx="1">
                  <c:v>1.435951175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8793525809273836E-2"/>
                  <c:y val="1.73155438903470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Sheet1!$R$13:$R$16</c:f>
              <c:numCache>
                <c:formatCode>General</c:formatCode>
                <c:ptCount val="4"/>
                <c:pt idx="0">
                  <c:v>-2.423607835949396</c:v>
                </c:pt>
                <c:pt idx="1">
                  <c:v>-2.3533524903654022</c:v>
                </c:pt>
                <c:pt idx="2">
                  <c:v>-2.2725644788751973</c:v>
                </c:pt>
                <c:pt idx="3">
                  <c:v>-2.0856743566900549</c:v>
                </c:pt>
              </c:numCache>
            </c:numRef>
          </c:xVal>
          <c:yVal>
            <c:numRef>
              <c:f>Sheet1!$S$13:$S$16</c:f>
              <c:numCache>
                <c:formatCode>General</c:formatCode>
                <c:ptCount val="4"/>
                <c:pt idx="0">
                  <c:v>1.3718527596195773</c:v>
                </c:pt>
                <c:pt idx="1">
                  <c:v>1.3682153024512658</c:v>
                </c:pt>
                <c:pt idx="2">
                  <c:v>1.3650076599710834</c:v>
                </c:pt>
                <c:pt idx="3">
                  <c:v>1.3573909040873662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91712"/>
        <c:axId val="280495072"/>
      </c:scatterChart>
      <c:valAx>
        <c:axId val="28049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0495072"/>
        <c:crosses val="autoZero"/>
        <c:crossBetween val="midCat"/>
      </c:valAx>
      <c:valAx>
        <c:axId val="28049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049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259200</xdr:colOff>
      <xdr:row>18</xdr:row>
      <xdr:rowOff>124200</xdr:rowOff>
    </xdr:from>
    <xdr:to>
      <xdr:col>40</xdr:col>
      <xdr:colOff>508694</xdr:colOff>
      <xdr:row>38</xdr:row>
      <xdr:rowOff>103680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331560</xdr:colOff>
      <xdr:row>18</xdr:row>
      <xdr:rowOff>16560</xdr:rowOff>
    </xdr:from>
    <xdr:to>
      <xdr:col>28</xdr:col>
      <xdr:colOff>250560</xdr:colOff>
      <xdr:row>38</xdr:row>
      <xdr:rowOff>5040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28</xdr:col>
      <xdr:colOff>293760</xdr:colOff>
      <xdr:row>18</xdr:row>
      <xdr:rowOff>64800</xdr:rowOff>
    </xdr:from>
    <xdr:to>
      <xdr:col>36</xdr:col>
      <xdr:colOff>105840</xdr:colOff>
      <xdr:row>38</xdr:row>
      <xdr:rowOff>53280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36</xdr:col>
      <xdr:colOff>34560</xdr:colOff>
      <xdr:row>19</xdr:row>
      <xdr:rowOff>720</xdr:rowOff>
    </xdr:from>
    <xdr:to>
      <xdr:col>43</xdr:col>
      <xdr:colOff>284054</xdr:colOff>
      <xdr:row>38</xdr:row>
      <xdr:rowOff>151560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44</xdr:col>
      <xdr:colOff>5040</xdr:colOff>
      <xdr:row>19</xdr:row>
      <xdr:rowOff>720</xdr:rowOff>
    </xdr:from>
    <xdr:to>
      <xdr:col>51</xdr:col>
      <xdr:colOff>74880</xdr:colOff>
      <xdr:row>38</xdr:row>
      <xdr:rowOff>151560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45</xdr:col>
      <xdr:colOff>761400</xdr:colOff>
      <xdr:row>0</xdr:row>
      <xdr:rowOff>0</xdr:rowOff>
    </xdr:from>
    <xdr:to>
      <xdr:col>53</xdr:col>
      <xdr:colOff>18720</xdr:colOff>
      <xdr:row>18</xdr:row>
      <xdr:rowOff>124200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654424</xdr:colOff>
      <xdr:row>5</xdr:row>
      <xdr:rowOff>103095</xdr:rowOff>
    </xdr:from>
    <xdr:to>
      <xdr:col>44</xdr:col>
      <xdr:colOff>493059</xdr:colOff>
      <xdr:row>21</xdr:row>
      <xdr:rowOff>121024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326572</xdr:colOff>
      <xdr:row>20</xdr:row>
      <xdr:rowOff>103095</xdr:rowOff>
    </xdr:from>
    <xdr:to>
      <xdr:col>22</xdr:col>
      <xdr:colOff>306721</xdr:colOff>
      <xdr:row>36</xdr:row>
      <xdr:rowOff>121023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8"/>
  <sheetViews>
    <sheetView tabSelected="1" topLeftCell="AH1" zoomScale="70" zoomScaleNormal="70" workbookViewId="0">
      <selection activeCell="AL3" sqref="AL3:AL68"/>
    </sheetView>
  </sheetViews>
  <sheetFormatPr defaultRowHeight="13.2" x14ac:dyDescent="0.25"/>
  <cols>
    <col min="1" max="7" width="13.77734375"/>
    <col min="8" max="12" width="12.77734375"/>
    <col min="13" max="13" width="13.33203125"/>
    <col min="14" max="15" width="12.77734375"/>
    <col min="16" max="16" width="13.77734375"/>
    <col min="17" max="17" width="14.33203125"/>
    <col min="18" max="19" width="8.88671875" style="2"/>
    <col min="20" max="20" width="6.44140625"/>
    <col min="21" max="28" width="13.77734375"/>
    <col min="29" max="29" width="4.44140625"/>
    <col min="30" max="30" width="10.6640625"/>
    <col min="31" max="37" width="11.5546875"/>
    <col min="38" max="38" width="8.88671875" style="2"/>
    <col min="39" max="1028" width="11.5546875"/>
  </cols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s="1" t="s">
        <v>32</v>
      </c>
      <c r="AJ1" t="s">
        <v>33</v>
      </c>
      <c r="AK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</row>
    <row r="2" spans="1:46" x14ac:dyDescent="0.25">
      <c r="A2">
        <v>0.315643596267</v>
      </c>
      <c r="B2">
        <v>0.457307303173</v>
      </c>
      <c r="C2">
        <v>0.32677418647299999</v>
      </c>
      <c r="D2">
        <v>1.6980500870999999E-3</v>
      </c>
      <c r="E2">
        <v>4.7587155256000003E-3</v>
      </c>
      <c r="F2">
        <v>1.09754137473E-4</v>
      </c>
      <c r="G2">
        <v>2.5900629670800001E-4</v>
      </c>
      <c r="H2">
        <v>0.66646536926099997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S2" s="2">
        <f t="shared" ref="S2:S65" si="0">1.35*(AM2/5850000)^(-0.0085)</f>
        <v>1.4359511754739926</v>
      </c>
      <c r="T2">
        <v>47684</v>
      </c>
      <c r="X2">
        <v>2.7033356607100001</v>
      </c>
      <c r="Y2">
        <v>6.2596580909800004</v>
      </c>
      <c r="Z2">
        <v>2619.8501477099999</v>
      </c>
      <c r="AA2">
        <v>2523.06658982</v>
      </c>
      <c r="AB2">
        <v>7177.9494183899997</v>
      </c>
      <c r="AD2">
        <f t="shared" ref="AD2:AD33" si="1">-(0.4*AH2+0.08*P2)</f>
        <v>-3.2255099985658564E-2</v>
      </c>
      <c r="AE2" s="1">
        <f t="shared" ref="AE2:AE33" si="2">-(0.4*Q2+0.08*P2)</f>
        <v>0</v>
      </c>
      <c r="AF2">
        <f t="shared" ref="AF2:AF33" si="3">0.4*I2+0.08*M2</f>
        <v>0</v>
      </c>
      <c r="AG2">
        <f t="shared" ref="AG2:AG33" si="4">-100*((H2+1)/(0.669157311059+1)-1)</f>
        <v>0.16127549992829282</v>
      </c>
      <c r="AH2">
        <f t="shared" ref="AH2:AH33" si="5">(AG2-P2)/2</f>
        <v>8.063774996414641E-2</v>
      </c>
      <c r="AI2">
        <f t="shared" ref="AI2:AI33" si="6">2/3*(P2-AH2)</f>
        <v>-5.3758499976097607E-2</v>
      </c>
      <c r="AM2">
        <f t="shared" ref="AM2:AM33" si="7">(Z2+AA2+AB2)/3</f>
        <v>4106.9553853066673</v>
      </c>
      <c r="AN2">
        <f t="shared" ref="AN2:AN33" si="8">(AB2-AA2)</f>
        <v>4654.8828285700001</v>
      </c>
      <c r="AO2">
        <v>0</v>
      </c>
      <c r="AP2">
        <v>0</v>
      </c>
      <c r="AQ2">
        <f t="shared" ref="AQ2:AQ33" si="9">SQRT(Z2/(Z2+2*AB2))</f>
        <v>0.39284728228455917</v>
      </c>
      <c r="AR2">
        <f t="shared" ref="AR2:AR33" si="10">SQRT(AB2/(Z2+2*AB2))</f>
        <v>0.65025803063154708</v>
      </c>
    </row>
    <row r="3" spans="1:46" x14ac:dyDescent="0.25">
      <c r="A3">
        <v>0.44541801679199999</v>
      </c>
      <c r="B3">
        <v>0.64443163949299997</v>
      </c>
      <c r="C3">
        <v>0.44952740539000002</v>
      </c>
      <c r="D3">
        <v>2.5154885791299998E-3</v>
      </c>
      <c r="E3">
        <v>5.8491537830900001E-3</v>
      </c>
      <c r="F3">
        <v>2.8216432877999997E-4</v>
      </c>
      <c r="G3">
        <v>6.4443497389399999E-4</v>
      </c>
      <c r="H3">
        <v>0.66556772195000002</v>
      </c>
      <c r="I3">
        <v>8.1016920284599999E-4</v>
      </c>
      <c r="J3">
        <v>3.1218685054699999E-3</v>
      </c>
      <c r="K3">
        <v>1.4379630770600001E-3</v>
      </c>
      <c r="L3">
        <v>2.9942492585599998E-3</v>
      </c>
      <c r="M3">
        <v>6.8031011117100004E-3</v>
      </c>
      <c r="N3">
        <v>1.39984672719E-2</v>
      </c>
      <c r="O3">
        <v>1.85893166226E-3</v>
      </c>
      <c r="P3">
        <v>6.4931322940000036E-2</v>
      </c>
      <c r="Q3">
        <v>-2.3945576478799996E-2</v>
      </c>
      <c r="R3" s="2">
        <f t="shared" ref="R3:R67" si="11">P3/Q3</f>
        <v>-2.711620787141475</v>
      </c>
      <c r="S3" s="2">
        <f t="shared" si="0"/>
        <v>1.431824961487919</v>
      </c>
      <c r="T3">
        <v>47684</v>
      </c>
      <c r="X3">
        <v>6.07405330937</v>
      </c>
      <c r="Y3">
        <v>8.7968375821800002</v>
      </c>
      <c r="Z3">
        <v>3663.96750737</v>
      </c>
      <c r="AA3">
        <v>3531.4721055499999</v>
      </c>
      <c r="AB3">
        <v>10089.5833716</v>
      </c>
      <c r="AD3">
        <f t="shared" si="1"/>
        <v>-3.5219035798645736E-2</v>
      </c>
      <c r="AE3" s="1">
        <f t="shared" si="2"/>
        <v>4.3837247563199965E-3</v>
      </c>
      <c r="AF3">
        <f t="shared" si="3"/>
        <v>8.6831577007520015E-4</v>
      </c>
      <c r="AG3">
        <f t="shared" si="4"/>
        <v>0.21505397275722871</v>
      </c>
      <c r="AH3">
        <f t="shared" si="5"/>
        <v>7.5061324908614335E-2</v>
      </c>
      <c r="AI3">
        <f t="shared" si="6"/>
        <v>-6.753334645742866E-3</v>
      </c>
      <c r="AJ3">
        <f t="shared" ref="AJ3:AJ34" si="12">AG3-AG2</f>
        <v>5.3778472828935886E-2</v>
      </c>
      <c r="AK3">
        <f t="shared" ref="AK3:AK34" si="13">AI3-AI2</f>
        <v>4.7005165330354738E-2</v>
      </c>
      <c r="AL3" s="2">
        <f>(-AJ3/AK3)/(1.35*(AM3/3255000)^(-0.0723))</f>
        <v>-0.53599328257875956</v>
      </c>
      <c r="AM3">
        <f t="shared" si="7"/>
        <v>5761.6743281733334</v>
      </c>
      <c r="AN3">
        <f t="shared" si="8"/>
        <v>6558.1112660500003</v>
      </c>
      <c r="AO3">
        <f t="shared" ref="AO3:AO34" si="14">(P3-P2)</f>
        <v>6.4931322940000036E-2</v>
      </c>
      <c r="AP3">
        <f t="shared" ref="AP3:AP34" si="15">(AH3-AH2)</f>
        <v>-5.5764250555320749E-3</v>
      </c>
      <c r="AQ3">
        <f t="shared" si="9"/>
        <v>0.39200728211097186</v>
      </c>
      <c r="AR3">
        <f t="shared" si="10"/>
        <v>0.65051144908140124</v>
      </c>
      <c r="AS3">
        <f t="shared" ref="AS3:AS34" si="16">-(AO3*AQ3+2*AP3*AR3)/(SQRT(2)*(AO3*AR3-AP3*AQ3))</f>
        <v>-0.28966582139833541</v>
      </c>
      <c r="AT3">
        <f t="shared" ref="AT3:AT34" si="17">SQRT((AB3+Z3*2)*(2*AB3+Z3)/(9*AB3*Z3)-1)</f>
        <v>0.498191230667615</v>
      </c>
    </row>
    <row r="4" spans="1:46" x14ac:dyDescent="0.25">
      <c r="A4">
        <v>0.57333232413500002</v>
      </c>
      <c r="B4">
        <v>0.83064327974200003</v>
      </c>
      <c r="C4">
        <v>0.574123771236</v>
      </c>
      <c r="D4">
        <v>3.7291734253000002E-3</v>
      </c>
      <c r="E4">
        <v>8.7074412834700007E-3</v>
      </c>
      <c r="F4">
        <v>4.01187459288E-4</v>
      </c>
      <c r="G4">
        <v>8.8691517142700004E-4</v>
      </c>
      <c r="H4">
        <v>0.66536663810399999</v>
      </c>
      <c r="I4">
        <v>2.2250401337400002E-3</v>
      </c>
      <c r="J4">
        <v>5.7811645018900001E-3</v>
      </c>
      <c r="K4">
        <v>4.2942488125400002E-3</v>
      </c>
      <c r="L4">
        <v>5.0361111396299996E-3</v>
      </c>
      <c r="M4">
        <v>1.40806780602E-2</v>
      </c>
      <c r="N4">
        <v>1.9711041100499999E-2</v>
      </c>
      <c r="O4">
        <v>4.6840619423599997E-3</v>
      </c>
      <c r="P4">
        <v>0.12525764606500001</v>
      </c>
      <c r="Q4">
        <v>-4.9838542354800008E-2</v>
      </c>
      <c r="R4" s="2">
        <f t="shared" si="11"/>
        <v>-2.5132686500598727</v>
      </c>
      <c r="S4" s="2">
        <f t="shared" si="0"/>
        <v>1.4287729295688214</v>
      </c>
      <c r="T4">
        <v>47684</v>
      </c>
      <c r="X4">
        <v>9.4387772973199997</v>
      </c>
      <c r="Y4">
        <v>11.313640041999999</v>
      </c>
      <c r="Z4">
        <v>4696.5284669499997</v>
      </c>
      <c r="AA4">
        <v>4540.7695875099998</v>
      </c>
      <c r="AB4">
        <v>12980.212242400001</v>
      </c>
      <c r="AD4">
        <f t="shared" si="1"/>
        <v>-3.0389282592165508E-2</v>
      </c>
      <c r="AE4" s="1">
        <f t="shared" si="2"/>
        <v>9.9148052567200034E-3</v>
      </c>
      <c r="AF4">
        <f t="shared" si="3"/>
        <v>2.0164702983120003E-3</v>
      </c>
      <c r="AG4">
        <f t="shared" si="4"/>
        <v>0.22710100059982752</v>
      </c>
      <c r="AH4">
        <f t="shared" si="5"/>
        <v>5.0921677267413756E-2</v>
      </c>
      <c r="AI4">
        <f t="shared" si="6"/>
        <v>4.9557312531724164E-2</v>
      </c>
      <c r="AJ4">
        <f t="shared" si="12"/>
        <v>1.2047027842598812E-2</v>
      </c>
      <c r="AK4">
        <f t="shared" si="13"/>
        <v>5.6310647177467033E-2</v>
      </c>
      <c r="AL4" s="2">
        <f t="shared" ref="AL4:AL67" si="18">(-AJ4/AK4)/(1.35*(AM4/3255000)^(-0.0723))</f>
        <v>-0.10206301654403697</v>
      </c>
      <c r="AM4">
        <f t="shared" si="7"/>
        <v>7405.8367656199998</v>
      </c>
      <c r="AN4">
        <f t="shared" si="8"/>
        <v>8439.442654890001</v>
      </c>
      <c r="AO4">
        <f t="shared" si="14"/>
        <v>6.032632312499997E-2</v>
      </c>
      <c r="AP4">
        <f t="shared" si="15"/>
        <v>-2.4139647641200579E-2</v>
      </c>
      <c r="AQ4">
        <f t="shared" si="9"/>
        <v>0.39140285197678787</v>
      </c>
      <c r="AR4">
        <f t="shared" si="10"/>
        <v>0.65069340225041339</v>
      </c>
      <c r="AS4">
        <f t="shared" si="16"/>
        <v>0.11329332661674611</v>
      </c>
      <c r="AT4">
        <f t="shared" si="17"/>
        <v>0.50013572584593469</v>
      </c>
    </row>
    <row r="5" spans="1:46" x14ac:dyDescent="0.25">
      <c r="A5">
        <v>1.69913988936</v>
      </c>
      <c r="B5">
        <v>2.4629541918000002</v>
      </c>
      <c r="C5">
        <v>1.7476837383399999</v>
      </c>
      <c r="D5">
        <v>1.9313793476099999E-2</v>
      </c>
      <c r="E5">
        <v>2.5138021276000001E-2</v>
      </c>
      <c r="F5">
        <v>7.3053899681800004E-3</v>
      </c>
      <c r="G5">
        <v>1.0302711201799999E-2</v>
      </c>
      <c r="H5">
        <v>0.66302441650199995</v>
      </c>
      <c r="I5">
        <v>2.3691336770000002E-2</v>
      </c>
      <c r="J5">
        <v>2.45453299579E-2</v>
      </c>
      <c r="K5">
        <v>6.2151888194900001E-3</v>
      </c>
      <c r="L5">
        <v>6.8099784733900007E-2</v>
      </c>
      <c r="M5">
        <v>2.8192596982700002E-2</v>
      </c>
      <c r="N5">
        <v>0.12580081073300001</v>
      </c>
      <c r="O5">
        <v>2.3724331509199999E-2</v>
      </c>
      <c r="P5">
        <v>0.57022279096600004</v>
      </c>
      <c r="Q5">
        <v>-0.35515731413380003</v>
      </c>
      <c r="R5" s="2">
        <f t="shared" si="11"/>
        <v>-1.605549902179904</v>
      </c>
      <c r="S5" s="2">
        <f t="shared" si="0"/>
        <v>1.4156462255373516</v>
      </c>
      <c r="T5">
        <v>47684</v>
      </c>
      <c r="X5">
        <v>39.607999970100003</v>
      </c>
      <c r="Y5">
        <v>33.752914388900003</v>
      </c>
      <c r="Z5">
        <v>13630.572566000001</v>
      </c>
      <c r="AA5">
        <v>13296.6090561</v>
      </c>
      <c r="AB5">
        <v>38881.171143500003</v>
      </c>
      <c r="AD5">
        <f t="shared" si="1"/>
        <v>-5.0581848860249343E-3</v>
      </c>
      <c r="AE5" s="1">
        <f t="shared" si="2"/>
        <v>9.6445102376240016E-2</v>
      </c>
      <c r="AF5">
        <f t="shared" si="3"/>
        <v>1.1731942466616001E-2</v>
      </c>
      <c r="AG5">
        <f t="shared" si="4"/>
        <v>0.36742459900972468</v>
      </c>
      <c r="AH5">
        <f t="shared" si="5"/>
        <v>-0.10139909597813768</v>
      </c>
      <c r="AI5">
        <f t="shared" si="6"/>
        <v>0.44774792462942514</v>
      </c>
      <c r="AJ5">
        <f t="shared" si="12"/>
        <v>0.14032359840989717</v>
      </c>
      <c r="AK5">
        <f t="shared" si="13"/>
        <v>0.39819061209770096</v>
      </c>
      <c r="AL5" s="2">
        <f t="shared" si="18"/>
        <v>-0.18185043410289684</v>
      </c>
      <c r="AM5">
        <f t="shared" si="7"/>
        <v>21936.117588533336</v>
      </c>
      <c r="AN5">
        <f t="shared" si="8"/>
        <v>25584.562087400001</v>
      </c>
      <c r="AO5">
        <f t="shared" si="14"/>
        <v>0.44496514490100003</v>
      </c>
      <c r="AP5">
        <f t="shared" si="15"/>
        <v>-0.15232077324555143</v>
      </c>
      <c r="AQ5">
        <f t="shared" si="9"/>
        <v>0.38618978768290235</v>
      </c>
      <c r="AR5">
        <f t="shared" si="10"/>
        <v>0.65224897389318859</v>
      </c>
      <c r="AS5">
        <f t="shared" si="16"/>
        <v>5.4414964982455315E-2</v>
      </c>
      <c r="AT5">
        <f t="shared" si="17"/>
        <v>0.5170573336670653</v>
      </c>
    </row>
    <row r="6" spans="1:46" x14ac:dyDescent="0.25">
      <c r="A6">
        <v>2.8188330447799999</v>
      </c>
      <c r="B6">
        <v>4.0617894114900004</v>
      </c>
      <c r="C6">
        <v>2.6434426814299998</v>
      </c>
      <c r="D6">
        <v>8.5367866625600003E-2</v>
      </c>
      <c r="E6">
        <v>0.102645915</v>
      </c>
      <c r="F6">
        <v>5.6582611798199997E-2</v>
      </c>
      <c r="G6">
        <v>9.1474037981799997E-2</v>
      </c>
      <c r="H6">
        <v>0.66038939709400002</v>
      </c>
      <c r="I6">
        <v>4.58228450752E-2</v>
      </c>
      <c r="J6">
        <v>3.8964324302800002E-2</v>
      </c>
      <c r="K6">
        <v>2.2655046080499999E-3</v>
      </c>
      <c r="L6">
        <v>7.0538489737299995E-2</v>
      </c>
      <c r="M6">
        <v>-5.1378169394899996E-3</v>
      </c>
      <c r="N6">
        <v>0.19734844916200001</v>
      </c>
      <c r="O6">
        <v>3.4747165662599999E-2</v>
      </c>
      <c r="P6">
        <v>0.83082094559300013</v>
      </c>
      <c r="Q6">
        <v>-0.4641840340808</v>
      </c>
      <c r="R6" s="2">
        <f t="shared" si="11"/>
        <v>-1.7898524821911046</v>
      </c>
      <c r="S6" s="2">
        <f t="shared" si="0"/>
        <v>1.4095921373576243</v>
      </c>
      <c r="T6">
        <v>47684</v>
      </c>
      <c r="X6">
        <v>69.778361028999996</v>
      </c>
      <c r="Y6">
        <v>56.170592449700003</v>
      </c>
      <c r="Z6">
        <v>22354.2777809</v>
      </c>
      <c r="AA6">
        <v>21780.8587831</v>
      </c>
      <c r="AB6">
        <v>64821.472599799999</v>
      </c>
      <c r="AD6">
        <f t="shared" si="1"/>
        <v>-5.3594568820039754E-3</v>
      </c>
      <c r="AE6" s="1">
        <f t="shared" si="2"/>
        <v>0.11920793798488001</v>
      </c>
      <c r="AF6">
        <f t="shared" si="3"/>
        <v>1.79181126749208E-2</v>
      </c>
      <c r="AG6">
        <f t="shared" si="4"/>
        <v>0.52528985176581999</v>
      </c>
      <c r="AH6">
        <f t="shared" si="5"/>
        <v>-0.15276554691359007</v>
      </c>
      <c r="AI6">
        <f t="shared" si="6"/>
        <v>0.65572432833772676</v>
      </c>
      <c r="AJ6" s="1">
        <f t="shared" si="12"/>
        <v>0.15786525275609531</v>
      </c>
      <c r="AK6">
        <f t="shared" si="13"/>
        <v>0.20797640370830162</v>
      </c>
      <c r="AL6" s="2">
        <f t="shared" si="18"/>
        <v>-0.40623641118784642</v>
      </c>
      <c r="AM6">
        <f t="shared" si="7"/>
        <v>36318.869721266667</v>
      </c>
      <c r="AN6">
        <f t="shared" si="8"/>
        <v>43040.613816700003</v>
      </c>
      <c r="AO6">
        <f t="shared" si="14"/>
        <v>0.26059815462700009</v>
      </c>
      <c r="AP6">
        <f t="shared" si="15"/>
        <v>-5.136645093545239E-2</v>
      </c>
      <c r="AQ6">
        <f t="shared" si="9"/>
        <v>0.38349746274809043</v>
      </c>
      <c r="AR6">
        <f t="shared" si="10"/>
        <v>0.65304276125908367</v>
      </c>
      <c r="AS6">
        <f t="shared" si="16"/>
        <v>-0.12233097057095879</v>
      </c>
      <c r="AT6">
        <f t="shared" si="17"/>
        <v>0.52590530226287557</v>
      </c>
    </row>
    <row r="7" spans="1:46" x14ac:dyDescent="0.25">
      <c r="A7">
        <v>5.6486811492499998</v>
      </c>
      <c r="B7">
        <v>7.9251864116000004</v>
      </c>
      <c r="C7">
        <v>4.4059500256300002</v>
      </c>
      <c r="D7">
        <v>0.65855081977200003</v>
      </c>
      <c r="E7">
        <v>0.54997190309199995</v>
      </c>
      <c r="F7">
        <v>0.45335172192899997</v>
      </c>
      <c r="G7">
        <v>0.568390369018</v>
      </c>
      <c r="H7">
        <v>0.65767799919000003</v>
      </c>
      <c r="I7">
        <v>0.100999020681</v>
      </c>
      <c r="J7">
        <v>6.1053808271699997E-2</v>
      </c>
      <c r="K7">
        <v>2.9313475148699999E-2</v>
      </c>
      <c r="L7">
        <v>6.0080178341600003E-2</v>
      </c>
      <c r="M7">
        <v>-2.8873830495900001E-2</v>
      </c>
      <c r="N7">
        <v>0.261705289176</v>
      </c>
      <c r="O7">
        <v>7.1373628420100005E-2</v>
      </c>
      <c r="P7">
        <v>1.285459771323</v>
      </c>
      <c r="Q7">
        <v>-0.61642735651180003</v>
      </c>
      <c r="R7" s="2">
        <f t="shared" si="11"/>
        <v>-2.0853386173467028</v>
      </c>
      <c r="S7" s="2">
        <f t="shared" si="0"/>
        <v>1.4013798604358065</v>
      </c>
      <c r="T7">
        <v>47684</v>
      </c>
      <c r="X7">
        <v>145.18744487000001</v>
      </c>
      <c r="Y7">
        <v>111.977102755</v>
      </c>
      <c r="Z7">
        <v>44000.912489000002</v>
      </c>
      <c r="AA7">
        <v>42783.0258655</v>
      </c>
      <c r="AB7">
        <v>129883.861252</v>
      </c>
      <c r="AD7">
        <f t="shared" si="1"/>
        <v>1.6708977326665583E-2</v>
      </c>
      <c r="AE7" s="1">
        <f t="shared" si="2"/>
        <v>0.14373416089888003</v>
      </c>
      <c r="AF7">
        <f t="shared" si="3"/>
        <v>3.8089701832728001E-2</v>
      </c>
      <c r="AG7">
        <f t="shared" si="4"/>
        <v>0.68773097616047218</v>
      </c>
      <c r="AH7">
        <f t="shared" si="5"/>
        <v>-0.29886439758126393</v>
      </c>
      <c r="AI7">
        <f t="shared" si="6"/>
        <v>1.0562161126028426</v>
      </c>
      <c r="AJ7">
        <f t="shared" si="12"/>
        <v>0.16244112439465219</v>
      </c>
      <c r="AK7">
        <f t="shared" si="13"/>
        <v>0.40049178426511589</v>
      </c>
      <c r="AL7" s="2">
        <f t="shared" si="18"/>
        <v>-0.22813569225052713</v>
      </c>
      <c r="AM7">
        <f t="shared" si="7"/>
        <v>72222.599868833335</v>
      </c>
      <c r="AN7">
        <f t="shared" si="8"/>
        <v>87100.835386499995</v>
      </c>
      <c r="AO7">
        <f t="shared" si="14"/>
        <v>0.45463882572999992</v>
      </c>
      <c r="AP7">
        <f t="shared" si="15"/>
        <v>-0.14609885066767386</v>
      </c>
      <c r="AQ7">
        <f t="shared" si="9"/>
        <v>0.38059175587189453</v>
      </c>
      <c r="AR7">
        <f t="shared" si="10"/>
        <v>0.65389216059008848</v>
      </c>
      <c r="AS7">
        <f t="shared" si="16"/>
        <v>3.6135922729715275E-2</v>
      </c>
      <c r="AT7">
        <f t="shared" si="17"/>
        <v>0.53554041830637922</v>
      </c>
    </row>
    <row r="8" spans="1:46" x14ac:dyDescent="0.25">
      <c r="A8">
        <v>8.5100000062299994</v>
      </c>
      <c r="B8">
        <v>11.6549737322</v>
      </c>
      <c r="C8">
        <v>5.8398001577500001</v>
      </c>
      <c r="D8">
        <v>1.7126822826799999</v>
      </c>
      <c r="E8">
        <v>1.0935107018800001</v>
      </c>
      <c r="F8">
        <v>1.0572081232599999</v>
      </c>
      <c r="G8">
        <v>1.13341026533</v>
      </c>
      <c r="H8">
        <v>0.65322336020299998</v>
      </c>
      <c r="I8">
        <v>0.151898437351</v>
      </c>
      <c r="J8">
        <v>8.2022781746199994E-2</v>
      </c>
      <c r="K8">
        <v>4.7775737600100003E-2</v>
      </c>
      <c r="L8">
        <v>5.5152066019800002E-2</v>
      </c>
      <c r="M8">
        <v>-3.8047752442400003E-2</v>
      </c>
      <c r="N8">
        <v>0.30746196407800003</v>
      </c>
      <c r="O8">
        <v>0.106363131946</v>
      </c>
      <c r="P8">
        <v>1.636128524873</v>
      </c>
      <c r="Q8">
        <v>-0.73207458162180006</v>
      </c>
      <c r="R8" s="2">
        <f t="shared" si="11"/>
        <v>-2.2349205476420253</v>
      </c>
      <c r="S8" s="2">
        <f t="shared" si="0"/>
        <v>1.3965800347788146</v>
      </c>
      <c r="T8">
        <v>47684</v>
      </c>
      <c r="X8">
        <v>220.60239416300001</v>
      </c>
      <c r="Y8">
        <v>167.593982759</v>
      </c>
      <c r="Z8">
        <v>65677.239174500006</v>
      </c>
      <c r="AA8">
        <v>63655.203168799999</v>
      </c>
      <c r="AB8">
        <v>195077.019566</v>
      </c>
      <c r="AD8">
        <f t="shared" si="1"/>
        <v>5.4133241456652548E-3</v>
      </c>
      <c r="AE8" s="1">
        <f t="shared" si="2"/>
        <v>0.16193955065888002</v>
      </c>
      <c r="AF8">
        <f t="shared" si="3"/>
        <v>5.7715554745008002E-2</v>
      </c>
      <c r="AG8">
        <f t="shared" si="4"/>
        <v>0.95461049419547361</v>
      </c>
      <c r="AH8">
        <f t="shared" si="5"/>
        <v>-0.34075901533876318</v>
      </c>
      <c r="AI8">
        <f t="shared" si="6"/>
        <v>1.317925026807842</v>
      </c>
      <c r="AJ8">
        <f t="shared" si="12"/>
        <v>0.26687951803500143</v>
      </c>
      <c r="AK8">
        <f t="shared" si="13"/>
        <v>0.26170891420499931</v>
      </c>
      <c r="AL8" s="2">
        <f t="shared" si="18"/>
        <v>-0.59055685902794042</v>
      </c>
      <c r="AM8">
        <f t="shared" si="7"/>
        <v>108136.4873031</v>
      </c>
      <c r="AN8">
        <f t="shared" si="8"/>
        <v>131421.81639719999</v>
      </c>
      <c r="AO8">
        <f t="shared" si="14"/>
        <v>0.35066875354999993</v>
      </c>
      <c r="AP8">
        <f t="shared" si="15"/>
        <v>-4.1894617757499253E-2</v>
      </c>
      <c r="AQ8">
        <f t="shared" si="9"/>
        <v>0.37958180182918561</v>
      </c>
      <c r="AR8">
        <f t="shared" si="10"/>
        <v>0.65418562186894202</v>
      </c>
      <c r="AS8">
        <f t="shared" si="16"/>
        <v>-0.22568670084009537</v>
      </c>
      <c r="AT8">
        <f t="shared" si="17"/>
        <v>0.53891066997477299</v>
      </c>
    </row>
    <row r="9" spans="1:46" x14ac:dyDescent="0.25">
      <c r="A9">
        <v>11.297253036000001</v>
      </c>
      <c r="B9">
        <v>15.1831239584</v>
      </c>
      <c r="C9">
        <v>7.0825431995499999</v>
      </c>
      <c r="D9">
        <v>3.0704329936799999</v>
      </c>
      <c r="E9">
        <v>1.64680912422</v>
      </c>
      <c r="F9">
        <v>1.7377995849800001</v>
      </c>
      <c r="G9">
        <v>1.6793557378299999</v>
      </c>
      <c r="H9">
        <v>0.65145040859600001</v>
      </c>
      <c r="I9">
        <v>0.198902813525</v>
      </c>
      <c r="J9">
        <v>0.100837173692</v>
      </c>
      <c r="K9">
        <v>7.0607325513800001E-2</v>
      </c>
      <c r="L9">
        <v>5.0042099898500003E-2</v>
      </c>
      <c r="M9">
        <v>-3.2972921259100001E-2</v>
      </c>
      <c r="N9">
        <v>0.32484140862499999</v>
      </c>
      <c r="O9">
        <v>0.14267222060599999</v>
      </c>
      <c r="P9">
        <v>1.929834881433</v>
      </c>
      <c r="Q9">
        <v>-0.82890506198980007</v>
      </c>
      <c r="R9" s="2">
        <f t="shared" si="11"/>
        <v>-2.3281735990372647</v>
      </c>
      <c r="S9" s="2">
        <f t="shared" si="0"/>
        <v>1.3932184729129886</v>
      </c>
      <c r="T9">
        <v>47684</v>
      </c>
      <c r="X9">
        <v>296.01660701399999</v>
      </c>
      <c r="Y9">
        <v>222.98218526400001</v>
      </c>
      <c r="Z9">
        <v>86747.609162099994</v>
      </c>
      <c r="AA9">
        <v>83831.679877699993</v>
      </c>
      <c r="AB9">
        <v>260168.94705799999</v>
      </c>
      <c r="AD9">
        <f t="shared" si="1"/>
        <v>1.9414413909919354E-2</v>
      </c>
      <c r="AE9" s="1">
        <f t="shared" si="2"/>
        <v>0.17717523428128007</v>
      </c>
      <c r="AF9">
        <f t="shared" si="3"/>
        <v>7.6923291709272007E-2</v>
      </c>
      <c r="AG9">
        <f t="shared" si="4"/>
        <v>1.0608288593102033</v>
      </c>
      <c r="AH9">
        <f t="shared" si="5"/>
        <v>-0.43450301106139833</v>
      </c>
      <c r="AI9">
        <f t="shared" si="6"/>
        <v>1.5762252616629322</v>
      </c>
      <c r="AJ9">
        <f t="shared" si="12"/>
        <v>0.10621836511472971</v>
      </c>
      <c r="AK9">
        <f t="shared" si="13"/>
        <v>0.25830023485509024</v>
      </c>
      <c r="AL9" s="2">
        <f t="shared" si="18"/>
        <v>-0.24307601010757854</v>
      </c>
      <c r="AM9">
        <f t="shared" si="7"/>
        <v>143582.74536593331</v>
      </c>
      <c r="AN9">
        <f t="shared" si="8"/>
        <v>176337.2671803</v>
      </c>
      <c r="AO9">
        <f t="shared" si="14"/>
        <v>0.29370635655999999</v>
      </c>
      <c r="AP9">
        <f t="shared" si="15"/>
        <v>-9.3743995722635143E-2</v>
      </c>
      <c r="AQ9">
        <f t="shared" si="9"/>
        <v>0.37801046731820193</v>
      </c>
      <c r="AR9">
        <f t="shared" si="10"/>
        <v>0.65464039235211979</v>
      </c>
      <c r="AS9">
        <f t="shared" si="16"/>
        <v>3.637302159390627E-2</v>
      </c>
      <c r="AT9">
        <f t="shared" si="17"/>
        <v>0.54417650716222987</v>
      </c>
    </row>
    <row r="10" spans="1:46" x14ac:dyDescent="0.25">
      <c r="A10">
        <v>16.724424440699998</v>
      </c>
      <c r="B10">
        <v>21.857830273099999</v>
      </c>
      <c r="C10">
        <v>9.2857078493199996</v>
      </c>
      <c r="D10">
        <v>6.3739004367199996</v>
      </c>
      <c r="E10">
        <v>2.7422097665799998</v>
      </c>
      <c r="F10">
        <v>3.1826827063200001</v>
      </c>
      <c r="G10">
        <v>2.7065475112100001</v>
      </c>
      <c r="H10">
        <v>0.64758750283400002</v>
      </c>
      <c r="I10">
        <v>0.28778420995100001</v>
      </c>
      <c r="J10">
        <v>0.13168588812199999</v>
      </c>
      <c r="K10">
        <v>0.114463260682</v>
      </c>
      <c r="L10">
        <v>6.0917491135499997E-2</v>
      </c>
      <c r="M10">
        <v>-3.9886075801299999E-2</v>
      </c>
      <c r="N10">
        <v>0.40816384290699997</v>
      </c>
      <c r="O10">
        <v>0.208708549346</v>
      </c>
      <c r="P10">
        <v>2.4294972199129998</v>
      </c>
      <c r="Q10">
        <v>-1.0009371760507999</v>
      </c>
      <c r="R10" s="2">
        <f t="shared" si="11"/>
        <v>-2.4272224851299731</v>
      </c>
      <c r="S10" s="2">
        <f t="shared" si="0"/>
        <v>1.3885265665292892</v>
      </c>
      <c r="T10">
        <v>47684</v>
      </c>
      <c r="X10">
        <v>446.84509505900002</v>
      </c>
      <c r="Y10">
        <v>333.35844888399998</v>
      </c>
      <c r="Z10">
        <v>127757.759559</v>
      </c>
      <c r="AA10">
        <v>122900.491876</v>
      </c>
      <c r="AB10">
        <v>389931.61509699997</v>
      </c>
      <c r="AD10">
        <f t="shared" si="1"/>
        <v>3.3088194115622721E-2</v>
      </c>
      <c r="AE10" s="1">
        <f t="shared" si="2"/>
        <v>0.20601509282728001</v>
      </c>
      <c r="AF10">
        <f t="shared" si="3"/>
        <v>0.111922797916296</v>
      </c>
      <c r="AG10">
        <f t="shared" si="4"/>
        <v>1.2922573613696864</v>
      </c>
      <c r="AH10">
        <f t="shared" si="5"/>
        <v>-0.56861992927165672</v>
      </c>
      <c r="AI10">
        <f t="shared" si="6"/>
        <v>1.9987447661231041</v>
      </c>
      <c r="AJ10">
        <f t="shared" si="12"/>
        <v>0.23142850205948307</v>
      </c>
      <c r="AK10">
        <f t="shared" si="13"/>
        <v>0.42251950446017195</v>
      </c>
      <c r="AL10" s="2">
        <f t="shared" si="18"/>
        <v>-0.33319520988695417</v>
      </c>
      <c r="AM10">
        <f t="shared" si="7"/>
        <v>213529.95551066668</v>
      </c>
      <c r="AN10">
        <f t="shared" si="8"/>
        <v>267031.12322099996</v>
      </c>
      <c r="AO10">
        <f t="shared" si="14"/>
        <v>0.49966233847999986</v>
      </c>
      <c r="AP10">
        <f t="shared" si="15"/>
        <v>-0.1341169182102584</v>
      </c>
      <c r="AQ10">
        <f t="shared" si="9"/>
        <v>0.37518146779755007</v>
      </c>
      <c r="AR10">
        <f t="shared" si="10"/>
        <v>0.65545360866398317</v>
      </c>
      <c r="AS10">
        <f t="shared" si="16"/>
        <v>-2.1801804986771502E-2</v>
      </c>
      <c r="AT10">
        <f t="shared" si="17"/>
        <v>0.55372643348313366</v>
      </c>
    </row>
    <row r="11" spans="1:46" x14ac:dyDescent="0.25">
      <c r="A11">
        <v>27.252447543500001</v>
      </c>
      <c r="B11">
        <v>34.360742788899998</v>
      </c>
      <c r="C11">
        <v>13.1742742255</v>
      </c>
      <c r="D11">
        <v>14.284849341999999</v>
      </c>
      <c r="E11">
        <v>5.0170480895600003</v>
      </c>
      <c r="F11">
        <v>6.2198316395999997</v>
      </c>
      <c r="G11">
        <v>4.6410196174699996</v>
      </c>
      <c r="H11">
        <v>0.643154163981</v>
      </c>
      <c r="I11">
        <v>0.45332186518700002</v>
      </c>
      <c r="J11">
        <v>0.185922406603</v>
      </c>
      <c r="K11">
        <v>0.208580319619</v>
      </c>
      <c r="L11">
        <v>0.105875235816</v>
      </c>
      <c r="M11">
        <v>-3.6562986653500003E-2</v>
      </c>
      <c r="N11">
        <v>0.52884096566500005</v>
      </c>
      <c r="O11">
        <v>0.33973605613899999</v>
      </c>
      <c r="P11">
        <v>3.2488844883529997</v>
      </c>
      <c r="Q11">
        <v>-1.2997299324207998</v>
      </c>
      <c r="R11" s="2">
        <f t="shared" si="11"/>
        <v>-2.4996612044640845</v>
      </c>
      <c r="S11" s="2">
        <f t="shared" si="0"/>
        <v>1.3826686627141689</v>
      </c>
      <c r="T11">
        <v>47684</v>
      </c>
      <c r="X11">
        <v>748.503033104</v>
      </c>
      <c r="Y11">
        <v>552.24516221500005</v>
      </c>
      <c r="Z11">
        <v>207440.95053</v>
      </c>
      <c r="AA11">
        <v>198345.06741300001</v>
      </c>
      <c r="AB11">
        <v>647602.824288</v>
      </c>
      <c r="AD11">
        <f t="shared" si="1"/>
        <v>7.8293982931754769E-2</v>
      </c>
      <c r="AE11" s="1">
        <f t="shared" si="2"/>
        <v>0.25998121390007994</v>
      </c>
      <c r="AF11">
        <f t="shared" si="3"/>
        <v>0.17840370714252002</v>
      </c>
      <c r="AG11">
        <f t="shared" si="4"/>
        <v>1.5578607783530263</v>
      </c>
      <c r="AH11">
        <f t="shared" si="5"/>
        <v>-0.84551185499998671</v>
      </c>
      <c r="AI11">
        <f t="shared" si="6"/>
        <v>2.7295975622353241</v>
      </c>
      <c r="AJ11">
        <f t="shared" si="12"/>
        <v>0.26560341698333989</v>
      </c>
      <c r="AK11">
        <f t="shared" si="13"/>
        <v>0.73085279611221998</v>
      </c>
      <c r="AL11" s="2">
        <f t="shared" si="18"/>
        <v>-0.2291658167520477</v>
      </c>
      <c r="AM11">
        <f t="shared" si="7"/>
        <v>351129.61407700001</v>
      </c>
      <c r="AN11">
        <f t="shared" si="8"/>
        <v>449257.75687499996</v>
      </c>
      <c r="AO11">
        <f t="shared" si="14"/>
        <v>0.81938726843999987</v>
      </c>
      <c r="AP11">
        <f t="shared" si="15"/>
        <v>-0.27689192572832999</v>
      </c>
      <c r="AQ11">
        <f t="shared" si="9"/>
        <v>0.3715513302255975</v>
      </c>
      <c r="AR11">
        <f t="shared" si="10"/>
        <v>0.65648671312052809</v>
      </c>
      <c r="AS11">
        <f t="shared" si="16"/>
        <v>6.5223804561622259E-2</v>
      </c>
      <c r="AT11">
        <f t="shared" si="17"/>
        <v>0.56611485495765057</v>
      </c>
    </row>
    <row r="12" spans="1:46" x14ac:dyDescent="0.25">
      <c r="A12">
        <v>42.452780391499999</v>
      </c>
      <c r="B12">
        <v>51.869671940499998</v>
      </c>
      <c r="C12">
        <v>18.352027304700002</v>
      </c>
      <c r="D12">
        <v>27.1626461828</v>
      </c>
      <c r="E12">
        <v>8.4712242596199996</v>
      </c>
      <c r="F12">
        <v>11.0047139175</v>
      </c>
      <c r="G12">
        <v>7.38531501839</v>
      </c>
      <c r="H12">
        <v>0.63852400466000003</v>
      </c>
      <c r="I12">
        <v>0.68622570410799999</v>
      </c>
      <c r="J12">
        <v>0.25521027685999997</v>
      </c>
      <c r="K12">
        <v>0.37642045245400002</v>
      </c>
      <c r="L12">
        <v>0.147546176399</v>
      </c>
      <c r="M12">
        <v>-1.8295499692500002E-2</v>
      </c>
      <c r="N12">
        <v>0.64920802160000002</v>
      </c>
      <c r="O12">
        <v>0.53118126481000005</v>
      </c>
      <c r="P12">
        <v>4.2565385942529996</v>
      </c>
      <c r="Q12">
        <v>-1.7036039800307998</v>
      </c>
      <c r="R12" s="2">
        <f t="shared" si="11"/>
        <v>-2.4985493366692211</v>
      </c>
      <c r="S12" s="2">
        <f t="shared" si="0"/>
        <v>1.3773332698575316</v>
      </c>
      <c r="T12">
        <v>47684</v>
      </c>
      <c r="X12">
        <v>1200.98873129</v>
      </c>
      <c r="Y12">
        <v>876.33364113899995</v>
      </c>
      <c r="Z12">
        <v>323442.04164499999</v>
      </c>
      <c r="AA12">
        <v>306926.78492499999</v>
      </c>
      <c r="AB12">
        <v>1029706.34407</v>
      </c>
      <c r="AD12">
        <f t="shared" si="1"/>
        <v>0.14373347087102661</v>
      </c>
      <c r="AE12" s="1">
        <f t="shared" si="2"/>
        <v>0.34091850447208005</v>
      </c>
      <c r="AF12">
        <f t="shared" si="3"/>
        <v>0.2730266416678</v>
      </c>
      <c r="AG12">
        <f t="shared" si="4"/>
        <v>1.835255802196667</v>
      </c>
      <c r="AH12">
        <f t="shared" si="5"/>
        <v>-1.2106413960281663</v>
      </c>
      <c r="AI12">
        <f t="shared" si="6"/>
        <v>3.6447866601874441</v>
      </c>
      <c r="AJ12">
        <f t="shared" si="12"/>
        <v>0.27739502384364068</v>
      </c>
      <c r="AK12">
        <f t="shared" si="13"/>
        <v>0.91518909795212</v>
      </c>
      <c r="AL12" s="2">
        <f t="shared" si="18"/>
        <v>-0.19752223571742861</v>
      </c>
      <c r="AM12">
        <f t="shared" si="7"/>
        <v>553358.39021333342</v>
      </c>
      <c r="AN12">
        <f t="shared" si="8"/>
        <v>722779.55914500006</v>
      </c>
      <c r="AO12">
        <f t="shared" si="14"/>
        <v>1.0076541058999999</v>
      </c>
      <c r="AP12">
        <f t="shared" si="15"/>
        <v>-0.36512954102817963</v>
      </c>
      <c r="AQ12">
        <f t="shared" si="9"/>
        <v>0.36842530490589936</v>
      </c>
      <c r="AR12">
        <f t="shared" si="10"/>
        <v>0.65736701875930581</v>
      </c>
      <c r="AS12">
        <f t="shared" si="16"/>
        <v>9.6540638358754927E-2</v>
      </c>
      <c r="AT12">
        <f t="shared" si="17"/>
        <v>0.57690734695202994</v>
      </c>
    </row>
    <row r="13" spans="1:46" x14ac:dyDescent="0.25">
      <c r="A13">
        <v>67.195881657300006</v>
      </c>
      <c r="B13">
        <v>79.867020015500003</v>
      </c>
      <c r="C13">
        <v>26.305498606800001</v>
      </c>
      <c r="D13">
        <v>49.843603194000003</v>
      </c>
      <c r="E13">
        <v>13.665993861</v>
      </c>
      <c r="F13">
        <v>19.648448281099999</v>
      </c>
      <c r="G13">
        <v>11.8528644021</v>
      </c>
      <c r="H13">
        <v>0.633348014741</v>
      </c>
      <c r="I13">
        <v>1.05994213708</v>
      </c>
      <c r="J13">
        <v>0.355908648346</v>
      </c>
      <c r="K13">
        <v>0.65877011918899997</v>
      </c>
      <c r="L13">
        <v>0.23355503576100001</v>
      </c>
      <c r="M13">
        <v>5.5979360657899997E-2</v>
      </c>
      <c r="N13">
        <v>0.81846682585999997</v>
      </c>
      <c r="O13">
        <v>0.847453725509</v>
      </c>
      <c r="P13">
        <v>5.6685134751229995</v>
      </c>
      <c r="Q13">
        <v>-2.3388740501008001</v>
      </c>
      <c r="R13" s="2">
        <f t="shared" si="11"/>
        <v>-2.423607835949396</v>
      </c>
      <c r="S13" s="2">
        <f t="shared" si="0"/>
        <v>1.3718527596195773</v>
      </c>
      <c r="T13">
        <v>47684</v>
      </c>
      <c r="X13">
        <v>1955.1318052199999</v>
      </c>
      <c r="Y13">
        <v>1405.5405617199999</v>
      </c>
      <c r="Z13">
        <v>513247.90773400001</v>
      </c>
      <c r="AA13">
        <v>484427.714087</v>
      </c>
      <c r="AB13">
        <v>1655939.75908</v>
      </c>
      <c r="AD13">
        <f t="shared" si="1"/>
        <v>0.25115125820860384</v>
      </c>
      <c r="AE13" s="1">
        <f t="shared" si="2"/>
        <v>0.48206854203048011</v>
      </c>
      <c r="AF13">
        <f t="shared" si="3"/>
        <v>0.42845520368463197</v>
      </c>
      <c r="AG13">
        <f t="shared" si="4"/>
        <v>2.1453517940307809</v>
      </c>
      <c r="AH13">
        <f t="shared" si="5"/>
        <v>-1.7615808405461093</v>
      </c>
      <c r="AI13">
        <f t="shared" si="6"/>
        <v>4.9533962104460727</v>
      </c>
      <c r="AJ13">
        <f t="shared" si="12"/>
        <v>0.31009599183411396</v>
      </c>
      <c r="AK13">
        <f t="shared" si="13"/>
        <v>1.3086095502586286</v>
      </c>
      <c r="AL13" s="2">
        <f t="shared" si="18"/>
        <v>-0.15975059373886086</v>
      </c>
      <c r="AM13">
        <f t="shared" si="7"/>
        <v>884538.46030033333</v>
      </c>
      <c r="AN13">
        <f t="shared" si="8"/>
        <v>1171512.0449930001</v>
      </c>
      <c r="AO13">
        <f t="shared" si="14"/>
        <v>1.4119748808699999</v>
      </c>
      <c r="AP13">
        <f t="shared" si="15"/>
        <v>-0.55093944451794297</v>
      </c>
      <c r="AQ13">
        <f t="shared" si="9"/>
        <v>0.3663031388593736</v>
      </c>
      <c r="AR13">
        <f t="shared" si="10"/>
        <v>0.65795972918628176</v>
      </c>
      <c r="AS13">
        <f t="shared" si="16"/>
        <v>0.12992490361481962</v>
      </c>
      <c r="AT13">
        <f t="shared" si="17"/>
        <v>0.58430151565094524</v>
      </c>
    </row>
    <row r="14" spans="1:46" x14ac:dyDescent="0.25">
      <c r="A14">
        <v>91.217162212700003</v>
      </c>
      <c r="B14">
        <v>106.967526776</v>
      </c>
      <c r="C14">
        <v>33.556678829900001</v>
      </c>
      <c r="D14">
        <v>72.505917770699995</v>
      </c>
      <c r="E14">
        <v>18.923940483599999</v>
      </c>
      <c r="F14">
        <v>28.5062673119</v>
      </c>
      <c r="G14">
        <v>16.204669843800001</v>
      </c>
      <c r="H14">
        <v>0.62794881211200004</v>
      </c>
      <c r="I14">
        <v>1.42119303837</v>
      </c>
      <c r="J14">
        <v>0.45060301668500002</v>
      </c>
      <c r="K14">
        <v>0.95116915139000002</v>
      </c>
      <c r="L14">
        <v>0.29861477686600002</v>
      </c>
      <c r="M14">
        <v>0.166217008503</v>
      </c>
      <c r="N14">
        <v>0.89029089835200004</v>
      </c>
      <c r="O14">
        <v>1.1591613536400001</v>
      </c>
      <c r="P14">
        <v>6.8949666297930001</v>
      </c>
      <c r="Q14">
        <v>-2.9298486554908001</v>
      </c>
      <c r="R14" s="2">
        <f t="shared" si="11"/>
        <v>-2.3533524903654022</v>
      </c>
      <c r="S14" s="2">
        <f t="shared" si="0"/>
        <v>1.3682153024512658</v>
      </c>
      <c r="T14">
        <v>47684</v>
      </c>
      <c r="X14">
        <v>2709.28184444</v>
      </c>
      <c r="Y14">
        <v>1923.4529107599999</v>
      </c>
      <c r="Z14">
        <v>697967.18420000002</v>
      </c>
      <c r="AA14">
        <v>658791.95277900004</v>
      </c>
      <c r="AB14">
        <v>2269775.5967999999</v>
      </c>
      <c r="AD14">
        <f t="shared" si="1"/>
        <v>0.33363188270247668</v>
      </c>
      <c r="AE14" s="1">
        <f t="shared" si="2"/>
        <v>0.62034213181288012</v>
      </c>
      <c r="AF14">
        <f t="shared" si="3"/>
        <v>0.58177457602824001</v>
      </c>
      <c r="AG14">
        <f t="shared" si="4"/>
        <v>2.4688205643634165</v>
      </c>
      <c r="AH14">
        <f t="shared" si="5"/>
        <v>-2.2130730327147918</v>
      </c>
      <c r="AI14">
        <f t="shared" si="6"/>
        <v>6.072026441671861</v>
      </c>
      <c r="AJ14">
        <f t="shared" si="12"/>
        <v>0.32346877033263555</v>
      </c>
      <c r="AK14">
        <f t="shared" si="13"/>
        <v>1.1186302312257883</v>
      </c>
      <c r="AL14" s="2">
        <f t="shared" si="18"/>
        <v>-0.19939303947464121</v>
      </c>
      <c r="AM14">
        <f t="shared" si="7"/>
        <v>1208844.9112596668</v>
      </c>
      <c r="AN14">
        <f t="shared" si="8"/>
        <v>1610983.6440209998</v>
      </c>
      <c r="AO14">
        <f t="shared" si="14"/>
        <v>1.2264531546700006</v>
      </c>
      <c r="AP14">
        <f t="shared" si="15"/>
        <v>-0.45149219216868253</v>
      </c>
      <c r="AQ14">
        <f t="shared" si="9"/>
        <v>0.36505199162059709</v>
      </c>
      <c r="AR14">
        <f t="shared" si="10"/>
        <v>0.65830731555020539</v>
      </c>
      <c r="AS14">
        <f t="shared" si="16"/>
        <v>0.10671470292309579</v>
      </c>
      <c r="AT14">
        <f t="shared" si="17"/>
        <v>0.588686923116574</v>
      </c>
    </row>
    <row r="15" spans="1:46" x14ac:dyDescent="0.25">
      <c r="A15">
        <v>119.97734007699999</v>
      </c>
      <c r="B15">
        <v>139.33096707000001</v>
      </c>
      <c r="C15">
        <v>41.666365814499997</v>
      </c>
      <c r="D15">
        <v>99.855553928299997</v>
      </c>
      <c r="E15">
        <v>25.4831199664</v>
      </c>
      <c r="F15">
        <v>40.142796942499999</v>
      </c>
      <c r="G15">
        <v>21.976966387800001</v>
      </c>
      <c r="H15">
        <v>0.62583470071000002</v>
      </c>
      <c r="I15">
        <v>1.8622465590099999</v>
      </c>
      <c r="J15">
        <v>0.561903952953</v>
      </c>
      <c r="K15">
        <v>1.30214640814</v>
      </c>
      <c r="L15">
        <v>0.38097444647899997</v>
      </c>
      <c r="M15">
        <v>0.27955346608800002</v>
      </c>
      <c r="N15">
        <v>1.05673088315</v>
      </c>
      <c r="O15">
        <v>1.53727958659</v>
      </c>
      <c r="P15">
        <v>8.2590174700030001</v>
      </c>
      <c r="Q15">
        <v>-3.6342280039907999</v>
      </c>
      <c r="R15" s="2">
        <f t="shared" si="11"/>
        <v>-2.2725644788751973</v>
      </c>
      <c r="S15" s="2">
        <f t="shared" si="0"/>
        <v>1.3650076599710834</v>
      </c>
      <c r="T15">
        <v>47684</v>
      </c>
      <c r="X15">
        <v>3614.2493219799999</v>
      </c>
      <c r="Y15">
        <v>2525.5291920599998</v>
      </c>
      <c r="Z15">
        <v>919408.12651099998</v>
      </c>
      <c r="AA15">
        <v>870001.25221199996</v>
      </c>
      <c r="AB15">
        <v>2990459.06495</v>
      </c>
      <c r="AD15">
        <f t="shared" si="1"/>
        <v>0.47198650173152756</v>
      </c>
      <c r="AE15" s="1">
        <f t="shared" si="2"/>
        <v>0.79296980399608008</v>
      </c>
      <c r="AF15">
        <f t="shared" si="3"/>
        <v>0.7672629008910401</v>
      </c>
      <c r="AG15">
        <f t="shared" si="4"/>
        <v>2.5954779733441624</v>
      </c>
      <c r="AH15">
        <f t="shared" si="5"/>
        <v>-2.8317697483294189</v>
      </c>
      <c r="AI15">
        <f t="shared" si="6"/>
        <v>7.3938581455549457</v>
      </c>
      <c r="AJ15">
        <f t="shared" si="12"/>
        <v>0.12665740898074596</v>
      </c>
      <c r="AK15">
        <f t="shared" si="13"/>
        <v>1.3218317038830847</v>
      </c>
      <c r="AL15" s="2">
        <f t="shared" si="18"/>
        <v>-6.7404537958304811E-2</v>
      </c>
      <c r="AM15">
        <f t="shared" si="7"/>
        <v>1593289.4812243332</v>
      </c>
      <c r="AN15">
        <f t="shared" si="8"/>
        <v>2120457.8127379999</v>
      </c>
      <c r="AO15">
        <f t="shared" si="14"/>
        <v>1.36405084021</v>
      </c>
      <c r="AP15">
        <f t="shared" si="15"/>
        <v>-0.61869671561462702</v>
      </c>
      <c r="AQ15">
        <f t="shared" si="9"/>
        <v>0.36502226568925472</v>
      </c>
      <c r="AR15">
        <f t="shared" si="10"/>
        <v>0.65831555714227319</v>
      </c>
      <c r="AS15">
        <f t="shared" si="16"/>
        <v>0.1992599490783441</v>
      </c>
      <c r="AT15">
        <f t="shared" si="17"/>
        <v>0.58879135364564195</v>
      </c>
    </row>
    <row r="16" spans="1:46" x14ac:dyDescent="0.25">
      <c r="A16">
        <v>233.19390135200001</v>
      </c>
      <c r="B16">
        <v>267.29710022199998</v>
      </c>
      <c r="C16">
        <v>70.754619352999995</v>
      </c>
      <c r="D16">
        <v>209.53663088900001</v>
      </c>
      <c r="E16">
        <v>47.913334548900004</v>
      </c>
      <c r="F16">
        <v>91.174543322900007</v>
      </c>
      <c r="G16">
        <v>46.259643970600003</v>
      </c>
      <c r="H16">
        <v>0.62081168931899999</v>
      </c>
      <c r="I16">
        <v>3.7133051996200002</v>
      </c>
      <c r="J16">
        <v>1.01031327365</v>
      </c>
      <c r="K16">
        <v>2.7690176227299999</v>
      </c>
      <c r="L16">
        <v>0.68536236068300005</v>
      </c>
      <c r="M16">
        <v>0.95255919665099997</v>
      </c>
      <c r="N16">
        <v>1.31685578736</v>
      </c>
      <c r="O16">
        <v>3.1223659418800001</v>
      </c>
      <c r="P16">
        <v>13.161342476892999</v>
      </c>
      <c r="Q16">
        <v>-6.3103535001408</v>
      </c>
      <c r="R16" s="2">
        <f t="shared" si="11"/>
        <v>-2.0856743566900549</v>
      </c>
      <c r="S16" s="2">
        <f t="shared" si="0"/>
        <v>1.3573909040873662</v>
      </c>
      <c r="T16">
        <v>47684</v>
      </c>
      <c r="X16">
        <v>7234.1370982999997</v>
      </c>
      <c r="Y16">
        <v>4788.8478171400002</v>
      </c>
      <c r="Z16">
        <v>1794306.31828</v>
      </c>
      <c r="AA16">
        <v>1733491.1318300001</v>
      </c>
      <c r="AB16">
        <v>5704640.4918900002</v>
      </c>
      <c r="AD16">
        <f t="shared" si="1"/>
        <v>1.0000793073121377</v>
      </c>
      <c r="AE16" s="1">
        <f t="shared" si="2"/>
        <v>1.4712340019048804</v>
      </c>
      <c r="AF16">
        <f t="shared" si="3"/>
        <v>1.5615268155800803</v>
      </c>
      <c r="AG16">
        <f t="shared" si="4"/>
        <v>2.8964089495751133</v>
      </c>
      <c r="AH16">
        <f t="shared" si="5"/>
        <v>-5.1324667636589432</v>
      </c>
      <c r="AI16">
        <f t="shared" si="6"/>
        <v>12.195872827034629</v>
      </c>
      <c r="AJ16">
        <f t="shared" si="12"/>
        <v>0.30093097623095089</v>
      </c>
      <c r="AK16">
        <f t="shared" si="13"/>
        <v>4.8020146814796831</v>
      </c>
      <c r="AL16" s="2">
        <f t="shared" si="18"/>
        <v>-4.6232642187011341E-2</v>
      </c>
      <c r="AM16">
        <f t="shared" si="7"/>
        <v>3077479.3139999998</v>
      </c>
      <c r="AN16">
        <f t="shared" si="8"/>
        <v>3971149.3600599999</v>
      </c>
      <c r="AO16">
        <f t="shared" si="14"/>
        <v>4.9023250068899991</v>
      </c>
      <c r="AP16">
        <f t="shared" si="15"/>
        <v>-2.3006970153295243</v>
      </c>
      <c r="AQ16">
        <f t="shared" si="9"/>
        <v>0.36863988551657556</v>
      </c>
      <c r="AR16">
        <f t="shared" si="10"/>
        <v>0.65730686699833207</v>
      </c>
      <c r="AS16">
        <f t="shared" si="16"/>
        <v>0.21147142330562074</v>
      </c>
      <c r="AT16">
        <f t="shared" si="17"/>
        <v>0.57616275832243913</v>
      </c>
    </row>
    <row r="17" spans="1:46" x14ac:dyDescent="0.25">
      <c r="A17">
        <v>235.110236818</v>
      </c>
      <c r="B17">
        <v>269.42779598700002</v>
      </c>
      <c r="C17">
        <v>71.3539627615</v>
      </c>
      <c r="D17">
        <v>211.23516982999999</v>
      </c>
      <c r="E17">
        <v>48.368741339700001</v>
      </c>
      <c r="F17">
        <v>92.420989723000005</v>
      </c>
      <c r="G17">
        <v>46.839401427600002</v>
      </c>
      <c r="H17">
        <v>0.61991251754200005</v>
      </c>
      <c r="I17">
        <v>3.74447021219</v>
      </c>
      <c r="J17">
        <v>1.0198457842399999</v>
      </c>
      <c r="K17">
        <v>2.79121106861</v>
      </c>
      <c r="L17">
        <v>0.69420403314599999</v>
      </c>
      <c r="M17">
        <v>0.97005873232899997</v>
      </c>
      <c r="N17">
        <v>1.3198395870499999</v>
      </c>
      <c r="O17">
        <v>3.1495822410200001</v>
      </c>
      <c r="P17">
        <v>13.292040557292999</v>
      </c>
      <c r="Q17">
        <v>-6.3605829875108002</v>
      </c>
      <c r="R17" s="2">
        <f t="shared" si="11"/>
        <v>-2.0897519273614273</v>
      </c>
      <c r="S17" s="2">
        <f t="shared" si="0"/>
        <v>1.3571226609453713</v>
      </c>
      <c r="T17">
        <v>47684</v>
      </c>
      <c r="X17">
        <v>7413.8516778399999</v>
      </c>
      <c r="Y17">
        <v>4901.8267376399999</v>
      </c>
      <c r="Z17">
        <v>1835053.9240900001</v>
      </c>
      <c r="AA17">
        <v>1774461.7069900001</v>
      </c>
      <c r="AB17">
        <v>5840103.8084199997</v>
      </c>
      <c r="AD17">
        <f t="shared" si="1"/>
        <v>1.0049891160992601</v>
      </c>
      <c r="AE17" s="1">
        <f t="shared" si="2"/>
        <v>1.4808699504208804</v>
      </c>
      <c r="AF17">
        <f t="shared" si="3"/>
        <v>1.57539278346232</v>
      </c>
      <c r="AG17">
        <f t="shared" si="4"/>
        <v>2.9502787538794983</v>
      </c>
      <c r="AH17">
        <f t="shared" si="5"/>
        <v>-5.1708809017067505</v>
      </c>
      <c r="AI17">
        <f t="shared" si="6"/>
        <v>12.308614305999834</v>
      </c>
      <c r="AJ17">
        <f t="shared" si="12"/>
        <v>5.3869804304385038E-2</v>
      </c>
      <c r="AK17">
        <f t="shared" si="13"/>
        <v>0.11274147896520503</v>
      </c>
      <c r="AL17" s="2">
        <f t="shared" si="18"/>
        <v>-0.35309946002840348</v>
      </c>
      <c r="AM17">
        <f t="shared" si="7"/>
        <v>3149873.1465000003</v>
      </c>
      <c r="AN17">
        <f t="shared" si="8"/>
        <v>4065642.1014299998</v>
      </c>
      <c r="AO17">
        <f t="shared" si="14"/>
        <v>0.13069808040000019</v>
      </c>
      <c r="AP17">
        <f t="shared" si="15"/>
        <v>-3.8414138047807356E-2</v>
      </c>
      <c r="AQ17">
        <f t="shared" si="9"/>
        <v>0.36847853011374865</v>
      </c>
      <c r="AR17">
        <f t="shared" si="10"/>
        <v>0.65735210231854102</v>
      </c>
      <c r="AS17">
        <f t="shared" si="16"/>
        <v>1.6561613080204585E-2</v>
      </c>
      <c r="AT17">
        <f t="shared" si="17"/>
        <v>0.57672260485135873</v>
      </c>
    </row>
    <row r="18" spans="1:46" x14ac:dyDescent="0.25">
      <c r="A18">
        <v>238.35977476299999</v>
      </c>
      <c r="B18">
        <v>273.050452807</v>
      </c>
      <c r="C18">
        <v>71.969694135500006</v>
      </c>
      <c r="D18">
        <v>214.458917423</v>
      </c>
      <c r="E18">
        <v>48.897276224899997</v>
      </c>
      <c r="F18">
        <v>94.078208408500004</v>
      </c>
      <c r="G18">
        <v>47.537862599699999</v>
      </c>
      <c r="H18">
        <v>0.61975572199499995</v>
      </c>
      <c r="I18">
        <v>3.7987684847200001</v>
      </c>
      <c r="J18">
        <v>1.0302380868900001</v>
      </c>
      <c r="K18">
        <v>2.8348703303099998</v>
      </c>
      <c r="L18">
        <v>0.70581706588699999</v>
      </c>
      <c r="M18">
        <v>0.99594936387099997</v>
      </c>
      <c r="N18">
        <v>1.3138473107999999</v>
      </c>
      <c r="O18">
        <v>3.1972795668999998</v>
      </c>
      <c r="P18">
        <v>13.423606983693</v>
      </c>
      <c r="Q18">
        <v>-6.4336236719107998</v>
      </c>
      <c r="R18" s="2">
        <f t="shared" si="11"/>
        <v>-2.0864768703056829</v>
      </c>
      <c r="S18" s="2">
        <f t="shared" si="0"/>
        <v>1.356971859345222</v>
      </c>
      <c r="T18">
        <v>47684</v>
      </c>
      <c r="X18">
        <v>7520.2039753099998</v>
      </c>
      <c r="Y18">
        <v>4965.1832903100003</v>
      </c>
      <c r="Z18">
        <v>1859363.34381</v>
      </c>
      <c r="AA18">
        <v>1798895.76037</v>
      </c>
      <c r="AB18">
        <v>5915711.0653400002</v>
      </c>
      <c r="AD18">
        <f t="shared" si="1"/>
        <v>1.0188983482657117</v>
      </c>
      <c r="AE18" s="1">
        <f t="shared" si="2"/>
        <v>1.4995609100688798</v>
      </c>
      <c r="AF18">
        <f t="shared" si="3"/>
        <v>1.5991833429976801</v>
      </c>
      <c r="AG18">
        <f t="shared" si="4"/>
        <v>2.9596724488872406</v>
      </c>
      <c r="AH18">
        <f t="shared" si="5"/>
        <v>-5.2319672674028794</v>
      </c>
      <c r="AI18">
        <f t="shared" si="6"/>
        <v>12.437049500730584</v>
      </c>
      <c r="AJ18">
        <f t="shared" si="12"/>
        <v>9.393695007742231E-3</v>
      </c>
      <c r="AK18">
        <f t="shared" si="13"/>
        <v>0.12843519473075027</v>
      </c>
      <c r="AL18" s="2">
        <f t="shared" si="18"/>
        <v>-5.4100127875922638E-2</v>
      </c>
      <c r="AM18">
        <f t="shared" si="7"/>
        <v>3191323.3898399998</v>
      </c>
      <c r="AN18">
        <f t="shared" si="8"/>
        <v>4116815.3049699999</v>
      </c>
      <c r="AO18">
        <f t="shared" si="14"/>
        <v>0.13156642640000094</v>
      </c>
      <c r="AP18">
        <f t="shared" si="15"/>
        <v>-6.1086365696128908E-2</v>
      </c>
      <c r="AQ18">
        <f t="shared" si="9"/>
        <v>0.36852584420247775</v>
      </c>
      <c r="AR18">
        <f t="shared" si="10"/>
        <v>0.65733884038403323</v>
      </c>
      <c r="AS18">
        <f t="shared" si="16"/>
        <v>0.20645267011431936</v>
      </c>
      <c r="AT18">
        <f t="shared" si="17"/>
        <v>0.57655840884707055</v>
      </c>
    </row>
    <row r="19" spans="1:46" x14ac:dyDescent="0.25">
      <c r="A19">
        <v>240.985367653</v>
      </c>
      <c r="B19">
        <v>275.99893031300002</v>
      </c>
      <c r="C19">
        <v>72.5947454935</v>
      </c>
      <c r="D19">
        <v>217.063620437</v>
      </c>
      <c r="E19">
        <v>49.387504943800003</v>
      </c>
      <c r="F19">
        <v>95.537886633699998</v>
      </c>
      <c r="G19">
        <v>48.142392312399998</v>
      </c>
      <c r="H19">
        <v>0.61942730607499996</v>
      </c>
      <c r="I19">
        <v>3.84333169698</v>
      </c>
      <c r="J19">
        <v>1.0404825475399999</v>
      </c>
      <c r="K19">
        <v>2.8701597112399999</v>
      </c>
      <c r="L19">
        <v>0.71575053786099996</v>
      </c>
      <c r="M19">
        <v>1.0178314352</v>
      </c>
      <c r="N19">
        <v>1.31114345461</v>
      </c>
      <c r="O19">
        <v>3.2357000009400001</v>
      </c>
      <c r="P19">
        <v>13.554742809893</v>
      </c>
      <c r="Q19">
        <v>-6.4935727940207997</v>
      </c>
      <c r="R19" s="2">
        <f t="shared" si="11"/>
        <v>-2.087409079694007</v>
      </c>
      <c r="S19" s="2">
        <f t="shared" si="0"/>
        <v>1.3567819942766441</v>
      </c>
      <c r="T19">
        <v>47684</v>
      </c>
      <c r="X19">
        <v>7651.4870134100001</v>
      </c>
      <c r="Y19">
        <v>5042.4475945200002</v>
      </c>
      <c r="Z19">
        <v>1891472.30373</v>
      </c>
      <c r="AA19">
        <v>1831215.3661499999</v>
      </c>
      <c r="AB19">
        <v>6010194.7454000004</v>
      </c>
      <c r="AD19">
        <f t="shared" si="1"/>
        <v>1.0306995369461989</v>
      </c>
      <c r="AE19" s="1">
        <f t="shared" si="2"/>
        <v>1.51304969281688</v>
      </c>
      <c r="AF19">
        <f t="shared" si="3"/>
        <v>1.6187591936080001</v>
      </c>
      <c r="AG19">
        <f t="shared" si="4"/>
        <v>2.9793480012048068</v>
      </c>
      <c r="AH19">
        <f t="shared" si="5"/>
        <v>-5.2876974043440965</v>
      </c>
      <c r="AI19">
        <f t="shared" si="6"/>
        <v>12.561626809491397</v>
      </c>
      <c r="AJ19">
        <f t="shared" si="12"/>
        <v>1.9675552317566236E-2</v>
      </c>
      <c r="AK19">
        <f t="shared" si="13"/>
        <v>0.12457730876081285</v>
      </c>
      <c r="AL19" s="2">
        <f t="shared" si="18"/>
        <v>-0.11696361284131269</v>
      </c>
      <c r="AM19">
        <f t="shared" si="7"/>
        <v>3244294.1384266666</v>
      </c>
      <c r="AN19">
        <f t="shared" si="8"/>
        <v>4178979.3792500002</v>
      </c>
      <c r="AO19">
        <f t="shared" si="14"/>
        <v>0.13113582619999953</v>
      </c>
      <c r="AP19">
        <f t="shared" si="15"/>
        <v>-5.573013694121709E-2</v>
      </c>
      <c r="AQ19">
        <f t="shared" si="9"/>
        <v>0.36872905972652092</v>
      </c>
      <c r="AR19">
        <f t="shared" si="10"/>
        <v>0.65728185754408119</v>
      </c>
      <c r="AS19">
        <f t="shared" si="16"/>
        <v>0.16499580778432277</v>
      </c>
      <c r="AT19">
        <f t="shared" si="17"/>
        <v>0.57585349066473934</v>
      </c>
    </row>
    <row r="20" spans="1:46" x14ac:dyDescent="0.25">
      <c r="A20">
        <v>244.61515828500001</v>
      </c>
      <c r="B20">
        <v>280.17994265900001</v>
      </c>
      <c r="C20">
        <v>73.406572480999998</v>
      </c>
      <c r="D20">
        <v>220.55541635599999</v>
      </c>
      <c r="E20">
        <v>49.9118978638</v>
      </c>
      <c r="F20">
        <v>97.493366559400002</v>
      </c>
      <c r="G20">
        <v>49.037459869000003</v>
      </c>
      <c r="H20">
        <v>0.61954613572999995</v>
      </c>
      <c r="I20">
        <v>3.9063039008799998</v>
      </c>
      <c r="J20">
        <v>1.05469413174</v>
      </c>
      <c r="K20">
        <v>2.9175159253</v>
      </c>
      <c r="L20">
        <v>0.72779035963100003</v>
      </c>
      <c r="M20">
        <v>1.0477748206099999</v>
      </c>
      <c r="N20">
        <v>1.3067624367599999</v>
      </c>
      <c r="O20">
        <v>3.2891545795699999</v>
      </c>
      <c r="P20">
        <v>13.685521958793</v>
      </c>
      <c r="Q20">
        <v>-6.5749655317907996</v>
      </c>
      <c r="R20" s="2">
        <f t="shared" si="11"/>
        <v>-2.0814591183211153</v>
      </c>
      <c r="S20" s="2">
        <f t="shared" si="0"/>
        <v>1.3566697406970052</v>
      </c>
      <c r="T20">
        <v>47684</v>
      </c>
      <c r="X20">
        <v>7735.1287152599998</v>
      </c>
      <c r="Y20">
        <v>5089.9691469099998</v>
      </c>
      <c r="Z20">
        <v>1910349.6259999999</v>
      </c>
      <c r="AA20">
        <v>1849696.2716300001</v>
      </c>
      <c r="AB20">
        <v>6068038.5149999997</v>
      </c>
      <c r="AD20">
        <f t="shared" si="1"/>
        <v>1.0478168629244995</v>
      </c>
      <c r="AE20" s="1">
        <f t="shared" si="2"/>
        <v>1.5351444560128797</v>
      </c>
      <c r="AF20">
        <f t="shared" si="3"/>
        <v>1.6463435460008</v>
      </c>
      <c r="AG20">
        <f t="shared" si="4"/>
        <v>2.9722288606533032</v>
      </c>
      <c r="AH20">
        <f t="shared" si="5"/>
        <v>-5.3566465490698487</v>
      </c>
      <c r="AI20">
        <f t="shared" si="6"/>
        <v>12.694779005241898</v>
      </c>
      <c r="AJ20">
        <f t="shared" si="12"/>
        <v>-7.1191405515036443E-3</v>
      </c>
      <c r="AK20">
        <f t="shared" si="13"/>
        <v>0.13315219575050108</v>
      </c>
      <c r="AL20" s="2">
        <f t="shared" si="18"/>
        <v>3.9623028104550199E-2</v>
      </c>
      <c r="AM20">
        <f t="shared" si="7"/>
        <v>3276028.1375433332</v>
      </c>
      <c r="AN20">
        <f t="shared" si="8"/>
        <v>4218342.2433699993</v>
      </c>
      <c r="AO20">
        <f t="shared" si="14"/>
        <v>0.13077914890000031</v>
      </c>
      <c r="AP20">
        <f t="shared" si="15"/>
        <v>-6.8949144725752198E-2</v>
      </c>
      <c r="AQ20">
        <f t="shared" si="9"/>
        <v>0.36878521460090113</v>
      </c>
      <c r="AR20">
        <f t="shared" si="10"/>
        <v>0.65726610497262339</v>
      </c>
      <c r="AS20">
        <f t="shared" si="16"/>
        <v>0.26921153658599056</v>
      </c>
      <c r="AT20">
        <f t="shared" si="17"/>
        <v>0.57565878777154511</v>
      </c>
    </row>
    <row r="21" spans="1:46" x14ac:dyDescent="0.25">
      <c r="A21">
        <v>247.63897649500001</v>
      </c>
      <c r="B21">
        <v>283.56286533500003</v>
      </c>
      <c r="C21">
        <v>74.155076183800006</v>
      </c>
      <c r="D21">
        <v>223.48394853900001</v>
      </c>
      <c r="E21">
        <v>50.423901038300002</v>
      </c>
      <c r="F21">
        <v>99.029860833900003</v>
      </c>
      <c r="G21">
        <v>49.682612014599997</v>
      </c>
      <c r="H21">
        <v>0.61937001910400002</v>
      </c>
      <c r="I21">
        <v>3.9577635935700002</v>
      </c>
      <c r="J21">
        <v>1.0675757431599999</v>
      </c>
      <c r="K21">
        <v>2.9576213841599999</v>
      </c>
      <c r="L21">
        <v>0.73825138396199996</v>
      </c>
      <c r="M21">
        <v>1.07154729793</v>
      </c>
      <c r="N21">
        <v>1.3029810240499999</v>
      </c>
      <c r="O21">
        <v>3.3340503622600002</v>
      </c>
      <c r="P21">
        <v>13.815981899893</v>
      </c>
      <c r="Q21">
        <v>-6.6465286248707995</v>
      </c>
      <c r="R21" s="2">
        <f t="shared" si="11"/>
        <v>-2.0786763556835757</v>
      </c>
      <c r="S21" s="2">
        <f t="shared" si="0"/>
        <v>1.3565205373826312</v>
      </c>
      <c r="T21">
        <v>47684</v>
      </c>
      <c r="X21">
        <v>7841.8730334600004</v>
      </c>
      <c r="Y21">
        <v>5152.9299817399997</v>
      </c>
      <c r="Z21">
        <v>1936072.9156299999</v>
      </c>
      <c r="AA21">
        <v>1876202.7878699999</v>
      </c>
      <c r="AB21">
        <v>6143803.0947200004</v>
      </c>
      <c r="AD21">
        <f t="shared" si="1"/>
        <v>1.0613618098679056</v>
      </c>
      <c r="AE21" s="1">
        <f t="shared" si="2"/>
        <v>1.5533328979568799</v>
      </c>
      <c r="AF21">
        <f t="shared" si="3"/>
        <v>1.6688292212624003</v>
      </c>
      <c r="AG21">
        <f t="shared" si="4"/>
        <v>2.9827800905962709</v>
      </c>
      <c r="AH21">
        <f t="shared" si="5"/>
        <v>-5.4166009046483641</v>
      </c>
      <c r="AI21">
        <f t="shared" si="6"/>
        <v>12.821721869694244</v>
      </c>
      <c r="AJ21">
        <f t="shared" si="12"/>
        <v>1.0551229942967755E-2</v>
      </c>
      <c r="AK21">
        <f t="shared" si="13"/>
        <v>0.12694286445234582</v>
      </c>
      <c r="AL21" s="2">
        <f t="shared" si="18"/>
        <v>-6.1655171161055455E-2</v>
      </c>
      <c r="AM21">
        <f t="shared" si="7"/>
        <v>3318692.9327400005</v>
      </c>
      <c r="AN21">
        <f t="shared" si="8"/>
        <v>4267600.3068500003</v>
      </c>
      <c r="AO21">
        <f t="shared" si="14"/>
        <v>0.13045994109999981</v>
      </c>
      <c r="AP21">
        <f t="shared" si="15"/>
        <v>-5.9954355578515361E-2</v>
      </c>
      <c r="AQ21">
        <f t="shared" si="9"/>
        <v>0.36893926808690453</v>
      </c>
      <c r="AR21">
        <f t="shared" si="10"/>
        <v>0.65722287561507597</v>
      </c>
      <c r="AS21">
        <f t="shared" si="16"/>
        <v>0.20109689902332048</v>
      </c>
      <c r="AT21">
        <f t="shared" si="17"/>
        <v>0.57512484212675286</v>
      </c>
    </row>
    <row r="22" spans="1:46" x14ac:dyDescent="0.25">
      <c r="A22">
        <v>250.806885572</v>
      </c>
      <c r="B22">
        <v>287.08880774900001</v>
      </c>
      <c r="C22">
        <v>74.7938403454</v>
      </c>
      <c r="D22">
        <v>226.670179873</v>
      </c>
      <c r="E22">
        <v>50.9749734627</v>
      </c>
      <c r="F22">
        <v>100.730864298</v>
      </c>
      <c r="G22">
        <v>50.381786437099997</v>
      </c>
      <c r="H22">
        <v>0.61926614113900003</v>
      </c>
      <c r="I22">
        <v>4.0113481251299996</v>
      </c>
      <c r="J22">
        <v>1.0790002197999999</v>
      </c>
      <c r="K22">
        <v>3.00151638557</v>
      </c>
      <c r="L22">
        <v>0.74878107504500002</v>
      </c>
      <c r="M22">
        <v>1.0980435837</v>
      </c>
      <c r="N22">
        <v>1.30023345873</v>
      </c>
      <c r="O22">
        <v>3.3811440231500001</v>
      </c>
      <c r="P22">
        <v>13.946111807293001</v>
      </c>
      <c r="Q22">
        <v>-6.7192468143308002</v>
      </c>
      <c r="R22" s="2">
        <f t="shared" si="11"/>
        <v>-2.0755468868249864</v>
      </c>
      <c r="S22" s="2">
        <f t="shared" si="0"/>
        <v>1.3563850471282333</v>
      </c>
      <c r="T22">
        <v>47684</v>
      </c>
      <c r="X22">
        <v>7941.5959210499996</v>
      </c>
      <c r="Y22">
        <v>5213.9493207300002</v>
      </c>
      <c r="Z22">
        <v>1959801.0119099999</v>
      </c>
      <c r="AA22">
        <v>1900670.4999599999</v>
      </c>
      <c r="AB22">
        <v>6213293.8892400004</v>
      </c>
      <c r="AD22">
        <f t="shared" si="1"/>
        <v>1.0757327232024168</v>
      </c>
      <c r="AE22" s="1">
        <f t="shared" si="2"/>
        <v>1.57200978114888</v>
      </c>
      <c r="AF22">
        <f t="shared" si="3"/>
        <v>1.692382736748</v>
      </c>
      <c r="AG22">
        <f t="shared" si="4"/>
        <v>2.9890034683637157</v>
      </c>
      <c r="AH22">
        <f t="shared" si="5"/>
        <v>-5.4785541694646422</v>
      </c>
      <c r="AI22">
        <f t="shared" si="6"/>
        <v>12.949777317838429</v>
      </c>
      <c r="AJ22">
        <f t="shared" si="12"/>
        <v>6.2233777674447488E-3</v>
      </c>
      <c r="AK22">
        <f t="shared" si="13"/>
        <v>0.12805544814418468</v>
      </c>
      <c r="AL22" s="2">
        <f t="shared" si="18"/>
        <v>-3.6080438014659801E-2</v>
      </c>
      <c r="AM22">
        <f t="shared" si="7"/>
        <v>3357921.8003700003</v>
      </c>
      <c r="AN22">
        <f t="shared" si="8"/>
        <v>4312623.3892800007</v>
      </c>
      <c r="AO22">
        <f t="shared" si="14"/>
        <v>0.13012990740000063</v>
      </c>
      <c r="AP22">
        <f t="shared" si="15"/>
        <v>-6.1953264816278164E-2</v>
      </c>
      <c r="AQ22">
        <f t="shared" si="9"/>
        <v>0.36908814188550276</v>
      </c>
      <c r="AR22">
        <f t="shared" si="10"/>
        <v>0.65718107988571417</v>
      </c>
      <c r="AS22">
        <f t="shared" si="16"/>
        <v>0.21789980775146095</v>
      </c>
      <c r="AT22">
        <f t="shared" si="17"/>
        <v>0.57460912186238422</v>
      </c>
    </row>
    <row r="23" spans="1:46" x14ac:dyDescent="0.25">
      <c r="A23">
        <v>253.90665460299999</v>
      </c>
      <c r="B23">
        <v>290.66781555599999</v>
      </c>
      <c r="C23">
        <v>75.518030217299994</v>
      </c>
      <c r="D23">
        <v>229.72687301799999</v>
      </c>
      <c r="E23">
        <v>51.455960401299997</v>
      </c>
      <c r="F23">
        <v>102.480545822</v>
      </c>
      <c r="G23">
        <v>51.130837618500003</v>
      </c>
      <c r="H23">
        <v>0.61948058070300005</v>
      </c>
      <c r="I23">
        <v>4.0661427801499999</v>
      </c>
      <c r="J23">
        <v>1.0916410001300001</v>
      </c>
      <c r="K23">
        <v>3.0438761034100001</v>
      </c>
      <c r="L23">
        <v>0.75803708595399999</v>
      </c>
      <c r="M23">
        <v>1.1225760383700001</v>
      </c>
      <c r="N23">
        <v>1.30464776878</v>
      </c>
      <c r="O23">
        <v>3.4271056135500002</v>
      </c>
      <c r="P23">
        <v>14.075926176293001</v>
      </c>
      <c r="Q23">
        <v>-6.7894262259508</v>
      </c>
      <c r="R23" s="2">
        <f t="shared" si="11"/>
        <v>-2.073212920775465</v>
      </c>
      <c r="S23" s="2">
        <f t="shared" si="0"/>
        <v>1.3562456951099369</v>
      </c>
      <c r="T23">
        <v>47684</v>
      </c>
      <c r="X23">
        <v>8044.6131682200003</v>
      </c>
      <c r="Y23">
        <v>5274.2169478699998</v>
      </c>
      <c r="Z23">
        <v>1984925.84372</v>
      </c>
      <c r="AA23">
        <v>1925213.57033</v>
      </c>
      <c r="AB23">
        <v>6286130.7236900004</v>
      </c>
      <c r="AD23">
        <f t="shared" si="1"/>
        <v>1.0938798825210365</v>
      </c>
      <c r="AE23" s="1">
        <f t="shared" si="2"/>
        <v>1.5896963962768802</v>
      </c>
      <c r="AF23">
        <f t="shared" si="3"/>
        <v>1.7162631951295999</v>
      </c>
      <c r="AG23">
        <f t="shared" si="4"/>
        <v>2.9761562931706176</v>
      </c>
      <c r="AH23">
        <f t="shared" si="5"/>
        <v>-5.5498849415611913</v>
      </c>
      <c r="AI23">
        <f t="shared" si="6"/>
        <v>13.08387407856946</v>
      </c>
      <c r="AJ23">
        <f t="shared" si="12"/>
        <v>-1.2847175193098082E-2</v>
      </c>
      <c r="AK23">
        <f t="shared" si="13"/>
        <v>0.13409676073103149</v>
      </c>
      <c r="AL23" s="2">
        <f t="shared" si="18"/>
        <v>7.1188951385186508E-2</v>
      </c>
      <c r="AM23">
        <f t="shared" si="7"/>
        <v>3398756.7125800005</v>
      </c>
      <c r="AN23">
        <f t="shared" si="8"/>
        <v>4360917.1533599999</v>
      </c>
      <c r="AO23">
        <f t="shared" si="14"/>
        <v>0.12981436899999999</v>
      </c>
      <c r="AP23">
        <f t="shared" si="15"/>
        <v>-7.1330772096549033E-2</v>
      </c>
      <c r="AQ23">
        <f t="shared" si="9"/>
        <v>0.3692609718183591</v>
      </c>
      <c r="AR23">
        <f t="shared" si="10"/>
        <v>0.65713253407960293</v>
      </c>
      <c r="AS23">
        <f t="shared" si="16"/>
        <v>0.29015284994316337</v>
      </c>
      <c r="AT23">
        <f t="shared" si="17"/>
        <v>0.57401074981707245</v>
      </c>
    </row>
    <row r="24" spans="1:46" x14ac:dyDescent="0.25">
      <c r="A24">
        <v>257.00805556799997</v>
      </c>
      <c r="B24">
        <v>294.11721505499997</v>
      </c>
      <c r="C24">
        <v>76.0930838636</v>
      </c>
      <c r="D24">
        <v>232.68578571</v>
      </c>
      <c r="E24">
        <v>52.045060380899997</v>
      </c>
      <c r="F24">
        <v>104.041531182</v>
      </c>
      <c r="G24">
        <v>51.760457070199998</v>
      </c>
      <c r="H24">
        <v>0.61976108403499997</v>
      </c>
      <c r="I24">
        <v>4.11904183492</v>
      </c>
      <c r="J24">
        <v>1.10228879797</v>
      </c>
      <c r="K24">
        <v>3.08582150267</v>
      </c>
      <c r="L24">
        <v>0.76758812573000001</v>
      </c>
      <c r="M24">
        <v>1.14406647524</v>
      </c>
      <c r="N24">
        <v>1.3092997092200001</v>
      </c>
      <c r="O24">
        <v>3.4734844105599998</v>
      </c>
      <c r="P24">
        <v>14.205422232493</v>
      </c>
      <c r="Q24">
        <v>-6.8618697260907995</v>
      </c>
      <c r="R24" s="2">
        <f t="shared" si="11"/>
        <v>-2.0701970161980641</v>
      </c>
      <c r="S24" s="2">
        <f t="shared" si="0"/>
        <v>1.3561083662317936</v>
      </c>
      <c r="T24">
        <v>47684</v>
      </c>
      <c r="X24">
        <v>8150.4646679099997</v>
      </c>
      <c r="Y24">
        <v>5328.12464542</v>
      </c>
      <c r="Z24">
        <v>2008421.13751</v>
      </c>
      <c r="AA24">
        <v>1950288.52626</v>
      </c>
      <c r="AB24">
        <v>6359756.5812200001</v>
      </c>
      <c r="AD24">
        <f t="shared" si="1"/>
        <v>1.1127804265896597</v>
      </c>
      <c r="AE24" s="1">
        <f t="shared" si="2"/>
        <v>1.60831411183688</v>
      </c>
      <c r="AF24">
        <f t="shared" si="3"/>
        <v>1.7391420519872001</v>
      </c>
      <c r="AG24">
        <f t="shared" si="4"/>
        <v>2.9593512065475003</v>
      </c>
      <c r="AH24">
        <f t="shared" si="5"/>
        <v>-5.6230355129727494</v>
      </c>
      <c r="AI24">
        <f t="shared" si="6"/>
        <v>13.218971830310497</v>
      </c>
      <c r="AJ24">
        <f t="shared" si="12"/>
        <v>-1.6805086623117305E-2</v>
      </c>
      <c r="AK24">
        <f t="shared" si="13"/>
        <v>0.13509775174103744</v>
      </c>
      <c r="AL24" s="2">
        <f t="shared" si="18"/>
        <v>9.2510267537613461E-2</v>
      </c>
      <c r="AM24">
        <f t="shared" si="7"/>
        <v>3439488.7483300003</v>
      </c>
      <c r="AN24">
        <f t="shared" si="8"/>
        <v>4409468.0549600003</v>
      </c>
      <c r="AO24">
        <f t="shared" si="14"/>
        <v>0.12949605619999893</v>
      </c>
      <c r="AP24">
        <f t="shared" si="15"/>
        <v>-7.3150571411558118E-2</v>
      </c>
      <c r="AQ24">
        <f t="shared" si="9"/>
        <v>0.36928058288183763</v>
      </c>
      <c r="AR24">
        <f t="shared" si="10"/>
        <v>0.65712702391031308</v>
      </c>
      <c r="AS24">
        <f t="shared" si="16"/>
        <v>0.30475870999770305</v>
      </c>
      <c r="AT24">
        <f t="shared" si="17"/>
        <v>0.57394287512763587</v>
      </c>
    </row>
    <row r="25" spans="1:46" x14ac:dyDescent="0.25">
      <c r="A25">
        <v>260.14341566600001</v>
      </c>
      <c r="B25">
        <v>297.68333812600002</v>
      </c>
      <c r="C25">
        <v>76.726229504499997</v>
      </c>
      <c r="D25">
        <v>235.83254280700001</v>
      </c>
      <c r="E25">
        <v>52.515449078400003</v>
      </c>
      <c r="F25">
        <v>105.56521800100001</v>
      </c>
      <c r="G25">
        <v>52.4006057661</v>
      </c>
      <c r="H25">
        <v>0.61983983604600001</v>
      </c>
      <c r="I25">
        <v>4.1740315647599999</v>
      </c>
      <c r="J25">
        <v>1.1137670684000001</v>
      </c>
      <c r="K25">
        <v>3.1303059539799998</v>
      </c>
      <c r="L25">
        <v>0.77558217519999995</v>
      </c>
      <c r="M25">
        <v>1.1657589373399999</v>
      </c>
      <c r="N25">
        <v>1.3120422055000001</v>
      </c>
      <c r="O25">
        <v>3.52048141068</v>
      </c>
      <c r="P25">
        <v>14.334606448993</v>
      </c>
      <c r="Q25">
        <v>-6.9339495683408003</v>
      </c>
      <c r="R25" s="2">
        <f t="shared" si="11"/>
        <v>-2.0673075723599581</v>
      </c>
      <c r="S25" s="2">
        <f t="shared" si="0"/>
        <v>1.3559739209936805</v>
      </c>
      <c r="T25">
        <v>47684</v>
      </c>
      <c r="X25">
        <v>8254.3081699300001</v>
      </c>
      <c r="Y25">
        <v>5393.1101047599996</v>
      </c>
      <c r="Z25">
        <v>2032687.06703</v>
      </c>
      <c r="AA25">
        <v>1974045.3214</v>
      </c>
      <c r="AB25">
        <v>6432794.8081999999</v>
      </c>
      <c r="AD25">
        <f t="shared" si="1"/>
        <v>1.1292261465775002</v>
      </c>
      <c r="AE25" s="1">
        <f t="shared" si="2"/>
        <v>1.6268113114168801</v>
      </c>
      <c r="AF25">
        <f t="shared" si="3"/>
        <v>1.7628733408912001</v>
      </c>
      <c r="AG25">
        <f t="shared" si="4"/>
        <v>2.9546331365083001</v>
      </c>
      <c r="AH25">
        <f t="shared" si="5"/>
        <v>-5.6899866562423504</v>
      </c>
      <c r="AI25">
        <f t="shared" si="6"/>
        <v>13.349728736823566</v>
      </c>
      <c r="AJ25">
        <f t="shared" si="12"/>
        <v>-4.7180700392002173E-3</v>
      </c>
      <c r="AK25">
        <f t="shared" si="13"/>
        <v>0.13075690651306893</v>
      </c>
      <c r="AL25" s="2">
        <f t="shared" si="18"/>
        <v>2.6857358624101428E-2</v>
      </c>
      <c r="AM25">
        <f t="shared" si="7"/>
        <v>3479842.398876667</v>
      </c>
      <c r="AN25">
        <f t="shared" si="8"/>
        <v>4458749.4868000001</v>
      </c>
      <c r="AO25">
        <f t="shared" si="14"/>
        <v>0.12918421650000056</v>
      </c>
      <c r="AP25">
        <f t="shared" si="15"/>
        <v>-6.6951143269601054E-2</v>
      </c>
      <c r="AQ25">
        <f t="shared" si="9"/>
        <v>0.36937478397387863</v>
      </c>
      <c r="AR25">
        <f t="shared" si="10"/>
        <v>0.65710055127212097</v>
      </c>
      <c r="AS25">
        <f t="shared" si="16"/>
        <v>0.25976882547206737</v>
      </c>
      <c r="AT25">
        <f t="shared" si="17"/>
        <v>0.57361690591958658</v>
      </c>
    </row>
    <row r="26" spans="1:46" x14ac:dyDescent="0.25">
      <c r="A26">
        <v>263.17288101299999</v>
      </c>
      <c r="B26">
        <v>301.04139472200001</v>
      </c>
      <c r="C26">
        <v>77.299100583400005</v>
      </c>
      <c r="D26">
        <v>238.802110387</v>
      </c>
      <c r="E26">
        <v>53.115095371899997</v>
      </c>
      <c r="F26">
        <v>107.13914696499999</v>
      </c>
      <c r="G26">
        <v>53.029385485799999</v>
      </c>
      <c r="H26">
        <v>0.61982703361799996</v>
      </c>
      <c r="I26">
        <v>4.2257539209699999</v>
      </c>
      <c r="J26">
        <v>1.12478830445</v>
      </c>
      <c r="K26">
        <v>3.17334270395</v>
      </c>
      <c r="L26">
        <v>0.78377489177000004</v>
      </c>
      <c r="M26">
        <v>1.1887856162999999</v>
      </c>
      <c r="N26">
        <v>1.31234549054</v>
      </c>
      <c r="O26">
        <v>3.5662296747900002</v>
      </c>
      <c r="P26">
        <v>14.463467883792999</v>
      </c>
      <c r="Q26">
        <v>-7.0033765388607998</v>
      </c>
      <c r="R26" s="2">
        <f t="shared" si="11"/>
        <v>-2.0652135157287561</v>
      </c>
      <c r="S26" s="2">
        <f t="shared" si="0"/>
        <v>1.3558359858516358</v>
      </c>
      <c r="T26">
        <v>47684</v>
      </c>
      <c r="X26">
        <v>8362.1077405399992</v>
      </c>
      <c r="Y26">
        <v>5458.2022350400002</v>
      </c>
      <c r="Z26">
        <v>2057452.2088599999</v>
      </c>
      <c r="AA26">
        <v>1999378.66738</v>
      </c>
      <c r="AB26">
        <v>6508388.7221499998</v>
      </c>
      <c r="AD26">
        <f t="shared" si="1"/>
        <v>1.1445361188562553</v>
      </c>
      <c r="AE26" s="1">
        <f t="shared" si="2"/>
        <v>1.6442731848408803</v>
      </c>
      <c r="AF26">
        <f t="shared" si="3"/>
        <v>1.7854044176920001</v>
      </c>
      <c r="AG26">
        <f t="shared" si="4"/>
        <v>2.9554001359945237</v>
      </c>
      <c r="AH26">
        <f t="shared" si="5"/>
        <v>-5.754033873899238</v>
      </c>
      <c r="AI26">
        <f t="shared" si="6"/>
        <v>13.478334505128156</v>
      </c>
      <c r="AJ26">
        <f t="shared" si="12"/>
        <v>7.6699948622360736E-4</v>
      </c>
      <c r="AK26">
        <f t="shared" si="13"/>
        <v>0.12860576830459003</v>
      </c>
      <c r="AL26" s="2">
        <f t="shared" si="18"/>
        <v>-4.4429760315650851E-3</v>
      </c>
      <c r="AM26">
        <f t="shared" si="7"/>
        <v>3521739.86613</v>
      </c>
      <c r="AN26">
        <f t="shared" si="8"/>
        <v>4509010.0547700003</v>
      </c>
      <c r="AO26">
        <f t="shared" si="14"/>
        <v>0.12886143479999923</v>
      </c>
      <c r="AP26">
        <f t="shared" si="15"/>
        <v>-6.4047217656887589E-2</v>
      </c>
      <c r="AQ26">
        <f t="shared" si="9"/>
        <v>0.36944289123459417</v>
      </c>
      <c r="AR26">
        <f t="shared" si="10"/>
        <v>0.65708140672074411</v>
      </c>
      <c r="AS26">
        <f t="shared" si="16"/>
        <v>0.23864021004718192</v>
      </c>
      <c r="AT26">
        <f t="shared" si="17"/>
        <v>0.57338129720587394</v>
      </c>
    </row>
    <row r="27" spans="1:46" x14ac:dyDescent="0.25">
      <c r="A27">
        <v>266.232118431</v>
      </c>
      <c r="B27">
        <v>304.541508695</v>
      </c>
      <c r="C27">
        <v>77.908432200099995</v>
      </c>
      <c r="D27">
        <v>241.77928120499999</v>
      </c>
      <c r="E27">
        <v>53.685939801499998</v>
      </c>
      <c r="F27">
        <v>108.678601257</v>
      </c>
      <c r="G27">
        <v>53.661017952000002</v>
      </c>
      <c r="H27">
        <v>0.61990636369700003</v>
      </c>
      <c r="I27">
        <v>4.2804458041500002</v>
      </c>
      <c r="J27">
        <v>1.13651525577</v>
      </c>
      <c r="K27">
        <v>3.2162736764900002</v>
      </c>
      <c r="L27">
        <v>0.79203017827099997</v>
      </c>
      <c r="M27">
        <v>1.2111784193099999</v>
      </c>
      <c r="N27">
        <v>1.31287682783</v>
      </c>
      <c r="O27">
        <v>3.6124789854900001</v>
      </c>
      <c r="P27">
        <v>14.592037140693</v>
      </c>
      <c r="Q27">
        <v>-7.0730720516407999</v>
      </c>
      <c r="R27" s="2">
        <f t="shared" si="11"/>
        <v>-2.0630409296209504</v>
      </c>
      <c r="S27" s="2">
        <f t="shared" si="0"/>
        <v>1.3557060804503784</v>
      </c>
      <c r="T27">
        <v>47684</v>
      </c>
      <c r="X27">
        <v>8463.3770495999997</v>
      </c>
      <c r="Y27">
        <v>5514.4143013599996</v>
      </c>
      <c r="Z27">
        <v>2082590.9418599999</v>
      </c>
      <c r="AA27">
        <v>2023381.1845499999</v>
      </c>
      <c r="AB27">
        <v>6579018.1649000002</v>
      </c>
      <c r="AD27">
        <f t="shared" si="1"/>
        <v>1.1609149701572765</v>
      </c>
      <c r="AE27" s="1">
        <f t="shared" si="2"/>
        <v>1.6618658494008802</v>
      </c>
      <c r="AF27">
        <f t="shared" si="3"/>
        <v>1.8090725952048001</v>
      </c>
      <c r="AG27">
        <f t="shared" si="4"/>
        <v>2.9506474336294164</v>
      </c>
      <c r="AH27">
        <f t="shared" si="5"/>
        <v>-5.8206948535317915</v>
      </c>
      <c r="AI27">
        <f t="shared" si="6"/>
        <v>13.608487996149861</v>
      </c>
      <c r="AJ27">
        <f t="shared" si="12"/>
        <v>-4.7527023651072753E-3</v>
      </c>
      <c r="AK27">
        <f t="shared" si="13"/>
        <v>0.13015349102170504</v>
      </c>
      <c r="AL27" s="2">
        <f t="shared" si="18"/>
        <v>2.7225639778010312E-2</v>
      </c>
      <c r="AM27">
        <f t="shared" si="7"/>
        <v>3561663.4304366671</v>
      </c>
      <c r="AN27">
        <f t="shared" si="8"/>
        <v>4555636.9803500008</v>
      </c>
      <c r="AO27">
        <f t="shared" si="14"/>
        <v>0.12856925690000054</v>
      </c>
      <c r="AP27">
        <f t="shared" si="15"/>
        <v>-6.6660979632553463E-2</v>
      </c>
      <c r="AQ27">
        <f t="shared" si="9"/>
        <v>0.36965838905332271</v>
      </c>
      <c r="AR27">
        <f t="shared" si="10"/>
        <v>0.65702080461827927</v>
      </c>
      <c r="AS27">
        <f t="shared" si="16"/>
        <v>0.25966104340513529</v>
      </c>
      <c r="AT27">
        <f t="shared" si="17"/>
        <v>0.57263617659114563</v>
      </c>
    </row>
    <row r="28" spans="1:46" x14ac:dyDescent="0.25">
      <c r="A28">
        <v>269.19833996900002</v>
      </c>
      <c r="B28">
        <v>307.91279130999999</v>
      </c>
      <c r="C28">
        <v>78.5785646474</v>
      </c>
      <c r="D28">
        <v>244.46817588900001</v>
      </c>
      <c r="E28">
        <v>54.506738143299998</v>
      </c>
      <c r="F28">
        <v>110.305473244</v>
      </c>
      <c r="G28">
        <v>54.313226508</v>
      </c>
      <c r="H28">
        <v>0.61992653927600005</v>
      </c>
      <c r="I28">
        <v>4.3334024328799998</v>
      </c>
      <c r="J28">
        <v>1.14824383292</v>
      </c>
      <c r="K28">
        <v>3.2541931186799999</v>
      </c>
      <c r="L28">
        <v>0.80564119351600005</v>
      </c>
      <c r="M28">
        <v>1.23433731339</v>
      </c>
      <c r="N28">
        <v>1.3177879208200001</v>
      </c>
      <c r="O28">
        <v>3.6577677177000001</v>
      </c>
      <c r="P28">
        <v>14.720326926293</v>
      </c>
      <c r="Q28">
        <v>-7.1458790200208</v>
      </c>
      <c r="R28" s="2">
        <f t="shared" si="11"/>
        <v>-2.0599742711919231</v>
      </c>
      <c r="S28" s="2">
        <f t="shared" si="0"/>
        <v>1.3555757124674552</v>
      </c>
      <c r="T28">
        <v>47684</v>
      </c>
      <c r="X28">
        <v>8566.4863231800009</v>
      </c>
      <c r="Y28">
        <v>5564.8961443899998</v>
      </c>
      <c r="Z28">
        <v>2107889.06801</v>
      </c>
      <c r="AA28">
        <v>2048565.6635199999</v>
      </c>
      <c r="AB28">
        <v>6650109.5191599997</v>
      </c>
      <c r="AD28">
        <f t="shared" si="1"/>
        <v>1.1765514901157548</v>
      </c>
      <c r="AE28" s="1">
        <f t="shared" si="2"/>
        <v>1.6807254539048799</v>
      </c>
      <c r="AF28">
        <f t="shared" si="3"/>
        <v>1.8321079582232001</v>
      </c>
      <c r="AG28">
        <f t="shared" si="4"/>
        <v>2.9494387051970272</v>
      </c>
      <c r="AH28">
        <f t="shared" si="5"/>
        <v>-5.8854441105479864</v>
      </c>
      <c r="AI28">
        <f t="shared" si="6"/>
        <v>13.737180691227323</v>
      </c>
      <c r="AJ28">
        <f t="shared" si="12"/>
        <v>-1.2087284323891723E-3</v>
      </c>
      <c r="AK28">
        <f t="shared" si="13"/>
        <v>0.12869269507746139</v>
      </c>
      <c r="AL28" s="2">
        <f t="shared" si="18"/>
        <v>7.0084727061870706E-3</v>
      </c>
      <c r="AM28">
        <f t="shared" si="7"/>
        <v>3602188.0835633334</v>
      </c>
      <c r="AN28">
        <f t="shared" si="8"/>
        <v>4601543.8556399997</v>
      </c>
      <c r="AO28">
        <f t="shared" si="14"/>
        <v>0.12828978559999982</v>
      </c>
      <c r="AP28">
        <f t="shared" si="15"/>
        <v>-6.4749257016194939E-2</v>
      </c>
      <c r="AQ28">
        <f t="shared" si="9"/>
        <v>0.3698700936880735</v>
      </c>
      <c r="AR28">
        <f t="shared" si="10"/>
        <v>0.65696122937170942</v>
      </c>
      <c r="AS28">
        <f t="shared" si="16"/>
        <v>0.24581723688128712</v>
      </c>
      <c r="AT28">
        <f t="shared" si="17"/>
        <v>0.57190471477674576</v>
      </c>
    </row>
    <row r="29" spans="1:46" x14ac:dyDescent="0.25">
      <c r="A29">
        <v>272.31451942699999</v>
      </c>
      <c r="B29">
        <v>311.189647224</v>
      </c>
      <c r="C29">
        <v>79.064472719899996</v>
      </c>
      <c r="D29">
        <v>247.662926594</v>
      </c>
      <c r="E29">
        <v>55.023921750100001</v>
      </c>
      <c r="F29">
        <v>111.720668563</v>
      </c>
      <c r="G29">
        <v>54.907868303500003</v>
      </c>
      <c r="H29">
        <v>0.62010047130900003</v>
      </c>
      <c r="I29">
        <v>4.3849437792400003</v>
      </c>
      <c r="J29">
        <v>1.15812121517</v>
      </c>
      <c r="K29">
        <v>3.2992877359400001</v>
      </c>
      <c r="L29">
        <v>0.81491712837899999</v>
      </c>
      <c r="M29">
        <v>1.2569433003399999</v>
      </c>
      <c r="N29">
        <v>1.3132008329</v>
      </c>
      <c r="O29">
        <v>3.70549543443</v>
      </c>
      <c r="P29">
        <v>14.848301417092999</v>
      </c>
      <c r="Q29">
        <v>-7.2159542554308</v>
      </c>
      <c r="R29" s="2">
        <f t="shared" si="11"/>
        <v>-2.0577044825246804</v>
      </c>
      <c r="S29" s="2">
        <f t="shared" si="0"/>
        <v>1.3554538083065673</v>
      </c>
      <c r="T29">
        <v>47684</v>
      </c>
      <c r="X29">
        <v>8666.1848321500001</v>
      </c>
      <c r="Y29">
        <v>5626.3276038499998</v>
      </c>
      <c r="Z29">
        <v>2130232.0925599998</v>
      </c>
      <c r="AA29">
        <v>2073160.63521</v>
      </c>
      <c r="AB29">
        <v>6718114.5122199999</v>
      </c>
      <c r="AD29">
        <f t="shared" si="1"/>
        <v>1.1939924990014152</v>
      </c>
      <c r="AE29" s="1">
        <f t="shared" si="2"/>
        <v>1.6985175888048805</v>
      </c>
      <c r="AF29">
        <f t="shared" si="3"/>
        <v>1.8545329757232001</v>
      </c>
      <c r="AG29">
        <f t="shared" si="4"/>
        <v>2.9390183552487237</v>
      </c>
      <c r="AH29">
        <f t="shared" si="5"/>
        <v>-5.9546415309221379</v>
      </c>
      <c r="AI29">
        <f t="shared" si="6"/>
        <v>13.86862863201009</v>
      </c>
      <c r="AJ29">
        <f t="shared" si="12"/>
        <v>-1.0420349948303542E-2</v>
      </c>
      <c r="AK29">
        <f t="shared" si="13"/>
        <v>0.13144794078276689</v>
      </c>
      <c r="AL29" s="2">
        <f t="shared" si="18"/>
        <v>5.9198305498917893E-2</v>
      </c>
      <c r="AM29">
        <f t="shared" si="7"/>
        <v>3640502.4133299999</v>
      </c>
      <c r="AN29">
        <f t="shared" si="8"/>
        <v>4644953.8770099999</v>
      </c>
      <c r="AO29">
        <f t="shared" si="14"/>
        <v>0.12797449079999978</v>
      </c>
      <c r="AP29">
        <f t="shared" si="15"/>
        <v>-6.9197420374151442E-2</v>
      </c>
      <c r="AQ29">
        <f t="shared" si="9"/>
        <v>0.36992911713488452</v>
      </c>
      <c r="AR29">
        <f t="shared" si="10"/>
        <v>0.65694461269417714</v>
      </c>
      <c r="AS29">
        <f t="shared" si="16"/>
        <v>0.28096090879355762</v>
      </c>
      <c r="AT29">
        <f t="shared" si="17"/>
        <v>0.57170087838145833</v>
      </c>
    </row>
    <row r="30" spans="1:46" x14ac:dyDescent="0.25">
      <c r="A30">
        <v>275.34823026999999</v>
      </c>
      <c r="B30">
        <v>314.78404371300002</v>
      </c>
      <c r="C30">
        <v>79.800800550800005</v>
      </c>
      <c r="D30">
        <v>250.65516463099999</v>
      </c>
      <c r="E30">
        <v>55.544235182400001</v>
      </c>
      <c r="F30">
        <v>113.33905323499999</v>
      </c>
      <c r="G30">
        <v>55.585303523500002</v>
      </c>
      <c r="H30">
        <v>0.62014200250200002</v>
      </c>
      <c r="I30">
        <v>4.4419501589500001</v>
      </c>
      <c r="J30">
        <v>1.1720371564900001</v>
      </c>
      <c r="K30">
        <v>3.3421994504699999</v>
      </c>
      <c r="L30">
        <v>0.822761010638</v>
      </c>
      <c r="M30">
        <v>1.28105479273</v>
      </c>
      <c r="N30">
        <v>1.3133632771199999</v>
      </c>
      <c r="O30">
        <v>3.7521561844</v>
      </c>
      <c r="P30">
        <v>14.975945251293</v>
      </c>
      <c r="Q30">
        <v>-7.2905455060208002</v>
      </c>
      <c r="R30" s="2">
        <f t="shared" si="11"/>
        <v>-2.0541597660868196</v>
      </c>
      <c r="S30" s="2">
        <f t="shared" si="0"/>
        <v>1.355331524721969</v>
      </c>
      <c r="T30">
        <v>47684</v>
      </c>
      <c r="X30">
        <v>8765.8302925299995</v>
      </c>
      <c r="Y30">
        <v>5687.9152570699998</v>
      </c>
      <c r="Z30">
        <v>2155454.8541999999</v>
      </c>
      <c r="AA30">
        <v>2095812.8888600001</v>
      </c>
      <c r="AB30">
        <v>6786779.1036700001</v>
      </c>
      <c r="AD30">
        <f t="shared" si="1"/>
        <v>1.2098073897688009</v>
      </c>
      <c r="AE30" s="1">
        <f t="shared" si="2"/>
        <v>1.7181425823048802</v>
      </c>
      <c r="AF30">
        <f t="shared" si="3"/>
        <v>1.8792644469984001</v>
      </c>
      <c r="AG30">
        <f t="shared" si="4"/>
        <v>2.9365302019317974</v>
      </c>
      <c r="AH30">
        <f t="shared" si="5"/>
        <v>-6.0197075246806016</v>
      </c>
      <c r="AI30">
        <f t="shared" si="6"/>
        <v>13.997101850649068</v>
      </c>
      <c r="AJ30">
        <f t="shared" si="12"/>
        <v>-2.4881533169263115E-3</v>
      </c>
      <c r="AK30">
        <f t="shared" si="13"/>
        <v>0.12847321863897854</v>
      </c>
      <c r="AL30" s="2">
        <f t="shared" si="18"/>
        <v>1.4473666762594132E-2</v>
      </c>
      <c r="AM30">
        <f t="shared" si="7"/>
        <v>3679348.9489100003</v>
      </c>
      <c r="AN30">
        <f t="shared" si="8"/>
        <v>4690966.2148099998</v>
      </c>
      <c r="AO30">
        <f t="shared" si="14"/>
        <v>0.12764383420000058</v>
      </c>
      <c r="AP30">
        <f t="shared" si="15"/>
        <v>-6.5065993758463669E-2</v>
      </c>
      <c r="AQ30">
        <f t="shared" si="9"/>
        <v>0.37018492493629984</v>
      </c>
      <c r="AR30">
        <f t="shared" si="10"/>
        <v>0.65687256045214204</v>
      </c>
      <c r="AS30">
        <f t="shared" si="16"/>
        <v>0.25044889975563245</v>
      </c>
      <c r="AT30">
        <f t="shared" si="17"/>
        <v>0.57081793300972239</v>
      </c>
    </row>
    <row r="31" spans="1:46" x14ac:dyDescent="0.25">
      <c r="A31">
        <v>278.39263069100002</v>
      </c>
      <c r="B31">
        <v>318.00736828700002</v>
      </c>
      <c r="C31">
        <v>80.221186291099997</v>
      </c>
      <c r="D31">
        <v>253.76665718800001</v>
      </c>
      <c r="E31">
        <v>56.077022556199999</v>
      </c>
      <c r="F31">
        <v>114.81752437199999</v>
      </c>
      <c r="G31">
        <v>56.152171756599998</v>
      </c>
      <c r="H31">
        <v>0.62025069367499996</v>
      </c>
      <c r="I31">
        <v>4.4933119757600002</v>
      </c>
      <c r="J31">
        <v>1.1811505647</v>
      </c>
      <c r="K31">
        <v>3.3869757945300001</v>
      </c>
      <c r="L31">
        <v>0.83013919702000005</v>
      </c>
      <c r="M31">
        <v>1.3020874333400001</v>
      </c>
      <c r="N31">
        <v>1.31725590858</v>
      </c>
      <c r="O31">
        <v>3.7989129843799998</v>
      </c>
      <c r="P31">
        <v>15.103312939593</v>
      </c>
      <c r="Q31">
        <v>-7.3566340303407998</v>
      </c>
      <c r="R31" s="2">
        <f t="shared" si="11"/>
        <v>-2.0530194756600295</v>
      </c>
      <c r="S31" s="2">
        <f t="shared" si="0"/>
        <v>1.3552084466627075</v>
      </c>
      <c r="T31">
        <v>47684</v>
      </c>
      <c r="X31">
        <v>8867.0214848600008</v>
      </c>
      <c r="Y31">
        <v>5745.14114333</v>
      </c>
      <c r="Z31">
        <v>2178634.70425</v>
      </c>
      <c r="AA31">
        <v>2121082.6595899998</v>
      </c>
      <c r="AB31">
        <v>6856892.7625500001</v>
      </c>
      <c r="AD31">
        <f t="shared" si="1"/>
        <v>1.2263938602295585</v>
      </c>
      <c r="AE31" s="1">
        <f t="shared" si="2"/>
        <v>1.7343885769688803</v>
      </c>
      <c r="AF31">
        <f t="shared" si="3"/>
        <v>1.9014917849712001</v>
      </c>
      <c r="AG31">
        <f t="shared" si="4"/>
        <v>2.9300184626080084</v>
      </c>
      <c r="AH31">
        <f t="shared" si="5"/>
        <v>-6.0866472384924961</v>
      </c>
      <c r="AI31">
        <f t="shared" si="6"/>
        <v>14.126640118723664</v>
      </c>
      <c r="AJ31">
        <f t="shared" si="12"/>
        <v>-6.511739323789012E-3</v>
      </c>
      <c r="AK31">
        <f t="shared" si="13"/>
        <v>0.12953826807459556</v>
      </c>
      <c r="AL31" s="2">
        <f t="shared" si="18"/>
        <v>3.7596587771476279E-2</v>
      </c>
      <c r="AM31">
        <f t="shared" si="7"/>
        <v>3718870.0421299995</v>
      </c>
      <c r="AN31">
        <f t="shared" si="8"/>
        <v>4735810.1029599998</v>
      </c>
      <c r="AO31">
        <f t="shared" si="14"/>
        <v>0.12736768829999967</v>
      </c>
      <c r="AP31">
        <f t="shared" si="15"/>
        <v>-6.6939713811894563E-2</v>
      </c>
      <c r="AQ31">
        <f t="shared" si="9"/>
        <v>0.37025180856317957</v>
      </c>
      <c r="AR31">
        <f t="shared" si="10"/>
        <v>0.65685371212154031</v>
      </c>
      <c r="AS31">
        <f t="shared" si="16"/>
        <v>0.26590606987223553</v>
      </c>
      <c r="AT31">
        <f t="shared" si="17"/>
        <v>0.57058720677059804</v>
      </c>
    </row>
    <row r="32" spans="1:46" x14ac:dyDescent="0.25">
      <c r="A32">
        <v>281.39148137000001</v>
      </c>
      <c r="B32">
        <v>321.51394370100002</v>
      </c>
      <c r="C32">
        <v>80.842499716600003</v>
      </c>
      <c r="D32">
        <v>256.771976817</v>
      </c>
      <c r="E32">
        <v>56.609099909100003</v>
      </c>
      <c r="F32">
        <v>116.496487391</v>
      </c>
      <c r="G32">
        <v>56.827675599300001</v>
      </c>
      <c r="H32">
        <v>0.62017174486100002</v>
      </c>
      <c r="I32">
        <v>4.5495424664700002</v>
      </c>
      <c r="J32">
        <v>1.1934732484899999</v>
      </c>
      <c r="K32">
        <v>3.4304884467200001</v>
      </c>
      <c r="L32">
        <v>0.837154440655</v>
      </c>
      <c r="M32">
        <v>1.3252894670099999</v>
      </c>
      <c r="N32">
        <v>1.3230615507000001</v>
      </c>
      <c r="O32">
        <v>3.8455101464900001</v>
      </c>
      <c r="P32">
        <v>15.230408464592999</v>
      </c>
      <c r="Q32">
        <v>-7.4337582118308001</v>
      </c>
      <c r="R32" s="2">
        <f t="shared" si="11"/>
        <v>-2.048816766780746</v>
      </c>
      <c r="S32" s="2">
        <f t="shared" si="0"/>
        <v>1.3550908992979023</v>
      </c>
      <c r="T32">
        <v>47684</v>
      </c>
      <c r="X32">
        <v>8964.9723110300001</v>
      </c>
      <c r="Y32">
        <v>5800.6299843899997</v>
      </c>
      <c r="Z32">
        <v>2203086.1686</v>
      </c>
      <c r="AA32">
        <v>2144896.1559000001</v>
      </c>
      <c r="AB32">
        <v>6923062.2564700004</v>
      </c>
      <c r="AD32">
        <f t="shared" si="1"/>
        <v>1.2406993511096529</v>
      </c>
      <c r="AE32" s="1">
        <f t="shared" si="2"/>
        <v>1.7550706075648803</v>
      </c>
      <c r="AF32">
        <f t="shared" si="3"/>
        <v>1.9258401439488</v>
      </c>
      <c r="AG32">
        <f t="shared" si="4"/>
        <v>2.9347483232075366</v>
      </c>
      <c r="AH32">
        <f t="shared" si="5"/>
        <v>-6.1478300706927316</v>
      </c>
      <c r="AI32">
        <f t="shared" si="6"/>
        <v>14.25215902352382</v>
      </c>
      <c r="AJ32">
        <f t="shared" si="12"/>
        <v>4.7298605995282905E-3</v>
      </c>
      <c r="AK32">
        <f t="shared" si="13"/>
        <v>0.12551890480015615</v>
      </c>
      <c r="AL32" s="2">
        <f t="shared" si="18"/>
        <v>-2.8203898126428387E-2</v>
      </c>
      <c r="AM32">
        <f t="shared" si="7"/>
        <v>3757014.8603233336</v>
      </c>
      <c r="AN32">
        <f t="shared" si="8"/>
        <v>4778166.1005700007</v>
      </c>
      <c r="AO32">
        <f t="shared" si="14"/>
        <v>0.12709552499999965</v>
      </c>
      <c r="AP32">
        <f t="shared" si="15"/>
        <v>-6.118283220023546E-2</v>
      </c>
      <c r="AQ32">
        <f t="shared" si="9"/>
        <v>0.37050058911560352</v>
      </c>
      <c r="AR32">
        <f t="shared" si="10"/>
        <v>0.65678356917061753</v>
      </c>
      <c r="AS32">
        <f t="shared" si="16"/>
        <v>0.22169868378386795</v>
      </c>
      <c r="AT32">
        <f t="shared" si="17"/>
        <v>0.56972946550534564</v>
      </c>
    </row>
    <row r="33" spans="1:46" x14ac:dyDescent="0.25">
      <c r="A33">
        <v>284.44256672699998</v>
      </c>
      <c r="B33">
        <v>324.87234997399997</v>
      </c>
      <c r="C33">
        <v>81.377980195700005</v>
      </c>
      <c r="D33">
        <v>259.900810385</v>
      </c>
      <c r="E33">
        <v>57.146617757800001</v>
      </c>
      <c r="F33">
        <v>118.04964460399999</v>
      </c>
      <c r="G33">
        <v>57.391409603299998</v>
      </c>
      <c r="H33">
        <v>0.620187979532</v>
      </c>
      <c r="I33">
        <v>4.6031904898700002</v>
      </c>
      <c r="J33">
        <v>1.20408385596</v>
      </c>
      <c r="K33">
        <v>3.47587017146</v>
      </c>
      <c r="L33">
        <v>0.84418261660399996</v>
      </c>
      <c r="M33">
        <v>1.3473507286399999</v>
      </c>
      <c r="N33">
        <v>1.3263991658000001</v>
      </c>
      <c r="O33">
        <v>3.8928486823999999</v>
      </c>
      <c r="P33">
        <v>15.357254921693</v>
      </c>
      <c r="Q33">
        <v>-7.5045562283907996</v>
      </c>
      <c r="R33" s="2">
        <f t="shared" si="11"/>
        <v>-2.0463908130362629</v>
      </c>
      <c r="S33" s="2">
        <f t="shared" si="0"/>
        <v>1.3549709582086524</v>
      </c>
      <c r="T33">
        <v>47684</v>
      </c>
      <c r="X33">
        <v>9067.9781267399994</v>
      </c>
      <c r="Y33">
        <v>5852.3392434199995</v>
      </c>
      <c r="Z33">
        <v>2226514.5887199999</v>
      </c>
      <c r="AA33">
        <v>2169012.9692699998</v>
      </c>
      <c r="AB33">
        <v>6993502.14989</v>
      </c>
      <c r="AD33">
        <f t="shared" si="1"/>
        <v>1.2561154513175603</v>
      </c>
      <c r="AE33" s="1">
        <f t="shared" si="2"/>
        <v>1.7732420976208798</v>
      </c>
      <c r="AF33">
        <f t="shared" si="3"/>
        <v>1.9490642542392003</v>
      </c>
      <c r="AG33">
        <f t="shared" si="4"/>
        <v>2.9337756964279982</v>
      </c>
      <c r="AH33">
        <f t="shared" si="5"/>
        <v>-6.2117396126325009</v>
      </c>
      <c r="AI33">
        <f t="shared" si="6"/>
        <v>14.379329689550334</v>
      </c>
      <c r="AJ33">
        <f t="shared" si="12"/>
        <v>-9.7262677953846577E-4</v>
      </c>
      <c r="AK33">
        <f t="shared" si="13"/>
        <v>0.1271706660265135</v>
      </c>
      <c r="AL33" s="2">
        <f t="shared" si="18"/>
        <v>5.7287015252765628E-3</v>
      </c>
      <c r="AM33">
        <f t="shared" si="7"/>
        <v>3796343.2359599997</v>
      </c>
      <c r="AN33">
        <f t="shared" si="8"/>
        <v>4824489.1806199998</v>
      </c>
      <c r="AO33">
        <f t="shared" si="14"/>
        <v>0.12684645710000098</v>
      </c>
      <c r="AP33">
        <f t="shared" si="15"/>
        <v>-6.3909541939769277E-2</v>
      </c>
      <c r="AQ33">
        <f t="shared" si="9"/>
        <v>0.37057330568047336</v>
      </c>
      <c r="AR33">
        <f t="shared" si="10"/>
        <v>0.65676305663345835</v>
      </c>
      <c r="AS33">
        <f t="shared" si="16"/>
        <v>0.2441432663534773</v>
      </c>
      <c r="AT33">
        <f t="shared" si="17"/>
        <v>0.56947889398326734</v>
      </c>
    </row>
    <row r="34" spans="1:46" x14ac:dyDescent="0.25">
      <c r="A34">
        <v>287.48787262000002</v>
      </c>
      <c r="B34">
        <v>328.29065361699998</v>
      </c>
      <c r="C34">
        <v>81.802156004599993</v>
      </c>
      <c r="D34">
        <v>263.05699216099998</v>
      </c>
      <c r="E34">
        <v>57.654236107499997</v>
      </c>
      <c r="F34">
        <v>119.331165801</v>
      </c>
      <c r="G34">
        <v>57.9108461995</v>
      </c>
      <c r="H34">
        <v>0.62012017645899997</v>
      </c>
      <c r="I34">
        <v>4.6584115533699997</v>
      </c>
      <c r="J34">
        <v>1.21406520245</v>
      </c>
      <c r="K34">
        <v>3.5217222372800001</v>
      </c>
      <c r="L34">
        <v>0.85093507788800005</v>
      </c>
      <c r="M34">
        <v>1.3651879277100001</v>
      </c>
      <c r="N34">
        <v>1.33106121647</v>
      </c>
      <c r="O34">
        <v>3.9402636371800002</v>
      </c>
      <c r="P34">
        <v>15.483898923692999</v>
      </c>
      <c r="Q34">
        <v>-7.5763300040808002</v>
      </c>
      <c r="R34" s="2">
        <f t="shared" si="11"/>
        <v>-2.043720233325764</v>
      </c>
      <c r="S34" s="2">
        <f t="shared" si="0"/>
        <v>1.3548536849427972</v>
      </c>
      <c r="T34">
        <v>47684</v>
      </c>
      <c r="X34">
        <v>9170.3710250799995</v>
      </c>
      <c r="Y34">
        <v>5911.68268403</v>
      </c>
      <c r="Z34">
        <v>2250020.807</v>
      </c>
      <c r="AA34">
        <v>2192701.7639899999</v>
      </c>
      <c r="AB34">
        <v>7062872.2741999999</v>
      </c>
      <c r="AD34">
        <f t="shared" ref="AD34:AD68" si="19">-(0.4*AH34+0.08*P34)</f>
        <v>1.270500308755335</v>
      </c>
      <c r="AE34" s="1">
        <f t="shared" ref="AE34:AE68" si="20">-(0.4*Q34+0.08*P34)</f>
        <v>1.7918200877368802</v>
      </c>
      <c r="AF34">
        <f t="shared" ref="AF34:AF68" si="21">0.4*I34+0.08*M34</f>
        <v>1.9725796555647999</v>
      </c>
      <c r="AG34">
        <f t="shared" ref="AG34:AG68" si="22">-100*((H34+1)/(0.669157311059+1)-1)</f>
        <v>2.9378378104391256</v>
      </c>
      <c r="AH34">
        <f t="shared" ref="AH34:AH65" si="23">(AG34-P34)/2</f>
        <v>-6.2730305566269369</v>
      </c>
      <c r="AI34">
        <f t="shared" ref="AI34:AI65" si="24">2/3*(P34-AH34)</f>
        <v>14.504619653546623</v>
      </c>
      <c r="AJ34">
        <f t="shared" si="12"/>
        <v>4.0621140111274379E-3</v>
      </c>
      <c r="AK34">
        <f t="shared" si="13"/>
        <v>0.12528996399628944</v>
      </c>
      <c r="AL34" s="2">
        <f t="shared" si="18"/>
        <v>-2.4302585425180535E-2</v>
      </c>
      <c r="AM34">
        <f t="shared" ref="AM34:AM68" si="25">(Z34+AA34+AB34)/3</f>
        <v>3835198.2817299999</v>
      </c>
      <c r="AN34">
        <f t="shared" ref="AN34:AN68" si="26">(AB34-AA34)</f>
        <v>4870170.51021</v>
      </c>
      <c r="AO34">
        <f t="shared" si="14"/>
        <v>0.12664400199999903</v>
      </c>
      <c r="AP34">
        <f t="shared" si="15"/>
        <v>-6.129094399443602E-2</v>
      </c>
      <c r="AQ34">
        <f t="shared" ref="AQ34:AQ68" si="27">SQRT(Z34/(Z34+2*AB34))</f>
        <v>0.3706742894528619</v>
      </c>
      <c r="AR34">
        <f t="shared" ref="AR34:AR68" si="28">SQRT(AB34/(Z34+2*AB34))</f>
        <v>0.65673456249028639</v>
      </c>
      <c r="AS34">
        <f t="shared" si="16"/>
        <v>0.22410482360632369</v>
      </c>
      <c r="AT34">
        <f t="shared" si="17"/>
        <v>0.56913102190357312</v>
      </c>
    </row>
    <row r="35" spans="1:46" x14ac:dyDescent="0.25">
      <c r="A35">
        <v>290.33839779499999</v>
      </c>
      <c r="B35">
        <v>331.35875104500002</v>
      </c>
      <c r="C35">
        <v>82.328669959600006</v>
      </c>
      <c r="D35">
        <v>265.87756651500001</v>
      </c>
      <c r="E35">
        <v>58.234715769300003</v>
      </c>
      <c r="F35">
        <v>120.9052823</v>
      </c>
      <c r="G35">
        <v>58.559121283400003</v>
      </c>
      <c r="H35">
        <v>0.62004360295700001</v>
      </c>
      <c r="I35">
        <v>4.7085749746500003</v>
      </c>
      <c r="J35">
        <v>1.2252568610900001</v>
      </c>
      <c r="K35">
        <v>3.5629213709799998</v>
      </c>
      <c r="L35">
        <v>0.85873726159200003</v>
      </c>
      <c r="M35">
        <v>1.3868852189300001</v>
      </c>
      <c r="N35">
        <v>1.3371405247999999</v>
      </c>
      <c r="O35">
        <v>3.9851624696800001</v>
      </c>
      <c r="P35">
        <v>15.610375181393</v>
      </c>
      <c r="Q35">
        <v>-7.6474148996507996</v>
      </c>
      <c r="R35" s="2">
        <f t="shared" si="11"/>
        <v>-2.0412617055870488</v>
      </c>
      <c r="S35" s="2">
        <f t="shared" si="0"/>
        <v>1.3547343394955491</v>
      </c>
      <c r="T35">
        <v>47684</v>
      </c>
      <c r="X35">
        <v>9271.3177999300005</v>
      </c>
      <c r="Y35">
        <v>5970.9648197400002</v>
      </c>
      <c r="Z35">
        <v>2275034.1268799999</v>
      </c>
      <c r="AA35">
        <v>2218717.6177599998</v>
      </c>
      <c r="AB35">
        <v>7131703.3357499996</v>
      </c>
      <c r="AD35">
        <f t="shared" si="19"/>
        <v>1.2847599487713763</v>
      </c>
      <c r="AE35" s="1">
        <f t="shared" si="20"/>
        <v>1.8101359453488799</v>
      </c>
      <c r="AF35">
        <f t="shared" si="21"/>
        <v>1.9943808073744003</v>
      </c>
      <c r="AG35">
        <f t="shared" si="22"/>
        <v>2.9424253649789178</v>
      </c>
      <c r="AH35">
        <f t="shared" si="23"/>
        <v>-6.3339749082070407</v>
      </c>
      <c r="AI35">
        <f t="shared" si="24"/>
        <v>14.629566726400025</v>
      </c>
      <c r="AJ35">
        <f t="shared" ref="AJ35:AJ68" si="29">AG35-AG34</f>
        <v>4.5875545397922046E-3</v>
      </c>
      <c r="AK35">
        <f t="shared" ref="AK35:AK68" si="30">AI35-AI34</f>
        <v>0.12494707285340212</v>
      </c>
      <c r="AL35" s="2">
        <f t="shared" si="18"/>
        <v>-2.7542110884270176E-2</v>
      </c>
      <c r="AM35">
        <f t="shared" si="25"/>
        <v>3875151.693463333</v>
      </c>
      <c r="AN35">
        <f t="shared" si="26"/>
        <v>4912985.7179899998</v>
      </c>
      <c r="AO35">
        <f t="shared" ref="AO35:AO68" si="31">(P35-P34)</f>
        <v>0.12647625770000026</v>
      </c>
      <c r="AP35">
        <f t="shared" ref="AP35:AP68" si="32">(AH35-AH34)</f>
        <v>-6.0944351580103806E-2</v>
      </c>
      <c r="AQ35">
        <f t="shared" si="27"/>
        <v>0.37089132576596939</v>
      </c>
      <c r="AR35">
        <f t="shared" si="28"/>
        <v>0.65667329185507528</v>
      </c>
      <c r="AS35">
        <f t="shared" ref="AS35:AS66" si="33">-(AO35*AQ35+2*AP35*AR35)/(SQRT(2)*(AO35*AR35-AP35*AQ35))</f>
        <v>0.22173514141700257</v>
      </c>
      <c r="AT35">
        <f t="shared" ref="AT35:AT68" si="34">SQRT((AB35+Z35*2)*(2*AB35+Z35)/(9*AB35*Z35)-1)</f>
        <v>0.5683837788573548</v>
      </c>
    </row>
    <row r="36" spans="1:46" x14ac:dyDescent="0.25">
      <c r="A36">
        <v>293.36199433799999</v>
      </c>
      <c r="B36">
        <v>334.83758909699998</v>
      </c>
      <c r="C36">
        <v>82.904820810800004</v>
      </c>
      <c r="D36">
        <v>268.98940173400001</v>
      </c>
      <c r="E36">
        <v>58.787389011400002</v>
      </c>
      <c r="F36">
        <v>122.43538450299999</v>
      </c>
      <c r="G36">
        <v>59.155377203</v>
      </c>
      <c r="H36">
        <v>0.62003210886000004</v>
      </c>
      <c r="I36">
        <v>4.7657149567400001</v>
      </c>
      <c r="J36">
        <v>1.23790373316</v>
      </c>
      <c r="K36">
        <v>3.6075661480600001</v>
      </c>
      <c r="L36">
        <v>0.867120950251</v>
      </c>
      <c r="M36">
        <v>1.40830450984</v>
      </c>
      <c r="N36">
        <v>1.3413671220600001</v>
      </c>
      <c r="O36">
        <v>4.03258841294</v>
      </c>
      <c r="P36">
        <v>15.736601458293</v>
      </c>
      <c r="Q36">
        <v>-7.7196939497508001</v>
      </c>
      <c r="R36" s="2">
        <f t="shared" si="11"/>
        <v>-2.0385006919608508</v>
      </c>
      <c r="S36" s="2">
        <f t="shared" si="0"/>
        <v>1.354624107832852</v>
      </c>
      <c r="T36">
        <v>47684</v>
      </c>
      <c r="X36">
        <v>9369.5600239899995</v>
      </c>
      <c r="Y36">
        <v>6025.5184473700001</v>
      </c>
      <c r="Z36">
        <v>2299037.5859099999</v>
      </c>
      <c r="AA36">
        <v>2241039.8641300001</v>
      </c>
      <c r="AB36">
        <v>7197203.2588499999</v>
      </c>
      <c r="AD36">
        <f t="shared" si="19"/>
        <v>1.2997693786473137</v>
      </c>
      <c r="AE36" s="1">
        <f t="shared" si="20"/>
        <v>1.8289494632368803</v>
      </c>
      <c r="AF36">
        <f t="shared" si="21"/>
        <v>2.0189503434832003</v>
      </c>
      <c r="AG36">
        <f t="shared" si="22"/>
        <v>2.9431139817392316</v>
      </c>
      <c r="AH36">
        <f t="shared" si="23"/>
        <v>-6.3967437382768839</v>
      </c>
      <c r="AI36">
        <f t="shared" si="24"/>
        <v>14.755563464379922</v>
      </c>
      <c r="AJ36">
        <f t="shared" si="29"/>
        <v>6.8861676031373165E-4</v>
      </c>
      <c r="AK36">
        <f t="shared" si="30"/>
        <v>0.12599673797989652</v>
      </c>
      <c r="AL36" s="2">
        <f t="shared" si="18"/>
        <v>-4.102616713566056E-3</v>
      </c>
      <c r="AM36">
        <f t="shared" si="25"/>
        <v>3912426.9029633328</v>
      </c>
      <c r="AN36">
        <f t="shared" si="26"/>
        <v>4956163.3947199993</v>
      </c>
      <c r="AO36">
        <f t="shared" si="31"/>
        <v>0.12622627690000066</v>
      </c>
      <c r="AP36">
        <f t="shared" si="32"/>
        <v>-6.276883006984324E-2</v>
      </c>
      <c r="AQ36">
        <f t="shared" si="27"/>
        <v>0.37110778252832427</v>
      </c>
      <c r="AR36">
        <f t="shared" si="28"/>
        <v>0.65661214340998519</v>
      </c>
      <c r="AS36">
        <f t="shared" si="33"/>
        <v>0.23699489600800749</v>
      </c>
      <c r="AT36">
        <f t="shared" si="34"/>
        <v>0.56763908827026177</v>
      </c>
    </row>
    <row r="37" spans="1:46" x14ac:dyDescent="0.25">
      <c r="A37">
        <v>296.282509522</v>
      </c>
      <c r="B37">
        <v>337.94764620699999</v>
      </c>
      <c r="C37">
        <v>83.353628088199997</v>
      </c>
      <c r="D37">
        <v>271.90975705300002</v>
      </c>
      <c r="E37">
        <v>59.303472981100001</v>
      </c>
      <c r="F37">
        <v>124.04562890299999</v>
      </c>
      <c r="G37">
        <v>59.996811545200003</v>
      </c>
      <c r="H37">
        <v>0.61995971701200003</v>
      </c>
      <c r="I37">
        <v>4.8163453679100003</v>
      </c>
      <c r="J37">
        <v>1.24823919171</v>
      </c>
      <c r="K37">
        <v>3.6502839970999998</v>
      </c>
      <c r="L37">
        <v>0.87376604673000002</v>
      </c>
      <c r="M37">
        <v>1.4294656385</v>
      </c>
      <c r="N37">
        <v>1.3509738712399999</v>
      </c>
      <c r="O37">
        <v>4.07832622893</v>
      </c>
      <c r="P37">
        <v>15.862665089493001</v>
      </c>
      <c r="Q37">
        <v>-7.7920108026907995</v>
      </c>
      <c r="R37" s="2">
        <f t="shared" si="11"/>
        <v>-2.0357601511557428</v>
      </c>
      <c r="S37" s="2">
        <f t="shared" si="0"/>
        <v>1.3545120160185586</v>
      </c>
      <c r="T37">
        <v>47684</v>
      </c>
      <c r="X37">
        <v>9465.9763414900008</v>
      </c>
      <c r="Y37">
        <v>6079.1042569199999</v>
      </c>
      <c r="Z37">
        <v>2323278.6717300001</v>
      </c>
      <c r="AA37">
        <v>2267135.5052700001</v>
      </c>
      <c r="AB37">
        <v>7261691.77269</v>
      </c>
      <c r="AD37">
        <f t="shared" si="19"/>
        <v>1.3140296084551537</v>
      </c>
      <c r="AE37" s="1">
        <f t="shared" si="20"/>
        <v>1.8477911139168797</v>
      </c>
      <c r="AF37">
        <f t="shared" si="21"/>
        <v>2.0408953982440003</v>
      </c>
      <c r="AG37">
        <f t="shared" si="22"/>
        <v>2.9474510114200325</v>
      </c>
      <c r="AH37">
        <f t="shared" si="23"/>
        <v>-6.4576070390364846</v>
      </c>
      <c r="AI37">
        <f t="shared" si="24"/>
        <v>14.880181419019657</v>
      </c>
      <c r="AJ37">
        <f t="shared" si="29"/>
        <v>4.3370296808009634E-3</v>
      </c>
      <c r="AK37">
        <f t="shared" si="30"/>
        <v>0.12461795463973502</v>
      </c>
      <c r="AL37" s="2">
        <f t="shared" si="18"/>
        <v>-2.6143282742581042E-2</v>
      </c>
      <c r="AM37">
        <f t="shared" si="25"/>
        <v>3950701.9832299999</v>
      </c>
      <c r="AN37">
        <f t="shared" si="26"/>
        <v>4994556.2674199995</v>
      </c>
      <c r="AO37">
        <f t="shared" si="31"/>
        <v>0.12606363120000097</v>
      </c>
      <c r="AP37">
        <f t="shared" si="32"/>
        <v>-6.0863300759600669E-2</v>
      </c>
      <c r="AQ37">
        <f t="shared" si="27"/>
        <v>0.37135879908611619</v>
      </c>
      <c r="AR37">
        <f t="shared" si="28"/>
        <v>0.65654118010270979</v>
      </c>
      <c r="AS37">
        <f t="shared" si="33"/>
        <v>0.22215305195203011</v>
      </c>
      <c r="AT37">
        <f t="shared" si="34"/>
        <v>0.56677619452220296</v>
      </c>
    </row>
    <row r="38" spans="1:46" x14ac:dyDescent="0.25">
      <c r="A38">
        <v>299.47339388400002</v>
      </c>
      <c r="B38">
        <v>341.53665554200001</v>
      </c>
      <c r="C38">
        <v>83.810193359199999</v>
      </c>
      <c r="D38">
        <v>275.29807208699998</v>
      </c>
      <c r="E38">
        <v>59.9001465001</v>
      </c>
      <c r="F38">
        <v>125.36139396999999</v>
      </c>
      <c r="G38">
        <v>60.529868110300001</v>
      </c>
      <c r="H38">
        <v>0.62006655914099995</v>
      </c>
      <c r="I38">
        <v>4.8759810738200002</v>
      </c>
      <c r="J38">
        <v>1.2596381616100001</v>
      </c>
      <c r="K38">
        <v>3.6989875576500002</v>
      </c>
      <c r="L38">
        <v>0.88243653169199998</v>
      </c>
      <c r="M38">
        <v>1.4485082631599999</v>
      </c>
      <c r="N38">
        <v>1.3547416075300001</v>
      </c>
      <c r="O38">
        <v>4.1288369358299999</v>
      </c>
      <c r="P38">
        <v>15.988495091692998</v>
      </c>
      <c r="Q38">
        <v>-7.8624990394407996</v>
      </c>
      <c r="R38" s="2">
        <f t="shared" si="11"/>
        <v>-2.0335131376792055</v>
      </c>
      <c r="S38" s="2">
        <f t="shared" si="0"/>
        <v>1.354414011767425</v>
      </c>
      <c r="T38">
        <v>47684</v>
      </c>
      <c r="X38">
        <v>9556.9877871400004</v>
      </c>
      <c r="Y38">
        <v>6130.9545142300003</v>
      </c>
      <c r="Z38">
        <v>2344072.0357300001</v>
      </c>
      <c r="AA38">
        <v>2287608.0807099999</v>
      </c>
      <c r="AB38">
        <v>7321747.9252800001</v>
      </c>
      <c r="AD38">
        <f t="shared" si="19"/>
        <v>1.3304094011646701</v>
      </c>
      <c r="AE38" s="1">
        <f t="shared" si="20"/>
        <v>1.8659200084408802</v>
      </c>
      <c r="AF38">
        <f t="shared" si="21"/>
        <v>2.0662730905808</v>
      </c>
      <c r="AG38">
        <f t="shared" si="22"/>
        <v>2.9410500491924507</v>
      </c>
      <c r="AH38">
        <f t="shared" si="23"/>
        <v>-6.5237225212502743</v>
      </c>
      <c r="AI38">
        <f t="shared" si="24"/>
        <v>15.008145075295516</v>
      </c>
      <c r="AJ38">
        <f t="shared" si="29"/>
        <v>-6.4009622275817968E-3</v>
      </c>
      <c r="AK38">
        <f t="shared" si="30"/>
        <v>0.12796365627585971</v>
      </c>
      <c r="AL38" s="2">
        <f t="shared" si="18"/>
        <v>3.7598823658169855E-2</v>
      </c>
      <c r="AM38">
        <f t="shared" si="25"/>
        <v>3984476.0139066665</v>
      </c>
      <c r="AN38">
        <f t="shared" si="26"/>
        <v>5034139.8445699997</v>
      </c>
      <c r="AO38">
        <f t="shared" si="31"/>
        <v>0.12583000219999718</v>
      </c>
      <c r="AP38">
        <f t="shared" si="32"/>
        <v>-6.6115482213789711E-2</v>
      </c>
      <c r="AQ38">
        <f t="shared" si="27"/>
        <v>0.3714666885571426</v>
      </c>
      <c r="AR38">
        <f t="shared" si="28"/>
        <v>0.65651066224867627</v>
      </c>
      <c r="AS38">
        <f t="shared" si="33"/>
        <v>0.26438132069528159</v>
      </c>
      <c r="AT38">
        <f t="shared" si="34"/>
        <v>0.56640554300478807</v>
      </c>
    </row>
    <row r="39" spans="1:46" x14ac:dyDescent="0.25">
      <c r="A39">
        <v>302.30869472099999</v>
      </c>
      <c r="B39">
        <v>344.55644020699998</v>
      </c>
      <c r="C39">
        <v>84.158470890800004</v>
      </c>
      <c r="D39">
        <v>278.17660771800001</v>
      </c>
      <c r="E39">
        <v>60.378325378600003</v>
      </c>
      <c r="F39">
        <v>126.753201627</v>
      </c>
      <c r="G39">
        <v>61.182669692099999</v>
      </c>
      <c r="H39">
        <v>0.61997581659500001</v>
      </c>
      <c r="I39">
        <v>4.9299252896399999</v>
      </c>
      <c r="J39">
        <v>1.2717640450900001</v>
      </c>
      <c r="K39">
        <v>3.7403253464800001</v>
      </c>
      <c r="L39">
        <v>0.889598721353</v>
      </c>
      <c r="M39">
        <v>1.4662131088299999</v>
      </c>
      <c r="N39">
        <v>1.3637209754399999</v>
      </c>
      <c r="O39">
        <v>4.1711110604100003</v>
      </c>
      <c r="P39">
        <v>16.114066626793001</v>
      </c>
      <c r="Q39">
        <v>-7.9368410674907999</v>
      </c>
      <c r="R39" s="2">
        <f t="shared" si="11"/>
        <v>-2.0302871746791067</v>
      </c>
      <c r="S39" s="2">
        <f t="shared" si="0"/>
        <v>1.3543038390091573</v>
      </c>
      <c r="T39">
        <v>47683</v>
      </c>
      <c r="X39">
        <v>9654.8517588899995</v>
      </c>
      <c r="Y39">
        <v>6182.4085525299997</v>
      </c>
      <c r="Z39">
        <v>2367994.70303</v>
      </c>
      <c r="AA39">
        <v>2312852.8369800001</v>
      </c>
      <c r="AB39">
        <v>7387526.4841900002</v>
      </c>
      <c r="AD39">
        <f t="shared" si="19"/>
        <v>1.3443906996499284</v>
      </c>
      <c r="AE39" s="1">
        <f t="shared" si="20"/>
        <v>1.8856110968528803</v>
      </c>
      <c r="AF39">
        <f t="shared" si="21"/>
        <v>2.0892671645624001</v>
      </c>
      <c r="AG39">
        <f t="shared" si="22"/>
        <v>2.9464864778261601</v>
      </c>
      <c r="AH39">
        <f t="shared" si="23"/>
        <v>-6.5837900744834208</v>
      </c>
      <c r="AI39">
        <f t="shared" si="24"/>
        <v>15.131904467517614</v>
      </c>
      <c r="AJ39">
        <f t="shared" si="29"/>
        <v>5.4364286337094114E-3</v>
      </c>
      <c r="AK39">
        <f t="shared" si="30"/>
        <v>0.12375939222209809</v>
      </c>
      <c r="AL39" s="2">
        <f t="shared" si="18"/>
        <v>-3.3040883890577098E-2</v>
      </c>
      <c r="AM39">
        <f t="shared" si="25"/>
        <v>4022791.3413999998</v>
      </c>
      <c r="AN39">
        <f t="shared" si="26"/>
        <v>5074673.6472100001</v>
      </c>
      <c r="AO39">
        <f t="shared" si="31"/>
        <v>0.12557153510000241</v>
      </c>
      <c r="AP39">
        <f t="shared" si="32"/>
        <v>-6.0067553233146498E-2</v>
      </c>
      <c r="AQ39">
        <f t="shared" si="27"/>
        <v>0.3716604486990433</v>
      </c>
      <c r="AR39">
        <f t="shared" si="28"/>
        <v>0.65645582900634891</v>
      </c>
      <c r="AS39">
        <f t="shared" si="33"/>
        <v>0.21730486550318176</v>
      </c>
      <c r="AT39">
        <f t="shared" si="34"/>
        <v>0.56574023004810325</v>
      </c>
    </row>
    <row r="40" spans="1:46" x14ac:dyDescent="0.25">
      <c r="A40">
        <v>305.27506632699999</v>
      </c>
      <c r="B40">
        <v>347.96575733200001</v>
      </c>
      <c r="C40">
        <v>84.644191311399993</v>
      </c>
      <c r="D40">
        <v>281.42139971</v>
      </c>
      <c r="E40">
        <v>60.893853683800003</v>
      </c>
      <c r="F40">
        <v>128.22508990700001</v>
      </c>
      <c r="G40">
        <v>61.669992925999999</v>
      </c>
      <c r="H40">
        <v>0.62000134571099996</v>
      </c>
      <c r="I40">
        <v>4.9927995809999999</v>
      </c>
      <c r="J40">
        <v>1.28784294303</v>
      </c>
      <c r="K40">
        <v>3.7874601924300002</v>
      </c>
      <c r="L40">
        <v>0.89668093304300001</v>
      </c>
      <c r="M40">
        <v>1.4865636224400001</v>
      </c>
      <c r="N40">
        <v>1.3689139271599999</v>
      </c>
      <c r="O40">
        <v>4.2159987574900004</v>
      </c>
      <c r="P40">
        <v>16.239453519093001</v>
      </c>
      <c r="Q40">
        <v>-8.0071549113808</v>
      </c>
      <c r="R40" s="2">
        <f t="shared" si="11"/>
        <v>-2.0281178144825693</v>
      </c>
      <c r="S40" s="2">
        <f t="shared" si="0"/>
        <v>1.3542024964710526</v>
      </c>
      <c r="T40">
        <v>47682</v>
      </c>
      <c r="X40">
        <v>9747.5976009000005</v>
      </c>
      <c r="Y40">
        <v>6231.0588906599996</v>
      </c>
      <c r="Z40">
        <v>2392595.5198599999</v>
      </c>
      <c r="AA40">
        <v>2333749.7090400001</v>
      </c>
      <c r="AB40">
        <v>7448746.1099699996</v>
      </c>
      <c r="AD40">
        <f t="shared" si="19"/>
        <v>1.3597430189966082</v>
      </c>
      <c r="AE40" s="1">
        <f t="shared" si="20"/>
        <v>1.9037056830248802</v>
      </c>
      <c r="AF40">
        <f t="shared" si="21"/>
        <v>2.1160449221952002</v>
      </c>
      <c r="AG40">
        <f t="shared" si="22"/>
        <v>2.9449570164727601</v>
      </c>
      <c r="AH40">
        <f t="shared" si="23"/>
        <v>-6.6472482513101205</v>
      </c>
      <c r="AI40">
        <f t="shared" si="24"/>
        <v>15.257801180268746</v>
      </c>
      <c r="AJ40">
        <f t="shared" si="29"/>
        <v>-1.5294613534000412E-3</v>
      </c>
      <c r="AK40">
        <f t="shared" si="30"/>
        <v>0.1258967127511319</v>
      </c>
      <c r="AL40" s="2">
        <f t="shared" si="18"/>
        <v>9.1435888046213169E-3</v>
      </c>
      <c r="AM40">
        <f t="shared" si="25"/>
        <v>4058363.7796233334</v>
      </c>
      <c r="AN40">
        <f t="shared" si="26"/>
        <v>5114996.4009299995</v>
      </c>
      <c r="AO40">
        <f t="shared" si="31"/>
        <v>0.12538689229999989</v>
      </c>
      <c r="AP40">
        <f t="shared" si="32"/>
        <v>-6.3458176826699741E-2</v>
      </c>
      <c r="AQ40">
        <f t="shared" si="27"/>
        <v>0.37199409331780631</v>
      </c>
      <c r="AR40">
        <f t="shared" si="28"/>
        <v>0.656361331332317</v>
      </c>
      <c r="AS40">
        <f t="shared" si="33"/>
        <v>0.24476986886390506</v>
      </c>
      <c r="AT40">
        <f t="shared" si="34"/>
        <v>0.56459563343714936</v>
      </c>
    </row>
    <row r="41" spans="1:46" x14ac:dyDescent="0.25">
      <c r="A41">
        <v>308.100643757</v>
      </c>
      <c r="B41">
        <v>351.14782514900003</v>
      </c>
      <c r="C41">
        <v>85.0925234292</v>
      </c>
      <c r="D41">
        <v>284.28880650100001</v>
      </c>
      <c r="E41">
        <v>61.447426886199999</v>
      </c>
      <c r="F41">
        <v>129.73693640600001</v>
      </c>
      <c r="G41">
        <v>62.290495683899998</v>
      </c>
      <c r="H41">
        <v>0.61991859899000001</v>
      </c>
      <c r="I41">
        <v>5.0469021340999998</v>
      </c>
      <c r="J41">
        <v>1.2989520812999999</v>
      </c>
      <c r="K41">
        <v>3.82936361377</v>
      </c>
      <c r="L41">
        <v>0.90383167387800001</v>
      </c>
      <c r="M41">
        <v>1.5053210694600001</v>
      </c>
      <c r="N41">
        <v>1.3815081354800001</v>
      </c>
      <c r="O41">
        <v>4.2613023070000002</v>
      </c>
      <c r="P41">
        <v>16.364700840593002</v>
      </c>
      <c r="Q41">
        <v>-8.0769332522508002</v>
      </c>
      <c r="R41" s="2">
        <f t="shared" si="11"/>
        <v>-2.0261032658692146</v>
      </c>
      <c r="S41" s="2">
        <f t="shared" si="0"/>
        <v>1.354092734000673</v>
      </c>
      <c r="T41">
        <v>47682</v>
      </c>
      <c r="X41">
        <v>9847.7075838100009</v>
      </c>
      <c r="Y41">
        <v>6280.7514467199999</v>
      </c>
      <c r="Z41">
        <v>2417078.0564299999</v>
      </c>
      <c r="AA41">
        <v>2359111.2791400002</v>
      </c>
      <c r="AB41">
        <v>7515559.7385</v>
      </c>
      <c r="AD41">
        <f t="shared" si="19"/>
        <v>1.3737812185775733</v>
      </c>
      <c r="AE41" s="1">
        <f t="shared" si="20"/>
        <v>1.9215972336528802</v>
      </c>
      <c r="AF41">
        <f t="shared" si="21"/>
        <v>2.1391865391968001</v>
      </c>
      <c r="AG41">
        <f t="shared" si="22"/>
        <v>2.9499144114679354</v>
      </c>
      <c r="AH41">
        <f t="shared" si="23"/>
        <v>-6.7073932145625337</v>
      </c>
      <c r="AI41">
        <f t="shared" si="24"/>
        <v>15.381396036770356</v>
      </c>
      <c r="AJ41">
        <f t="shared" si="29"/>
        <v>4.9573949951753349E-3</v>
      </c>
      <c r="AK41">
        <f t="shared" si="30"/>
        <v>0.12359485650160984</v>
      </c>
      <c r="AL41" s="2">
        <f t="shared" si="18"/>
        <v>-3.0209610362209056E-2</v>
      </c>
      <c r="AM41">
        <f t="shared" si="25"/>
        <v>4097249.6913566664</v>
      </c>
      <c r="AN41">
        <f t="shared" si="26"/>
        <v>5156448.4593599997</v>
      </c>
      <c r="AO41">
        <f t="shared" si="31"/>
        <v>0.12524732150000162</v>
      </c>
      <c r="AP41">
        <f t="shared" si="32"/>
        <v>-6.0144963252413142E-2</v>
      </c>
      <c r="AQ41">
        <f t="shared" si="27"/>
        <v>0.37219458739635208</v>
      </c>
      <c r="AR41">
        <f t="shared" si="28"/>
        <v>0.65630449835151194</v>
      </c>
      <c r="AS41">
        <f t="shared" si="33"/>
        <v>0.21858637345024395</v>
      </c>
      <c r="AT41">
        <f t="shared" si="34"/>
        <v>0.56390845076862339</v>
      </c>
    </row>
    <row r="42" spans="1:46" x14ac:dyDescent="0.25">
      <c r="A42">
        <v>311.10453033800002</v>
      </c>
      <c r="B42">
        <v>354.48814954300002</v>
      </c>
      <c r="C42">
        <v>85.524903347099993</v>
      </c>
      <c r="D42">
        <v>287.35746175499997</v>
      </c>
      <c r="E42">
        <v>61.9474071303</v>
      </c>
      <c r="F42">
        <v>131.31169668300001</v>
      </c>
      <c r="G42">
        <v>62.957387020399999</v>
      </c>
      <c r="H42">
        <v>0.61991266643599996</v>
      </c>
      <c r="I42">
        <v>5.1027781693899996</v>
      </c>
      <c r="J42">
        <v>1.3097314021299999</v>
      </c>
      <c r="K42">
        <v>3.8738714062400001</v>
      </c>
      <c r="L42">
        <v>0.91085892919800004</v>
      </c>
      <c r="M42">
        <v>1.52508563516</v>
      </c>
      <c r="N42">
        <v>1.3945007117299999</v>
      </c>
      <c r="O42">
        <v>4.3092265576599997</v>
      </c>
      <c r="P42">
        <v>16.489790526293003</v>
      </c>
      <c r="Q42">
        <v>-8.1507247820507995</v>
      </c>
      <c r="R42" s="2">
        <f t="shared" si="11"/>
        <v>-2.0231072655779228</v>
      </c>
      <c r="S42" s="2">
        <f t="shared" si="0"/>
        <v>1.3539891567002365</v>
      </c>
      <c r="T42">
        <v>47682</v>
      </c>
      <c r="X42">
        <v>9947.7136555699999</v>
      </c>
      <c r="Y42">
        <v>6335.5604590800003</v>
      </c>
      <c r="Z42">
        <v>2438519.3605900002</v>
      </c>
      <c r="AA42">
        <v>2382659.93652</v>
      </c>
      <c r="AB42">
        <v>7581687.46906</v>
      </c>
      <c r="AD42">
        <f t="shared" si="19"/>
        <v>1.3887208964411815</v>
      </c>
      <c r="AE42" s="1">
        <f t="shared" si="20"/>
        <v>1.9411066707168798</v>
      </c>
      <c r="AF42">
        <f t="shared" si="21"/>
        <v>2.1631181185688</v>
      </c>
      <c r="AG42">
        <f t="shared" si="22"/>
        <v>2.9502698335698962</v>
      </c>
      <c r="AH42">
        <f t="shared" si="23"/>
        <v>-6.7697603463615534</v>
      </c>
      <c r="AI42">
        <f t="shared" si="24"/>
        <v>15.506367248436371</v>
      </c>
      <c r="AJ42">
        <f t="shared" si="29"/>
        <v>3.554221019608228E-4</v>
      </c>
      <c r="AK42">
        <f t="shared" si="30"/>
        <v>0.12497121166601488</v>
      </c>
      <c r="AL42" s="2">
        <f t="shared" si="18"/>
        <v>-2.1434286168096183E-3</v>
      </c>
      <c r="AM42">
        <f t="shared" si="25"/>
        <v>4134288.922056667</v>
      </c>
      <c r="AN42">
        <f t="shared" si="26"/>
        <v>5199027.53254</v>
      </c>
      <c r="AO42">
        <f t="shared" si="31"/>
        <v>0.12508968570000079</v>
      </c>
      <c r="AP42">
        <f t="shared" si="32"/>
        <v>-6.2367131799019759E-2</v>
      </c>
      <c r="AQ42">
        <f t="shared" si="27"/>
        <v>0.37220602566388966</v>
      </c>
      <c r="AR42">
        <f t="shared" si="28"/>
        <v>0.65630125493537339</v>
      </c>
      <c r="AS42">
        <f t="shared" si="33"/>
        <v>0.2370505759854446</v>
      </c>
      <c r="AT42">
        <f t="shared" si="34"/>
        <v>0.56386926094807621</v>
      </c>
    </row>
    <row r="43" spans="1:46" x14ac:dyDescent="0.25">
      <c r="A43">
        <v>313.96185132699998</v>
      </c>
      <c r="B43">
        <v>357.59195018100002</v>
      </c>
      <c r="C43">
        <v>85.823856912599993</v>
      </c>
      <c r="D43">
        <v>290.34183405900001</v>
      </c>
      <c r="E43">
        <v>62.466283437199998</v>
      </c>
      <c r="F43">
        <v>132.86755642700001</v>
      </c>
      <c r="G43">
        <v>63.577869470000003</v>
      </c>
      <c r="H43">
        <v>0.619853186936</v>
      </c>
      <c r="I43">
        <v>5.1557291244099996</v>
      </c>
      <c r="J43">
        <v>1.3196576419199999</v>
      </c>
      <c r="K43">
        <v>3.9170154314499999</v>
      </c>
      <c r="L43">
        <v>0.91825709746799999</v>
      </c>
      <c r="M43">
        <v>1.54664320965</v>
      </c>
      <c r="N43">
        <v>1.4014397689</v>
      </c>
      <c r="O43">
        <v>4.3552488236100002</v>
      </c>
      <c r="P43">
        <v>16.614786679193003</v>
      </c>
      <c r="Q43">
        <v>-8.2181992819708007</v>
      </c>
      <c r="R43" s="2">
        <f t="shared" si="11"/>
        <v>-2.0217064723220757</v>
      </c>
      <c r="S43" s="2">
        <f t="shared" si="0"/>
        <v>1.3538822850228129</v>
      </c>
      <c r="T43">
        <v>47682</v>
      </c>
      <c r="X43">
        <v>10047.223608800001</v>
      </c>
      <c r="Y43">
        <v>6391.0024546100003</v>
      </c>
      <c r="Z43">
        <v>2462432.8662999999</v>
      </c>
      <c r="AA43">
        <v>2408517.3428699998</v>
      </c>
      <c r="AB43">
        <v>7647630.52893</v>
      </c>
      <c r="AD43">
        <f t="shared" si="19"/>
        <v>1.4030077458220485</v>
      </c>
      <c r="AE43" s="1">
        <f t="shared" si="20"/>
        <v>1.9580967784528804</v>
      </c>
      <c r="AF43">
        <f t="shared" si="21"/>
        <v>2.1860231065360001</v>
      </c>
      <c r="AG43">
        <f t="shared" si="22"/>
        <v>2.9538332784055599</v>
      </c>
      <c r="AH43">
        <f t="shared" si="23"/>
        <v>-6.8304767003937217</v>
      </c>
      <c r="AI43">
        <f t="shared" si="24"/>
        <v>15.630175586391148</v>
      </c>
      <c r="AJ43">
        <f t="shared" si="29"/>
        <v>3.5634448356636206E-3</v>
      </c>
      <c r="AK43">
        <f t="shared" si="30"/>
        <v>0.12380833795477741</v>
      </c>
      <c r="AL43" s="2">
        <f t="shared" si="18"/>
        <v>-2.1706325331092301E-2</v>
      </c>
      <c r="AM43">
        <f t="shared" si="25"/>
        <v>4172860.2460333332</v>
      </c>
      <c r="AN43">
        <f t="shared" si="26"/>
        <v>5239113.1860600002</v>
      </c>
      <c r="AO43">
        <f t="shared" si="31"/>
        <v>0.12499615289999966</v>
      </c>
      <c r="AP43">
        <f t="shared" si="32"/>
        <v>-6.071635403216824E-2</v>
      </c>
      <c r="AQ43">
        <f t="shared" si="27"/>
        <v>0.37238220266848987</v>
      </c>
      <c r="AR43">
        <f t="shared" si="28"/>
        <v>0.65625128385998743</v>
      </c>
      <c r="AS43">
        <f t="shared" si="33"/>
        <v>0.22397444467750979</v>
      </c>
      <c r="AT43">
        <f t="shared" si="34"/>
        <v>0.56326583659894602</v>
      </c>
    </row>
    <row r="44" spans="1:46" x14ac:dyDescent="0.25">
      <c r="A44">
        <v>316.98310618099998</v>
      </c>
      <c r="B44">
        <v>361.12449216800002</v>
      </c>
      <c r="C44">
        <v>86.354839042500004</v>
      </c>
      <c r="D44">
        <v>293.43092295899999</v>
      </c>
      <c r="E44">
        <v>62.941581622500003</v>
      </c>
      <c r="F44">
        <v>134.44673164599999</v>
      </c>
      <c r="G44">
        <v>64.181377490800003</v>
      </c>
      <c r="H44">
        <v>0.61990588172500005</v>
      </c>
      <c r="I44">
        <v>5.2152665876400004</v>
      </c>
      <c r="J44">
        <v>1.33302643378</v>
      </c>
      <c r="K44">
        <v>3.96185337005</v>
      </c>
      <c r="L44">
        <v>0.92501848030199996</v>
      </c>
      <c r="M44">
        <v>1.5694497542600001</v>
      </c>
      <c r="N44">
        <v>1.4058557862800001</v>
      </c>
      <c r="O44">
        <v>4.4040577905199996</v>
      </c>
      <c r="P44">
        <v>16.739635199393003</v>
      </c>
      <c r="Q44">
        <v>-8.2933390280508004</v>
      </c>
      <c r="R44" s="2">
        <f t="shared" si="11"/>
        <v>-2.01844337278074</v>
      </c>
      <c r="S44" s="2">
        <f t="shared" si="0"/>
        <v>1.3537826950563301</v>
      </c>
      <c r="T44">
        <v>47682</v>
      </c>
      <c r="X44">
        <v>10144.539530800001</v>
      </c>
      <c r="Y44">
        <v>6450.9052466700005</v>
      </c>
      <c r="Z44">
        <v>2485351.57045</v>
      </c>
      <c r="AA44">
        <v>2430210.1130900001</v>
      </c>
      <c r="AB44">
        <v>7711828.7099200003</v>
      </c>
      <c r="AD44">
        <f t="shared" si="19"/>
        <v>1.4186209621674126</v>
      </c>
      <c r="AE44" s="1">
        <f t="shared" si="20"/>
        <v>1.9781647952688801</v>
      </c>
      <c r="AF44">
        <f t="shared" si="21"/>
        <v>2.2116626153968002</v>
      </c>
      <c r="AG44">
        <f t="shared" si="22"/>
        <v>2.9506763087987387</v>
      </c>
      <c r="AH44">
        <f t="shared" si="23"/>
        <v>-6.8944794452971321</v>
      </c>
      <c r="AI44">
        <f t="shared" si="24"/>
        <v>15.756076429793424</v>
      </c>
      <c r="AJ44">
        <f t="shared" si="29"/>
        <v>-3.1569696068212139E-3</v>
      </c>
      <c r="AK44">
        <f t="shared" si="30"/>
        <v>0.1259008434022757</v>
      </c>
      <c r="AL44" s="2">
        <f t="shared" si="18"/>
        <v>1.8922550075892552E-2</v>
      </c>
      <c r="AM44">
        <f t="shared" si="25"/>
        <v>4209130.131153333</v>
      </c>
      <c r="AN44">
        <f t="shared" si="26"/>
        <v>5281618.5968300002</v>
      </c>
      <c r="AO44">
        <f t="shared" si="31"/>
        <v>0.12484852020000048</v>
      </c>
      <c r="AP44">
        <f t="shared" si="32"/>
        <v>-6.4002744903410402E-2</v>
      </c>
      <c r="AQ44">
        <f t="shared" si="27"/>
        <v>0.37252732892968754</v>
      </c>
      <c r="AR44">
        <f t="shared" si="28"/>
        <v>0.65621009943481989</v>
      </c>
      <c r="AS44">
        <f t="shared" si="33"/>
        <v>0.2506270697178673</v>
      </c>
      <c r="AT44">
        <f t="shared" si="34"/>
        <v>0.5627690372684</v>
      </c>
    </row>
    <row r="45" spans="1:46" x14ac:dyDescent="0.25">
      <c r="A45">
        <v>319.98820945199998</v>
      </c>
      <c r="B45">
        <v>364.46439220600001</v>
      </c>
      <c r="C45">
        <v>86.7523565977</v>
      </c>
      <c r="D45">
        <v>296.45659633000002</v>
      </c>
      <c r="E45">
        <v>63.523218792100003</v>
      </c>
      <c r="F45">
        <v>136.08438181700001</v>
      </c>
      <c r="G45">
        <v>64.792938298500005</v>
      </c>
      <c r="H45">
        <v>0.61995746249799999</v>
      </c>
      <c r="I45">
        <v>5.2730653815100004</v>
      </c>
      <c r="J45">
        <v>1.3441302586499999</v>
      </c>
      <c r="K45">
        <v>4.00609925986</v>
      </c>
      <c r="L45">
        <v>0.93309758386999997</v>
      </c>
      <c r="M45">
        <v>1.58748076715</v>
      </c>
      <c r="N45">
        <v>1.42351063752</v>
      </c>
      <c r="O45">
        <v>4.45279291671</v>
      </c>
      <c r="P45">
        <v>16.864449961793003</v>
      </c>
      <c r="Q45">
        <v>-8.3669159713307995</v>
      </c>
      <c r="R45" s="2">
        <f t="shared" si="11"/>
        <v>-2.0156112502598287</v>
      </c>
      <c r="S45" s="2">
        <f t="shared" si="0"/>
        <v>1.3536882323646588</v>
      </c>
      <c r="T45">
        <v>47682</v>
      </c>
      <c r="X45">
        <v>10235.6592253</v>
      </c>
      <c r="Y45">
        <v>6491.2221980000004</v>
      </c>
      <c r="Z45">
        <v>2506880.9598300001</v>
      </c>
      <c r="AA45">
        <v>2453691.0652200002</v>
      </c>
      <c r="AB45">
        <v>7770907.4183299998</v>
      </c>
      <c r="AD45">
        <f t="shared" si="19"/>
        <v>1.4342167793322114</v>
      </c>
      <c r="AE45" s="1">
        <f t="shared" si="20"/>
        <v>1.9976103915888794</v>
      </c>
      <c r="AF45">
        <f t="shared" si="21"/>
        <v>2.2362246139760003</v>
      </c>
      <c r="AG45">
        <f t="shared" si="22"/>
        <v>2.9475860804147436</v>
      </c>
      <c r="AH45">
        <f t="shared" si="23"/>
        <v>-6.9584319406891293</v>
      </c>
      <c r="AI45">
        <f t="shared" si="24"/>
        <v>15.88192126832142</v>
      </c>
      <c r="AJ45">
        <f t="shared" si="29"/>
        <v>-3.0902283839950861E-3</v>
      </c>
      <c r="AK45">
        <f t="shared" si="30"/>
        <v>0.12584483852799622</v>
      </c>
      <c r="AL45" s="2">
        <f t="shared" si="18"/>
        <v>1.8541755070804123E-2</v>
      </c>
      <c r="AM45">
        <f t="shared" si="25"/>
        <v>4243826.481126667</v>
      </c>
      <c r="AN45">
        <f t="shared" si="26"/>
        <v>5317216.3531099996</v>
      </c>
      <c r="AO45">
        <f t="shared" si="31"/>
        <v>0.12481476239999978</v>
      </c>
      <c r="AP45">
        <f t="shared" si="32"/>
        <v>-6.3952495391997211E-2</v>
      </c>
      <c r="AQ45">
        <f t="shared" si="27"/>
        <v>0.3726867419553056</v>
      </c>
      <c r="AR45">
        <f t="shared" si="28"/>
        <v>0.65616483918705193</v>
      </c>
      <c r="AS45">
        <f t="shared" si="33"/>
        <v>0.25018445762950026</v>
      </c>
      <c r="AT45">
        <f t="shared" si="34"/>
        <v>0.56222361501414975</v>
      </c>
    </row>
    <row r="46" spans="1:46" x14ac:dyDescent="0.25">
      <c r="A46">
        <v>322.83856875499998</v>
      </c>
      <c r="B46">
        <v>367.551312091</v>
      </c>
      <c r="C46">
        <v>87.034734893500001</v>
      </c>
      <c r="D46">
        <v>299.48829078300002</v>
      </c>
      <c r="E46">
        <v>64.020663478200007</v>
      </c>
      <c r="F46">
        <v>137.59445434400001</v>
      </c>
      <c r="G46">
        <v>65.305830483700007</v>
      </c>
      <c r="H46">
        <v>0.61993297328499997</v>
      </c>
      <c r="I46">
        <v>5.3261403437299997</v>
      </c>
      <c r="J46">
        <v>1.3538403828600001</v>
      </c>
      <c r="K46">
        <v>4.0500116582299999</v>
      </c>
      <c r="L46">
        <v>0.93989610396300005</v>
      </c>
      <c r="M46">
        <v>1.6069746489100001</v>
      </c>
      <c r="N46">
        <v>1.4333917081800001</v>
      </c>
      <c r="O46">
        <v>4.4991763860100003</v>
      </c>
      <c r="P46">
        <v>16.989393412493001</v>
      </c>
      <c r="Q46">
        <v>-8.4364066291807998</v>
      </c>
      <c r="R46" s="2">
        <f t="shared" si="11"/>
        <v>-2.0138186978479866</v>
      </c>
      <c r="S46" s="2">
        <f t="shared" si="0"/>
        <v>1.3535846459493504</v>
      </c>
      <c r="T46">
        <v>47682</v>
      </c>
      <c r="X46">
        <v>10334.559838900001</v>
      </c>
      <c r="Y46">
        <v>6545.0255188399997</v>
      </c>
      <c r="Z46">
        <v>2531182.2667299998</v>
      </c>
      <c r="AA46">
        <v>2478987.0122699998</v>
      </c>
      <c r="AB46">
        <v>7836447.7541699996</v>
      </c>
      <c r="AD46">
        <f t="shared" si="19"/>
        <v>1.448916561361153</v>
      </c>
      <c r="AE46" s="1">
        <f t="shared" si="20"/>
        <v>2.0154111786728803</v>
      </c>
      <c r="AF46">
        <f t="shared" si="21"/>
        <v>2.2590141094048</v>
      </c>
      <c r="AG46">
        <f t="shared" si="22"/>
        <v>2.949053240690036</v>
      </c>
      <c r="AH46">
        <f t="shared" si="23"/>
        <v>-7.0201700859014826</v>
      </c>
      <c r="AI46">
        <f t="shared" si="24"/>
        <v>16.006375665596323</v>
      </c>
      <c r="AJ46">
        <f t="shared" si="29"/>
        <v>1.4671602752924784E-3</v>
      </c>
      <c r="AK46">
        <f t="shared" si="30"/>
        <v>0.12445439727490282</v>
      </c>
      <c r="AL46" s="2">
        <f t="shared" si="18"/>
        <v>-8.9072916032518438E-3</v>
      </c>
      <c r="AM46">
        <f t="shared" si="25"/>
        <v>4282205.6777233332</v>
      </c>
      <c r="AN46">
        <f t="shared" si="26"/>
        <v>5357460.7418999998</v>
      </c>
      <c r="AO46">
        <f t="shared" si="31"/>
        <v>0.12494345069999824</v>
      </c>
      <c r="AP46">
        <f t="shared" si="32"/>
        <v>-6.1738145212353324E-2</v>
      </c>
      <c r="AQ46">
        <f t="shared" si="27"/>
        <v>0.37288710789987384</v>
      </c>
      <c r="AR46">
        <f t="shared" si="28"/>
        <v>0.65610791976704097</v>
      </c>
      <c r="AS46">
        <f t="shared" si="33"/>
        <v>0.23182804975772053</v>
      </c>
      <c r="AT46">
        <f t="shared" si="34"/>
        <v>0.56153849556339397</v>
      </c>
    </row>
    <row r="47" spans="1:46" x14ac:dyDescent="0.25">
      <c r="A47">
        <v>325.75949602700001</v>
      </c>
      <c r="B47">
        <v>370.71190803000002</v>
      </c>
      <c r="C47">
        <v>87.307411787999996</v>
      </c>
      <c r="D47">
        <v>302.60998858300002</v>
      </c>
      <c r="E47">
        <v>64.537068873099997</v>
      </c>
      <c r="F47">
        <v>139.230669474</v>
      </c>
      <c r="G47">
        <v>65.9256607457</v>
      </c>
      <c r="H47">
        <v>0.619946742537</v>
      </c>
      <c r="I47">
        <v>5.3850112191399999</v>
      </c>
      <c r="J47">
        <v>1.3661691568800001</v>
      </c>
      <c r="K47">
        <v>4.0959103064900004</v>
      </c>
      <c r="L47">
        <v>0.94629027016099998</v>
      </c>
      <c r="M47">
        <v>1.62750410395</v>
      </c>
      <c r="N47">
        <v>1.4467286079999999</v>
      </c>
      <c r="O47">
        <v>4.544862578</v>
      </c>
      <c r="P47">
        <v>17.114266213293003</v>
      </c>
      <c r="Q47">
        <v>-8.5089076464408002</v>
      </c>
      <c r="R47" s="2">
        <f t="shared" si="11"/>
        <v>-2.0113352881966873</v>
      </c>
      <c r="S47" s="2">
        <f t="shared" si="0"/>
        <v>1.3534976641793168</v>
      </c>
      <c r="T47">
        <v>47681</v>
      </c>
      <c r="X47">
        <v>10418.3106503</v>
      </c>
      <c r="Y47">
        <v>6592.0392631000004</v>
      </c>
      <c r="Z47">
        <v>2553894.2303599999</v>
      </c>
      <c r="AA47">
        <v>2501321.7197199999</v>
      </c>
      <c r="AB47">
        <v>7888893.16756</v>
      </c>
      <c r="AD47">
        <f t="shared" si="19"/>
        <v>1.4640662819305608</v>
      </c>
      <c r="AE47" s="1">
        <f t="shared" si="20"/>
        <v>2.0344217615128803</v>
      </c>
      <c r="AF47">
        <f t="shared" si="21"/>
        <v>2.2842048159720001</v>
      </c>
      <c r="AG47">
        <f t="shared" si="22"/>
        <v>2.9482283183229985</v>
      </c>
      <c r="AH47">
        <f t="shared" si="23"/>
        <v>-7.0830189474850025</v>
      </c>
      <c r="AI47">
        <f t="shared" si="24"/>
        <v>16.13152344051867</v>
      </c>
      <c r="AJ47">
        <f t="shared" si="29"/>
        <v>-8.2492236703757271E-4</v>
      </c>
      <c r="AK47">
        <f t="shared" si="30"/>
        <v>0.12514777492234685</v>
      </c>
      <c r="AL47" s="2">
        <f t="shared" si="18"/>
        <v>4.9831698748501437E-3</v>
      </c>
      <c r="AM47">
        <f t="shared" si="25"/>
        <v>4314703.0392133333</v>
      </c>
      <c r="AN47">
        <f t="shared" si="26"/>
        <v>5387571.4478399996</v>
      </c>
      <c r="AO47">
        <f t="shared" si="31"/>
        <v>0.12487280080000218</v>
      </c>
      <c r="AP47">
        <f t="shared" si="32"/>
        <v>-6.2848861583519877E-2</v>
      </c>
      <c r="AQ47">
        <f t="shared" si="27"/>
        <v>0.37325042681603343</v>
      </c>
      <c r="AR47">
        <f t="shared" si="28"/>
        <v>0.65600461845998037</v>
      </c>
      <c r="AS47">
        <f t="shared" si="33"/>
        <v>0.24056253262257207</v>
      </c>
      <c r="AT47">
        <f t="shared" si="34"/>
        <v>0.56029737713847372</v>
      </c>
    </row>
    <row r="48" spans="1:46" x14ac:dyDescent="0.25">
      <c r="A48">
        <v>328.48894948100002</v>
      </c>
      <c r="B48">
        <v>373.48212821300001</v>
      </c>
      <c r="C48">
        <v>87.534629045399996</v>
      </c>
      <c r="D48">
        <v>305.58368310600002</v>
      </c>
      <c r="E48">
        <v>65.024784703500004</v>
      </c>
      <c r="F48">
        <v>140.891264388</v>
      </c>
      <c r="G48">
        <v>66.516056987699997</v>
      </c>
      <c r="H48">
        <v>0.61994728131400001</v>
      </c>
      <c r="I48">
        <v>5.4388600162699996</v>
      </c>
      <c r="J48">
        <v>1.3773648220100001</v>
      </c>
      <c r="K48">
        <v>4.1394043838999997</v>
      </c>
      <c r="L48">
        <v>0.95225432373499996</v>
      </c>
      <c r="M48">
        <v>1.6485472525</v>
      </c>
      <c r="N48">
        <v>1.46034112502</v>
      </c>
      <c r="O48">
        <v>4.5881226640300001</v>
      </c>
      <c r="P48">
        <v>17.239031623793</v>
      </c>
      <c r="Q48">
        <v>-8.5793657637807996</v>
      </c>
      <c r="R48" s="2">
        <f t="shared" si="11"/>
        <v>-2.0093596774449693</v>
      </c>
      <c r="S48" s="2">
        <f t="shared" si="0"/>
        <v>1.3534059554677222</v>
      </c>
      <c r="T48">
        <v>47680</v>
      </c>
      <c r="X48">
        <v>10503.051788500001</v>
      </c>
      <c r="Y48">
        <v>6640.5136343800004</v>
      </c>
      <c r="Z48">
        <v>2577824.90123</v>
      </c>
      <c r="AA48">
        <v>2525973.3896599999</v>
      </c>
      <c r="AB48">
        <v>7943909.2651500003</v>
      </c>
      <c r="AD48">
        <f t="shared" si="19"/>
        <v>1.4790445868672828</v>
      </c>
      <c r="AE48" s="1">
        <f t="shared" si="20"/>
        <v>2.0526237756088799</v>
      </c>
      <c r="AF48">
        <f t="shared" si="21"/>
        <v>2.3074277867079998</v>
      </c>
      <c r="AG48">
        <f t="shared" si="22"/>
        <v>2.9481960399393881</v>
      </c>
      <c r="AH48">
        <f t="shared" si="23"/>
        <v>-7.145417791926806</v>
      </c>
      <c r="AI48">
        <f t="shared" si="24"/>
        <v>16.256299610479871</v>
      </c>
      <c r="AJ48">
        <f t="shared" si="29"/>
        <v>-3.2278383610417904E-5</v>
      </c>
      <c r="AK48">
        <f t="shared" si="30"/>
        <v>0.12477616996120133</v>
      </c>
      <c r="AL48" s="2">
        <f t="shared" si="18"/>
        <v>1.956798828118613E-4</v>
      </c>
      <c r="AM48">
        <f t="shared" si="25"/>
        <v>4349235.8520133337</v>
      </c>
      <c r="AN48">
        <f t="shared" si="26"/>
        <v>5417935.8754900005</v>
      </c>
      <c r="AO48">
        <f t="shared" si="31"/>
        <v>0.12476541049999668</v>
      </c>
      <c r="AP48">
        <f t="shared" si="32"/>
        <v>-6.2398844441803547E-2</v>
      </c>
      <c r="AQ48">
        <f t="shared" si="27"/>
        <v>0.37363236139471961</v>
      </c>
      <c r="AR48">
        <f t="shared" si="28"/>
        <v>0.65589589818758809</v>
      </c>
      <c r="AS48">
        <f t="shared" si="33"/>
        <v>0.23697179690892459</v>
      </c>
      <c r="AT48">
        <f t="shared" si="34"/>
        <v>0.55899431942236788</v>
      </c>
    </row>
    <row r="49" spans="1:46" x14ac:dyDescent="0.25">
      <c r="A49">
        <v>331.32806815700002</v>
      </c>
      <c r="B49">
        <v>376.71011055700001</v>
      </c>
      <c r="C49">
        <v>88.017802424899998</v>
      </c>
      <c r="D49">
        <v>308.65128121599997</v>
      </c>
      <c r="E49">
        <v>65.521167579700005</v>
      </c>
      <c r="F49">
        <v>142.509093251</v>
      </c>
      <c r="G49">
        <v>67.250285007100004</v>
      </c>
      <c r="H49">
        <v>0.62001229483700004</v>
      </c>
      <c r="I49">
        <v>5.4961153087600003</v>
      </c>
      <c r="J49">
        <v>1.3902290393300001</v>
      </c>
      <c r="K49">
        <v>4.1848163188800003</v>
      </c>
      <c r="L49">
        <v>0.957716707271</v>
      </c>
      <c r="M49">
        <v>1.6700338997499999</v>
      </c>
      <c r="N49">
        <v>1.47212988051</v>
      </c>
      <c r="O49">
        <v>4.6333716030799996</v>
      </c>
      <c r="P49">
        <v>17.363636634293002</v>
      </c>
      <c r="Q49">
        <v>-8.6515983230807993</v>
      </c>
      <c r="R49" s="2">
        <f t="shared" si="11"/>
        <v>-2.0069859910128005</v>
      </c>
      <c r="S49" s="2">
        <f t="shared" si="0"/>
        <v>1.3533215772677543</v>
      </c>
      <c r="T49">
        <v>47679</v>
      </c>
      <c r="X49">
        <v>10585.144689799999</v>
      </c>
      <c r="Y49">
        <v>6681.6969693800002</v>
      </c>
      <c r="Z49">
        <v>2599721.4635100001</v>
      </c>
      <c r="AA49">
        <v>2547656.9213999999</v>
      </c>
      <c r="AB49">
        <v>7996385.2239300003</v>
      </c>
      <c r="AD49">
        <f t="shared" si="19"/>
        <v>1.4947761862788587</v>
      </c>
      <c r="AE49" s="1">
        <f t="shared" si="20"/>
        <v>2.0715483984888801</v>
      </c>
      <c r="AF49">
        <f t="shared" si="21"/>
        <v>2.3320488354840001</v>
      </c>
      <c r="AG49">
        <f t="shared" si="22"/>
        <v>2.944301049181508</v>
      </c>
      <c r="AH49">
        <f t="shared" si="23"/>
        <v>-7.2096677925557469</v>
      </c>
      <c r="AI49">
        <f t="shared" si="24"/>
        <v>16.3822029512325</v>
      </c>
      <c r="AJ49">
        <f t="shared" si="29"/>
        <v>-3.8949907578800236E-3</v>
      </c>
      <c r="AK49">
        <f t="shared" si="30"/>
        <v>0.12590334075262888</v>
      </c>
      <c r="AL49" s="2">
        <f t="shared" si="18"/>
        <v>2.3413457036326586E-2</v>
      </c>
      <c r="AM49">
        <f t="shared" si="25"/>
        <v>4381254.5362799997</v>
      </c>
      <c r="AN49">
        <f t="shared" si="26"/>
        <v>5448728.30253</v>
      </c>
      <c r="AO49">
        <f t="shared" si="31"/>
        <v>0.12460501050000161</v>
      </c>
      <c r="AP49">
        <f t="shared" si="32"/>
        <v>-6.4250000628940818E-2</v>
      </c>
      <c r="AQ49">
        <f t="shared" si="27"/>
        <v>0.3739337021204488</v>
      </c>
      <c r="AR49">
        <f t="shared" si="28"/>
        <v>0.65581002829268153</v>
      </c>
      <c r="AS49">
        <f t="shared" si="33"/>
        <v>0.25195244079534773</v>
      </c>
      <c r="AT49">
        <f t="shared" si="34"/>
        <v>0.55796741793308902</v>
      </c>
    </row>
    <row r="50" spans="1:46" x14ac:dyDescent="0.25">
      <c r="A50">
        <v>334.17428139999998</v>
      </c>
      <c r="B50">
        <v>379.78478675700001</v>
      </c>
      <c r="C50">
        <v>88.438050928199999</v>
      </c>
      <c r="D50">
        <v>311.65665265799998</v>
      </c>
      <c r="E50">
        <v>66.026622567700002</v>
      </c>
      <c r="F50">
        <v>144.20474314000001</v>
      </c>
      <c r="G50">
        <v>67.896536438799998</v>
      </c>
      <c r="H50">
        <v>0.62008149838000004</v>
      </c>
      <c r="I50">
        <v>5.5501995043000001</v>
      </c>
      <c r="J50">
        <v>1.4021952229300001</v>
      </c>
      <c r="K50">
        <v>4.2290904828200002</v>
      </c>
      <c r="L50">
        <v>0.96339654647100004</v>
      </c>
      <c r="M50">
        <v>1.6928868539099999</v>
      </c>
      <c r="N50">
        <v>1.4824480841400001</v>
      </c>
      <c r="O50">
        <v>4.6807022221799999</v>
      </c>
      <c r="P50">
        <v>17.488127357693003</v>
      </c>
      <c r="Q50">
        <v>-8.7207370591307996</v>
      </c>
      <c r="R50" s="2">
        <f t="shared" si="11"/>
        <v>-2.005349689953392</v>
      </c>
      <c r="S50" s="2">
        <f t="shared" si="0"/>
        <v>1.3532284751158543</v>
      </c>
      <c r="T50">
        <v>47679</v>
      </c>
      <c r="X50">
        <v>10680.963520400001</v>
      </c>
      <c r="Y50">
        <v>6734.6031674899996</v>
      </c>
      <c r="Z50">
        <v>2621744.52911</v>
      </c>
      <c r="AA50">
        <v>2571464.4594000001</v>
      </c>
      <c r="AB50">
        <v>8057369.8569499999</v>
      </c>
      <c r="AD50">
        <f t="shared" si="19"/>
        <v>1.5105442764524299</v>
      </c>
      <c r="AE50" s="1">
        <f t="shared" si="20"/>
        <v>2.0892446350368798</v>
      </c>
      <c r="AF50">
        <f t="shared" si="21"/>
        <v>2.3555107500328001</v>
      </c>
      <c r="AG50">
        <f t="shared" si="22"/>
        <v>2.9401550323536529</v>
      </c>
      <c r="AH50">
        <f t="shared" si="23"/>
        <v>-7.2739861626696749</v>
      </c>
      <c r="AI50">
        <f t="shared" si="24"/>
        <v>16.508075680241785</v>
      </c>
      <c r="AJ50">
        <f t="shared" si="29"/>
        <v>-4.1460168278550924E-3</v>
      </c>
      <c r="AK50">
        <f t="shared" si="30"/>
        <v>0.12587272900928426</v>
      </c>
      <c r="AL50" s="2">
        <f t="shared" si="18"/>
        <v>2.4943070835800808E-2</v>
      </c>
      <c r="AM50">
        <f t="shared" si="25"/>
        <v>4416859.6151533332</v>
      </c>
      <c r="AN50">
        <f t="shared" si="26"/>
        <v>5485905.3975499999</v>
      </c>
      <c r="AO50">
        <f t="shared" si="31"/>
        <v>0.124490723400001</v>
      </c>
      <c r="AP50">
        <f t="shared" si="32"/>
        <v>-6.4318370113928047E-2</v>
      </c>
      <c r="AQ50">
        <f t="shared" si="27"/>
        <v>0.37406849652139629</v>
      </c>
      <c r="AR50">
        <f t="shared" si="28"/>
        <v>0.65577159129921991</v>
      </c>
      <c r="AS50">
        <f t="shared" si="33"/>
        <v>0.25280138092569165</v>
      </c>
      <c r="AT50">
        <f t="shared" si="34"/>
        <v>0.55750840830205728</v>
      </c>
    </row>
    <row r="51" spans="1:46" x14ac:dyDescent="0.25">
      <c r="A51">
        <v>336.39964270399997</v>
      </c>
      <c r="B51">
        <v>382.70412021999999</v>
      </c>
      <c r="C51">
        <v>88.711421872000003</v>
      </c>
      <c r="D51">
        <v>314.73573945200002</v>
      </c>
      <c r="E51">
        <v>66.5002180595</v>
      </c>
      <c r="F51">
        <v>145.79317141499999</v>
      </c>
      <c r="G51">
        <v>68.517004402400005</v>
      </c>
      <c r="H51">
        <v>0.62203829102599995</v>
      </c>
      <c r="I51">
        <v>5.6103156465000001</v>
      </c>
      <c r="J51">
        <v>1.4175106823300001</v>
      </c>
      <c r="K51">
        <v>4.2742182574000003</v>
      </c>
      <c r="L51">
        <v>0.96900810500500001</v>
      </c>
      <c r="M51">
        <v>1.7137334870100001</v>
      </c>
      <c r="N51">
        <v>1.49325591268</v>
      </c>
      <c r="O51">
        <v>4.7044361122399998</v>
      </c>
      <c r="P51">
        <v>17.612504781993003</v>
      </c>
      <c r="Q51">
        <v>-8.7922833973708006</v>
      </c>
      <c r="R51" s="2">
        <f t="shared" si="11"/>
        <v>-2.0031775576364788</v>
      </c>
      <c r="S51" s="2">
        <f t="shared" si="0"/>
        <v>1.3531631976187874</v>
      </c>
      <c r="T51">
        <v>47672</v>
      </c>
      <c r="X51">
        <v>10735.4539276</v>
      </c>
      <c r="Y51">
        <v>6751.7452986799999</v>
      </c>
      <c r="Z51">
        <v>2643821.95737</v>
      </c>
      <c r="AA51">
        <v>2594857.07675</v>
      </c>
      <c r="AB51">
        <v>8087313.7651699996</v>
      </c>
      <c r="AD51">
        <f t="shared" si="19"/>
        <v>1.5489160410235518</v>
      </c>
      <c r="AE51" s="1">
        <f t="shared" si="20"/>
        <v>2.1079129763888802</v>
      </c>
      <c r="AF51">
        <f t="shared" si="21"/>
        <v>2.3812249375608001</v>
      </c>
      <c r="AG51">
        <f t="shared" si="22"/>
        <v>2.8229226640780425</v>
      </c>
      <c r="AH51">
        <f t="shared" si="23"/>
        <v>-7.3947910589574803</v>
      </c>
      <c r="AI51">
        <f t="shared" si="24"/>
        <v>16.671530560633656</v>
      </c>
      <c r="AJ51">
        <f t="shared" si="29"/>
        <v>-0.11723236827561045</v>
      </c>
      <c r="AK51">
        <f t="shared" si="30"/>
        <v>0.16345488039187117</v>
      </c>
      <c r="AL51" s="2">
        <f t="shared" si="18"/>
        <v>0.54334835124397507</v>
      </c>
      <c r="AM51">
        <f t="shared" si="25"/>
        <v>4441997.5997633329</v>
      </c>
      <c r="AN51">
        <f t="shared" si="26"/>
        <v>5492456.6884199996</v>
      </c>
      <c r="AO51">
        <f t="shared" si="31"/>
        <v>0.12437742430000043</v>
      </c>
      <c r="AP51">
        <f t="shared" si="32"/>
        <v>-0.12080489628780544</v>
      </c>
      <c r="AQ51">
        <f t="shared" si="27"/>
        <v>0.37482123194288891</v>
      </c>
      <c r="AR51">
        <f t="shared" si="28"/>
        <v>0.65555665052107248</v>
      </c>
      <c r="AS51">
        <f t="shared" si="33"/>
        <v>0.62320699604704255</v>
      </c>
      <c r="AT51">
        <f t="shared" si="34"/>
        <v>0.55494899313713253</v>
      </c>
    </row>
    <row r="52" spans="1:46" x14ac:dyDescent="0.25">
      <c r="A52">
        <v>339.17576822000001</v>
      </c>
      <c r="B52">
        <v>385.595949588</v>
      </c>
      <c r="C52">
        <v>88.743851801900007</v>
      </c>
      <c r="D52">
        <v>317.95398287699999</v>
      </c>
      <c r="E52">
        <v>66.992502537199996</v>
      </c>
      <c r="F52">
        <v>147.41146500400001</v>
      </c>
      <c r="G52">
        <v>69.025986773900001</v>
      </c>
      <c r="H52">
        <v>0.62252962585500005</v>
      </c>
      <c r="I52">
        <v>5.6696494063999996</v>
      </c>
      <c r="J52">
        <v>1.4268344023299999</v>
      </c>
      <c r="K52">
        <v>4.3212773493299999</v>
      </c>
      <c r="L52">
        <v>0.97544027262099997</v>
      </c>
      <c r="M52">
        <v>1.73324767436</v>
      </c>
      <c r="N52">
        <v>1.5084829179899999</v>
      </c>
      <c r="O52">
        <v>4.7445074168900003</v>
      </c>
      <c r="P52">
        <v>17.736745469493002</v>
      </c>
      <c r="Q52">
        <v>-8.8686635192407994</v>
      </c>
      <c r="R52" s="2">
        <f t="shared" si="11"/>
        <v>-1.9999344242808021</v>
      </c>
      <c r="S52" s="2">
        <f t="shared" si="0"/>
        <v>1.3530968884144032</v>
      </c>
      <c r="T52">
        <v>47669</v>
      </c>
      <c r="X52">
        <v>10800.602030599999</v>
      </c>
      <c r="Y52">
        <v>6789.2094040900001</v>
      </c>
      <c r="Z52">
        <v>2659738.5372600001</v>
      </c>
      <c r="AA52">
        <v>2616381.61925</v>
      </c>
      <c r="AB52">
        <v>8126921.7180199996</v>
      </c>
      <c r="AD52">
        <f t="shared" si="19"/>
        <v>1.5697121436884183</v>
      </c>
      <c r="AE52" s="1">
        <f t="shared" si="20"/>
        <v>2.1285257701368803</v>
      </c>
      <c r="AF52">
        <f t="shared" si="21"/>
        <v>2.4065195765088001</v>
      </c>
      <c r="AG52">
        <f t="shared" si="22"/>
        <v>2.7934865632537109</v>
      </c>
      <c r="AH52">
        <f t="shared" si="23"/>
        <v>-7.471629453119645</v>
      </c>
      <c r="AI52">
        <f t="shared" si="24"/>
        <v>16.805583281741765</v>
      </c>
      <c r="AJ52">
        <f t="shared" si="29"/>
        <v>-2.9436100824331568E-2</v>
      </c>
      <c r="AK52">
        <f t="shared" si="30"/>
        <v>0.13405272110810884</v>
      </c>
      <c r="AL52" s="2">
        <f t="shared" si="18"/>
        <v>0.16642339593392216</v>
      </c>
      <c r="AM52">
        <f t="shared" si="25"/>
        <v>4467680.6248433329</v>
      </c>
      <c r="AN52">
        <f t="shared" si="26"/>
        <v>5510540.09877</v>
      </c>
      <c r="AO52">
        <f t="shared" si="31"/>
        <v>0.12424068749999861</v>
      </c>
      <c r="AP52">
        <f t="shared" si="32"/>
        <v>-7.6838394162164647E-2</v>
      </c>
      <c r="AQ52">
        <f t="shared" si="27"/>
        <v>0.37500113302989918</v>
      </c>
      <c r="AR52">
        <f t="shared" si="28"/>
        <v>0.65550520601528861</v>
      </c>
      <c r="AS52">
        <f t="shared" si="33"/>
        <v>0.34725599512461919</v>
      </c>
      <c r="AT52">
        <f t="shared" si="34"/>
        <v>0.554338263877731</v>
      </c>
    </row>
    <row r="53" spans="1:46" x14ac:dyDescent="0.25">
      <c r="A53">
        <v>342.07736302699999</v>
      </c>
      <c r="B53">
        <v>388.83403539900002</v>
      </c>
      <c r="C53">
        <v>89.200676607700004</v>
      </c>
      <c r="D53">
        <v>320.97893107099998</v>
      </c>
      <c r="E53">
        <v>67.506959723899996</v>
      </c>
      <c r="F53">
        <v>148.91168272900001</v>
      </c>
      <c r="G53">
        <v>69.545027170300003</v>
      </c>
      <c r="H53">
        <v>0.62290063769299997</v>
      </c>
      <c r="I53">
        <v>5.7268788600100002</v>
      </c>
      <c r="J53">
        <v>1.43954780676</v>
      </c>
      <c r="K53">
        <v>4.3657302437899999</v>
      </c>
      <c r="L53">
        <v>0.98184377451799998</v>
      </c>
      <c r="M53">
        <v>1.75067120337</v>
      </c>
      <c r="N53">
        <v>1.5263789138699999</v>
      </c>
      <c r="O53">
        <v>4.7899860363200002</v>
      </c>
      <c r="P53">
        <v>17.860822664893</v>
      </c>
      <c r="Q53">
        <v>-8.9432488188707993</v>
      </c>
      <c r="R53" s="2">
        <f t="shared" si="11"/>
        <v>-1.9971291223839793</v>
      </c>
      <c r="S53" s="2">
        <f t="shared" si="0"/>
        <v>1.3530091593625408</v>
      </c>
      <c r="T53">
        <v>47668</v>
      </c>
      <c r="X53">
        <v>10894.7720883</v>
      </c>
      <c r="Y53">
        <v>6839.5456752</v>
      </c>
      <c r="Z53">
        <v>2679461.3986200001</v>
      </c>
      <c r="AA53">
        <v>2637898.2149700001</v>
      </c>
      <c r="AB53">
        <v>8188311.3600599999</v>
      </c>
      <c r="AD53">
        <f t="shared" si="19"/>
        <v>1.5890469058984804</v>
      </c>
      <c r="AE53" s="1">
        <f t="shared" si="20"/>
        <v>2.1484337143568797</v>
      </c>
      <c r="AF53">
        <f t="shared" si="21"/>
        <v>2.4308052402736005</v>
      </c>
      <c r="AG53">
        <f t="shared" si="22"/>
        <v>2.7712590694433992</v>
      </c>
      <c r="AH53">
        <f t="shared" si="23"/>
        <v>-7.5447817977248004</v>
      </c>
      <c r="AI53">
        <f t="shared" si="24"/>
        <v>16.9370696417452</v>
      </c>
      <c r="AJ53">
        <f t="shared" si="29"/>
        <v>-2.2227493810311749E-2</v>
      </c>
      <c r="AK53">
        <f t="shared" si="30"/>
        <v>0.13148636000343572</v>
      </c>
      <c r="AL53" s="2">
        <f t="shared" si="18"/>
        <v>0.12819144468593185</v>
      </c>
      <c r="AM53">
        <f t="shared" si="25"/>
        <v>4501890.32455</v>
      </c>
      <c r="AN53">
        <f t="shared" si="26"/>
        <v>5550413.1450899998</v>
      </c>
      <c r="AO53">
        <f t="shared" si="31"/>
        <v>0.12407719539999817</v>
      </c>
      <c r="AP53">
        <f t="shared" si="32"/>
        <v>-7.3152344605155406E-2</v>
      </c>
      <c r="AQ53">
        <f t="shared" si="27"/>
        <v>0.37497897861233892</v>
      </c>
      <c r="AR53">
        <f t="shared" si="28"/>
        <v>0.65551154284224744</v>
      </c>
      <c r="AS53">
        <f t="shared" si="33"/>
        <v>0.3210195397697555</v>
      </c>
      <c r="AT53">
        <f t="shared" si="34"/>
        <v>0.5544134538457548</v>
      </c>
    </row>
    <row r="54" spans="1:46" x14ac:dyDescent="0.25">
      <c r="A54">
        <v>344.11542116200002</v>
      </c>
      <c r="B54">
        <v>391.907012221</v>
      </c>
      <c r="C54">
        <v>89.410962701800003</v>
      </c>
      <c r="D54">
        <v>324.06186136700001</v>
      </c>
      <c r="E54">
        <v>67.994026368600004</v>
      </c>
      <c r="F54">
        <v>150.53074715299999</v>
      </c>
      <c r="G54">
        <v>70.267088217999998</v>
      </c>
      <c r="H54">
        <v>0.62910073050500004</v>
      </c>
      <c r="I54">
        <v>5.7862254239700004</v>
      </c>
      <c r="J54">
        <v>1.45203126004</v>
      </c>
      <c r="K54">
        <v>4.4111558995599998</v>
      </c>
      <c r="L54">
        <v>0.987945336969</v>
      </c>
      <c r="M54">
        <v>1.7696514510800001</v>
      </c>
      <c r="N54">
        <v>1.5448441801899999</v>
      </c>
      <c r="O54">
        <v>4.8109506954599999</v>
      </c>
      <c r="P54">
        <v>17.984736069893003</v>
      </c>
      <c r="Q54">
        <v>-9.0177330999507994</v>
      </c>
      <c r="R54" s="2">
        <f t="shared" si="11"/>
        <v>-1.9943744032512039</v>
      </c>
      <c r="S54" s="2">
        <f t="shared" si="0"/>
        <v>1.3529462404042285</v>
      </c>
      <c r="T54">
        <v>47661</v>
      </c>
      <c r="X54">
        <v>10950.316614400001</v>
      </c>
      <c r="Y54">
        <v>6864.6094881299996</v>
      </c>
      <c r="Z54">
        <v>2701473.9395900001</v>
      </c>
      <c r="AA54">
        <v>2659839.0111099998</v>
      </c>
      <c r="AB54">
        <v>8218450.94001</v>
      </c>
      <c r="AD54">
        <f t="shared" si="19"/>
        <v>1.6782066101164466</v>
      </c>
      <c r="AE54" s="1">
        <f t="shared" si="20"/>
        <v>2.1683143543888797</v>
      </c>
      <c r="AF54">
        <f t="shared" si="21"/>
        <v>2.4560622856744003</v>
      </c>
      <c r="AG54">
        <f t="shared" si="22"/>
        <v>2.3998085913535694</v>
      </c>
      <c r="AH54">
        <f t="shared" si="23"/>
        <v>-7.7924637392697171</v>
      </c>
      <c r="AI54">
        <f t="shared" si="24"/>
        <v>17.184799872775145</v>
      </c>
      <c r="AJ54">
        <f t="shared" si="29"/>
        <v>-0.37145047808982978</v>
      </c>
      <c r="AK54">
        <f t="shared" si="30"/>
        <v>0.24773023102994429</v>
      </c>
      <c r="AL54" s="2">
        <f t="shared" si="18"/>
        <v>1.1374778525961697</v>
      </c>
      <c r="AM54">
        <f t="shared" si="25"/>
        <v>4526587.9635699997</v>
      </c>
      <c r="AN54">
        <f t="shared" si="26"/>
        <v>5558611.9288999997</v>
      </c>
      <c r="AO54">
        <f t="shared" si="31"/>
        <v>0.12391340500000325</v>
      </c>
      <c r="AP54">
        <f t="shared" si="32"/>
        <v>-0.24768194154491674</v>
      </c>
      <c r="AQ54">
        <f t="shared" si="27"/>
        <v>0.37570575875511258</v>
      </c>
      <c r="AR54">
        <f t="shared" si="28"/>
        <v>0.65530343461569207</v>
      </c>
      <c r="AS54">
        <f t="shared" si="33"/>
        <v>1.1283210308294045</v>
      </c>
      <c r="AT54">
        <f t="shared" si="34"/>
        <v>0.55194975115623257</v>
      </c>
    </row>
    <row r="55" spans="1:46" x14ac:dyDescent="0.25">
      <c r="A55">
        <v>346.03859971000003</v>
      </c>
      <c r="B55">
        <v>393.68880559000002</v>
      </c>
      <c r="C55">
        <v>88.652353648200005</v>
      </c>
      <c r="D55">
        <v>327.14477643700002</v>
      </c>
      <c r="E55">
        <v>68.504903548200005</v>
      </c>
      <c r="F55">
        <v>152.203413439</v>
      </c>
      <c r="G55">
        <v>70.858063704000003</v>
      </c>
      <c r="H55">
        <v>0.62985085873400004</v>
      </c>
      <c r="I55">
        <v>5.8359594719799999</v>
      </c>
      <c r="J55">
        <v>1.4565731205600001</v>
      </c>
      <c r="K55">
        <v>4.4569109795399999</v>
      </c>
      <c r="L55">
        <v>0.99405144133400003</v>
      </c>
      <c r="M55">
        <v>1.7915041597900001</v>
      </c>
      <c r="N55">
        <v>1.55887533536</v>
      </c>
      <c r="O55">
        <v>4.8256043448900003</v>
      </c>
      <c r="P55">
        <v>18.108507257793001</v>
      </c>
      <c r="Q55">
        <v>-9.1033178062807991</v>
      </c>
      <c r="R55" s="2">
        <f t="shared" si="11"/>
        <v>-1.9892205944187848</v>
      </c>
      <c r="S55" s="2">
        <f t="shared" si="0"/>
        <v>1.3528955043254007</v>
      </c>
      <c r="T55">
        <v>47652</v>
      </c>
      <c r="X55">
        <v>10997.5722487</v>
      </c>
      <c r="Y55">
        <v>6878.1951657099999</v>
      </c>
      <c r="Z55">
        <v>2714459.2495400002</v>
      </c>
      <c r="AA55">
        <v>2685019.0758099998</v>
      </c>
      <c r="AB55">
        <v>8240330.4728100002</v>
      </c>
      <c r="AD55">
        <f t="shared" si="19"/>
        <v>1.7020472597054079</v>
      </c>
      <c r="AE55" s="1">
        <f t="shared" si="20"/>
        <v>2.1926465418888794</v>
      </c>
      <c r="AF55">
        <f t="shared" si="21"/>
        <v>2.4777041215751998</v>
      </c>
      <c r="AG55">
        <f t="shared" si="22"/>
        <v>2.3548680561487623</v>
      </c>
      <c r="AH55">
        <f t="shared" si="23"/>
        <v>-7.8768196008221194</v>
      </c>
      <c r="AI55">
        <f t="shared" si="24"/>
        <v>17.323551239076746</v>
      </c>
      <c r="AJ55">
        <f t="shared" si="29"/>
        <v>-4.4940535204807119E-2</v>
      </c>
      <c r="AK55">
        <f t="shared" si="30"/>
        <v>0.13875136630160156</v>
      </c>
      <c r="AL55" s="2">
        <f t="shared" si="18"/>
        <v>0.24578792244381914</v>
      </c>
      <c r="AM55">
        <f t="shared" si="25"/>
        <v>4546602.9327199999</v>
      </c>
      <c r="AN55">
        <f t="shared" si="26"/>
        <v>5555311.3969999999</v>
      </c>
      <c r="AO55">
        <f t="shared" si="31"/>
        <v>0.12377118789999741</v>
      </c>
      <c r="AP55">
        <f t="shared" si="32"/>
        <v>-8.4355861552402267E-2</v>
      </c>
      <c r="AQ55">
        <f t="shared" si="27"/>
        <v>0.37605056469581638</v>
      </c>
      <c r="AR55">
        <f t="shared" si="28"/>
        <v>0.65520453783225496</v>
      </c>
      <c r="AS55">
        <f t="shared" si="33"/>
        <v>0.40111087837676385</v>
      </c>
      <c r="AT55">
        <f t="shared" si="34"/>
        <v>0.55078299740079084</v>
      </c>
    </row>
    <row r="56" spans="1:46" x14ac:dyDescent="0.25">
      <c r="A56">
        <v>345.29923169</v>
      </c>
      <c r="B56">
        <v>396.04608095200001</v>
      </c>
      <c r="C56">
        <v>88.423822272300001</v>
      </c>
      <c r="D56">
        <v>330.43571615600001</v>
      </c>
      <c r="E56">
        <v>69.055834200899994</v>
      </c>
      <c r="F56">
        <v>153.87843437800001</v>
      </c>
      <c r="G56">
        <v>71.414397834200003</v>
      </c>
      <c r="H56">
        <v>0.63382601869199995</v>
      </c>
      <c r="I56">
        <v>5.9049640175400002</v>
      </c>
      <c r="J56">
        <v>1.46991320406</v>
      </c>
      <c r="K56">
        <v>4.5072684496099997</v>
      </c>
      <c r="L56">
        <v>1.0004226147999999</v>
      </c>
      <c r="M56">
        <v>1.8155683392599999</v>
      </c>
      <c r="N56">
        <v>1.56656075171</v>
      </c>
      <c r="O56">
        <v>4.7534660715200001</v>
      </c>
      <c r="P56">
        <v>18.232181695293001</v>
      </c>
      <c r="Q56">
        <v>-9.237605432850799</v>
      </c>
      <c r="R56" s="2">
        <f t="shared" si="11"/>
        <v>-1.9736913237770108</v>
      </c>
      <c r="S56" s="2">
        <f t="shared" si="0"/>
        <v>1.3530020620326682</v>
      </c>
      <c r="T56">
        <v>47620</v>
      </c>
      <c r="X56">
        <v>10835.1393446</v>
      </c>
      <c r="Y56">
        <v>6760.6207720900002</v>
      </c>
      <c r="Z56">
        <v>2719417.7617000001</v>
      </c>
      <c r="AA56">
        <v>2686429.3889899999</v>
      </c>
      <c r="AB56">
        <v>8108161.1463599997</v>
      </c>
      <c r="AD56">
        <f t="shared" si="19"/>
        <v>1.7645189329589896</v>
      </c>
      <c r="AE56" s="1">
        <f t="shared" si="20"/>
        <v>2.2364676375168795</v>
      </c>
      <c r="AF56">
        <f t="shared" si="21"/>
        <v>2.5072310741568002</v>
      </c>
      <c r="AG56">
        <f t="shared" si="22"/>
        <v>2.1167143523808551</v>
      </c>
      <c r="AH56">
        <f t="shared" si="23"/>
        <v>-8.0577336714560737</v>
      </c>
      <c r="AI56">
        <f t="shared" si="24"/>
        <v>17.526610244499381</v>
      </c>
      <c r="AJ56">
        <f t="shared" si="29"/>
        <v>-0.23815370376790712</v>
      </c>
      <c r="AK56">
        <f t="shared" si="30"/>
        <v>0.20305900542263444</v>
      </c>
      <c r="AL56" s="2">
        <f t="shared" si="18"/>
        <v>0.88941348473113713</v>
      </c>
      <c r="AM56">
        <f t="shared" si="25"/>
        <v>4504669.4323499994</v>
      </c>
      <c r="AN56">
        <f t="shared" si="26"/>
        <v>5421731.7573699998</v>
      </c>
      <c r="AO56">
        <f t="shared" si="31"/>
        <v>0.12367443750000007</v>
      </c>
      <c r="AP56">
        <f t="shared" si="32"/>
        <v>-0.18091407063395426</v>
      </c>
      <c r="AQ56">
        <f t="shared" si="27"/>
        <v>0.37896301187199705</v>
      </c>
      <c r="AR56">
        <f t="shared" si="28"/>
        <v>0.65436497294434415</v>
      </c>
      <c r="AS56">
        <f t="shared" si="33"/>
        <v>0.89826171499498475</v>
      </c>
      <c r="AT56">
        <f t="shared" si="34"/>
        <v>0.54098110315683734</v>
      </c>
    </row>
    <row r="57" spans="1:46" x14ac:dyDescent="0.25">
      <c r="A57">
        <v>344.10640709699999</v>
      </c>
      <c r="B57">
        <v>396.04470940800002</v>
      </c>
      <c r="C57">
        <v>86.928991252200007</v>
      </c>
      <c r="D57">
        <v>333.94906796100003</v>
      </c>
      <c r="E57">
        <v>69.483768928499998</v>
      </c>
      <c r="F57">
        <v>155.98623520300001</v>
      </c>
      <c r="G57">
        <v>72.223717384599993</v>
      </c>
      <c r="H57">
        <v>0.64741114942</v>
      </c>
      <c r="I57">
        <v>5.9769156903000003</v>
      </c>
      <c r="J57">
        <v>1.4920643408700001</v>
      </c>
      <c r="K57">
        <v>4.5622800840700002</v>
      </c>
      <c r="L57">
        <v>1.0062594149699999</v>
      </c>
      <c r="M57">
        <v>1.84509159032</v>
      </c>
      <c r="N57">
        <v>1.57894255678</v>
      </c>
      <c r="O57">
        <v>4.6590422476500004</v>
      </c>
      <c r="P57">
        <v>18.355993127693001</v>
      </c>
      <c r="Q57">
        <v>-9.4233524347308002</v>
      </c>
      <c r="R57" s="2">
        <f t="shared" si="11"/>
        <v>-1.9479259907588697</v>
      </c>
      <c r="S57" s="2">
        <f t="shared" si="0"/>
        <v>1.3532195070520623</v>
      </c>
      <c r="T57">
        <v>47583</v>
      </c>
      <c r="X57">
        <v>10583.045549300001</v>
      </c>
      <c r="Y57">
        <v>6580.29516969</v>
      </c>
      <c r="Z57">
        <v>2681683.9473299999</v>
      </c>
      <c r="AA57">
        <v>2671188.6991400002</v>
      </c>
      <c r="AB57">
        <v>7908041.2884200001</v>
      </c>
      <c r="AD57">
        <f t="shared" si="19"/>
        <v>1.942154619844523</v>
      </c>
      <c r="AE57" s="1">
        <f t="shared" si="20"/>
        <v>2.3008615236768799</v>
      </c>
      <c r="AF57">
        <f t="shared" si="21"/>
        <v>2.5383736033456001</v>
      </c>
      <c r="AG57">
        <f t="shared" si="22"/>
        <v>1.3028227773931866</v>
      </c>
      <c r="AH57">
        <f t="shared" si="23"/>
        <v>-8.5265851751499078</v>
      </c>
      <c r="AI57">
        <f t="shared" si="24"/>
        <v>17.921718868561939</v>
      </c>
      <c r="AJ57">
        <f t="shared" si="29"/>
        <v>-0.81389157498766851</v>
      </c>
      <c r="AK57">
        <f t="shared" si="30"/>
        <v>0.39510862406255853</v>
      </c>
      <c r="AL57" s="2">
        <f t="shared" si="18"/>
        <v>1.5600015599695418</v>
      </c>
      <c r="AM57">
        <f t="shared" si="25"/>
        <v>4420304.6449633334</v>
      </c>
      <c r="AN57">
        <f t="shared" si="26"/>
        <v>5236852.58928</v>
      </c>
      <c r="AO57">
        <f t="shared" si="31"/>
        <v>0.12381143240000014</v>
      </c>
      <c r="AP57">
        <f t="shared" si="32"/>
        <v>-0.4688515036938341</v>
      </c>
      <c r="AQ57">
        <f t="shared" si="27"/>
        <v>0.38075371495735577</v>
      </c>
      <c r="AR57">
        <f t="shared" si="28"/>
        <v>0.65384501548385787</v>
      </c>
      <c r="AS57">
        <f t="shared" si="33"/>
        <v>1.5423790588666053</v>
      </c>
      <c r="AT57">
        <f t="shared" si="34"/>
        <v>0.53500098704280552</v>
      </c>
    </row>
    <row r="58" spans="1:46" x14ac:dyDescent="0.25">
      <c r="A58">
        <v>341.94200073299999</v>
      </c>
      <c r="B58">
        <v>391.25733339700002</v>
      </c>
      <c r="C58">
        <v>83.173890009100006</v>
      </c>
      <c r="D58">
        <v>338.03718551200001</v>
      </c>
      <c r="E58">
        <v>70.031315495900003</v>
      </c>
      <c r="F58">
        <v>157.50120595300001</v>
      </c>
      <c r="G58">
        <v>72.827750421600001</v>
      </c>
      <c r="H58">
        <v>0.65200140395999995</v>
      </c>
      <c r="I58">
        <v>6.0359955270999999</v>
      </c>
      <c r="J58">
        <v>1.51736137075</v>
      </c>
      <c r="K58">
        <v>4.6268375863799998</v>
      </c>
      <c r="L58">
        <v>1.01168316722</v>
      </c>
      <c r="M58">
        <v>1.8680696886299999</v>
      </c>
      <c r="N58">
        <v>1.58359596762</v>
      </c>
      <c r="O58">
        <v>4.53549121026</v>
      </c>
      <c r="P58">
        <v>18.479926995493003</v>
      </c>
      <c r="Q58">
        <v>-9.6081189382607999</v>
      </c>
      <c r="R58" s="2">
        <f t="shared" si="11"/>
        <v>-1.9233657612109161</v>
      </c>
      <c r="S58" s="2">
        <f t="shared" si="0"/>
        <v>1.3534607919109798</v>
      </c>
      <c r="T58">
        <v>47539</v>
      </c>
      <c r="X58">
        <v>10326.632457600001</v>
      </c>
      <c r="Y58">
        <v>6386.7905296700001</v>
      </c>
      <c r="Z58">
        <v>2644143.8773599998</v>
      </c>
      <c r="AA58">
        <v>2651190.4403400002</v>
      </c>
      <c r="AB58">
        <v>7690327.3465400003</v>
      </c>
      <c r="AD58">
        <f t="shared" si="19"/>
        <v>2.0120275459075243</v>
      </c>
      <c r="AE58" s="1">
        <f t="shared" si="20"/>
        <v>2.3648534156648795</v>
      </c>
      <c r="AF58">
        <f t="shared" si="21"/>
        <v>2.5638437859303997</v>
      </c>
      <c r="AG58">
        <f t="shared" si="22"/>
        <v>1.0278184677581792</v>
      </c>
      <c r="AH58">
        <f t="shared" si="23"/>
        <v>-8.726054263867411</v>
      </c>
      <c r="AI58">
        <f t="shared" si="24"/>
        <v>18.137320839573608</v>
      </c>
      <c r="AJ58">
        <f t="shared" si="29"/>
        <v>-0.27500430963500744</v>
      </c>
      <c r="AK58">
        <f t="shared" si="30"/>
        <v>0.21560197101166878</v>
      </c>
      <c r="AL58" s="2">
        <f t="shared" si="18"/>
        <v>0.96450204810070217</v>
      </c>
      <c r="AM58">
        <f t="shared" si="25"/>
        <v>4328553.8880799999</v>
      </c>
      <c r="AN58">
        <f t="shared" si="26"/>
        <v>5039136.9062000001</v>
      </c>
      <c r="AO58">
        <f t="shared" si="31"/>
        <v>0.12393386780000171</v>
      </c>
      <c r="AP58">
        <f t="shared" si="32"/>
        <v>-0.19946908871750324</v>
      </c>
      <c r="AQ58">
        <f t="shared" si="27"/>
        <v>0.38300754681440924</v>
      </c>
      <c r="AR58">
        <f t="shared" si="28"/>
        <v>0.65318650440865966</v>
      </c>
      <c r="AS58">
        <f t="shared" si="33"/>
        <v>0.95769848863462337</v>
      </c>
      <c r="AT58">
        <f t="shared" si="34"/>
        <v>0.52752351667778552</v>
      </c>
    </row>
    <row r="59" spans="1:46" x14ac:dyDescent="0.25">
      <c r="A59">
        <v>334.31478931800001</v>
      </c>
      <c r="B59">
        <v>383.82652015600002</v>
      </c>
      <c r="C59">
        <v>74.603317546699998</v>
      </c>
      <c r="D59">
        <v>342.48762801200002</v>
      </c>
      <c r="E59">
        <v>70.549571771399997</v>
      </c>
      <c r="F59">
        <v>159.181575783</v>
      </c>
      <c r="G59">
        <v>73.536057304799996</v>
      </c>
      <c r="H59">
        <v>0.65695245660699997</v>
      </c>
      <c r="I59">
        <v>6.1344329857200002</v>
      </c>
      <c r="J59">
        <v>1.56581569241</v>
      </c>
      <c r="K59">
        <v>4.69692666062</v>
      </c>
      <c r="L59">
        <v>1.01758744578</v>
      </c>
      <c r="M59">
        <v>1.8919281052200001</v>
      </c>
      <c r="N59">
        <v>1.5936150928899999</v>
      </c>
      <c r="O59">
        <v>4.23341918691</v>
      </c>
      <c r="P59">
        <v>18.603839108793</v>
      </c>
      <c r="Q59">
        <v>-9.8475482824607994</v>
      </c>
      <c r="R59" s="2">
        <f t="shared" si="11"/>
        <v>-1.8891848585223789</v>
      </c>
      <c r="S59" s="2">
        <f t="shared" si="0"/>
        <v>1.3538585361848758</v>
      </c>
      <c r="T59">
        <v>47451</v>
      </c>
      <c r="X59">
        <v>9855.6242105300007</v>
      </c>
      <c r="Y59">
        <v>6068.7734440599997</v>
      </c>
      <c r="Z59">
        <v>2598916.9350100001</v>
      </c>
      <c r="AA59">
        <v>2612030.9264199999</v>
      </c>
      <c r="AB59">
        <v>7333494.1342399996</v>
      </c>
      <c r="AD59">
        <f t="shared" si="19"/>
        <v>2.0862209783064429</v>
      </c>
      <c r="AE59" s="1">
        <f t="shared" si="20"/>
        <v>2.4507121842808797</v>
      </c>
      <c r="AF59">
        <f t="shared" si="21"/>
        <v>2.6051274427056001</v>
      </c>
      <c r="AG59">
        <f t="shared" si="22"/>
        <v>0.73119857374358554</v>
      </c>
      <c r="AH59">
        <f t="shared" si="23"/>
        <v>-8.9363202675247067</v>
      </c>
      <c r="AI59">
        <f t="shared" si="24"/>
        <v>18.36010625087847</v>
      </c>
      <c r="AJ59">
        <f t="shared" si="29"/>
        <v>-0.29661989401459365</v>
      </c>
      <c r="AK59">
        <f t="shared" si="30"/>
        <v>0.22278541130486218</v>
      </c>
      <c r="AL59" s="2">
        <f t="shared" si="18"/>
        <v>1.0042561208000413</v>
      </c>
      <c r="AM59">
        <f t="shared" si="25"/>
        <v>4181480.6652233335</v>
      </c>
      <c r="AN59">
        <f t="shared" si="26"/>
        <v>4721463.2078200001</v>
      </c>
      <c r="AO59">
        <f t="shared" si="31"/>
        <v>0.12391211329999763</v>
      </c>
      <c r="AP59">
        <f t="shared" si="32"/>
        <v>-0.21026600365729564</v>
      </c>
      <c r="AQ59">
        <f t="shared" si="27"/>
        <v>0.38797301826582697</v>
      </c>
      <c r="AR59">
        <f t="shared" si="28"/>
        <v>0.65171962418577833</v>
      </c>
      <c r="AS59">
        <f t="shared" si="33"/>
        <v>0.98440669541637371</v>
      </c>
      <c r="AT59">
        <f t="shared" si="34"/>
        <v>0.51123816976500436</v>
      </c>
    </row>
    <row r="60" spans="1:46" x14ac:dyDescent="0.25">
      <c r="A60">
        <v>329.39197063400002</v>
      </c>
      <c r="B60">
        <v>378.58161071699999</v>
      </c>
      <c r="C60">
        <v>68.459466547399998</v>
      </c>
      <c r="D60">
        <v>349.77574619299997</v>
      </c>
      <c r="E60">
        <v>71.2986840624</v>
      </c>
      <c r="F60">
        <v>161.41299816</v>
      </c>
      <c r="G60">
        <v>74.257413549199995</v>
      </c>
      <c r="H60">
        <v>0.66754180867900004</v>
      </c>
      <c r="I60">
        <v>6.2696744633700003</v>
      </c>
      <c r="J60">
        <v>1.64839963418</v>
      </c>
      <c r="K60">
        <v>4.8086090502800003</v>
      </c>
      <c r="L60">
        <v>1.02921701276</v>
      </c>
      <c r="M60">
        <v>1.9284868954100001</v>
      </c>
      <c r="N60">
        <v>1.5859125897599999</v>
      </c>
      <c r="O60">
        <v>4.04770395242</v>
      </c>
      <c r="P60">
        <v>18.728528615693001</v>
      </c>
      <c r="Q60">
        <v>-10.1276976607208</v>
      </c>
      <c r="R60" s="2">
        <f t="shared" si="11"/>
        <v>-1.8492385182793925</v>
      </c>
      <c r="S60" s="2">
        <f t="shared" si="0"/>
        <v>1.3544724450146892</v>
      </c>
      <c r="T60">
        <v>47399</v>
      </c>
      <c r="X60">
        <v>9251.8253331600008</v>
      </c>
      <c r="Y60">
        <v>5661.6181747199998</v>
      </c>
      <c r="Z60">
        <v>2495521.97059</v>
      </c>
      <c r="AA60">
        <v>2531325.89493</v>
      </c>
      <c r="AB60">
        <v>6866064.0537599996</v>
      </c>
      <c r="AD60">
        <f t="shared" si="19"/>
        <v>2.2280663323170402</v>
      </c>
      <c r="AE60" s="1">
        <f t="shared" si="20"/>
        <v>2.5527967750328799</v>
      </c>
      <c r="AF60">
        <f t="shared" si="21"/>
        <v>2.6621487369808001</v>
      </c>
      <c r="AG60">
        <f t="shared" si="22"/>
        <v>9.6785507830599027E-2</v>
      </c>
      <c r="AH60">
        <f t="shared" si="23"/>
        <v>-9.3158715539312009</v>
      </c>
      <c r="AI60">
        <f t="shared" si="24"/>
        <v>18.696266779749468</v>
      </c>
      <c r="AJ60">
        <f t="shared" si="29"/>
        <v>-0.63441306591298652</v>
      </c>
      <c r="AK60">
        <f t="shared" si="30"/>
        <v>0.33616052887099812</v>
      </c>
      <c r="AL60" s="2">
        <f t="shared" si="18"/>
        <v>1.4180177447105731</v>
      </c>
      <c r="AM60">
        <f t="shared" si="25"/>
        <v>3964303.9730933332</v>
      </c>
      <c r="AN60">
        <f t="shared" si="26"/>
        <v>4334738.1588300001</v>
      </c>
      <c r="AO60">
        <f t="shared" si="31"/>
        <v>0.12468950690000113</v>
      </c>
      <c r="AP60">
        <f t="shared" si="32"/>
        <v>-0.37955128640649427</v>
      </c>
      <c r="AQ60">
        <f t="shared" si="27"/>
        <v>0.39215059809878772</v>
      </c>
      <c r="AR60">
        <f t="shared" si="28"/>
        <v>0.65046825764627558</v>
      </c>
      <c r="AS60">
        <f t="shared" si="33"/>
        <v>1.3680241018099852</v>
      </c>
      <c r="AT60">
        <f t="shared" si="34"/>
        <v>0.49773069589338637</v>
      </c>
    </row>
    <row r="61" spans="1:46" x14ac:dyDescent="0.25">
      <c r="A61">
        <v>327.19347351200003</v>
      </c>
      <c r="B61">
        <v>372.19249377300002</v>
      </c>
      <c r="C61">
        <v>63.794850081</v>
      </c>
      <c r="D61">
        <v>357.43533419599999</v>
      </c>
      <c r="E61">
        <v>71.828734812799993</v>
      </c>
      <c r="F61">
        <v>162.321220367</v>
      </c>
      <c r="G61">
        <v>74.421842024100002</v>
      </c>
      <c r="H61">
        <v>0.676611784306</v>
      </c>
      <c r="I61">
        <v>6.30361796552</v>
      </c>
      <c r="J61">
        <v>1.6965260503799999</v>
      </c>
      <c r="K61">
        <v>4.9279114581199996</v>
      </c>
      <c r="L61">
        <v>1.03947217734</v>
      </c>
      <c r="M61">
        <v>1.95201242064</v>
      </c>
      <c r="N61">
        <v>1.5526120827000001</v>
      </c>
      <c r="O61">
        <v>3.95113971939</v>
      </c>
      <c r="P61">
        <v>18.857174771793002</v>
      </c>
      <c r="Q61">
        <v>-10.3764045185208</v>
      </c>
      <c r="R61" s="2">
        <f t="shared" si="11"/>
        <v>-1.817312994894803</v>
      </c>
      <c r="S61" s="2">
        <f t="shared" si="0"/>
        <v>1.3548967752953094</v>
      </c>
      <c r="T61">
        <v>47367</v>
      </c>
      <c r="X61">
        <v>8882.6586473400002</v>
      </c>
      <c r="Y61">
        <v>5412.89311834</v>
      </c>
      <c r="Z61">
        <v>2395033.6713800002</v>
      </c>
      <c r="AA61">
        <v>2494153.0601400002</v>
      </c>
      <c r="AB61">
        <v>6573438.7757599996</v>
      </c>
      <c r="AD61">
        <f t="shared" si="19"/>
        <v>2.3521811726659339</v>
      </c>
      <c r="AE61" s="1">
        <f t="shared" si="20"/>
        <v>2.6419878256648799</v>
      </c>
      <c r="AF61">
        <f t="shared" si="21"/>
        <v>2.6776081798592002</v>
      </c>
      <c r="AG61">
        <f t="shared" si="22"/>
        <v>-0.44660100025386562</v>
      </c>
      <c r="AH61">
        <f t="shared" si="23"/>
        <v>-9.6518878860234345</v>
      </c>
      <c r="AI61">
        <f t="shared" si="24"/>
        <v>19.006041771877623</v>
      </c>
      <c r="AJ61">
        <f t="shared" si="29"/>
        <v>-0.54338650808446465</v>
      </c>
      <c r="AK61">
        <f t="shared" si="30"/>
        <v>0.30977499212815474</v>
      </c>
      <c r="AL61" s="2">
        <f t="shared" si="18"/>
        <v>1.3145032526646927</v>
      </c>
      <c r="AM61">
        <f t="shared" si="25"/>
        <v>3820875.1690933332</v>
      </c>
      <c r="AN61">
        <f t="shared" si="26"/>
        <v>4079285.7156199994</v>
      </c>
      <c r="AO61">
        <f t="shared" si="31"/>
        <v>0.1286461561000003</v>
      </c>
      <c r="AP61">
        <f t="shared" si="32"/>
        <v>-0.33601633209223358</v>
      </c>
      <c r="AQ61">
        <f t="shared" si="27"/>
        <v>0.39255778979578471</v>
      </c>
      <c r="AR61">
        <f t="shared" si="28"/>
        <v>0.65034543962060976</v>
      </c>
      <c r="AS61">
        <f t="shared" si="33"/>
        <v>1.267956721105534</v>
      </c>
      <c r="AT61">
        <f t="shared" si="34"/>
        <v>0.49642330725129413</v>
      </c>
    </row>
    <row r="62" spans="1:46" x14ac:dyDescent="0.25">
      <c r="A62">
        <v>325.01740878700002</v>
      </c>
      <c r="B62">
        <v>366.95149423800001</v>
      </c>
      <c r="C62">
        <v>59.336971674700003</v>
      </c>
      <c r="D62">
        <v>362.27244850300002</v>
      </c>
      <c r="E62">
        <v>72.290296296099996</v>
      </c>
      <c r="F62">
        <v>163.87058754899999</v>
      </c>
      <c r="G62">
        <v>75.025401590599998</v>
      </c>
      <c r="H62">
        <v>0.68488369175999997</v>
      </c>
      <c r="I62">
        <v>6.3314290766900001</v>
      </c>
      <c r="J62">
        <v>1.71236717441</v>
      </c>
      <c r="K62">
        <v>5.0048002442100001</v>
      </c>
      <c r="L62">
        <v>1.0462364023299999</v>
      </c>
      <c r="M62">
        <v>1.9725489352700001</v>
      </c>
      <c r="N62">
        <v>1.56571358017</v>
      </c>
      <c r="O62">
        <v>3.8646146728000002</v>
      </c>
      <c r="P62">
        <v>18.986714939393</v>
      </c>
      <c r="Q62">
        <v>-10.5406866466208</v>
      </c>
      <c r="R62" s="2">
        <f t="shared" si="11"/>
        <v>-1.8012787568711077</v>
      </c>
      <c r="S62" s="2">
        <f t="shared" si="0"/>
        <v>1.3550230777787298</v>
      </c>
      <c r="T62">
        <v>47341</v>
      </c>
      <c r="X62">
        <v>8752.2480307099995</v>
      </c>
      <c r="Y62">
        <v>5317.04277241</v>
      </c>
      <c r="Z62">
        <v>2372719.87585</v>
      </c>
      <c r="AA62">
        <v>2495217.0619600001</v>
      </c>
      <c r="AB62">
        <v>6469670.88325</v>
      </c>
      <c r="AD62">
        <f t="shared" si="19"/>
        <v>2.4668407664328109</v>
      </c>
      <c r="AE62" s="1">
        <f t="shared" si="20"/>
        <v>2.6973374634968801</v>
      </c>
      <c r="AF62">
        <f t="shared" si="21"/>
        <v>2.6903755454976004</v>
      </c>
      <c r="AG62">
        <f t="shared" si="22"/>
        <v>-0.94217486852825605</v>
      </c>
      <c r="AH62">
        <f t="shared" si="23"/>
        <v>-9.9644449039606275</v>
      </c>
      <c r="AI62">
        <f t="shared" si="24"/>
        <v>19.300773228902418</v>
      </c>
      <c r="AJ62">
        <f t="shared" si="29"/>
        <v>-0.49557386827439043</v>
      </c>
      <c r="AK62">
        <f t="shared" si="30"/>
        <v>0.29473145702479542</v>
      </c>
      <c r="AL62" s="2">
        <f t="shared" si="18"/>
        <v>1.2590319007606467</v>
      </c>
      <c r="AM62">
        <f t="shared" si="25"/>
        <v>3779202.60702</v>
      </c>
      <c r="AN62">
        <f t="shared" si="26"/>
        <v>3974453.8212899999</v>
      </c>
      <c r="AO62">
        <f t="shared" si="31"/>
        <v>0.12954016759999831</v>
      </c>
      <c r="AP62">
        <f t="shared" si="32"/>
        <v>-0.31255701793719304</v>
      </c>
      <c r="AQ62">
        <f t="shared" si="27"/>
        <v>0.39364650485898517</v>
      </c>
      <c r="AR62">
        <f t="shared" si="28"/>
        <v>0.65001631872296295</v>
      </c>
      <c r="AS62">
        <f t="shared" si="33"/>
        <v>1.2124299978730928</v>
      </c>
      <c r="AT62">
        <f t="shared" si="34"/>
        <v>0.49293560129826575</v>
      </c>
    </row>
    <row r="63" spans="1:46" x14ac:dyDescent="0.25">
      <c r="A63">
        <v>323.91650065200002</v>
      </c>
      <c r="B63">
        <v>363.85977556099999</v>
      </c>
      <c r="C63">
        <v>56.421024884799998</v>
      </c>
      <c r="D63">
        <v>366.67872148100003</v>
      </c>
      <c r="E63">
        <v>72.655641082700001</v>
      </c>
      <c r="F63">
        <v>164.66685898899999</v>
      </c>
      <c r="G63">
        <v>75.397458475700006</v>
      </c>
      <c r="H63">
        <v>0.686614227962</v>
      </c>
      <c r="I63">
        <v>6.3562834096699996</v>
      </c>
      <c r="J63">
        <v>1.72722969831</v>
      </c>
      <c r="K63">
        <v>5.0762470528000003</v>
      </c>
      <c r="L63">
        <v>1.0506744537399999</v>
      </c>
      <c r="M63">
        <v>1.9827052574899999</v>
      </c>
      <c r="N63">
        <v>1.57576715082</v>
      </c>
      <c r="O63">
        <v>3.7967968126399998</v>
      </c>
      <c r="P63">
        <v>19.116202277393</v>
      </c>
      <c r="Q63">
        <v>-10.683994571520801</v>
      </c>
      <c r="R63" s="2">
        <f t="shared" si="11"/>
        <v>-1.7892373633686645</v>
      </c>
      <c r="S63" s="2">
        <f t="shared" si="0"/>
        <v>1.3551249539350818</v>
      </c>
      <c r="T63">
        <v>47317</v>
      </c>
      <c r="X63">
        <v>8655.3966691700007</v>
      </c>
      <c r="Y63">
        <v>5245.8314743999999</v>
      </c>
      <c r="Z63">
        <v>2350546.63215</v>
      </c>
      <c r="AA63">
        <v>2495441.8254999998</v>
      </c>
      <c r="AB63">
        <v>6391782.0654199999</v>
      </c>
      <c r="AD63">
        <f t="shared" si="19"/>
        <v>2.5031146946409679</v>
      </c>
      <c r="AE63" s="1">
        <f t="shared" si="20"/>
        <v>2.7443016464168801</v>
      </c>
      <c r="AF63">
        <f t="shared" si="21"/>
        <v>2.7011297844672004</v>
      </c>
      <c r="AG63">
        <f t="shared" si="22"/>
        <v>-1.0458521067690407</v>
      </c>
      <c r="AH63">
        <f t="shared" si="23"/>
        <v>-10.08102719208102</v>
      </c>
      <c r="AI63">
        <f t="shared" si="24"/>
        <v>19.464819646316013</v>
      </c>
      <c r="AJ63">
        <f t="shared" si="29"/>
        <v>-0.10367723824078467</v>
      </c>
      <c r="AK63">
        <f t="shared" si="30"/>
        <v>0.16404641741359427</v>
      </c>
      <c r="AL63" s="2">
        <f t="shared" si="18"/>
        <v>0.47292663409227997</v>
      </c>
      <c r="AM63">
        <f t="shared" si="25"/>
        <v>3745923.5076899999</v>
      </c>
      <c r="AN63">
        <f t="shared" si="26"/>
        <v>3896340.2399200001</v>
      </c>
      <c r="AO63">
        <f t="shared" si="31"/>
        <v>0.12948733800000056</v>
      </c>
      <c r="AP63">
        <f t="shared" si="32"/>
        <v>-0.11658228812039262</v>
      </c>
      <c r="AQ63">
        <f t="shared" si="27"/>
        <v>0.39409958876300044</v>
      </c>
      <c r="AR63">
        <f t="shared" si="28"/>
        <v>0.64987903264255031</v>
      </c>
      <c r="AS63">
        <f t="shared" si="33"/>
        <v>0.5462323583090769</v>
      </c>
      <c r="AT63">
        <f t="shared" si="34"/>
        <v>0.4914875036670186</v>
      </c>
    </row>
    <row r="64" spans="1:46" x14ac:dyDescent="0.25">
      <c r="A64">
        <v>321.53801713199999</v>
      </c>
      <c r="B64">
        <v>361.40046650199997</v>
      </c>
      <c r="C64">
        <v>53.100253342499997</v>
      </c>
      <c r="D64">
        <v>371.034466608</v>
      </c>
      <c r="E64">
        <v>73.017940272600001</v>
      </c>
      <c r="F64">
        <v>165.981261042</v>
      </c>
      <c r="G64">
        <v>75.955361963399994</v>
      </c>
      <c r="H64">
        <v>0.68881401561099997</v>
      </c>
      <c r="I64">
        <v>6.4274209785999998</v>
      </c>
      <c r="J64">
        <v>1.7810751731600001</v>
      </c>
      <c r="K64">
        <v>5.1471685570099996</v>
      </c>
      <c r="L64">
        <v>1.0562873592599999</v>
      </c>
      <c r="M64">
        <v>1.9982661265699999</v>
      </c>
      <c r="N64">
        <v>1.59177166209</v>
      </c>
      <c r="O64">
        <v>3.6700904532299998</v>
      </c>
      <c r="P64">
        <v>19.245577426893</v>
      </c>
      <c r="Q64">
        <v>-10.8451961186208</v>
      </c>
      <c r="R64" s="2">
        <f t="shared" si="11"/>
        <v>-1.7745716367313134</v>
      </c>
      <c r="S64" s="2">
        <f t="shared" si="0"/>
        <v>1.355289123368044</v>
      </c>
      <c r="T64">
        <v>47277</v>
      </c>
      <c r="X64">
        <v>8509.2379956200002</v>
      </c>
      <c r="Y64">
        <v>5127.96496699</v>
      </c>
      <c r="Z64">
        <v>2323605.5373800001</v>
      </c>
      <c r="AA64">
        <v>2486173.98868</v>
      </c>
      <c r="AB64">
        <v>6268969.1349799996</v>
      </c>
      <c r="AD64">
        <f t="shared" si="19"/>
        <v>2.5449977752324049</v>
      </c>
      <c r="AE64" s="1">
        <f t="shared" si="20"/>
        <v>2.7984322532968804</v>
      </c>
      <c r="AF64">
        <f t="shared" si="21"/>
        <v>2.7308296815655999</v>
      </c>
      <c r="AG64">
        <f t="shared" si="22"/>
        <v>-1.1776424200262259</v>
      </c>
      <c r="AH64">
        <f t="shared" si="23"/>
        <v>-10.211609923459612</v>
      </c>
      <c r="AI64">
        <f t="shared" si="24"/>
        <v>19.638124900235074</v>
      </c>
      <c r="AJ64">
        <f t="shared" si="29"/>
        <v>-0.13179031325718515</v>
      </c>
      <c r="AK64">
        <f t="shared" si="30"/>
        <v>0.17330525391906093</v>
      </c>
      <c r="AL64" s="2">
        <f t="shared" si="18"/>
        <v>0.56846190696919985</v>
      </c>
      <c r="AM64">
        <f t="shared" si="25"/>
        <v>3692916.2203466669</v>
      </c>
      <c r="AN64">
        <f t="shared" si="26"/>
        <v>3782795.1462999997</v>
      </c>
      <c r="AO64">
        <f t="shared" si="31"/>
        <v>0.12937514949999951</v>
      </c>
      <c r="AP64">
        <f t="shared" si="32"/>
        <v>-0.13058273137859189</v>
      </c>
      <c r="AQ64">
        <f t="shared" si="27"/>
        <v>0.39541144753038704</v>
      </c>
      <c r="AR64">
        <f t="shared" si="28"/>
        <v>0.64948047975359657</v>
      </c>
      <c r="AS64">
        <f t="shared" si="33"/>
        <v>0.61748041017028665</v>
      </c>
      <c r="AT64">
        <f t="shared" si="34"/>
        <v>0.487305719935057</v>
      </c>
    </row>
    <row r="65" spans="1:46" x14ac:dyDescent="0.25">
      <c r="A65">
        <v>320.92936563699999</v>
      </c>
      <c r="B65">
        <v>360.29659718099998</v>
      </c>
      <c r="C65">
        <v>50.290439988599999</v>
      </c>
      <c r="D65">
        <v>375.274308185</v>
      </c>
      <c r="E65">
        <v>73.376002841900004</v>
      </c>
      <c r="F65">
        <v>167.45129386599999</v>
      </c>
      <c r="G65">
        <v>76.456998894400002</v>
      </c>
      <c r="H65">
        <v>0.69065251975700004</v>
      </c>
      <c r="I65">
        <v>6.48036035219</v>
      </c>
      <c r="J65">
        <v>1.8076662757799999</v>
      </c>
      <c r="K65">
        <v>5.2189014814799997</v>
      </c>
      <c r="L65">
        <v>1.061203935</v>
      </c>
      <c r="M65">
        <v>2.0153560717799999</v>
      </c>
      <c r="N65">
        <v>1.6103577445699999</v>
      </c>
      <c r="O65">
        <v>3.6049735335599999</v>
      </c>
      <c r="P65">
        <v>19.375333912093001</v>
      </c>
      <c r="Q65">
        <v>-10.9942756246208</v>
      </c>
      <c r="R65" s="2">
        <f t="shared" si="11"/>
        <v>-1.7623110947576659</v>
      </c>
      <c r="S65" s="2">
        <f t="shared" si="0"/>
        <v>1.3554889066547562</v>
      </c>
      <c r="T65">
        <v>47251</v>
      </c>
      <c r="X65">
        <v>8339.9707682299995</v>
      </c>
      <c r="Y65">
        <v>5023.2457093599996</v>
      </c>
      <c r="Z65">
        <v>2281089.3955799998</v>
      </c>
      <c r="AA65">
        <v>2471884.4391600001</v>
      </c>
      <c r="AB65">
        <v>6135313.4800300002</v>
      </c>
      <c r="AD65">
        <f t="shared" si="19"/>
        <v>2.5825976831713722</v>
      </c>
      <c r="AE65" s="1">
        <f t="shared" si="20"/>
        <v>2.8476835368808797</v>
      </c>
      <c r="AF65">
        <f t="shared" si="21"/>
        <v>2.7533726266184</v>
      </c>
      <c r="AG65">
        <f t="shared" si="22"/>
        <v>-1.287788068601059</v>
      </c>
      <c r="AH65">
        <f t="shared" si="23"/>
        <v>-10.331560990347031</v>
      </c>
      <c r="AI65">
        <f t="shared" si="24"/>
        <v>19.804596601626688</v>
      </c>
      <c r="AJ65">
        <f t="shared" si="29"/>
        <v>-0.11014564857483311</v>
      </c>
      <c r="AK65">
        <f t="shared" si="30"/>
        <v>0.1664717013916146</v>
      </c>
      <c r="AL65" s="2">
        <f t="shared" si="18"/>
        <v>0.49398303200074295</v>
      </c>
      <c r="AM65">
        <f t="shared" si="25"/>
        <v>3629429.1049233335</v>
      </c>
      <c r="AN65">
        <f t="shared" si="26"/>
        <v>3663429.0408700001</v>
      </c>
      <c r="AO65">
        <f t="shared" si="31"/>
        <v>0.12975648520000149</v>
      </c>
      <c r="AP65">
        <f t="shared" si="32"/>
        <v>-0.11995106688741863</v>
      </c>
      <c r="AQ65">
        <f t="shared" si="27"/>
        <v>0.39592601829944296</v>
      </c>
      <c r="AR65">
        <f t="shared" si="28"/>
        <v>0.64932372050986609</v>
      </c>
      <c r="AS65">
        <f t="shared" si="33"/>
        <v>0.5603375802285584</v>
      </c>
      <c r="AT65">
        <f t="shared" si="34"/>
        <v>0.48566988219062163</v>
      </c>
    </row>
    <row r="66" spans="1:46" x14ac:dyDescent="0.25">
      <c r="A66">
        <v>321.77802157100001</v>
      </c>
      <c r="B66">
        <v>359.13300143399999</v>
      </c>
      <c r="C66">
        <v>47.989839508800003</v>
      </c>
      <c r="D66">
        <v>378.97565741699998</v>
      </c>
      <c r="E66">
        <v>73.745422785200006</v>
      </c>
      <c r="F66">
        <v>168.62994056299999</v>
      </c>
      <c r="G66">
        <v>76.977612989999997</v>
      </c>
      <c r="H66">
        <v>0.69432723089500004</v>
      </c>
      <c r="I66">
        <v>6.5155672859199996</v>
      </c>
      <c r="J66">
        <v>1.82368815865</v>
      </c>
      <c r="K66">
        <v>5.2791535164200001</v>
      </c>
      <c r="L66">
        <v>1.0654701130299999</v>
      </c>
      <c r="M66">
        <v>2.02952874062</v>
      </c>
      <c r="N66">
        <v>1.62503682969</v>
      </c>
      <c r="O66">
        <v>3.59777413083</v>
      </c>
      <c r="P66">
        <v>19.504847768493001</v>
      </c>
      <c r="Q66">
        <v>-11.090284463920799</v>
      </c>
      <c r="R66" s="2">
        <f t="shared" si="11"/>
        <v>-1.7587328649636245</v>
      </c>
      <c r="S66" s="2">
        <f t="shared" ref="S66:S68" si="35">1.35*(AM66/5850000)^(-0.0085)</f>
        <v>1.3555283289742015</v>
      </c>
      <c r="T66">
        <v>47243</v>
      </c>
      <c r="X66">
        <v>8308.1143711799996</v>
      </c>
      <c r="Y66">
        <v>4997.0058353000004</v>
      </c>
      <c r="Z66">
        <v>2268776.22493</v>
      </c>
      <c r="AA66">
        <v>2477716.852</v>
      </c>
      <c r="AB66">
        <v>6104603.2450799998</v>
      </c>
      <c r="AD66">
        <f t="shared" si="19"/>
        <v>2.6421700806538655</v>
      </c>
      <c r="AE66" s="1">
        <f t="shared" si="20"/>
        <v>2.8757259640888795</v>
      </c>
      <c r="AF66">
        <f t="shared" si="21"/>
        <v>2.7685892136176</v>
      </c>
      <c r="AG66">
        <f t="shared" si="22"/>
        <v>-1.5079417421735242</v>
      </c>
      <c r="AH66">
        <f>(AG66-P66)/2</f>
        <v>-10.506394755333263</v>
      </c>
      <c r="AI66">
        <f>2/3*(P66-AH66)</f>
        <v>20.007495015884174</v>
      </c>
      <c r="AJ66">
        <f t="shared" si="29"/>
        <v>-0.22015367357246518</v>
      </c>
      <c r="AK66">
        <f t="shared" si="30"/>
        <v>0.20289841425748634</v>
      </c>
      <c r="AL66" s="2">
        <f t="shared" si="18"/>
        <v>0.80988798195492684</v>
      </c>
      <c r="AM66">
        <f t="shared" si="25"/>
        <v>3617032.1073366664</v>
      </c>
      <c r="AN66">
        <f t="shared" si="26"/>
        <v>3626886.3930799998</v>
      </c>
      <c r="AO66">
        <f t="shared" si="31"/>
        <v>0.12951385639999913</v>
      </c>
      <c r="AP66">
        <f t="shared" si="32"/>
        <v>-0.17483376498623215</v>
      </c>
      <c r="AQ66">
        <f t="shared" si="27"/>
        <v>0.39586016771503652</v>
      </c>
      <c r="AR66">
        <f t="shared" si="28"/>
        <v>0.64934379477154591</v>
      </c>
      <c r="AS66">
        <f t="shared" si="33"/>
        <v>0.8107744455747028</v>
      </c>
      <c r="AT66">
        <f t="shared" si="34"/>
        <v>0.48587908431711668</v>
      </c>
    </row>
    <row r="67" spans="1:46" x14ac:dyDescent="0.25">
      <c r="A67">
        <v>321.76305761999998</v>
      </c>
      <c r="B67">
        <v>356.15889935199999</v>
      </c>
      <c r="C67">
        <v>44.521898050700003</v>
      </c>
      <c r="D67">
        <v>381.89090293200002</v>
      </c>
      <c r="E67">
        <v>74.063913374899997</v>
      </c>
      <c r="F67">
        <v>169.264024861</v>
      </c>
      <c r="G67">
        <v>77.193366644600005</v>
      </c>
      <c r="H67">
        <v>0.69482618938399998</v>
      </c>
      <c r="I67">
        <v>6.5564603197600002</v>
      </c>
      <c r="J67">
        <v>1.84134080237</v>
      </c>
      <c r="K67">
        <v>5.3301669334100001</v>
      </c>
      <c r="L67">
        <v>1.0683176266400001</v>
      </c>
      <c r="M67">
        <v>2.0360562308699999</v>
      </c>
      <c r="N67">
        <v>1.6359916941799999</v>
      </c>
      <c r="O67">
        <v>3.5633556152899999</v>
      </c>
      <c r="P67">
        <v>19.634171998293002</v>
      </c>
      <c r="Q67">
        <v>-11.1831645258208</v>
      </c>
      <c r="R67" s="2">
        <f t="shared" si="11"/>
        <v>-1.7556901673904268</v>
      </c>
      <c r="S67" s="2">
        <f t="shared" si="35"/>
        <v>1.3554782108363714</v>
      </c>
      <c r="T67">
        <v>47228</v>
      </c>
      <c r="X67">
        <v>8353.6162388100001</v>
      </c>
      <c r="Y67">
        <v>5010.8207950699998</v>
      </c>
      <c r="Z67">
        <v>2278688.78468</v>
      </c>
      <c r="AA67">
        <v>2491976.7270499999</v>
      </c>
      <c r="AB67">
        <v>6127734.3839999996</v>
      </c>
      <c r="AD67">
        <f t="shared" si="19"/>
        <v>2.6636675558063798</v>
      </c>
      <c r="AE67" s="1">
        <f t="shared" si="20"/>
        <v>2.9025320504648802</v>
      </c>
      <c r="AF67">
        <f t="shared" si="21"/>
        <v>2.7854686263735999</v>
      </c>
      <c r="AG67">
        <f t="shared" si="22"/>
        <v>-1.5378345800560966</v>
      </c>
      <c r="AH67">
        <f>(AG67-P67)/2</f>
        <v>-10.586003289174549</v>
      </c>
      <c r="AI67">
        <f>2/3*(P67-AH67)</f>
        <v>20.146783524978368</v>
      </c>
      <c r="AJ67">
        <f t="shared" si="29"/>
        <v>-2.9892837882572465E-2</v>
      </c>
      <c r="AK67">
        <f t="shared" si="30"/>
        <v>0.1392885090941931</v>
      </c>
      <c r="AL67" s="2">
        <f t="shared" si="18"/>
        <v>0.16023821966189636</v>
      </c>
      <c r="AM67">
        <f t="shared" si="25"/>
        <v>3632799.9652433335</v>
      </c>
      <c r="AN67">
        <f t="shared" si="26"/>
        <v>3635757.6569499997</v>
      </c>
      <c r="AO67">
        <f t="shared" si="31"/>
        <v>0.12932422980000169</v>
      </c>
      <c r="AP67">
        <f t="shared" si="32"/>
        <v>-7.9608533841286189E-2</v>
      </c>
      <c r="AQ67">
        <f t="shared" si="27"/>
        <v>0.39595659011395629</v>
      </c>
      <c r="AR67">
        <f t="shared" si="28"/>
        <v>0.64931439948045522</v>
      </c>
      <c r="AS67">
        <f>-(AO67*AQ67+2*AP67*AR67)/(SQRT(2)*(AO67*AR67-AP67*AQ67))</f>
        <v>0.31944109737018173</v>
      </c>
      <c r="AT67">
        <f t="shared" si="34"/>
        <v>0.48557277179329517</v>
      </c>
    </row>
    <row r="68" spans="1:46" x14ac:dyDescent="0.25">
      <c r="A68">
        <v>321.24792546200001</v>
      </c>
      <c r="B68">
        <v>353.96872662499999</v>
      </c>
      <c r="C68">
        <v>44.9735991099</v>
      </c>
      <c r="D68">
        <v>385.40838384800003</v>
      </c>
      <c r="E68">
        <v>74.483051790600001</v>
      </c>
      <c r="F68">
        <v>170.71850428799999</v>
      </c>
      <c r="G68">
        <v>77.625971007000004</v>
      </c>
      <c r="H68">
        <v>0.69580284466700004</v>
      </c>
      <c r="I68">
        <v>6.6337383774100003</v>
      </c>
      <c r="J68">
        <v>1.8969403300000001</v>
      </c>
      <c r="K68">
        <v>5.3886945959599997</v>
      </c>
      <c r="L68">
        <v>1.0732504218700001</v>
      </c>
      <c r="M68">
        <v>2.05698761299</v>
      </c>
      <c r="N68">
        <v>1.6423704315000001</v>
      </c>
      <c r="O68">
        <v>3.51667456829</v>
      </c>
      <c r="P68">
        <v>19.763557576993001</v>
      </c>
      <c r="Q68">
        <v>-11.298256467120799</v>
      </c>
      <c r="R68" s="2">
        <f t="shared" ref="R68" si="36">P68/Q68</f>
        <v>-1.749257297752727</v>
      </c>
      <c r="S68" s="2">
        <f t="shared" si="35"/>
        <v>1.3555090882982042</v>
      </c>
      <c r="T68">
        <v>47212</v>
      </c>
      <c r="X68">
        <v>8323.8737733599992</v>
      </c>
      <c r="Y68">
        <v>4985.2931551499996</v>
      </c>
      <c r="Z68">
        <v>2284953.3993000002</v>
      </c>
      <c r="AA68">
        <v>2488480.6741200001</v>
      </c>
      <c r="AB68">
        <v>6095797.8587800004</v>
      </c>
      <c r="AD68">
        <f t="shared" si="19"/>
        <v>2.6908962007727957</v>
      </c>
      <c r="AE68" s="1">
        <f t="shared" si="20"/>
        <v>2.9382179806888797</v>
      </c>
      <c r="AF68">
        <f t="shared" si="21"/>
        <v>2.8180543600032006</v>
      </c>
      <c r="AG68">
        <f t="shared" si="22"/>
        <v>-1.5963464576681741</v>
      </c>
      <c r="AH68">
        <f>(AG68-P68)/2</f>
        <v>-10.679952017330589</v>
      </c>
      <c r="AI68">
        <f>2/3*(P68-AH68)</f>
        <v>20.295673062882393</v>
      </c>
      <c r="AJ68">
        <f t="shared" si="29"/>
        <v>-5.8511877612077434E-2</v>
      </c>
      <c r="AK68">
        <f t="shared" si="30"/>
        <v>0.14888953790402581</v>
      </c>
      <c r="AL68" s="2">
        <f t="shared" ref="AL68" si="37">(-AJ68/AK68)/(1.35*(AM68/3255000)^(-0.0723))</f>
        <v>0.29336612057442751</v>
      </c>
      <c r="AM68">
        <f t="shared" si="25"/>
        <v>3623077.3107333332</v>
      </c>
      <c r="AN68">
        <f t="shared" si="26"/>
        <v>3607317.1846600003</v>
      </c>
      <c r="AO68">
        <f t="shared" si="31"/>
        <v>0.12938557869999912</v>
      </c>
      <c r="AP68">
        <f t="shared" si="32"/>
        <v>-9.3948728156039607E-2</v>
      </c>
      <c r="AQ68">
        <f t="shared" si="27"/>
        <v>0.39728864222664467</v>
      </c>
      <c r="AR68">
        <f t="shared" si="28"/>
        <v>0.64890744130334532</v>
      </c>
      <c r="AS68">
        <f>-(AO68*AQ68+2*AP68*AR68)/(SQRT(2)*(AO68*AR68-AP68*AQ68))</f>
        <v>0.41117078568740734</v>
      </c>
      <c r="AT68">
        <f t="shared" si="34"/>
        <v>0.48135004225551514</v>
      </c>
    </row>
  </sheetData>
  <phoneticPr fontId="1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2016-01-21T14:29:59Z</dcterms:created>
  <dcterms:modified xsi:type="dcterms:W3CDTF">2016-01-25T03:50:01Z</dcterms:modified>
  <dc:language>en-US</dc:language>
</cp:coreProperties>
</file>