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600" windowHeight="11952" tabRatio="196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52511"/>
  <fileRecoveryPr repairLoad="1"/>
</workbook>
</file>

<file path=xl/calcChain.xml><?xml version="1.0" encoding="utf-8"?>
<calcChain xmlns="http://schemas.openxmlformats.org/spreadsheetml/2006/main"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N2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3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2" i="1"/>
  <c r="AY18" i="1" l="1"/>
  <c r="AS18" i="1"/>
  <c r="AQ18" i="1"/>
  <c r="AM18" i="1"/>
  <c r="AL18" i="1"/>
  <c r="AH18" i="1"/>
  <c r="AG18" i="1"/>
  <c r="AI18" i="1" s="1"/>
  <c r="AF18" i="1"/>
  <c r="AE18" i="1"/>
  <c r="AD18" i="1"/>
  <c r="AC18" i="1"/>
  <c r="AB18" i="1"/>
  <c r="AY17" i="1"/>
  <c r="AS17" i="1"/>
  <c r="AQ17" i="1"/>
  <c r="AM17" i="1"/>
  <c r="AL17" i="1"/>
  <c r="AH17" i="1"/>
  <c r="AG17" i="1"/>
  <c r="AI17" i="1" s="1"/>
  <c r="AF17" i="1"/>
  <c r="AE17" i="1"/>
  <c r="AD17" i="1"/>
  <c r="AC17" i="1"/>
  <c r="AB17" i="1"/>
  <c r="AY16" i="1"/>
  <c r="AS16" i="1"/>
  <c r="AQ16" i="1"/>
  <c r="AM16" i="1"/>
  <c r="AL16" i="1"/>
  <c r="AH16" i="1"/>
  <c r="AG16" i="1"/>
  <c r="AI16" i="1" s="1"/>
  <c r="AF16" i="1"/>
  <c r="AE16" i="1"/>
  <c r="AD16" i="1"/>
  <c r="AC16" i="1"/>
  <c r="AB16" i="1"/>
  <c r="AY15" i="1"/>
  <c r="AS15" i="1"/>
  <c r="AQ15" i="1"/>
  <c r="AM15" i="1"/>
  <c r="AL15" i="1"/>
  <c r="AH15" i="1"/>
  <c r="AG15" i="1"/>
  <c r="AI15" i="1" s="1"/>
  <c r="AF15" i="1"/>
  <c r="AE15" i="1"/>
  <c r="AD15" i="1"/>
  <c r="AC15" i="1"/>
  <c r="AB15" i="1"/>
  <c r="AY14" i="1"/>
  <c r="AS14" i="1"/>
  <c r="AQ14" i="1"/>
  <c r="AM14" i="1"/>
  <c r="AL14" i="1"/>
  <c r="AH14" i="1"/>
  <c r="AG14" i="1"/>
  <c r="AI14" i="1" s="1"/>
  <c r="AF14" i="1"/>
  <c r="AE14" i="1"/>
  <c r="AD14" i="1"/>
  <c r="AC14" i="1"/>
  <c r="AB14" i="1"/>
  <c r="AY13" i="1"/>
  <c r="AS13" i="1"/>
  <c r="AQ13" i="1"/>
  <c r="AM13" i="1"/>
  <c r="AL13" i="1"/>
  <c r="AH13" i="1"/>
  <c r="AG13" i="1"/>
  <c r="AI13" i="1" s="1"/>
  <c r="AF13" i="1"/>
  <c r="AE13" i="1"/>
  <c r="AD13" i="1"/>
  <c r="AC13" i="1"/>
  <c r="AB13" i="1"/>
  <c r="AY12" i="1"/>
  <c r="AS12" i="1"/>
  <c r="AQ12" i="1"/>
  <c r="AM12" i="1"/>
  <c r="AL12" i="1"/>
  <c r="AH12" i="1"/>
  <c r="AG12" i="1"/>
  <c r="AI12" i="1" s="1"/>
  <c r="AF12" i="1"/>
  <c r="AE12" i="1"/>
  <c r="AD12" i="1"/>
  <c r="AC12" i="1"/>
  <c r="AB12" i="1"/>
  <c r="AY11" i="1"/>
  <c r="AS11" i="1"/>
  <c r="AQ11" i="1"/>
  <c r="AM11" i="1"/>
  <c r="AL11" i="1"/>
  <c r="AH11" i="1"/>
  <c r="AG11" i="1"/>
  <c r="AI11" i="1" s="1"/>
  <c r="AF11" i="1"/>
  <c r="AE11" i="1"/>
  <c r="AD11" i="1"/>
  <c r="AC11" i="1"/>
  <c r="AB11" i="1"/>
  <c r="BO10" i="1"/>
  <c r="BN10" i="1"/>
  <c r="AY10" i="1"/>
  <c r="AS10" i="1"/>
  <c r="AQ10" i="1"/>
  <c r="AM10" i="1"/>
  <c r="AL10" i="1"/>
  <c r="AI10" i="1"/>
  <c r="AK10" i="1" s="1"/>
  <c r="AH10" i="1"/>
  <c r="AG10" i="1"/>
  <c r="AF10" i="1"/>
  <c r="AE10" i="1"/>
  <c r="AD10" i="1"/>
  <c r="AC10" i="1"/>
  <c r="AB10" i="1"/>
  <c r="AY9" i="1"/>
  <c r="AS9" i="1"/>
  <c r="AQ9" i="1"/>
  <c r="AM9" i="1"/>
  <c r="AL9" i="1"/>
  <c r="AI9" i="1"/>
  <c r="AK9" i="1" s="1"/>
  <c r="AH9" i="1"/>
  <c r="AG9" i="1"/>
  <c r="AF9" i="1"/>
  <c r="AE9" i="1"/>
  <c r="AD9" i="1"/>
  <c r="AC9" i="1"/>
  <c r="AB9" i="1"/>
  <c r="AY8" i="1"/>
  <c r="AS8" i="1"/>
  <c r="AQ8" i="1"/>
  <c r="AM8" i="1"/>
  <c r="AL8" i="1"/>
  <c r="AI8" i="1"/>
  <c r="AK8" i="1" s="1"/>
  <c r="AH8" i="1"/>
  <c r="AG8" i="1"/>
  <c r="AF8" i="1"/>
  <c r="AE8" i="1"/>
  <c r="AD8" i="1"/>
  <c r="AC8" i="1"/>
  <c r="AB8" i="1"/>
  <c r="AY7" i="1"/>
  <c r="AS7" i="1"/>
  <c r="AQ7" i="1"/>
  <c r="AM7" i="1"/>
  <c r="AL7" i="1"/>
  <c r="AI7" i="1"/>
  <c r="AK7" i="1" s="1"/>
  <c r="AH7" i="1"/>
  <c r="AG7" i="1"/>
  <c r="AF7" i="1"/>
  <c r="AE7" i="1"/>
  <c r="AD7" i="1"/>
  <c r="AC7" i="1"/>
  <c r="AB7" i="1"/>
  <c r="AY6" i="1"/>
  <c r="AS6" i="1"/>
  <c r="AQ6" i="1"/>
  <c r="AM6" i="1"/>
  <c r="AL6" i="1"/>
  <c r="AI6" i="1"/>
  <c r="AK6" i="1" s="1"/>
  <c r="AH6" i="1"/>
  <c r="AG6" i="1"/>
  <c r="AF6" i="1"/>
  <c r="AE6" i="1"/>
  <c r="AD6" i="1"/>
  <c r="AC6" i="1"/>
  <c r="AB6" i="1"/>
  <c r="AY5" i="1"/>
  <c r="AS5" i="1"/>
  <c r="AQ5" i="1"/>
  <c r="AM5" i="1"/>
  <c r="AL5" i="1"/>
  <c r="AI5" i="1"/>
  <c r="AK5" i="1" s="1"/>
  <c r="AH5" i="1"/>
  <c r="AG5" i="1"/>
  <c r="AF5" i="1"/>
  <c r="AE5" i="1"/>
  <c r="AD5" i="1"/>
  <c r="AC5" i="1"/>
  <c r="AB5" i="1"/>
  <c r="AY4" i="1"/>
  <c r="AS4" i="1"/>
  <c r="AQ4" i="1"/>
  <c r="AM4" i="1"/>
  <c r="AL4" i="1"/>
  <c r="AI4" i="1"/>
  <c r="AK4" i="1" s="1"/>
  <c r="AH4" i="1"/>
  <c r="AG4" i="1"/>
  <c r="AF4" i="1"/>
  <c r="AE4" i="1"/>
  <c r="AD4" i="1"/>
  <c r="AC4" i="1"/>
  <c r="AB4" i="1"/>
  <c r="AY3" i="1"/>
  <c r="AT3" i="1"/>
  <c r="AS3" i="1"/>
  <c r="AQ3" i="1"/>
  <c r="AM3" i="1"/>
  <c r="AL3" i="1"/>
  <c r="AI3" i="1"/>
  <c r="AK3" i="1" s="1"/>
  <c r="AH3" i="1"/>
  <c r="AG3" i="1"/>
  <c r="AF3" i="1"/>
  <c r="AE3" i="1"/>
  <c r="AD3" i="1"/>
  <c r="AC3" i="1"/>
  <c r="AB3" i="1"/>
  <c r="AY2" i="1"/>
  <c r="AS2" i="1"/>
  <c r="AQ2" i="1"/>
  <c r="AP2" i="1"/>
  <c r="AO2" i="1"/>
  <c r="AM2" i="1"/>
  <c r="AL2" i="1"/>
  <c r="AF2" i="1"/>
  <c r="AE2" i="1"/>
  <c r="AD2" i="1"/>
  <c r="AC2" i="1"/>
  <c r="AB2" i="1"/>
  <c r="AK14" i="1" l="1"/>
  <c r="AK18" i="1"/>
  <c r="AK15" i="1"/>
  <c r="AK12" i="1"/>
  <c r="AK16" i="1"/>
  <c r="AK11" i="1"/>
  <c r="AK13" i="1"/>
  <c r="AK17" i="1"/>
  <c r="AO9" i="1" l="1"/>
  <c r="AW9" i="1" s="1"/>
  <c r="AU9" i="1"/>
  <c r="AO8" i="1"/>
  <c r="AU8" i="1" s="1"/>
  <c r="AO10" i="1"/>
  <c r="AU10" i="1" s="1"/>
  <c r="AO6" i="1"/>
  <c r="AU6" i="1" s="1"/>
  <c r="AO17" i="1"/>
  <c r="AU17" i="1" s="1"/>
  <c r="AW17" i="1"/>
  <c r="AO11" i="1"/>
  <c r="AU11" i="1" s="1"/>
  <c r="AW11" i="1"/>
  <c r="AO12" i="1"/>
  <c r="AU12" i="1" s="1"/>
  <c r="AO18" i="1"/>
  <c r="AU18" i="1" s="1"/>
  <c r="AO5" i="1"/>
  <c r="AW5" i="1" s="1"/>
  <c r="AO4" i="1"/>
  <c r="AW4" i="1" s="1"/>
  <c r="AO13" i="1"/>
  <c r="AU13" i="1" s="1"/>
  <c r="AO16" i="1"/>
  <c r="AU16" i="1" s="1"/>
  <c r="AO15" i="1"/>
  <c r="AU15" i="1" s="1"/>
  <c r="AO14" i="1"/>
  <c r="AU14" i="1" s="1"/>
  <c r="AO7" i="1"/>
  <c r="AW7" i="1" s="1"/>
  <c r="AO3" i="1"/>
  <c r="AW3" i="1" s="1"/>
  <c r="AX3" i="1" s="1"/>
  <c r="AW13" i="1" l="1"/>
  <c r="AW6" i="1"/>
  <c r="AU7" i="1"/>
  <c r="AW10" i="1"/>
  <c r="AW14" i="1"/>
  <c r="AU4" i="1"/>
  <c r="AW12" i="1"/>
  <c r="AW15" i="1"/>
  <c r="AU3" i="1"/>
  <c r="AV3" i="1" s="1"/>
  <c r="AX4" i="1"/>
  <c r="AX5" i="1" s="1"/>
  <c r="AX6" i="1" s="1"/>
  <c r="AX7" i="1" s="1"/>
  <c r="AX8" i="1" s="1"/>
  <c r="AX9" i="1" s="1"/>
  <c r="AW16" i="1"/>
  <c r="AW18" i="1"/>
  <c r="AW8" i="1"/>
  <c r="AU5" i="1"/>
  <c r="AX10" i="1" l="1"/>
  <c r="AX11" i="1" s="1"/>
  <c r="AX12" i="1" s="1"/>
  <c r="AX13" i="1" s="1"/>
  <c r="AX14" i="1" s="1"/>
  <c r="AX15" i="1" s="1"/>
  <c r="AX16" i="1" s="1"/>
  <c r="AX17" i="1" s="1"/>
  <c r="AX18" i="1" s="1"/>
  <c r="AV4" i="1"/>
  <c r="AV5" i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</calcChain>
</file>

<file path=xl/sharedStrings.xml><?xml version="1.0" encoding="utf-8"?>
<sst xmlns="http://schemas.openxmlformats.org/spreadsheetml/2006/main" count="53" uniqueCount="53">
  <si>
    <t>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</si>
  <si>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</si>
  <si>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</si>
  <si>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</si>
  <si>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</si>
  <si>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</si>
  <si>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</si>
  <si>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</si>
  <si>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</si>
  <si>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</si>
  <si>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</si>
  <si>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</si>
  <si>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</si>
  <si>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</si>
  <si>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</si>
  <si>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</si>
  <si>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</si>
  <si>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</si>
  <si>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</si>
  <si>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</si>
  <si>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</si>
  <si>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</si>
  <si>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</si>
  <si>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</si>
  <si>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</si>
  <si>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</si>
  <si>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</si>
  <si>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</si>
  <si>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a</t>
    <phoneticPr fontId="1"/>
  </si>
  <si>
    <t>b</t>
    <phoneticPr fontId="1"/>
  </si>
  <si>
    <t>K_phi</t>
    <phoneticPr fontId="1"/>
  </si>
  <si>
    <t>ev_ela</t>
    <phoneticPr fontId="1"/>
  </si>
  <si>
    <t>ev_pla</t>
    <phoneticPr fontId="1"/>
  </si>
  <si>
    <t>er_from_ev</t>
    <phoneticPr fontId="1"/>
  </si>
  <si>
    <t>deq</t>
    <phoneticPr fontId="1"/>
  </si>
  <si>
    <t>dev/deq</t>
    <phoneticPr fontId="1"/>
  </si>
  <si>
    <t>p</t>
    <phoneticPr fontId="1"/>
  </si>
  <si>
    <t>q</t>
    <phoneticPr fontId="1"/>
  </si>
  <si>
    <t>D/E</t>
    <phoneticPr fontId="1"/>
  </si>
  <si>
    <t>E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</si>
  <si>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</si>
  <si>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</si>
  <si>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</si>
  <si>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</si>
  <si>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dratio</t>
    <phoneticPr fontId="1"/>
  </si>
  <si>
    <t>K_p</t>
    <phoneticPr fontId="1"/>
  </si>
  <si>
    <t>s_n_real_pred</t>
    <phoneticPr fontId="1"/>
  </si>
  <si>
    <t>eq</t>
    <phoneticPr fontId="1"/>
  </si>
  <si>
    <t>dev_pla</t>
    <phoneticPr fontId="1"/>
  </si>
  <si>
    <t>dratio-M</t>
    <phoneticPr fontId="1"/>
  </si>
  <si>
    <t>dratio_pred</t>
    <phoneticPr fontId="1"/>
  </si>
  <si>
    <t>dev/deq-ratioF</t>
    <phoneticPr fontId="1"/>
  </si>
  <si>
    <t>dev/deq_pred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</si>
</sst>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e_v_pred vs e_v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8210135659259535"/>
                  <c:y val="-3.8758977973039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Sheet1!$AD$2:$AD$13</c:f>
              <c:numCache>
                <c:formatCode>General</c:formatCode>
                <c:ptCount val="12"/>
                <c:pt idx="0">
                  <c:v>-1.791459868647486E-3</c:v>
                </c:pt>
                <c:pt idx="1">
                  <c:v>3.9722500231092972E-2</c:v>
                </c:pt>
                <c:pt idx="2">
                  <c:v>-6.8739849554488641E-2</c:v>
                </c:pt>
                <c:pt idx="3">
                  <c:v>-0.25844490321487235</c:v>
                </c:pt>
                <c:pt idx="4">
                  <c:v>-0.50548088699950622</c:v>
                </c:pt>
                <c:pt idx="5">
                  <c:v>-0.77107098249662753</c:v>
                </c:pt>
                <c:pt idx="6">
                  <c:v>-1.0526191013130926</c:v>
                </c:pt>
                <c:pt idx="7">
                  <c:v>-1.4083856656714833</c:v>
                </c:pt>
                <c:pt idx="8">
                  <c:v>-1.7422358331317225</c:v>
                </c:pt>
                <c:pt idx="9">
                  <c:v>-2.1116731330565348</c:v>
                </c:pt>
                <c:pt idx="10">
                  <c:v>-2.4369365957532381</c:v>
                </c:pt>
                <c:pt idx="11">
                  <c:v>-2.8032093736796608</c:v>
                </c:pt>
              </c:numCache>
            </c:numRef>
          </c:xVal>
          <c:yVal>
            <c:numRef>
              <c:f>Sheet1!$AV$2:$AV$13</c:f>
              <c:numCache>
                <c:formatCode>General</c:formatCode>
                <c:ptCount val="12"/>
                <c:pt idx="0">
                  <c:v>0</c:v>
                </c:pt>
                <c:pt idx="1">
                  <c:v>2.5654975550419137E-2</c:v>
                </c:pt>
                <c:pt idx="2">
                  <c:v>-1.9687913538822113E-2</c:v>
                </c:pt>
                <c:pt idx="3">
                  <c:v>-0.14669627847789402</c:v>
                </c:pt>
                <c:pt idx="4">
                  <c:v>-0.34785557800560762</c:v>
                </c:pt>
                <c:pt idx="5">
                  <c:v>-0.60261587509288983</c:v>
                </c:pt>
                <c:pt idx="6">
                  <c:v>-0.88841708343080095</c:v>
                </c:pt>
                <c:pt idx="7">
                  <c:v>-1.2047937454090074</c:v>
                </c:pt>
                <c:pt idx="8">
                  <c:v>-1.5382671031164885</c:v>
                </c:pt>
                <c:pt idx="9">
                  <c:v>-1.8655900888544057</c:v>
                </c:pt>
                <c:pt idx="10">
                  <c:v>-2.1860587115504639</c:v>
                </c:pt>
                <c:pt idx="11">
                  <c:v>-2.4909820664351492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3731101219579545"/>
                  <c:y val="0.23513876935266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[1]Sheet1!$AD$2:$AD$12</c:f>
              <c:numCache>
                <c:formatCode>General</c:formatCode>
                <c:ptCount val="11"/>
                <c:pt idx="0">
                  <c:v>4.1123320281332334E-3</c:v>
                </c:pt>
                <c:pt idx="1">
                  <c:v>-2.0550815545431006E-2</c:v>
                </c:pt>
                <c:pt idx="2">
                  <c:v>-0.1225045745579928</c:v>
                </c:pt>
                <c:pt idx="3">
                  <c:v>-0.41528192578586187</c:v>
                </c:pt>
                <c:pt idx="4">
                  <c:v>-0.67087135837053935</c:v>
                </c:pt>
                <c:pt idx="5">
                  <c:v>-1.0733997571280911</c:v>
                </c:pt>
                <c:pt idx="6">
                  <c:v>-1.5070588901416995</c:v>
                </c:pt>
                <c:pt idx="7">
                  <c:v>-1.9892501759378227</c:v>
                </c:pt>
                <c:pt idx="8">
                  <c:v>-2.4779914792001323</c:v>
                </c:pt>
                <c:pt idx="9">
                  <c:v>-2.9766757974206981</c:v>
                </c:pt>
                <c:pt idx="10">
                  <c:v>-3.5128514038027872</c:v>
                </c:pt>
              </c:numCache>
            </c:numRef>
          </c:xVal>
          <c:yVal>
            <c:numRef>
              <c:f>[1]Sheet1!$AV$2:$AV$12</c:f>
              <c:numCache>
                <c:formatCode>General</c:formatCode>
                <c:ptCount val="11"/>
                <c:pt idx="0">
                  <c:v>0</c:v>
                </c:pt>
                <c:pt idx="1">
                  <c:v>-1.1904378826251398E-3</c:v>
                </c:pt>
                <c:pt idx="2">
                  <c:v>-0.10492397173885364</c:v>
                </c:pt>
                <c:pt idx="3">
                  <c:v>-0.32772219721909018</c:v>
                </c:pt>
                <c:pt idx="4">
                  <c:v>-0.62726144132843142</c:v>
                </c:pt>
                <c:pt idx="5">
                  <c:v>-0.97919579245770139</c:v>
                </c:pt>
                <c:pt idx="6">
                  <c:v>-1.3762852491278306</c:v>
                </c:pt>
                <c:pt idx="7">
                  <c:v>-1.7623208045414187</c:v>
                </c:pt>
                <c:pt idx="8">
                  <c:v>-2.1407365708208852</c:v>
                </c:pt>
                <c:pt idx="9">
                  <c:v>-2.4999620318474234</c:v>
                </c:pt>
                <c:pt idx="10">
                  <c:v>-2.8789147901051182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6037734404661417"/>
                  <c:y val="0.51546125367634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[2]Sheet1!$AD$2:$AD$17</c:f>
              <c:numCache>
                <c:formatCode>General</c:formatCode>
                <c:ptCount val="16"/>
                <c:pt idx="0">
                  <c:v>-6.5499854898561551E-3</c:v>
                </c:pt>
                <c:pt idx="1">
                  <c:v>4.2608907106856275E-2</c:v>
                </c:pt>
                <c:pt idx="2">
                  <c:v>8.2649588158046239E-2</c:v>
                </c:pt>
                <c:pt idx="3">
                  <c:v>-1.6296435414874244E-2</c:v>
                </c:pt>
                <c:pt idx="4">
                  <c:v>3.4610395909435709E-3</c:v>
                </c:pt>
                <c:pt idx="5">
                  <c:v>-0.16316777408101846</c:v>
                </c:pt>
                <c:pt idx="6">
                  <c:v>-0.12556712728808228</c:v>
                </c:pt>
                <c:pt idx="7">
                  <c:v>-0.32800561721896493</c:v>
                </c:pt>
                <c:pt idx="8">
                  <c:v>-0.43513287037035164</c:v>
                </c:pt>
                <c:pt idx="9">
                  <c:v>-0.56232716066481814</c:v>
                </c:pt>
                <c:pt idx="10">
                  <c:v>-0.78874669437471789</c:v>
                </c:pt>
                <c:pt idx="11">
                  <c:v>-0.95979665890377008</c:v>
                </c:pt>
                <c:pt idx="12">
                  <c:v>-1.1180510684477447</c:v>
                </c:pt>
                <c:pt idx="13">
                  <c:v>-1.2647574226514391</c:v>
                </c:pt>
                <c:pt idx="14">
                  <c:v>-1.48154443611537</c:v>
                </c:pt>
                <c:pt idx="15">
                  <c:v>-1.7012445291380978</c:v>
                </c:pt>
              </c:numCache>
            </c:numRef>
          </c:xVal>
          <c:yVal>
            <c:numRef>
              <c:f>[2]Sheet1!$AV$2:$AV$17</c:f>
              <c:numCache>
                <c:formatCode>General</c:formatCode>
                <c:ptCount val="16"/>
                <c:pt idx="0">
                  <c:v>0</c:v>
                </c:pt>
                <c:pt idx="1">
                  <c:v>2.2631334268668694E-2</c:v>
                </c:pt>
                <c:pt idx="2">
                  <c:v>2.7452196297611461E-2</c:v>
                </c:pt>
                <c:pt idx="3">
                  <c:v>-2.0251418027362432E-3</c:v>
                </c:pt>
                <c:pt idx="4">
                  <c:v>-6.3657724193448575E-2</c:v>
                </c:pt>
                <c:pt idx="5">
                  <c:v>-0.15629526125663026</c:v>
                </c:pt>
                <c:pt idx="6">
                  <c:v>-0.26910228580932211</c:v>
                </c:pt>
                <c:pt idx="7">
                  <c:v>-0.40216375546102434</c:v>
                </c:pt>
                <c:pt idx="8">
                  <c:v>-0.54590380178204334</c:v>
                </c:pt>
                <c:pt idx="9">
                  <c:v>-0.69576067500867556</c:v>
                </c:pt>
                <c:pt idx="10">
                  <c:v>-0.85287354796043013</c:v>
                </c:pt>
                <c:pt idx="11">
                  <c:v>-1.0112227743417701</c:v>
                </c:pt>
                <c:pt idx="12">
                  <c:v>-1.1647129293089771</c:v>
                </c:pt>
                <c:pt idx="13">
                  <c:v>-1.3181010913210736</c:v>
                </c:pt>
                <c:pt idx="14">
                  <c:v>-1.4659152157327249</c:v>
                </c:pt>
                <c:pt idx="15">
                  <c:v>-1.6072505239998338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7.0520137077122236E-2"/>
                  <c:y val="0.19783776863468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[3]Sheet1!$AD$2:$AD$12</c:f>
              <c:numCache>
                <c:formatCode>General</c:formatCode>
                <c:ptCount val="11"/>
                <c:pt idx="0">
                  <c:v>1.976499304910926E-3</c:v>
                </c:pt>
                <c:pt idx="1">
                  <c:v>4.6401803741909053E-2</c:v>
                </c:pt>
                <c:pt idx="2">
                  <c:v>-0.11171775578605481</c:v>
                </c:pt>
                <c:pt idx="3">
                  <c:v>-0.27467776220035112</c:v>
                </c:pt>
                <c:pt idx="4">
                  <c:v>-0.67004297600892682</c:v>
                </c:pt>
                <c:pt idx="5">
                  <c:v>-0.95610919056450916</c:v>
                </c:pt>
                <c:pt idx="6">
                  <c:v>-1.3807634669284308</c:v>
                </c:pt>
                <c:pt idx="7">
                  <c:v>-1.716867345426226</c:v>
                </c:pt>
                <c:pt idx="8">
                  <c:v>-2.1638823268225158</c:v>
                </c:pt>
                <c:pt idx="9">
                  <c:v>-2.6010577264068924</c:v>
                </c:pt>
                <c:pt idx="10">
                  <c:v>-2.9660501254398177</c:v>
                </c:pt>
              </c:numCache>
            </c:numRef>
          </c:xVal>
          <c:yVal>
            <c:numRef>
              <c:f>[3]Sheet1!$AV$2:$AV$12</c:f>
              <c:numCache>
                <c:formatCode>General</c:formatCode>
                <c:ptCount val="11"/>
                <c:pt idx="0">
                  <c:v>0</c:v>
                </c:pt>
                <c:pt idx="1">
                  <c:v>4.7427059605727592E-3</c:v>
                </c:pt>
                <c:pt idx="2">
                  <c:v>-9.159158742239365E-2</c:v>
                </c:pt>
                <c:pt idx="3">
                  <c:v>-0.28397629002830371</c:v>
                </c:pt>
                <c:pt idx="4">
                  <c:v>-0.55891022102112886</c:v>
                </c:pt>
                <c:pt idx="5">
                  <c:v>-0.87431946352142842</c:v>
                </c:pt>
                <c:pt idx="6">
                  <c:v>-1.2273335479938108</c:v>
                </c:pt>
                <c:pt idx="7">
                  <c:v>-1.5978973680401445</c:v>
                </c:pt>
                <c:pt idx="8">
                  <c:v>-1.9755399234259199</c:v>
                </c:pt>
                <c:pt idx="9">
                  <c:v>-2.338564562994446</c:v>
                </c:pt>
                <c:pt idx="10">
                  <c:v>-2.6679661648287905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0772280689027537E-2"/>
                  <c:y val="0.38160644968647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[4]Sheet1!$AD$2:$AD$16</c:f>
              <c:numCache>
                <c:formatCode>General</c:formatCode>
                <c:ptCount val="15"/>
                <c:pt idx="0">
                  <c:v>-4.9630710716174241E-3</c:v>
                </c:pt>
                <c:pt idx="1">
                  <c:v>8.2392266917109436E-2</c:v>
                </c:pt>
                <c:pt idx="2">
                  <c:v>7.3472519556760929E-4</c:v>
                </c:pt>
                <c:pt idx="3">
                  <c:v>-0.18669164754685919</c:v>
                </c:pt>
                <c:pt idx="4">
                  <c:v>-0.18730549272936803</c:v>
                </c:pt>
                <c:pt idx="5">
                  <c:v>-0.41885830244800104</c:v>
                </c:pt>
                <c:pt idx="6">
                  <c:v>-0.52909659675123399</c:v>
                </c:pt>
                <c:pt idx="7">
                  <c:v>-0.79395564830439103</c:v>
                </c:pt>
                <c:pt idx="8">
                  <c:v>-0.98694689024977045</c:v>
                </c:pt>
                <c:pt idx="9">
                  <c:v>-1.1671587606231832</c:v>
                </c:pt>
                <c:pt idx="10">
                  <c:v>-1.408984287446835</c:v>
                </c:pt>
                <c:pt idx="11">
                  <c:v>-1.6700049882207799</c:v>
                </c:pt>
                <c:pt idx="12">
                  <c:v>-1.9437336170164512</c:v>
                </c:pt>
                <c:pt idx="13">
                  <c:v>-2.164574964110987</c:v>
                </c:pt>
                <c:pt idx="14">
                  <c:v>-2.5235629260899493</c:v>
                </c:pt>
              </c:numCache>
            </c:numRef>
          </c:xVal>
          <c:yVal>
            <c:numRef>
              <c:f>[4]Sheet1!$AV$2:$AV$16</c:f>
              <c:numCache>
                <c:formatCode>General</c:formatCode>
                <c:ptCount val="15"/>
                <c:pt idx="0">
                  <c:v>0</c:v>
                </c:pt>
                <c:pt idx="1">
                  <c:v>2.9345889913356037E-2</c:v>
                </c:pt>
                <c:pt idx="2">
                  <c:v>2.2091852825261708E-2</c:v>
                </c:pt>
                <c:pt idx="3">
                  <c:v>-3.9936048439186835E-2</c:v>
                </c:pt>
                <c:pt idx="4">
                  <c:v>-0.15052506102855337</c:v>
                </c:pt>
                <c:pt idx="5">
                  <c:v>-0.3038902923839355</c:v>
                </c:pt>
                <c:pt idx="6">
                  <c:v>-0.48603036175505476</c:v>
                </c:pt>
                <c:pt idx="7">
                  <c:v>-0.6914401859425634</c:v>
                </c:pt>
                <c:pt idx="8">
                  <c:v>-0.91301735888984092</c:v>
                </c:pt>
                <c:pt idx="9">
                  <c:v>-1.1412251735436336</c:v>
                </c:pt>
                <c:pt idx="10">
                  <c:v>-1.3711098879836039</c:v>
                </c:pt>
                <c:pt idx="11">
                  <c:v>-1.600610531245088</c:v>
                </c:pt>
                <c:pt idx="12">
                  <c:v>-1.8194540822523146</c:v>
                </c:pt>
                <c:pt idx="13">
                  <c:v>-2.030650279013599</c:v>
                </c:pt>
                <c:pt idx="14">
                  <c:v>-2.2191476663391421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9.9892115028454909E-2"/>
                  <c:y val="0.55720739973106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[5]Sheet1!$AD$2:$AD$18</c:f>
              <c:numCache>
                <c:formatCode>General</c:formatCode>
                <c:ptCount val="17"/>
                <c:pt idx="0">
                  <c:v>-7.428133246390199E-3</c:v>
                </c:pt>
                <c:pt idx="1">
                  <c:v>3.1308253193261804E-2</c:v>
                </c:pt>
                <c:pt idx="2">
                  <c:v>0.12102343568504104</c:v>
                </c:pt>
                <c:pt idx="3">
                  <c:v>1.4298442312832949E-2</c:v>
                </c:pt>
                <c:pt idx="4">
                  <c:v>0.10155338494880284</c:v>
                </c:pt>
                <c:pt idx="5">
                  <c:v>-1.3875163871537977E-2</c:v>
                </c:pt>
                <c:pt idx="6">
                  <c:v>1.0750485478439487E-2</c:v>
                </c:pt>
                <c:pt idx="7">
                  <c:v>-0.10567072032400393</c:v>
                </c:pt>
                <c:pt idx="8">
                  <c:v>-0.14448487196443249</c:v>
                </c:pt>
                <c:pt idx="9">
                  <c:v>-0.21240506388774039</c:v>
                </c:pt>
                <c:pt idx="10">
                  <c:v>-0.36398701463464578</c:v>
                </c:pt>
                <c:pt idx="11">
                  <c:v>-0.45372567200379743</c:v>
                </c:pt>
                <c:pt idx="12">
                  <c:v>-0.55834946287223408</c:v>
                </c:pt>
                <c:pt idx="13">
                  <c:v>-0.67015685623496468</c:v>
                </c:pt>
                <c:pt idx="14">
                  <c:v>-0.76785516659826358</c:v>
                </c:pt>
                <c:pt idx="15">
                  <c:v>-0.93947877038257888</c:v>
                </c:pt>
                <c:pt idx="16">
                  <c:v>-1.0650925022705793</c:v>
                </c:pt>
              </c:numCache>
            </c:numRef>
          </c:xVal>
          <c:yVal>
            <c:numRef>
              <c:f>[5]Sheet1!$AV$2:$AV$18</c:f>
              <c:numCache>
                <c:formatCode>General</c:formatCode>
                <c:ptCount val="17"/>
                <c:pt idx="0">
                  <c:v>0</c:v>
                </c:pt>
                <c:pt idx="1">
                  <c:v>1.3233111893664743E-2</c:v>
                </c:pt>
                <c:pt idx="2">
                  <c:v>1.910172503260401E-2</c:v>
                </c:pt>
                <c:pt idx="3">
                  <c:v>7.2622357988583498E-3</c:v>
                </c:pt>
                <c:pt idx="4">
                  <c:v>-2.1199714148297643E-2</c:v>
                </c:pt>
                <c:pt idx="5">
                  <c:v>-6.6052609394078907E-2</c:v>
                </c:pt>
                <c:pt idx="6">
                  <c:v>-0.12326948944551851</c:v>
                </c:pt>
                <c:pt idx="7">
                  <c:v>-0.19159980923124134</c:v>
                </c:pt>
                <c:pt idx="8">
                  <c:v>-0.26666003574646335</c:v>
                </c:pt>
                <c:pt idx="9">
                  <c:v>-0.34672472013956523</c:v>
                </c:pt>
                <c:pt idx="10">
                  <c:v>-0.42918471718799933</c:v>
                </c:pt>
                <c:pt idx="11">
                  <c:v>-0.51388993252806692</c:v>
                </c:pt>
                <c:pt idx="12">
                  <c:v>-0.6000248135959636</c:v>
                </c:pt>
                <c:pt idx="13">
                  <c:v>-0.68350020377704768</c:v>
                </c:pt>
                <c:pt idx="14">
                  <c:v>-0.76550714837325451</c:v>
                </c:pt>
                <c:pt idx="15">
                  <c:v>-0.84565732670854898</c:v>
                </c:pt>
                <c:pt idx="16">
                  <c:v>-0.92233411428251055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525056"/>
        <c:axId val="249525616"/>
      </c:scatterChart>
      <c:valAx>
        <c:axId val="249525056"/>
        <c:scaling>
          <c:orientation val="minMax"/>
          <c:max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525616"/>
        <c:crosses val="autoZero"/>
        <c:crossBetween val="midCat"/>
      </c:valAx>
      <c:valAx>
        <c:axId val="249525616"/>
        <c:scaling>
          <c:orientation val="minMax"/>
          <c:max val="0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52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q/p</a:t>
            </a:r>
            <a:r>
              <a:rPr lang="en-US" altLang="ja-JP" baseline="0"/>
              <a:t> vs p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034483332167226E-2"/>
          <c:y val="0.17657667451380246"/>
          <c:w val="0.79457428522657048"/>
          <c:h val="0.71298188661138684"/>
        </c:manualLayout>
      </c:layout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Sheet1!$AL$2:$AL$13</c:f>
              <c:numCache>
                <c:formatCode>General</c:formatCode>
                <c:ptCount val="12"/>
                <c:pt idx="0">
                  <c:v>2628.7363384566665</c:v>
                </c:pt>
                <c:pt idx="1">
                  <c:v>28695.360281533332</c:v>
                </c:pt>
                <c:pt idx="2">
                  <c:v>77940.330432899995</c:v>
                </c:pt>
                <c:pt idx="3">
                  <c:v>140008.51703866667</c:v>
                </c:pt>
                <c:pt idx="4">
                  <c:v>213616.09823266664</c:v>
                </c:pt>
                <c:pt idx="5">
                  <c:v>294251.59353300004</c:v>
                </c:pt>
                <c:pt idx="6">
                  <c:v>377657.08791199996</c:v>
                </c:pt>
                <c:pt idx="7">
                  <c:v>465406.69704500004</c:v>
                </c:pt>
                <c:pt idx="8">
                  <c:v>555121.68472466664</c:v>
                </c:pt>
                <c:pt idx="9">
                  <c:v>641753.99755099998</c:v>
                </c:pt>
                <c:pt idx="10">
                  <c:v>725876.80681533332</c:v>
                </c:pt>
                <c:pt idx="11">
                  <c:v>805640.87890000001</c:v>
                </c:pt>
              </c:numCache>
            </c:numRef>
          </c:xVal>
          <c:yVal>
            <c:numRef>
              <c:f>Sheet1!$AQ$2:$AQ$13</c:f>
              <c:numCache>
                <c:formatCode>General</c:formatCode>
                <c:ptCount val="12"/>
                <c:pt idx="0">
                  <c:v>1.2607590421870807</c:v>
                </c:pt>
                <c:pt idx="1">
                  <c:v>1.2873799820723497</c:v>
                </c:pt>
                <c:pt idx="2">
                  <c:v>1.3508682565092953</c:v>
                </c:pt>
                <c:pt idx="3">
                  <c:v>1.3710726704289367</c:v>
                </c:pt>
                <c:pt idx="4">
                  <c:v>1.3975043298953405</c:v>
                </c:pt>
                <c:pt idx="5">
                  <c:v>1.412331312531679</c:v>
                </c:pt>
                <c:pt idx="6">
                  <c:v>1.4178547208063292</c:v>
                </c:pt>
                <c:pt idx="7">
                  <c:v>1.420428035919691</c:v>
                </c:pt>
                <c:pt idx="8">
                  <c:v>1.4222568698871758</c:v>
                </c:pt>
                <c:pt idx="9">
                  <c:v>1.415398512864448</c:v>
                </c:pt>
                <c:pt idx="10">
                  <c:v>1.4079733778806431</c:v>
                </c:pt>
                <c:pt idx="11">
                  <c:v>1.3980944953263841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[1]Sheet1!$AL$2:$AL$11</c:f>
              <c:numCache>
                <c:formatCode>General</c:formatCode>
                <c:ptCount val="10"/>
                <c:pt idx="0">
                  <c:v>2515.4747919599999</c:v>
                </c:pt>
                <c:pt idx="1">
                  <c:v>7369.2502595533333</c:v>
                </c:pt>
                <c:pt idx="2">
                  <c:v>25328.292626999999</c:v>
                </c:pt>
                <c:pt idx="3">
                  <c:v>49400.543063766672</c:v>
                </c:pt>
                <c:pt idx="4">
                  <c:v>76159.720779999989</c:v>
                </c:pt>
                <c:pt idx="5">
                  <c:v>104360.67064436666</c:v>
                </c:pt>
                <c:pt idx="6">
                  <c:v>134186.94364290001</c:v>
                </c:pt>
                <c:pt idx="7">
                  <c:v>162015.33762943334</c:v>
                </c:pt>
                <c:pt idx="8">
                  <c:v>188604.79414103334</c:v>
                </c:pt>
                <c:pt idx="9">
                  <c:v>213458.34164</c:v>
                </c:pt>
              </c:numCache>
            </c:numRef>
          </c:xVal>
          <c:yVal>
            <c:numRef>
              <c:f>[1]Sheet1!$AQ$2:$AQ$11</c:f>
              <c:numCache>
                <c:formatCode>General</c:formatCode>
                <c:ptCount val="10"/>
                <c:pt idx="0">
                  <c:v>1.3817837640450785</c:v>
                </c:pt>
                <c:pt idx="1">
                  <c:v>1.3625837364055839</c:v>
                </c:pt>
                <c:pt idx="2">
                  <c:v>1.4620074972829318</c:v>
                </c:pt>
                <c:pt idx="3">
                  <c:v>1.5118113914496207</c:v>
                </c:pt>
                <c:pt idx="4">
                  <c:v>1.5347109124734899</c:v>
                </c:pt>
                <c:pt idx="5">
                  <c:v>1.5483504356166418</c:v>
                </c:pt>
                <c:pt idx="6">
                  <c:v>1.5605914814069928</c:v>
                </c:pt>
                <c:pt idx="7">
                  <c:v>1.563375740302964</c:v>
                </c:pt>
                <c:pt idx="8">
                  <c:v>1.5624116610317862</c:v>
                </c:pt>
                <c:pt idx="9">
                  <c:v>1.5567284342015653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[2]Sheet1!$AL$2:$AL$17</c:f>
              <c:numCache>
                <c:formatCode>General</c:formatCode>
                <c:ptCount val="16"/>
                <c:pt idx="0">
                  <c:v>2722.5836246366666</c:v>
                </c:pt>
                <c:pt idx="1">
                  <c:v>43859.805339299994</c:v>
                </c:pt>
                <c:pt idx="2">
                  <c:v>125791.86203140001</c:v>
                </c:pt>
                <c:pt idx="3">
                  <c:v>240700.15517366666</c:v>
                </c:pt>
                <c:pt idx="4">
                  <c:v>384207.03470800002</c:v>
                </c:pt>
                <c:pt idx="5">
                  <c:v>550081.61634333339</c:v>
                </c:pt>
                <c:pt idx="6">
                  <c:v>729663.24277466664</c:v>
                </c:pt>
                <c:pt idx="7">
                  <c:v>923395.66245333327</c:v>
                </c:pt>
                <c:pt idx="8">
                  <c:v>1123146.0568890001</c:v>
                </c:pt>
                <c:pt idx="9">
                  <c:v>1325751.0573406667</c:v>
                </c:pt>
                <c:pt idx="10">
                  <c:v>1534206.2600356666</c:v>
                </c:pt>
                <c:pt idx="11">
                  <c:v>1742907.02988</c:v>
                </c:pt>
                <c:pt idx="12">
                  <c:v>1945440.1324166667</c:v>
                </c:pt>
                <c:pt idx="13">
                  <c:v>2148422.9221899998</c:v>
                </c:pt>
                <c:pt idx="14">
                  <c:v>2344706.9102633335</c:v>
                </c:pt>
                <c:pt idx="15">
                  <c:v>2533717.0905633331</c:v>
                </c:pt>
              </c:numCache>
            </c:numRef>
          </c:xVal>
          <c:yVal>
            <c:numRef>
              <c:f>[2]Sheet1!$AQ$2:$AQ$17</c:f>
              <c:numCache>
                <c:formatCode>General</c:formatCode>
                <c:ptCount val="16"/>
                <c:pt idx="0">
                  <c:v>1.1686640599807525</c:v>
                </c:pt>
                <c:pt idx="1">
                  <c:v>1.1913183299181493</c:v>
                </c:pt>
                <c:pt idx="2">
                  <c:v>1.2416889411726091</c:v>
                </c:pt>
                <c:pt idx="3">
                  <c:v>1.2717737365754307</c:v>
                </c:pt>
                <c:pt idx="4">
                  <c:v>1.3045855343355153</c:v>
                </c:pt>
                <c:pt idx="5">
                  <c:v>1.326301837188895</c:v>
                </c:pt>
                <c:pt idx="6">
                  <c:v>1.3362703631270985</c:v>
                </c:pt>
                <c:pt idx="7">
                  <c:v>1.3440925715499821</c:v>
                </c:pt>
                <c:pt idx="8">
                  <c:v>1.344498339943635</c:v>
                </c:pt>
                <c:pt idx="9">
                  <c:v>1.3404789959502508</c:v>
                </c:pt>
                <c:pt idx="10">
                  <c:v>1.3363264367099101</c:v>
                </c:pt>
                <c:pt idx="11">
                  <c:v>1.3285683804083501</c:v>
                </c:pt>
                <c:pt idx="12">
                  <c:v>1.3170671445191622</c:v>
                </c:pt>
                <c:pt idx="13">
                  <c:v>1.3081084034470469</c:v>
                </c:pt>
                <c:pt idx="14">
                  <c:v>1.2991632296306435</c:v>
                </c:pt>
                <c:pt idx="15">
                  <c:v>1.2878623402009355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[3]Sheet1!$AL$2:$AL$12</c:f>
              <c:numCache>
                <c:formatCode>General</c:formatCode>
                <c:ptCount val="11"/>
                <c:pt idx="0">
                  <c:v>2556.0498433166663</c:v>
                </c:pt>
                <c:pt idx="1">
                  <c:v>19947.490459600001</c:v>
                </c:pt>
                <c:pt idx="2">
                  <c:v>51321.077509900002</c:v>
                </c:pt>
                <c:pt idx="3">
                  <c:v>90638.674862666681</c:v>
                </c:pt>
                <c:pt idx="4">
                  <c:v>135775.63518106667</c:v>
                </c:pt>
                <c:pt idx="5">
                  <c:v>182157.4419312333</c:v>
                </c:pt>
                <c:pt idx="6">
                  <c:v>230725.84384566665</c:v>
                </c:pt>
                <c:pt idx="7">
                  <c:v>279898.81311533332</c:v>
                </c:pt>
                <c:pt idx="8">
                  <c:v>328777.82239633333</c:v>
                </c:pt>
                <c:pt idx="9">
                  <c:v>375151.09649433335</c:v>
                </c:pt>
                <c:pt idx="10">
                  <c:v>417071.63527299999</c:v>
                </c:pt>
              </c:numCache>
            </c:numRef>
          </c:xVal>
          <c:yVal>
            <c:numRef>
              <c:f>[3]Sheet1!$AQ$2:$AQ$12</c:f>
              <c:numCache>
                <c:formatCode>General</c:formatCode>
                <c:ptCount val="11"/>
                <c:pt idx="0">
                  <c:v>1.3393829194319284</c:v>
                </c:pt>
                <c:pt idx="1">
                  <c:v>1.3530789263599041</c:v>
                </c:pt>
                <c:pt idx="2">
                  <c:v>1.421262848003912</c:v>
                </c:pt>
                <c:pt idx="3">
                  <c:v>1.4498992998035272</c:v>
                </c:pt>
                <c:pt idx="4">
                  <c:v>1.4697214087143282</c:v>
                </c:pt>
                <c:pt idx="5">
                  <c:v>1.4821583066755686</c:v>
                </c:pt>
                <c:pt idx="6">
                  <c:v>1.4872353745860825</c:v>
                </c:pt>
                <c:pt idx="7">
                  <c:v>1.4875666419633369</c:v>
                </c:pt>
                <c:pt idx="8">
                  <c:v>1.4867419177904724</c:v>
                </c:pt>
                <c:pt idx="9">
                  <c:v>1.4799446551527975</c:v>
                </c:pt>
                <c:pt idx="10">
                  <c:v>1.4666541135268127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[4]Sheet1!$AL$2:$AL$16</c:f>
              <c:numCache>
                <c:formatCode>General</c:formatCode>
                <c:ptCount val="15"/>
                <c:pt idx="0">
                  <c:v>2691.0299018966666</c:v>
                </c:pt>
                <c:pt idx="1">
                  <c:v>37703.912981300004</c:v>
                </c:pt>
                <c:pt idx="2">
                  <c:v>106787.34644183335</c:v>
                </c:pt>
                <c:pt idx="3">
                  <c:v>198464.7302633333</c:v>
                </c:pt>
                <c:pt idx="4">
                  <c:v>312549.49699266668</c:v>
                </c:pt>
                <c:pt idx="5">
                  <c:v>441452.11121466663</c:v>
                </c:pt>
                <c:pt idx="6">
                  <c:v>579660.74060000002</c:v>
                </c:pt>
                <c:pt idx="7">
                  <c:v>725093.87252199987</c:v>
                </c:pt>
                <c:pt idx="8">
                  <c:v>876017.18164433341</c:v>
                </c:pt>
                <c:pt idx="9">
                  <c:v>1028448.6459476665</c:v>
                </c:pt>
                <c:pt idx="10">
                  <c:v>1180226.3532186665</c:v>
                </c:pt>
                <c:pt idx="11">
                  <c:v>1330848.3509603334</c:v>
                </c:pt>
                <c:pt idx="12">
                  <c:v>1474401.9476263335</c:v>
                </c:pt>
                <c:pt idx="13">
                  <c:v>1613592.7783003331</c:v>
                </c:pt>
                <c:pt idx="14">
                  <c:v>1738391.8924673332</c:v>
                </c:pt>
              </c:numCache>
            </c:numRef>
          </c:xVal>
          <c:yVal>
            <c:numRef>
              <c:f>[4]Sheet1!$AQ$2:$AQ$16</c:f>
              <c:numCache>
                <c:formatCode>General</c:formatCode>
                <c:ptCount val="15"/>
                <c:pt idx="0">
                  <c:v>1.1990975425173505</c:v>
                </c:pt>
                <c:pt idx="1">
                  <c:v>1.2251587129845241</c:v>
                </c:pt>
                <c:pt idx="2">
                  <c:v>1.2784263623088694</c:v>
                </c:pt>
                <c:pt idx="3">
                  <c:v>1.3063606872439839</c:v>
                </c:pt>
                <c:pt idx="4">
                  <c:v>1.3363225871334541</c:v>
                </c:pt>
                <c:pt idx="5">
                  <c:v>1.3552226259816862</c:v>
                </c:pt>
                <c:pt idx="6">
                  <c:v>1.3656121190916477</c:v>
                </c:pt>
                <c:pt idx="7">
                  <c:v>1.3701639862593882</c:v>
                </c:pt>
                <c:pt idx="8">
                  <c:v>1.3715407903224339</c:v>
                </c:pt>
                <c:pt idx="9">
                  <c:v>1.3658395995058552</c:v>
                </c:pt>
                <c:pt idx="10">
                  <c:v>1.3588172543414407</c:v>
                </c:pt>
                <c:pt idx="11">
                  <c:v>1.3515009622558487</c:v>
                </c:pt>
                <c:pt idx="12">
                  <c:v>1.3411157643469349</c:v>
                </c:pt>
                <c:pt idx="13">
                  <c:v>1.3291799095516921</c:v>
                </c:pt>
                <c:pt idx="14">
                  <c:v>1.3147613573283785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[5]Sheet1!$AL$2:$AL$18</c:f>
              <c:numCache>
                <c:formatCode>General</c:formatCode>
                <c:ptCount val="17"/>
                <c:pt idx="0">
                  <c:v>2740.1550688233333</c:v>
                </c:pt>
                <c:pt idx="1">
                  <c:v>48151.410099266672</c:v>
                </c:pt>
                <c:pt idx="2">
                  <c:v>140023.73074589999</c:v>
                </c:pt>
                <c:pt idx="3">
                  <c:v>272538.02467499999</c:v>
                </c:pt>
                <c:pt idx="4">
                  <c:v>439740.92971766664</c:v>
                </c:pt>
                <c:pt idx="5">
                  <c:v>633283.23345866671</c:v>
                </c:pt>
                <c:pt idx="6">
                  <c:v>847290.0021876666</c:v>
                </c:pt>
                <c:pt idx="7">
                  <c:v>1079249.2642293333</c:v>
                </c:pt>
                <c:pt idx="8">
                  <c:v>1321238.2197256668</c:v>
                </c:pt>
                <c:pt idx="9">
                  <c:v>1571170.907324</c:v>
                </c:pt>
                <c:pt idx="10">
                  <c:v>1823574.0032919999</c:v>
                </c:pt>
                <c:pt idx="11">
                  <c:v>2080882.7730066665</c:v>
                </c:pt>
                <c:pt idx="12">
                  <c:v>2341769.3260366665</c:v>
                </c:pt>
                <c:pt idx="13">
                  <c:v>2595675.0318933334</c:v>
                </c:pt>
                <c:pt idx="14">
                  <c:v>2846613.1900200001</c:v>
                </c:pt>
                <c:pt idx="15">
                  <c:v>3093770.9270099998</c:v>
                </c:pt>
                <c:pt idx="16">
                  <c:v>3332502.3303733333</c:v>
                </c:pt>
              </c:numCache>
            </c:numRef>
          </c:xVal>
          <c:yVal>
            <c:numRef>
              <c:f>[5]Sheet1!$AQ$2:$AQ$18</c:f>
              <c:numCache>
                <c:formatCode>General</c:formatCode>
                <c:ptCount val="17"/>
                <c:pt idx="0">
                  <c:v>1.152795749100235</c:v>
                </c:pt>
                <c:pt idx="1">
                  <c:v>1.1669663571940914</c:v>
                </c:pt>
                <c:pt idx="2">
                  <c:v>1.2158920601044989</c:v>
                </c:pt>
                <c:pt idx="3">
                  <c:v>1.2496451673124684</c:v>
                </c:pt>
                <c:pt idx="4">
                  <c:v>1.2848141117287988</c:v>
                </c:pt>
                <c:pt idx="5">
                  <c:v>1.3056760128104163</c:v>
                </c:pt>
                <c:pt idx="6">
                  <c:v>1.317415772564805</c:v>
                </c:pt>
                <c:pt idx="7">
                  <c:v>1.3255875442941221</c:v>
                </c:pt>
                <c:pt idx="8">
                  <c:v>1.3274342284661271</c:v>
                </c:pt>
                <c:pt idx="9">
                  <c:v>1.3253341427608241</c:v>
                </c:pt>
                <c:pt idx="10">
                  <c:v>1.3185995104564832</c:v>
                </c:pt>
                <c:pt idx="11">
                  <c:v>1.3118749143353376</c:v>
                </c:pt>
                <c:pt idx="12">
                  <c:v>1.3056427357641143</c:v>
                </c:pt>
                <c:pt idx="13">
                  <c:v>1.2944448577155609</c:v>
                </c:pt>
                <c:pt idx="14">
                  <c:v>1.2848007050702608</c:v>
                </c:pt>
                <c:pt idx="15">
                  <c:v>1.273967379325063</c:v>
                </c:pt>
                <c:pt idx="16">
                  <c:v>1.2632841496072935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26544"/>
        <c:axId val="280627104"/>
      </c:scatterChart>
      <c:valAx>
        <c:axId val="280626544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627104"/>
        <c:crosses val="autoZero"/>
        <c:crossBetween val="midCat"/>
      </c:valAx>
      <c:valAx>
        <c:axId val="280627104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62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1553163113756"/>
          <c:y val="0.26395952977163339"/>
          <c:w val="8.398178847607482E-2"/>
          <c:h val="0.482030558846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dev/deq-ratioF</a:t>
            </a:r>
            <a:r>
              <a:rPr lang="en-US" altLang="ja-JP" baseline="0"/>
              <a:t> vs 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034483332167226E-2"/>
          <c:y val="0.17657667451380246"/>
          <c:w val="0.79457428522657048"/>
          <c:h val="0.71298188661138684"/>
        </c:manualLayout>
      </c:layout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Sheet1!$AL$2:$AL$13</c:f>
              <c:numCache>
                <c:formatCode>General</c:formatCode>
                <c:ptCount val="12"/>
                <c:pt idx="0">
                  <c:v>2628.7363384566665</c:v>
                </c:pt>
                <c:pt idx="1">
                  <c:v>28695.360281533332</c:v>
                </c:pt>
                <c:pt idx="2">
                  <c:v>77940.330432899995</c:v>
                </c:pt>
                <c:pt idx="3">
                  <c:v>140008.51703866667</c:v>
                </c:pt>
                <c:pt idx="4">
                  <c:v>213616.09823266664</c:v>
                </c:pt>
                <c:pt idx="5">
                  <c:v>294251.59353300004</c:v>
                </c:pt>
                <c:pt idx="6">
                  <c:v>377657.08791199996</c:v>
                </c:pt>
                <c:pt idx="7">
                  <c:v>465406.69704500004</c:v>
                </c:pt>
                <c:pt idx="8">
                  <c:v>555121.68472466664</c:v>
                </c:pt>
                <c:pt idx="9">
                  <c:v>641753.99755099998</c:v>
                </c:pt>
                <c:pt idx="10">
                  <c:v>725876.80681533332</c:v>
                </c:pt>
                <c:pt idx="11">
                  <c:v>805640.87890000001</c:v>
                </c:pt>
              </c:numCache>
            </c:numRef>
          </c:xVal>
          <c:yVal>
            <c:numRef>
              <c:f>Sheet1!$AK$2:$AK$13</c:f>
              <c:numCache>
                <c:formatCode>General</c:formatCode>
                <c:ptCount val="12"/>
                <c:pt idx="1">
                  <c:v>-0.60061892880312828</c:v>
                </c:pt>
                <c:pt idx="2">
                  <c:v>-0.30138627592682421</c:v>
                </c:pt>
                <c:pt idx="3">
                  <c:v>-0.15177106377303382</c:v>
                </c:pt>
                <c:pt idx="4">
                  <c:v>-5.0695657991340543E-2</c:v>
                </c:pt>
                <c:pt idx="5">
                  <c:v>3.0398366953782174E-4</c:v>
                </c:pt>
                <c:pt idx="6">
                  <c:v>4.2741916863815621E-2</c:v>
                </c:pt>
                <c:pt idx="7">
                  <c:v>0.12562206492201283</c:v>
                </c:pt>
                <c:pt idx="8">
                  <c:v>0.1282502206012604</c:v>
                </c:pt>
                <c:pt idx="9">
                  <c:v>0.16931188578909095</c:v>
                </c:pt>
                <c:pt idx="10">
                  <c:v>0.14729969667299786</c:v>
                </c:pt>
                <c:pt idx="11">
                  <c:v>0.19067598618298803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[1]Sheet1!$AL$2:$AL$12</c:f>
              <c:numCache>
                <c:formatCode>General</c:formatCode>
                <c:ptCount val="11"/>
                <c:pt idx="0">
                  <c:v>2515.4747919599999</c:v>
                </c:pt>
                <c:pt idx="1">
                  <c:v>7369.2502595533333</c:v>
                </c:pt>
                <c:pt idx="2">
                  <c:v>25328.292626999999</c:v>
                </c:pt>
                <c:pt idx="3">
                  <c:v>49400.543063766672</c:v>
                </c:pt>
                <c:pt idx="4">
                  <c:v>76159.720779999989</c:v>
                </c:pt>
                <c:pt idx="5">
                  <c:v>104360.67064436666</c:v>
                </c:pt>
                <c:pt idx="6">
                  <c:v>134186.94364290001</c:v>
                </c:pt>
                <c:pt idx="7">
                  <c:v>162015.33762943334</c:v>
                </c:pt>
                <c:pt idx="8">
                  <c:v>188604.79414103334</c:v>
                </c:pt>
                <c:pt idx="9">
                  <c:v>213458.34164</c:v>
                </c:pt>
                <c:pt idx="10">
                  <c:v>239369.36507900001</c:v>
                </c:pt>
              </c:numCache>
            </c:numRef>
          </c:xVal>
          <c:yVal>
            <c:numRef>
              <c:f>[1]Sheet1!$AK$2:$AK$12</c:f>
              <c:numCache>
                <c:formatCode>General</c:formatCode>
                <c:ptCount val="11"/>
                <c:pt idx="1">
                  <c:v>-0.70605126612892855</c:v>
                </c:pt>
                <c:pt idx="2">
                  <c:v>-0.45995222581271566</c:v>
                </c:pt>
                <c:pt idx="3">
                  <c:v>-0.19408680441648557</c:v>
                </c:pt>
                <c:pt idx="4">
                  <c:v>-0.17391490547081886</c:v>
                </c:pt>
                <c:pt idx="5">
                  <c:v>-1.2528242095995235E-2</c:v>
                </c:pt>
                <c:pt idx="6">
                  <c:v>3.9140567057673215E-2</c:v>
                </c:pt>
                <c:pt idx="7">
                  <c:v>9.8943275276051956E-2</c:v>
                </c:pt>
                <c:pt idx="8">
                  <c:v>0.12248126928121894</c:v>
                </c:pt>
                <c:pt idx="9">
                  <c:v>0.13958487615794091</c:v>
                </c:pt>
                <c:pt idx="10">
                  <c:v>0.18393319450803192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[2]Sheet1!$AL$2:$AL$17</c:f>
              <c:numCache>
                <c:formatCode>General</c:formatCode>
                <c:ptCount val="16"/>
                <c:pt idx="0">
                  <c:v>2722.5836246366666</c:v>
                </c:pt>
                <c:pt idx="1">
                  <c:v>43859.805339299994</c:v>
                </c:pt>
                <c:pt idx="2">
                  <c:v>125791.86203140001</c:v>
                </c:pt>
                <c:pt idx="3">
                  <c:v>240700.15517366666</c:v>
                </c:pt>
                <c:pt idx="4">
                  <c:v>384207.03470800002</c:v>
                </c:pt>
                <c:pt idx="5">
                  <c:v>550081.61634333339</c:v>
                </c:pt>
                <c:pt idx="6">
                  <c:v>729663.24277466664</c:v>
                </c:pt>
                <c:pt idx="7">
                  <c:v>923395.66245333327</c:v>
                </c:pt>
                <c:pt idx="8">
                  <c:v>1123146.0568890001</c:v>
                </c:pt>
                <c:pt idx="9">
                  <c:v>1325751.0573406667</c:v>
                </c:pt>
                <c:pt idx="10">
                  <c:v>1534206.2600356666</c:v>
                </c:pt>
                <c:pt idx="11">
                  <c:v>1742907.02988</c:v>
                </c:pt>
                <c:pt idx="12">
                  <c:v>1945440.1324166667</c:v>
                </c:pt>
                <c:pt idx="13">
                  <c:v>2148422.9221899998</c:v>
                </c:pt>
                <c:pt idx="14">
                  <c:v>2344706.9102633335</c:v>
                </c:pt>
                <c:pt idx="15">
                  <c:v>2533717.0905633331</c:v>
                </c:pt>
              </c:numCache>
            </c:numRef>
          </c:xVal>
          <c:yVal>
            <c:numRef>
              <c:f>[2]Sheet1!$AK$2:$AK$17</c:f>
              <c:numCache>
                <c:formatCode>General</c:formatCode>
                <c:ptCount val="16"/>
                <c:pt idx="1">
                  <c:v>-0.55523664901921022</c:v>
                </c:pt>
                <c:pt idx="2">
                  <c:v>-0.40485392051930391</c:v>
                </c:pt>
                <c:pt idx="3">
                  <c:v>-0.17352835981385803</c:v>
                </c:pt>
                <c:pt idx="4">
                  <c:v>-0.24745589546699159</c:v>
                </c:pt>
                <c:pt idx="5">
                  <c:v>-1.5243877271932188E-2</c:v>
                </c:pt>
                <c:pt idx="6">
                  <c:v>-0.19499043696748292</c:v>
                </c:pt>
                <c:pt idx="7">
                  <c:v>7.1168135843371561E-2</c:v>
                </c:pt>
                <c:pt idx="8">
                  <c:v>9.119058804466923E-4</c:v>
                </c:pt>
                <c:pt idx="9">
                  <c:v>3.7633912957753174E-2</c:v>
                </c:pt>
                <c:pt idx="10">
                  <c:v>0.14429736033531446</c:v>
                </c:pt>
                <c:pt idx="11">
                  <c:v>0.10508211793984881</c:v>
                </c:pt>
                <c:pt idx="12">
                  <c:v>0.10466979165443102</c:v>
                </c:pt>
                <c:pt idx="13">
                  <c:v>0.10305792650396825</c:v>
                </c:pt>
                <c:pt idx="14">
                  <c:v>0.17600702450437045</c:v>
                </c:pt>
                <c:pt idx="15">
                  <c:v>0.18478149165285754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[3]Sheet1!$AL$2:$AL$12</c:f>
              <c:numCache>
                <c:formatCode>General</c:formatCode>
                <c:ptCount val="11"/>
                <c:pt idx="0">
                  <c:v>2556.0498433166663</c:v>
                </c:pt>
                <c:pt idx="1">
                  <c:v>19947.490459600001</c:v>
                </c:pt>
                <c:pt idx="2">
                  <c:v>51321.077509900002</c:v>
                </c:pt>
                <c:pt idx="3">
                  <c:v>90638.674862666681</c:v>
                </c:pt>
                <c:pt idx="4">
                  <c:v>135775.63518106667</c:v>
                </c:pt>
                <c:pt idx="5">
                  <c:v>182157.4419312333</c:v>
                </c:pt>
                <c:pt idx="6">
                  <c:v>230725.84384566665</c:v>
                </c:pt>
                <c:pt idx="7">
                  <c:v>279898.81311533332</c:v>
                </c:pt>
                <c:pt idx="8">
                  <c:v>328777.82239633333</c:v>
                </c:pt>
                <c:pt idx="9">
                  <c:v>375151.09649433335</c:v>
                </c:pt>
                <c:pt idx="10">
                  <c:v>417071.63527299999</c:v>
                </c:pt>
              </c:numCache>
            </c:numRef>
          </c:xVal>
          <c:yVal>
            <c:numRef>
              <c:f>[3]Sheet1!$AK$2:$AK$12</c:f>
              <c:numCache>
                <c:formatCode>General</c:formatCode>
                <c:ptCount val="11"/>
                <c:pt idx="1">
                  <c:v>-0.65262833329556669</c:v>
                </c:pt>
                <c:pt idx="2">
                  <c:v>-0.30812391846028003</c:v>
                </c:pt>
                <c:pt idx="3">
                  <c:v>-0.23369233205721099</c:v>
                </c:pt>
                <c:pt idx="4">
                  <c:v>1.8954057987516482E-2</c:v>
                </c:pt>
                <c:pt idx="5">
                  <c:v>-4.032785581487891E-2</c:v>
                </c:pt>
                <c:pt idx="6">
                  <c:v>0.10091745549064901</c:v>
                </c:pt>
                <c:pt idx="7">
                  <c:v>4.9300687410046007E-2</c:v>
                </c:pt>
                <c:pt idx="8">
                  <c:v>0.15781244541759759</c:v>
                </c:pt>
                <c:pt idx="9">
                  <c:v>0.16227730569698551</c:v>
                </c:pt>
                <c:pt idx="10">
                  <c:v>0.1140885314607003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[4]Sheet1!$AL$2:$AL$16</c:f>
              <c:numCache>
                <c:formatCode>General</c:formatCode>
                <c:ptCount val="15"/>
                <c:pt idx="0">
                  <c:v>2691.0299018966666</c:v>
                </c:pt>
                <c:pt idx="1">
                  <c:v>37703.912981300004</c:v>
                </c:pt>
                <c:pt idx="2">
                  <c:v>106787.34644183335</c:v>
                </c:pt>
                <c:pt idx="3">
                  <c:v>198464.7302633333</c:v>
                </c:pt>
                <c:pt idx="4">
                  <c:v>312549.49699266668</c:v>
                </c:pt>
                <c:pt idx="5">
                  <c:v>441452.11121466663</c:v>
                </c:pt>
                <c:pt idx="6">
                  <c:v>579660.74060000002</c:v>
                </c:pt>
                <c:pt idx="7">
                  <c:v>725093.87252199987</c:v>
                </c:pt>
                <c:pt idx="8">
                  <c:v>876017.18164433341</c:v>
                </c:pt>
                <c:pt idx="9">
                  <c:v>1028448.6459476665</c:v>
                </c:pt>
                <c:pt idx="10">
                  <c:v>1180226.3532186665</c:v>
                </c:pt>
                <c:pt idx="11">
                  <c:v>1330848.3509603334</c:v>
                </c:pt>
                <c:pt idx="12">
                  <c:v>1474401.9476263335</c:v>
                </c:pt>
                <c:pt idx="13">
                  <c:v>1613592.7783003331</c:v>
                </c:pt>
                <c:pt idx="14">
                  <c:v>1738391.8924673332</c:v>
                </c:pt>
              </c:numCache>
            </c:numRef>
          </c:xVal>
          <c:yVal>
            <c:numRef>
              <c:f>[4]Sheet1!$AK$2:$AK$16</c:f>
              <c:numCache>
                <c:formatCode>General</c:formatCode>
                <c:ptCount val="15"/>
                <c:pt idx="1">
                  <c:v>-0.62419518553100561</c:v>
                </c:pt>
                <c:pt idx="2">
                  <c:v>-0.28837080116051617</c:v>
                </c:pt>
                <c:pt idx="3">
                  <c:v>-0.10983163666915507</c:v>
                </c:pt>
                <c:pt idx="4">
                  <c:v>-0.24855467100647527</c:v>
                </c:pt>
                <c:pt idx="5">
                  <c:v>1.9988980547508334E-2</c:v>
                </c:pt>
                <c:pt idx="6">
                  <c:v>-6.6140632797213286E-2</c:v>
                </c:pt>
                <c:pt idx="7">
                  <c:v>0.10132504833385481</c:v>
                </c:pt>
                <c:pt idx="8">
                  <c:v>5.5290502958180193E-2</c:v>
                </c:pt>
                <c:pt idx="9">
                  <c:v>5.8877101742463356E-2</c:v>
                </c:pt>
                <c:pt idx="10">
                  <c:v>0.1293693322270639</c:v>
                </c:pt>
                <c:pt idx="11">
                  <c:v>0.1576137901859756</c:v>
                </c:pt>
                <c:pt idx="12">
                  <c:v>0.17899874918137998</c:v>
                </c:pt>
                <c:pt idx="13">
                  <c:v>0.14144278474134586</c:v>
                </c:pt>
                <c:pt idx="14">
                  <c:v>0.26469412729394198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[5]Sheet1!$AL$2:$AL$18</c:f>
              <c:numCache>
                <c:formatCode>General</c:formatCode>
                <c:ptCount val="17"/>
                <c:pt idx="0">
                  <c:v>2740.1550688233333</c:v>
                </c:pt>
                <c:pt idx="1">
                  <c:v>48151.410099266672</c:v>
                </c:pt>
                <c:pt idx="2">
                  <c:v>140023.73074589999</c:v>
                </c:pt>
                <c:pt idx="3">
                  <c:v>272538.02467499999</c:v>
                </c:pt>
                <c:pt idx="4">
                  <c:v>439740.92971766664</c:v>
                </c:pt>
                <c:pt idx="5">
                  <c:v>633283.23345866671</c:v>
                </c:pt>
                <c:pt idx="6">
                  <c:v>847290.0021876666</c:v>
                </c:pt>
                <c:pt idx="7">
                  <c:v>1079249.2642293333</c:v>
                </c:pt>
                <c:pt idx="8">
                  <c:v>1321238.2197256668</c:v>
                </c:pt>
                <c:pt idx="9">
                  <c:v>1571170.907324</c:v>
                </c:pt>
                <c:pt idx="10">
                  <c:v>1823574.0032919999</c:v>
                </c:pt>
                <c:pt idx="11">
                  <c:v>2080882.7730066665</c:v>
                </c:pt>
                <c:pt idx="12">
                  <c:v>2341769.3260366665</c:v>
                </c:pt>
                <c:pt idx="13">
                  <c:v>2595675.0318933334</c:v>
                </c:pt>
                <c:pt idx="14">
                  <c:v>2846613.1900200001</c:v>
                </c:pt>
                <c:pt idx="15">
                  <c:v>3093770.9270099998</c:v>
                </c:pt>
                <c:pt idx="16">
                  <c:v>3332502.3303733333</c:v>
                </c:pt>
              </c:numCache>
            </c:numRef>
          </c:xVal>
          <c:yVal>
            <c:numRef>
              <c:f>[5]Sheet1!$AK$2:$AK$18</c:f>
              <c:numCache>
                <c:formatCode>General</c:formatCode>
                <c:ptCount val="17"/>
                <c:pt idx="1">
                  <c:v>-0.52992024383036329</c:v>
                </c:pt>
                <c:pt idx="2">
                  <c:v>-0.4526178563952778</c:v>
                </c:pt>
                <c:pt idx="3">
                  <c:v>-0.14994799588181601</c:v>
                </c:pt>
                <c:pt idx="4">
                  <c:v>-0.30974416433533181</c:v>
                </c:pt>
                <c:pt idx="5">
                  <c:v>-4.8656373532525513E-2</c:v>
                </c:pt>
                <c:pt idx="6">
                  <c:v>-0.16471268996780364</c:v>
                </c:pt>
                <c:pt idx="7">
                  <c:v>6.796617240530628E-3</c:v>
                </c:pt>
                <c:pt idx="8">
                  <c:v>-5.0201437626560159E-2</c:v>
                </c:pt>
                <c:pt idx="9">
                  <c:v>-3.1797318460938667E-3</c:v>
                </c:pt>
                <c:pt idx="10">
                  <c:v>9.3182206481999375E-2</c:v>
                </c:pt>
                <c:pt idx="11">
                  <c:v>4.6901743124891773E-2</c:v>
                </c:pt>
                <c:pt idx="12">
                  <c:v>7.2501387546333881E-2</c:v>
                </c:pt>
                <c:pt idx="13">
                  <c:v>8.919317487584974E-2</c:v>
                </c:pt>
                <c:pt idx="14">
                  <c:v>8.4917713707522519E-2</c:v>
                </c:pt>
                <c:pt idx="15">
                  <c:v>0.16176550449777738</c:v>
                </c:pt>
                <c:pt idx="16">
                  <c:v>0.12664249693403368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32144"/>
        <c:axId val="280632704"/>
      </c:scatterChart>
      <c:valAx>
        <c:axId val="280632144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632704"/>
        <c:crosses val="autoZero"/>
        <c:crossBetween val="midCat"/>
      </c:valAx>
      <c:valAx>
        <c:axId val="2806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63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1553163113756"/>
          <c:y val="0.26395952977163339"/>
          <c:w val="8.398178847607482E-2"/>
          <c:h val="0.482030558846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e_Ta</a:t>
            </a:r>
            <a:r>
              <a:rPr lang="en-US" altLang="ja-JP" baseline="0"/>
              <a:t> vs e_Th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19640526362708"/>
                  <c:y val="0.2182621772398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Sheet1!$K$2:$K$13</c:f>
              <c:numCache>
                <c:formatCode>General</c:formatCode>
                <c:ptCount val="12"/>
                <c:pt idx="0">
                  <c:v>0</c:v>
                </c:pt>
                <c:pt idx="1">
                  <c:v>-7.51942975664E-3</c:v>
                </c:pt>
                <c:pt idx="2">
                  <c:v>0.10195335522100001</c:v>
                </c:pt>
                <c:pt idx="3">
                  <c:v>0.321316846893</c:v>
                </c:pt>
                <c:pt idx="4">
                  <c:v>0.62041354688799999</c:v>
                </c:pt>
                <c:pt idx="5">
                  <c:v>0.963064679433</c:v>
                </c:pt>
                <c:pt idx="6">
                  <c:v>1.33587099734</c:v>
                </c:pt>
                <c:pt idx="7">
                  <c:v>1.7397244898199999</c:v>
                </c:pt>
                <c:pt idx="8">
                  <c:v>2.1573836923299998</c:v>
                </c:pt>
                <c:pt idx="9">
                  <c:v>2.5934352487100001</c:v>
                </c:pt>
                <c:pt idx="10">
                  <c:v>3.0299051078599999</c:v>
                </c:pt>
                <c:pt idx="11">
                  <c:v>3.4661883416000001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0</c:v>
                </c:pt>
                <c:pt idx="1">
                  <c:v>0.17679806481300001</c:v>
                </c:pt>
                <c:pt idx="2">
                  <c:v>0.46986191804100003</c:v>
                </c:pt>
                <c:pt idx="3">
                  <c:v>0.82744041210599995</c:v>
                </c:pt>
                <c:pt idx="4">
                  <c:v>1.2301510820599999</c:v>
                </c:pt>
                <c:pt idx="5">
                  <c:v>1.6681360536800001</c:v>
                </c:pt>
                <c:pt idx="6">
                  <c:v>2.1401371655200001</c:v>
                </c:pt>
                <c:pt idx="7">
                  <c:v>2.6492466641000001</c:v>
                </c:pt>
                <c:pt idx="8">
                  <c:v>3.17482301621</c:v>
                </c:pt>
                <c:pt idx="9">
                  <c:v>3.71875997748</c:v>
                </c:pt>
                <c:pt idx="10">
                  <c:v>4.2748534901899999</c:v>
                </c:pt>
                <c:pt idx="11">
                  <c:v>4.8353355368699997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3318604960484789E-2"/>
                  <c:y val="-0.11783432338686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2.88955635048E-2</c:v>
                </c:pt>
                <c:pt idx="2">
                  <c:v>0.122034816881</c:v>
                </c:pt>
                <c:pt idx="3">
                  <c:v>0.375713181678</c:v>
                </c:pt>
                <c:pt idx="4">
                  <c:v>0.72701213389300001</c:v>
                </c:pt>
                <c:pt idx="5">
                  <c:v>1.1423282424500001</c:v>
                </c:pt>
                <c:pt idx="6">
                  <c:v>1.5978758454999999</c:v>
                </c:pt>
                <c:pt idx="7">
                  <c:v>2.07144989808</c:v>
                </c:pt>
                <c:pt idx="8">
                  <c:v>2.5706581653999998</c:v>
                </c:pt>
                <c:pt idx="9">
                  <c:v>3.0825401082799999</c:v>
                </c:pt>
                <c:pt idx="10">
                  <c:v>3.5997949326200001</c:v>
                </c:pt>
              </c:numCache>
            </c:numRef>
          </c:xVal>
          <c:yVal>
            <c:numRef>
              <c:f>[1]Sheet1!$I$2:$I$12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0.112944632931</c:v>
                </c:pt>
                <c:pt idx="2">
                  <c:v>0.46275155698999998</c:v>
                </c:pt>
                <c:pt idx="3">
                  <c:v>0.90095018846200003</c:v>
                </c:pt>
                <c:pt idx="4">
                  <c:v>1.3939363577599999</c:v>
                </c:pt>
                <c:pt idx="5">
                  <c:v>1.93615011175</c:v>
                </c:pt>
                <c:pt idx="6">
                  <c:v>2.5131670861900002</c:v>
                </c:pt>
                <c:pt idx="7">
                  <c:v>3.1286209441400001</c:v>
                </c:pt>
                <c:pt idx="8">
                  <c:v>3.7674422456699999</c:v>
                </c:pt>
                <c:pt idx="9">
                  <c:v>4.4114544909299997</c:v>
                </c:pt>
                <c:pt idx="10">
                  <c:v>5.0655207770899997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33702736320224E-2"/>
                  <c:y val="0.20392159400205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[2]Sheet1!$K$2:$K$17</c:f>
              <c:numCache>
                <c:formatCode>General</c:formatCode>
                <c:ptCount val="16"/>
                <c:pt idx="0">
                  <c:v>0</c:v>
                </c:pt>
                <c:pt idx="1">
                  <c:v>-2.0740151358399999E-2</c:v>
                </c:pt>
                <c:pt idx="2">
                  <c:v>3.9520735906500001E-2</c:v>
                </c:pt>
                <c:pt idx="3">
                  <c:v>0.16592598198299999</c:v>
                </c:pt>
                <c:pt idx="4">
                  <c:v>0.35042848165500001</c:v>
                </c:pt>
                <c:pt idx="5">
                  <c:v>0.590966665635</c:v>
                </c:pt>
                <c:pt idx="6">
                  <c:v>0.85752776775499995</c:v>
                </c:pt>
                <c:pt idx="7">
                  <c:v>1.1397547406299999</c:v>
                </c:pt>
                <c:pt idx="8">
                  <c:v>1.4577811923899999</c:v>
                </c:pt>
                <c:pt idx="9">
                  <c:v>1.7774310472599999</c:v>
                </c:pt>
                <c:pt idx="10">
                  <c:v>2.1165968069700001</c:v>
                </c:pt>
                <c:pt idx="11">
                  <c:v>2.4697892319800001</c:v>
                </c:pt>
                <c:pt idx="12">
                  <c:v>2.8259712619399999</c:v>
                </c:pt>
                <c:pt idx="13">
                  <c:v>3.1821360110899999</c:v>
                </c:pt>
                <c:pt idx="14">
                  <c:v>3.5402390813200002</c:v>
                </c:pt>
                <c:pt idx="15">
                  <c:v>3.9192197022299999</c:v>
                </c:pt>
              </c:numCache>
            </c:numRef>
          </c:xVal>
          <c:yVal>
            <c:numRef>
              <c:f>[2]Sheet1!$I$2:$I$17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9.8317337471399993E-2</c:v>
                </c:pt>
                <c:pt idx="2">
                  <c:v>0.28211436620300001</c:v>
                </c:pt>
                <c:pt idx="3">
                  <c:v>0.52362424531100005</c:v>
                </c:pt>
                <c:pt idx="4">
                  <c:v>0.79481777413499999</c:v>
                </c:pt>
                <c:pt idx="5">
                  <c:v>1.1025048987599999</c:v>
                </c:pt>
                <c:pt idx="6">
                  <c:v>1.43364573688</c:v>
                </c:pt>
                <c:pt idx="7">
                  <c:v>1.79097357482</c:v>
                </c:pt>
                <c:pt idx="8">
                  <c:v>2.17786333454</c:v>
                </c:pt>
                <c:pt idx="9">
                  <c:v>2.5841536164400001</c:v>
                </c:pt>
                <c:pt idx="10">
                  <c:v>3.0060361039700001</c:v>
                </c:pt>
                <c:pt idx="11">
                  <c:v>3.4383422972100002</c:v>
                </c:pt>
                <c:pt idx="12">
                  <c:v>3.8837859605</c:v>
                </c:pt>
                <c:pt idx="13">
                  <c:v>4.3316005647900004</c:v>
                </c:pt>
                <c:pt idx="14">
                  <c:v>4.7980541774300001</c:v>
                </c:pt>
                <c:pt idx="15">
                  <c:v>5.27231004181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27192045217032"/>
                  <c:y val="0.36731906037341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9.4467804428999998E-3</c:v>
                </c:pt>
                <c:pt idx="2">
                  <c:v>0.14322042447200001</c:v>
                </c:pt>
                <c:pt idx="3">
                  <c:v>0.41777704494700002</c:v>
                </c:pt>
                <c:pt idx="4">
                  <c:v>0.75828817383000002</c:v>
                </c:pt>
                <c:pt idx="5">
                  <c:v>1.16062989986</c:v>
                </c:pt>
                <c:pt idx="6">
                  <c:v>1.5857393553400001</c:v>
                </c:pt>
                <c:pt idx="7">
                  <c:v>2.0298303123400001</c:v>
                </c:pt>
                <c:pt idx="8">
                  <c:v>2.4888451918499999</c:v>
                </c:pt>
                <c:pt idx="9">
                  <c:v>2.9687619056200001</c:v>
                </c:pt>
                <c:pt idx="10">
                  <c:v>3.4387139983699999</c:v>
                </c:pt>
              </c:numCache>
            </c:numRef>
          </c:xVal>
          <c:yVal>
            <c:numRef>
              <c:f>[3]Sheet1!$I$2:$I$12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0.22966111401600001</c:v>
                </c:pt>
                <c:pt idx="2">
                  <c:v>0.57928592958299996</c:v>
                </c:pt>
                <c:pt idx="3">
                  <c:v>0.99229709529499999</c:v>
                </c:pt>
                <c:pt idx="4">
                  <c:v>1.4506563371700001</c:v>
                </c:pt>
                <c:pt idx="5">
                  <c:v>1.95742026052</c:v>
                </c:pt>
                <c:pt idx="6">
                  <c:v>2.4933381966599999</c:v>
                </c:pt>
                <c:pt idx="7">
                  <c:v>3.0592847291799998</c:v>
                </c:pt>
                <c:pt idx="8">
                  <c:v>3.6476228993699999</c:v>
                </c:pt>
                <c:pt idx="9">
                  <c:v>4.2438198246400001</c:v>
                </c:pt>
                <c:pt idx="10">
                  <c:v>4.8478790500200004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61759482699398"/>
                  <c:y val="2.0047204372246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[4]Sheet1!$K$2:$K$16</c:f>
              <c:numCache>
                <c:formatCode>General</c:formatCode>
                <c:ptCount val="15"/>
                <c:pt idx="0">
                  <c:v>0</c:v>
                </c:pt>
                <c:pt idx="1">
                  <c:v>-1.7004943879199999E-2</c:v>
                </c:pt>
                <c:pt idx="2">
                  <c:v>5.8748082593499999E-2</c:v>
                </c:pt>
                <c:pt idx="3">
                  <c:v>0.21827641373000001</c:v>
                </c:pt>
                <c:pt idx="4">
                  <c:v>0.439358354141</c:v>
                </c:pt>
                <c:pt idx="5">
                  <c:v>0.71236986625599996</c:v>
                </c:pt>
                <c:pt idx="6">
                  <c:v>1.02560466304</c:v>
                </c:pt>
                <c:pt idx="7">
                  <c:v>1.3584595960300001</c:v>
                </c:pt>
                <c:pt idx="8">
                  <c:v>1.70791370329</c:v>
                </c:pt>
                <c:pt idx="9">
                  <c:v>2.08007815151</c:v>
                </c:pt>
                <c:pt idx="10">
                  <c:v>2.4642597031000002</c:v>
                </c:pt>
                <c:pt idx="11">
                  <c:v>2.85352923054</c:v>
                </c:pt>
                <c:pt idx="12">
                  <c:v>3.2537295853499999</c:v>
                </c:pt>
                <c:pt idx="13">
                  <c:v>3.6424913349599999</c:v>
                </c:pt>
                <c:pt idx="14">
                  <c:v>4.0559233585000003</c:v>
                </c:pt>
              </c:numCache>
            </c:numRef>
          </c:xVal>
          <c:yVal>
            <c:numRef>
              <c:f>[4]Sheet1!$I$2:$I$16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0.12387715243</c:v>
                </c:pt>
                <c:pt idx="2">
                  <c:v>0.34385982176300001</c:v>
                </c:pt>
                <c:pt idx="3">
                  <c:v>0.629120405918</c:v>
                </c:pt>
                <c:pt idx="4">
                  <c:v>0.94861554440600004</c:v>
                </c:pt>
                <c:pt idx="5">
                  <c:v>1.3004732963500001</c:v>
                </c:pt>
                <c:pt idx="6">
                  <c:v>1.68418123745</c:v>
                </c:pt>
                <c:pt idx="7">
                  <c:v>2.1007089363200002</c:v>
                </c:pt>
                <c:pt idx="8">
                  <c:v>2.53897312955</c:v>
                </c:pt>
                <c:pt idx="9">
                  <c:v>2.9987061994799999</c:v>
                </c:pt>
                <c:pt idx="10">
                  <c:v>3.4737672218200002</c:v>
                </c:pt>
                <c:pt idx="11">
                  <c:v>3.9608611899100001</c:v>
                </c:pt>
                <c:pt idx="12">
                  <c:v>4.4556120212800003</c:v>
                </c:pt>
                <c:pt idx="13">
                  <c:v>4.95601432524</c:v>
                </c:pt>
                <c:pt idx="14">
                  <c:v>5.4701829599599998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0615873025154"/>
                  <c:y val="7.450807844862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[5]Sheet1!$K$2:$K$18</c:f>
              <c:numCache>
                <c:formatCode>General</c:formatCode>
                <c:ptCount val="17"/>
                <c:pt idx="0">
                  <c:v>0</c:v>
                </c:pt>
                <c:pt idx="1">
                  <c:v>-2.4675457451700002E-2</c:v>
                </c:pt>
                <c:pt idx="2">
                  <c:v>2.7057212661500001E-2</c:v>
                </c:pt>
                <c:pt idx="3">
                  <c:v>0.129366424945</c:v>
                </c:pt>
                <c:pt idx="4">
                  <c:v>0.29941966411799997</c:v>
                </c:pt>
                <c:pt idx="5">
                  <c:v>0.50536559137500003</c:v>
                </c:pt>
                <c:pt idx="6">
                  <c:v>0.73201129560900002</c:v>
                </c:pt>
                <c:pt idx="7">
                  <c:v>0.99439447343200005</c:v>
                </c:pt>
                <c:pt idx="8">
                  <c:v>1.2792937821599999</c:v>
                </c:pt>
                <c:pt idx="9">
                  <c:v>1.55929376428</c:v>
                </c:pt>
                <c:pt idx="10">
                  <c:v>1.8625722302700001</c:v>
                </c:pt>
                <c:pt idx="11">
                  <c:v>2.1953022799599999</c:v>
                </c:pt>
                <c:pt idx="12">
                  <c:v>2.5171695794</c:v>
                </c:pt>
                <c:pt idx="13">
                  <c:v>2.84697140352</c:v>
                </c:pt>
                <c:pt idx="14">
                  <c:v>3.1817597225799998</c:v>
                </c:pt>
                <c:pt idx="15">
                  <c:v>3.5386834283500002</c:v>
                </c:pt>
                <c:pt idx="16">
                  <c:v>3.9055856877299999</c:v>
                </c:pt>
              </c:numCache>
            </c:numRef>
          </c:xVal>
          <c:yVal>
            <c:numRef>
              <c:f>[5]Sheet1!$I$2:$I$18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8.1665993608400003E-2</c:v>
                </c:pt>
                <c:pt idx="2">
                  <c:v>0.24055043375900001</c:v>
                </c:pt>
                <c:pt idx="3">
                  <c:v>0.45026113872899998</c:v>
                </c:pt>
                <c:pt idx="4">
                  <c:v>0.69094120819600002</c:v>
                </c:pt>
                <c:pt idx="5">
                  <c:v>0.961625825775</c:v>
                </c:pt>
                <c:pt idx="6">
                  <c:v>1.2603437183699999</c:v>
                </c:pt>
                <c:pt idx="7">
                  <c:v>1.5787492599399999</c:v>
                </c:pt>
                <c:pt idx="8">
                  <c:v>1.9256355833800001</c:v>
                </c:pt>
                <c:pt idx="9">
                  <c:v>2.2936254151700002</c:v>
                </c:pt>
                <c:pt idx="10">
                  <c:v>2.6778499780899998</c:v>
                </c:pt>
                <c:pt idx="11">
                  <c:v>3.0782831081099999</c:v>
                </c:pt>
                <c:pt idx="12">
                  <c:v>3.4892482345700002</c:v>
                </c:pt>
                <c:pt idx="13">
                  <c:v>3.9090794414999999</c:v>
                </c:pt>
                <c:pt idx="14">
                  <c:v>4.3375086706400001</c:v>
                </c:pt>
                <c:pt idx="15">
                  <c:v>4.7764131077099998</c:v>
                </c:pt>
                <c:pt idx="16">
                  <c:v>5.2260816828100003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37744"/>
        <c:axId val="280638304"/>
      </c:scatterChart>
      <c:valAx>
        <c:axId val="28063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638304"/>
        <c:crosses val="autoZero"/>
        <c:crossBetween val="midCat"/>
      </c:valAx>
      <c:valAx>
        <c:axId val="2806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63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e_Ta vs e_Tv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315817470129245E-2"/>
                  <c:y val="0.245553747882023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Sheet1!$I$2:$I$13</c:f>
              <c:numCache>
                <c:formatCode>General</c:formatCode>
                <c:ptCount val="12"/>
                <c:pt idx="0">
                  <c:v>0</c:v>
                </c:pt>
                <c:pt idx="1">
                  <c:v>0.17679806481300001</c:v>
                </c:pt>
                <c:pt idx="2">
                  <c:v>0.46986191804100003</c:v>
                </c:pt>
                <c:pt idx="3">
                  <c:v>0.82744041210599995</c:v>
                </c:pt>
                <c:pt idx="4">
                  <c:v>1.2301510820599999</c:v>
                </c:pt>
                <c:pt idx="5">
                  <c:v>1.6681360536800001</c:v>
                </c:pt>
                <c:pt idx="6">
                  <c:v>2.1401371655200001</c:v>
                </c:pt>
                <c:pt idx="7">
                  <c:v>2.6492466641000001</c:v>
                </c:pt>
                <c:pt idx="8">
                  <c:v>3.17482301621</c:v>
                </c:pt>
                <c:pt idx="9">
                  <c:v>3.71875997748</c:v>
                </c:pt>
                <c:pt idx="10">
                  <c:v>4.2748534901899999</c:v>
                </c:pt>
                <c:pt idx="11">
                  <c:v>4.8353355368699997</c:v>
                </c:pt>
              </c:numCache>
            </c:numRef>
          </c:xVal>
          <c:yVal>
            <c:numRef>
              <c:f>Sheet1!$M$2:$M$13</c:f>
              <c:numCache>
                <c:formatCode>General</c:formatCode>
                <c:ptCount val="12"/>
                <c:pt idx="0">
                  <c:v>0</c:v>
                </c:pt>
                <c:pt idx="1">
                  <c:v>-0.18278724329400001</c:v>
                </c:pt>
                <c:pt idx="2">
                  <c:v>-0.137014171622</c:v>
                </c:pt>
                <c:pt idx="3">
                  <c:v>-9.9353481369999996E-2</c:v>
                </c:pt>
                <c:pt idx="4">
                  <c:v>-3.9132667046799997E-2</c:v>
                </c:pt>
                <c:pt idx="5">
                  <c:v>2.46058959109E-2</c:v>
                </c:pt>
                <c:pt idx="6">
                  <c:v>0.12786550727099999</c:v>
                </c:pt>
                <c:pt idx="7">
                  <c:v>0.24123689519399999</c:v>
                </c:pt>
                <c:pt idx="8">
                  <c:v>0.37897965477599999</c:v>
                </c:pt>
                <c:pt idx="9">
                  <c:v>0.52467660267000005</c:v>
                </c:pt>
                <c:pt idx="10">
                  <c:v>0.66333809320600001</c:v>
                </c:pt>
                <c:pt idx="11">
                  <c:v>0.82244170528500005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099405336199654"/>
                  <c:y val="-0.19967124499557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0.112944632931</c:v>
                </c:pt>
                <c:pt idx="2">
                  <c:v>0.46275155698999998</c:v>
                </c:pt>
                <c:pt idx="3">
                  <c:v>0.90095018846200003</c:v>
                </c:pt>
                <c:pt idx="4">
                  <c:v>1.3939363577599999</c:v>
                </c:pt>
                <c:pt idx="5">
                  <c:v>1.93615011175</c:v>
                </c:pt>
                <c:pt idx="6">
                  <c:v>2.5131670861900002</c:v>
                </c:pt>
                <c:pt idx="7">
                  <c:v>3.1286209441400001</c:v>
                </c:pt>
                <c:pt idx="8">
                  <c:v>3.7674422456699999</c:v>
                </c:pt>
                <c:pt idx="9">
                  <c:v>4.4114544909299997</c:v>
                </c:pt>
                <c:pt idx="10">
                  <c:v>5.0655207770899997</c:v>
                </c:pt>
              </c:numCache>
            </c:numRef>
          </c:xVal>
          <c:yVal>
            <c:numRef>
              <c:f>[1]Sheet1!$M$2:$M$12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6.5848467770900004E-2</c:v>
                </c:pt>
                <c:pt idx="2">
                  <c:v>3.02479383603E-2</c:v>
                </c:pt>
                <c:pt idx="3">
                  <c:v>3.9362677192599997E-2</c:v>
                </c:pt>
                <c:pt idx="4">
                  <c:v>6.09566768358E-2</c:v>
                </c:pt>
                <c:pt idx="5">
                  <c:v>0.101427345163</c:v>
                </c:pt>
                <c:pt idx="6">
                  <c:v>0.15789478925600001</c:v>
                </c:pt>
                <c:pt idx="7">
                  <c:v>0.22742787231600001</c:v>
                </c:pt>
                <c:pt idx="8">
                  <c:v>0.31685360629999998</c:v>
                </c:pt>
                <c:pt idx="9">
                  <c:v>0.41901386175900002</c:v>
                </c:pt>
                <c:pt idx="10">
                  <c:v>0.52421283679200004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514521756037434"/>
                  <c:y val="0.287266272810424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9.8317337471399993E-2</c:v>
                </c:pt>
                <c:pt idx="2">
                  <c:v>0.28211436620300001</c:v>
                </c:pt>
                <c:pt idx="3">
                  <c:v>0.52362424531100005</c:v>
                </c:pt>
                <c:pt idx="4">
                  <c:v>0.79481777413499999</c:v>
                </c:pt>
                <c:pt idx="5">
                  <c:v>1.1025048987599999</c:v>
                </c:pt>
                <c:pt idx="6">
                  <c:v>1.43364573688</c:v>
                </c:pt>
                <c:pt idx="7">
                  <c:v>1.79097357482</c:v>
                </c:pt>
                <c:pt idx="8">
                  <c:v>2.17786333454</c:v>
                </c:pt>
                <c:pt idx="9">
                  <c:v>2.5841536164400001</c:v>
                </c:pt>
                <c:pt idx="10">
                  <c:v>3.0060361039700001</c:v>
                </c:pt>
                <c:pt idx="11">
                  <c:v>3.4383422972100002</c:v>
                </c:pt>
                <c:pt idx="12">
                  <c:v>3.8837859605</c:v>
                </c:pt>
                <c:pt idx="13">
                  <c:v>4.3316005647900004</c:v>
                </c:pt>
                <c:pt idx="14">
                  <c:v>4.7980541774300001</c:v>
                </c:pt>
                <c:pt idx="15">
                  <c:v>5.27231004181</c:v>
                </c:pt>
              </c:numCache>
            </c:numRef>
          </c:xVal>
          <c:yVal>
            <c:numRef>
              <c:f>[2]Sheet1!$M$2:$M$17</c:f>
              <c:numCache>
                <c:formatCode>General</c:formatCode>
                <c:ptCount val="16"/>
                <c:pt idx="0">
                  <c:v>0</c:v>
                </c:pt>
                <c:pt idx="1">
                  <c:v>-0.17662569046599999</c:v>
                </c:pt>
                <c:pt idx="2">
                  <c:v>-0.16667539188300001</c:v>
                </c:pt>
                <c:pt idx="3">
                  <c:v>-0.148336451289</c:v>
                </c:pt>
                <c:pt idx="4">
                  <c:v>-0.123128385194</c:v>
                </c:pt>
                <c:pt idx="5">
                  <c:v>-7.8269896071000003E-2</c:v>
                </c:pt>
                <c:pt idx="6">
                  <c:v>9.9847637295599999E-3</c:v>
                </c:pt>
                <c:pt idx="7">
                  <c:v>0.11247825017800001</c:v>
                </c:pt>
                <c:pt idx="8">
                  <c:v>0.22259340647600001</c:v>
                </c:pt>
                <c:pt idx="9">
                  <c:v>0.34304884460000001</c:v>
                </c:pt>
                <c:pt idx="10">
                  <c:v>0.47367314709000002</c:v>
                </c:pt>
                <c:pt idx="11">
                  <c:v>0.64496488439199995</c:v>
                </c:pt>
                <c:pt idx="12">
                  <c:v>0.80850408768199999</c:v>
                </c:pt>
                <c:pt idx="13">
                  <c:v>0.969511239001</c:v>
                </c:pt>
                <c:pt idx="14">
                  <c:v>1.1483404232200001</c:v>
                </c:pt>
                <c:pt idx="15">
                  <c:v>1.33766672672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9750395280843"/>
                  <c:y val="0.32782009566508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0.22966111401600001</c:v>
                </c:pt>
                <c:pt idx="2">
                  <c:v>0.57928592958299996</c:v>
                </c:pt>
                <c:pt idx="3">
                  <c:v>0.99229709529499999</c:v>
                </c:pt>
                <c:pt idx="4">
                  <c:v>1.4506563371700001</c:v>
                </c:pt>
                <c:pt idx="5">
                  <c:v>1.95742026052</c:v>
                </c:pt>
                <c:pt idx="6">
                  <c:v>2.4933381966599999</c:v>
                </c:pt>
                <c:pt idx="7">
                  <c:v>3.0592847291799998</c:v>
                </c:pt>
                <c:pt idx="8">
                  <c:v>3.6476228993699999</c:v>
                </c:pt>
                <c:pt idx="9">
                  <c:v>4.2438198246400001</c:v>
                </c:pt>
                <c:pt idx="10">
                  <c:v>4.8478790500200004</c:v>
                </c:pt>
              </c:numCache>
            </c:numRef>
          </c:xVal>
          <c:yVal>
            <c:numRef>
              <c:f>[3]Sheet1!$M$2:$M$12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-0.165464503634</c:v>
                </c:pt>
                <c:pt idx="2">
                  <c:v>-0.11339904918599999</c:v>
                </c:pt>
                <c:pt idx="3">
                  <c:v>-7.3105874440700006E-2</c:v>
                </c:pt>
                <c:pt idx="4">
                  <c:v>-2.5593465599700001E-2</c:v>
                </c:pt>
                <c:pt idx="5">
                  <c:v>3.0582789242399998E-2</c:v>
                </c:pt>
                <c:pt idx="6">
                  <c:v>0.13740715989300001</c:v>
                </c:pt>
                <c:pt idx="7">
                  <c:v>0.23810092375700001</c:v>
                </c:pt>
                <c:pt idx="8">
                  <c:v>0.36490219552499997</c:v>
                </c:pt>
                <c:pt idx="9">
                  <c:v>0.46856926151799999</c:v>
                </c:pt>
                <c:pt idx="10">
                  <c:v>0.62194967495800002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88819880333541"/>
                  <c:y val="-8.68880358669085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0.12387715243</c:v>
                </c:pt>
                <c:pt idx="2">
                  <c:v>0.34385982176300001</c:v>
                </c:pt>
                <c:pt idx="3">
                  <c:v>0.629120405918</c:v>
                </c:pt>
                <c:pt idx="4">
                  <c:v>0.94861554440600004</c:v>
                </c:pt>
                <c:pt idx="5">
                  <c:v>1.3004732963500001</c:v>
                </c:pt>
                <c:pt idx="6">
                  <c:v>1.68418123745</c:v>
                </c:pt>
                <c:pt idx="7">
                  <c:v>2.1007089363200002</c:v>
                </c:pt>
                <c:pt idx="8">
                  <c:v>2.53897312955</c:v>
                </c:pt>
                <c:pt idx="9">
                  <c:v>2.9987061994799999</c:v>
                </c:pt>
                <c:pt idx="10">
                  <c:v>3.4737672218200002</c:v>
                </c:pt>
                <c:pt idx="11">
                  <c:v>3.9608611899100001</c:v>
                </c:pt>
                <c:pt idx="12">
                  <c:v>4.4556120212800003</c:v>
                </c:pt>
                <c:pt idx="13">
                  <c:v>4.95601432524</c:v>
                </c:pt>
                <c:pt idx="14">
                  <c:v>5.4701829599599998</c:v>
                </c:pt>
              </c:numCache>
            </c:numRef>
          </c:xVal>
          <c:yVal>
            <c:numRef>
              <c:f>[4]Sheet1!$M$2:$M$16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-0.183104710921</c:v>
                </c:pt>
                <c:pt idx="2">
                  <c:v>-0.15639674848099999</c:v>
                </c:pt>
                <c:pt idx="3">
                  <c:v>-0.131301899098</c:v>
                </c:pt>
                <c:pt idx="4">
                  <c:v>-8.8933488966599999E-2</c:v>
                </c:pt>
                <c:pt idx="5">
                  <c:v>-8.7249314968500004E-3</c:v>
                </c:pt>
                <c:pt idx="6">
                  <c:v>7.6454647829700004E-2</c:v>
                </c:pt>
                <c:pt idx="7">
                  <c:v>0.17321437800700001</c:v>
                </c:pt>
                <c:pt idx="8">
                  <c:v>0.293746131834</c:v>
                </c:pt>
                <c:pt idx="9">
                  <c:v>0.44065184642100003</c:v>
                </c:pt>
                <c:pt idx="10">
                  <c:v>0.58197310244099998</c:v>
                </c:pt>
                <c:pt idx="11">
                  <c:v>0.73022793860099999</c:v>
                </c:pt>
                <c:pt idx="12">
                  <c:v>0.90762858516800005</c:v>
                </c:pt>
                <c:pt idx="13">
                  <c:v>1.09031226952</c:v>
                </c:pt>
                <c:pt idx="14">
                  <c:v>1.2612146468000001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142550561097028"/>
                  <c:y val="2.03813108215501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8.1665993608400003E-2</c:v>
                </c:pt>
                <c:pt idx="2">
                  <c:v>0.24055043375900001</c:v>
                </c:pt>
                <c:pt idx="3">
                  <c:v>0.45026113872899998</c:v>
                </c:pt>
                <c:pt idx="4">
                  <c:v>0.69094120819600002</c:v>
                </c:pt>
                <c:pt idx="5">
                  <c:v>0.961625825775</c:v>
                </c:pt>
                <c:pt idx="6">
                  <c:v>1.2603437183699999</c:v>
                </c:pt>
                <c:pt idx="7">
                  <c:v>1.5787492599399999</c:v>
                </c:pt>
                <c:pt idx="8">
                  <c:v>1.9256355833800001</c:v>
                </c:pt>
                <c:pt idx="9">
                  <c:v>2.2936254151700002</c:v>
                </c:pt>
                <c:pt idx="10">
                  <c:v>2.6778499780899998</c:v>
                </c:pt>
                <c:pt idx="11">
                  <c:v>3.0782831081099999</c:v>
                </c:pt>
                <c:pt idx="12">
                  <c:v>3.4892482345700002</c:v>
                </c:pt>
                <c:pt idx="13">
                  <c:v>3.9090794414999999</c:v>
                </c:pt>
                <c:pt idx="14">
                  <c:v>4.3375086706400001</c:v>
                </c:pt>
                <c:pt idx="15">
                  <c:v>4.7764131077099998</c:v>
                </c:pt>
                <c:pt idx="16">
                  <c:v>5.2260816828100003</c:v>
                </c:pt>
              </c:numCache>
            </c:numRef>
          </c:xVal>
          <c:yVal>
            <c:numRef>
              <c:f>[5]Sheet1!$M$2:$M$18</c:f>
              <c:numCache>
                <c:formatCode>General</c:formatCode>
                <c:ptCount val="17"/>
                <c:pt idx="0">
                  <c:v>0</c:v>
                </c:pt>
                <c:pt idx="1">
                  <c:v>-0.16975877487999999</c:v>
                </c:pt>
                <c:pt idx="2">
                  <c:v>-0.17046216753400001</c:v>
                </c:pt>
                <c:pt idx="3">
                  <c:v>-0.14791625707600001</c:v>
                </c:pt>
                <c:pt idx="4">
                  <c:v>-0.13921555238700001</c:v>
                </c:pt>
                <c:pt idx="5">
                  <c:v>-9.1703472768000005E-2</c:v>
                </c:pt>
                <c:pt idx="6">
                  <c:v>-3.4166949028599999E-2</c:v>
                </c:pt>
                <c:pt idx="7">
                  <c:v>7.9814074845900002E-2</c:v>
                </c:pt>
                <c:pt idx="8">
                  <c:v>0.18195188095699999</c:v>
                </c:pt>
                <c:pt idx="9">
                  <c:v>0.28609701869900001</c:v>
                </c:pt>
                <c:pt idx="10">
                  <c:v>0.409721690832</c:v>
                </c:pt>
                <c:pt idx="11">
                  <c:v>0.537214693859</c:v>
                </c:pt>
                <c:pt idx="12">
                  <c:v>0.68113506698199999</c:v>
                </c:pt>
                <c:pt idx="13">
                  <c:v>0.83207019150600003</c:v>
                </c:pt>
                <c:pt idx="14">
                  <c:v>0.99867697951599999</c:v>
                </c:pt>
                <c:pt idx="15">
                  <c:v>1.15082212085</c:v>
                </c:pt>
                <c:pt idx="16">
                  <c:v>1.30401064566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903088"/>
        <c:axId val="280903648"/>
      </c:scatterChart>
      <c:valAx>
        <c:axId val="28090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903648"/>
        <c:crosses val="autoZero"/>
        <c:crossBetween val="midCat"/>
      </c:valAx>
      <c:valAx>
        <c:axId val="2809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90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ev vs</a:t>
            </a:r>
            <a:r>
              <a:rPr lang="en-US" altLang="ja-JP" baseline="0"/>
              <a:t> p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Sheet1!$H$2:$H$18</c:f>
              <c:numCache>
                <c:formatCode>General</c:formatCode>
                <c:ptCount val="17"/>
                <c:pt idx="0">
                  <c:v>0.669157311059</c:v>
                </c:pt>
                <c:pt idx="1">
                  <c:v>0.66059279198599996</c:v>
                </c:pt>
                <c:pt idx="2">
                  <c:v>0.65702743561200005</c:v>
                </c:pt>
                <c:pt idx="3">
                  <c:v>0.65620651893000004</c:v>
                </c:pt>
                <c:pt idx="4">
                  <c:v>0.656986559784</c:v>
                </c:pt>
                <c:pt idx="5">
                  <c:v>0.65858737946299994</c:v>
                </c:pt>
                <c:pt idx="6">
                  <c:v>0.66088328755000003</c:v>
                </c:pt>
                <c:pt idx="7">
                  <c:v>0.66466620831099998</c:v>
                </c:pt>
                <c:pt idx="8">
                  <c:v>0.66831205754800005</c:v>
                </c:pt>
                <c:pt idx="9">
                  <c:v>0.67281535626300004</c:v>
                </c:pt>
                <c:pt idx="10">
                  <c:v>0.67677387552299995</c:v>
                </c:pt>
                <c:pt idx="11">
                  <c:v>0.68159959106000001</c:v>
                </c:pt>
                <c:pt idx="12">
                  <c:v>0.69093856991699998</c:v>
                </c:pt>
                <c:pt idx="13">
                  <c:v>0.71344643435499999</c:v>
                </c:pt>
                <c:pt idx="14">
                  <c:v>0.73365736169499995</c:v>
                </c:pt>
                <c:pt idx="15">
                  <c:v>0.75989913274300003</c:v>
                </c:pt>
                <c:pt idx="16">
                  <c:v>0.77403518719599995</c:v>
                </c:pt>
              </c:numCache>
            </c:numRef>
          </c:xVal>
          <c:yVal>
            <c:numRef>
              <c:f>Sheet1!$AL$2:$AL$18</c:f>
              <c:numCache>
                <c:formatCode>General</c:formatCode>
                <c:ptCount val="17"/>
                <c:pt idx="0">
                  <c:v>2628.7363384566665</c:v>
                </c:pt>
                <c:pt idx="1">
                  <c:v>28695.360281533332</c:v>
                </c:pt>
                <c:pt idx="2">
                  <c:v>77940.330432899995</c:v>
                </c:pt>
                <c:pt idx="3">
                  <c:v>140008.51703866667</c:v>
                </c:pt>
                <c:pt idx="4">
                  <c:v>213616.09823266664</c:v>
                </c:pt>
                <c:pt idx="5">
                  <c:v>294251.59353300004</c:v>
                </c:pt>
                <c:pt idx="6">
                  <c:v>377657.08791199996</c:v>
                </c:pt>
                <c:pt idx="7">
                  <c:v>465406.69704500004</c:v>
                </c:pt>
                <c:pt idx="8">
                  <c:v>555121.68472466664</c:v>
                </c:pt>
                <c:pt idx="9">
                  <c:v>641753.99755099998</c:v>
                </c:pt>
                <c:pt idx="10">
                  <c:v>725876.80681533332</c:v>
                </c:pt>
                <c:pt idx="11">
                  <c:v>805640.87890000001</c:v>
                </c:pt>
                <c:pt idx="12">
                  <c:v>872983.02084666665</c:v>
                </c:pt>
                <c:pt idx="13">
                  <c:v>882841.3188433334</c:v>
                </c:pt>
                <c:pt idx="14">
                  <c:v>809617.2979316666</c:v>
                </c:pt>
                <c:pt idx="15">
                  <c:v>780207.06103233341</c:v>
                </c:pt>
                <c:pt idx="16">
                  <c:v>741129.91105766676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[1]Sheet1!$H$2:$H$22</c:f>
              <c:numCache>
                <c:formatCode>General</c:formatCode>
                <c:ptCount val="21"/>
                <c:pt idx="0">
                  <c:v>0.66639920393499996</c:v>
                </c:pt>
                <c:pt idx="1">
                  <c:v>0.66399543185400001</c:v>
                </c:pt>
                <c:pt idx="2">
                  <c:v>0.66111647616900004</c:v>
                </c:pt>
                <c:pt idx="3">
                  <c:v>0.66271334744400001</c:v>
                </c:pt>
                <c:pt idx="4">
                  <c:v>0.66446645010899996</c:v>
                </c:pt>
                <c:pt idx="5">
                  <c:v>0.66913458300600004</c:v>
                </c:pt>
                <c:pt idx="6">
                  <c:v>0.67458942665199995</c:v>
                </c:pt>
                <c:pt idx="7">
                  <c:v>0.68120604074900004</c:v>
                </c:pt>
                <c:pt idx="8">
                  <c:v>0.68814664427100003</c:v>
                </c:pt>
                <c:pt idx="9">
                  <c:v>0.69543474577300002</c:v>
                </c:pt>
                <c:pt idx="10">
                  <c:v>0.70338931476199995</c:v>
                </c:pt>
                <c:pt idx="11">
                  <c:v>0.71358375624199999</c:v>
                </c:pt>
                <c:pt idx="12">
                  <c:v>0.72185379502000002</c:v>
                </c:pt>
                <c:pt idx="13">
                  <c:v>0.73535420229799997</c:v>
                </c:pt>
                <c:pt idx="14">
                  <c:v>0.76002962424499998</c:v>
                </c:pt>
                <c:pt idx="15">
                  <c:v>0.76969494942200001</c:v>
                </c:pt>
                <c:pt idx="16">
                  <c:v>0.79135584571499995</c:v>
                </c:pt>
                <c:pt idx="17">
                  <c:v>0.80615180037800005</c:v>
                </c:pt>
                <c:pt idx="18">
                  <c:v>0.82066995659300002</c:v>
                </c:pt>
                <c:pt idx="19">
                  <c:v>0.83237988097799998</c:v>
                </c:pt>
                <c:pt idx="20">
                  <c:v>0.84161996215199997</c:v>
                </c:pt>
              </c:numCache>
            </c:numRef>
          </c:xVal>
          <c:yVal>
            <c:numRef>
              <c:f>[1]Sheet1!$AL$2:$AL$22</c:f>
              <c:numCache>
                <c:formatCode>General</c:formatCode>
                <c:ptCount val="21"/>
                <c:pt idx="0">
                  <c:v>2515.4747919599999</c:v>
                </c:pt>
                <c:pt idx="1">
                  <c:v>7369.2502595533333</c:v>
                </c:pt>
                <c:pt idx="2">
                  <c:v>25328.292626999999</c:v>
                </c:pt>
                <c:pt idx="3">
                  <c:v>49400.543063766672</c:v>
                </c:pt>
                <c:pt idx="4">
                  <c:v>76159.720779999989</c:v>
                </c:pt>
                <c:pt idx="5">
                  <c:v>104360.67064436666</c:v>
                </c:pt>
                <c:pt idx="6">
                  <c:v>134186.94364290001</c:v>
                </c:pt>
                <c:pt idx="7">
                  <c:v>162015.33762943334</c:v>
                </c:pt>
                <c:pt idx="8">
                  <c:v>188604.79414103334</c:v>
                </c:pt>
                <c:pt idx="9">
                  <c:v>213458.34164</c:v>
                </c:pt>
                <c:pt idx="10">
                  <c:v>239369.36507900001</c:v>
                </c:pt>
                <c:pt idx="11">
                  <c:v>260588.73698333334</c:v>
                </c:pt>
                <c:pt idx="12">
                  <c:v>278776.51919733331</c:v>
                </c:pt>
                <c:pt idx="13">
                  <c:v>277316.525586</c:v>
                </c:pt>
                <c:pt idx="14">
                  <c:v>262834.2941623333</c:v>
                </c:pt>
                <c:pt idx="15">
                  <c:v>259877.62820366668</c:v>
                </c:pt>
                <c:pt idx="16">
                  <c:v>239984.43078466668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[2]Sheet1!$AL$1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[2]Sheet1!$H$2:$H$22</c:f>
              <c:numCache>
                <c:formatCode>General</c:formatCode>
                <c:ptCount val="21"/>
                <c:pt idx="0">
                  <c:v>0.66913343112099999</c:v>
                </c:pt>
                <c:pt idx="1">
                  <c:v>0.65843335421799998</c:v>
                </c:pt>
                <c:pt idx="2">
                  <c:v>0.651271657994</c:v>
                </c:pt>
                <c:pt idx="3">
                  <c:v>0.647773694791</c:v>
                </c:pt>
                <c:pt idx="4">
                  <c:v>0.64305980651799999</c:v>
                </c:pt>
                <c:pt idx="5">
                  <c:v>0.64203364061099999</c:v>
                </c:pt>
                <c:pt idx="6">
                  <c:v>0.63810672446700001</c:v>
                </c:pt>
                <c:pt idx="7">
                  <c:v>0.63851383399200001</c:v>
                </c:pt>
                <c:pt idx="8">
                  <c:v>0.63766538666499994</c:v>
                </c:pt>
                <c:pt idx="9">
                  <c:v>0.63743120925999996</c:v>
                </c:pt>
                <c:pt idx="10">
                  <c:v>0.63903546103499997</c:v>
                </c:pt>
                <c:pt idx="11">
                  <c:v>0.63991141178499999</c:v>
                </c:pt>
                <c:pt idx="12">
                  <c:v>0.64078517544199998</c:v>
                </c:pt>
                <c:pt idx="13">
                  <c:v>0.64158719462400005</c:v>
                </c:pt>
                <c:pt idx="14">
                  <c:v>0.64371388454</c:v>
                </c:pt>
                <c:pt idx="15">
                  <c:v>0.64602498064699998</c:v>
                </c:pt>
                <c:pt idx="16">
                  <c:v>0.67549807377299997</c:v>
                </c:pt>
                <c:pt idx="17">
                  <c:v>0.70194551813700001</c:v>
                </c:pt>
                <c:pt idx="18">
                  <c:v>0.72558047761300004</c:v>
                </c:pt>
                <c:pt idx="19">
                  <c:v>0.74272010639899999</c:v>
                </c:pt>
                <c:pt idx="20">
                  <c:v>0.74942898528599999</c:v>
                </c:pt>
              </c:numCache>
            </c:numRef>
          </c:xVal>
          <c:yVal>
            <c:numRef>
              <c:f>[2]Sheet1!$AL$2:$AL$22</c:f>
              <c:numCache>
                <c:formatCode>General</c:formatCode>
                <c:ptCount val="21"/>
                <c:pt idx="0">
                  <c:v>2722.5836246366666</c:v>
                </c:pt>
                <c:pt idx="1">
                  <c:v>43859.805339299994</c:v>
                </c:pt>
                <c:pt idx="2">
                  <c:v>125791.86203140001</c:v>
                </c:pt>
                <c:pt idx="3">
                  <c:v>240700.15517366666</c:v>
                </c:pt>
                <c:pt idx="4">
                  <c:v>384207.03470800002</c:v>
                </c:pt>
                <c:pt idx="5">
                  <c:v>550081.61634333339</c:v>
                </c:pt>
                <c:pt idx="6">
                  <c:v>729663.24277466664</c:v>
                </c:pt>
                <c:pt idx="7">
                  <c:v>923395.66245333327</c:v>
                </c:pt>
                <c:pt idx="8">
                  <c:v>1123146.0568890001</c:v>
                </c:pt>
                <c:pt idx="9">
                  <c:v>1325751.0573406667</c:v>
                </c:pt>
                <c:pt idx="10">
                  <c:v>1534206.2600356666</c:v>
                </c:pt>
                <c:pt idx="11">
                  <c:v>1742907.02988</c:v>
                </c:pt>
                <c:pt idx="12">
                  <c:v>1945440.1324166667</c:v>
                </c:pt>
                <c:pt idx="13">
                  <c:v>2148422.9221899998</c:v>
                </c:pt>
                <c:pt idx="14">
                  <c:v>2344706.9102633335</c:v>
                </c:pt>
                <c:pt idx="15">
                  <c:v>2533717.0905633331</c:v>
                </c:pt>
                <c:pt idx="16">
                  <c:v>2476147.9672166668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[3]Sheet1!$AL$1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[3]Sheet1!$H$2:$H$22</c:f>
              <c:numCache>
                <c:formatCode>General</c:formatCode>
                <c:ptCount val="21"/>
                <c:pt idx="0">
                  <c:v>0.66856762524799995</c:v>
                </c:pt>
                <c:pt idx="1">
                  <c:v>0.66148360454900001</c:v>
                </c:pt>
                <c:pt idx="2">
                  <c:v>0.65960356567800005</c:v>
                </c:pt>
                <c:pt idx="3">
                  <c:v>0.65891715554100005</c:v>
                </c:pt>
                <c:pt idx="4">
                  <c:v>0.66271595139999995</c:v>
                </c:pt>
                <c:pt idx="5">
                  <c:v>0.66523049103700005</c:v>
                </c:pt>
                <c:pt idx="6">
                  <c:v>0.67034931713599999</c:v>
                </c:pt>
                <c:pt idx="7">
                  <c:v>0.67424289687799999</c:v>
                </c:pt>
                <c:pt idx="8">
                  <c:v>0.68019538562799997</c:v>
                </c:pt>
                <c:pt idx="9">
                  <c:v>0.68619973532199996</c:v>
                </c:pt>
                <c:pt idx="10">
                  <c:v>0.69121646928500002</c:v>
                </c:pt>
                <c:pt idx="11">
                  <c:v>0.70293230756799996</c:v>
                </c:pt>
                <c:pt idx="12">
                  <c:v>0.72158282396999995</c:v>
                </c:pt>
                <c:pt idx="13">
                  <c:v>0.75704675798700005</c:v>
                </c:pt>
                <c:pt idx="14">
                  <c:v>0.77541323647299998</c:v>
                </c:pt>
                <c:pt idx="15">
                  <c:v>0.78313690683199999</c:v>
                </c:pt>
                <c:pt idx="16">
                  <c:v>0.79893115098</c:v>
                </c:pt>
                <c:pt idx="17">
                  <c:v>0.80890892131900005</c:v>
                </c:pt>
                <c:pt idx="18">
                  <c:v>0.81794738788099997</c:v>
                </c:pt>
                <c:pt idx="19">
                  <c:v>0.824322696094</c:v>
                </c:pt>
                <c:pt idx="20">
                  <c:v>0.83257688879400005</c:v>
                </c:pt>
              </c:numCache>
            </c:numRef>
          </c:xVal>
          <c:yVal>
            <c:numRef>
              <c:f>[3]Sheet1!$AL$2:$AL$22</c:f>
              <c:numCache>
                <c:formatCode>General</c:formatCode>
                <c:ptCount val="21"/>
                <c:pt idx="0">
                  <c:v>2556.0498433166663</c:v>
                </c:pt>
                <c:pt idx="1">
                  <c:v>19947.490459600001</c:v>
                </c:pt>
                <c:pt idx="2">
                  <c:v>51321.077509900002</c:v>
                </c:pt>
                <c:pt idx="3">
                  <c:v>90638.674862666681</c:v>
                </c:pt>
                <c:pt idx="4">
                  <c:v>135775.63518106667</c:v>
                </c:pt>
                <c:pt idx="5">
                  <c:v>182157.4419312333</c:v>
                </c:pt>
                <c:pt idx="6">
                  <c:v>230725.84384566665</c:v>
                </c:pt>
                <c:pt idx="7">
                  <c:v>279898.81311533332</c:v>
                </c:pt>
                <c:pt idx="8">
                  <c:v>328777.82239633333</c:v>
                </c:pt>
                <c:pt idx="9">
                  <c:v>375151.09649433335</c:v>
                </c:pt>
                <c:pt idx="10">
                  <c:v>417071.63527299999</c:v>
                </c:pt>
                <c:pt idx="11">
                  <c:v>436089.82460366673</c:v>
                </c:pt>
                <c:pt idx="12">
                  <c:v>438582.73709499999</c:v>
                </c:pt>
                <c:pt idx="13">
                  <c:v>416502.71381466667</c:v>
                </c:pt>
                <c:pt idx="14">
                  <c:v>381694.40478300001</c:v>
                </c:pt>
                <c:pt idx="15">
                  <c:v>388242.81343566667</c:v>
                </c:pt>
                <c:pt idx="16">
                  <c:v>366378.21504033334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[6]Sheet1!$AH$1</c:f>
              <c:strCache>
                <c:ptCount val="1"/>
                <c:pt idx="0">
                  <c:v>deq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[6]Sheet1!$H$2:$H$68</c:f>
              <c:numCache>
                <c:formatCode>General</c:formatCode>
                <c:ptCount val="67"/>
                <c:pt idx="0">
                  <c:v>0.66646536926099997</c:v>
                </c:pt>
                <c:pt idx="1">
                  <c:v>0.66556772195000002</c:v>
                </c:pt>
                <c:pt idx="2">
                  <c:v>0.66536663810399999</c:v>
                </c:pt>
                <c:pt idx="3">
                  <c:v>0.66302441650199995</c:v>
                </c:pt>
                <c:pt idx="4">
                  <c:v>0.66038939709400002</c:v>
                </c:pt>
                <c:pt idx="5">
                  <c:v>0.65767799919000003</c:v>
                </c:pt>
                <c:pt idx="6">
                  <c:v>0.65322336020299998</c:v>
                </c:pt>
                <c:pt idx="7">
                  <c:v>0.65145040859600001</c:v>
                </c:pt>
                <c:pt idx="8">
                  <c:v>0.64758750283400002</c:v>
                </c:pt>
                <c:pt idx="9">
                  <c:v>0.643154163981</c:v>
                </c:pt>
                <c:pt idx="10">
                  <c:v>0.63852400466000003</c:v>
                </c:pt>
                <c:pt idx="11">
                  <c:v>0.633348014741</c:v>
                </c:pt>
                <c:pt idx="12">
                  <c:v>0.62794881211200004</c:v>
                </c:pt>
                <c:pt idx="13">
                  <c:v>0.62583470071000002</c:v>
                </c:pt>
                <c:pt idx="14">
                  <c:v>0.62081168931899999</c:v>
                </c:pt>
                <c:pt idx="15">
                  <c:v>0.61991251754200005</c:v>
                </c:pt>
                <c:pt idx="16">
                  <c:v>0.61975572199499995</c:v>
                </c:pt>
                <c:pt idx="17">
                  <c:v>0.61942730607499996</c:v>
                </c:pt>
                <c:pt idx="18">
                  <c:v>0.61954613572999995</c:v>
                </c:pt>
                <c:pt idx="19">
                  <c:v>0.61937001910400002</c:v>
                </c:pt>
                <c:pt idx="20">
                  <c:v>0.61926614113900003</c:v>
                </c:pt>
                <c:pt idx="21">
                  <c:v>0.61948058070300005</c:v>
                </c:pt>
                <c:pt idx="22">
                  <c:v>0.61976108403499997</c:v>
                </c:pt>
                <c:pt idx="23">
                  <c:v>0.61983983604600001</c:v>
                </c:pt>
                <c:pt idx="24">
                  <c:v>0.61982703361799996</c:v>
                </c:pt>
                <c:pt idx="25">
                  <c:v>0.61990636369700003</c:v>
                </c:pt>
                <c:pt idx="26">
                  <c:v>0.61992653927600005</c:v>
                </c:pt>
                <c:pt idx="27">
                  <c:v>0.62010047130900003</c:v>
                </c:pt>
                <c:pt idx="28">
                  <c:v>0.62014200250200002</c:v>
                </c:pt>
                <c:pt idx="29">
                  <c:v>0.62025069367499996</c:v>
                </c:pt>
                <c:pt idx="30">
                  <c:v>0.62017174486100002</c:v>
                </c:pt>
                <c:pt idx="31">
                  <c:v>0.620187979532</c:v>
                </c:pt>
                <c:pt idx="32">
                  <c:v>0.62012017645899997</c:v>
                </c:pt>
                <c:pt idx="33">
                  <c:v>0.62004360295700001</c:v>
                </c:pt>
                <c:pt idx="34">
                  <c:v>0.62003210886000004</c:v>
                </c:pt>
                <c:pt idx="35">
                  <c:v>0.61995971701200003</c:v>
                </c:pt>
                <c:pt idx="36">
                  <c:v>0.62006655914099995</c:v>
                </c:pt>
                <c:pt idx="37">
                  <c:v>0.61997581659500001</c:v>
                </c:pt>
                <c:pt idx="38">
                  <c:v>0.62000134571099996</c:v>
                </c:pt>
                <c:pt idx="39">
                  <c:v>0.61991859899000001</c:v>
                </c:pt>
                <c:pt idx="40">
                  <c:v>0.61991266643599996</c:v>
                </c:pt>
                <c:pt idx="41">
                  <c:v>0.619853186936</c:v>
                </c:pt>
                <c:pt idx="42">
                  <c:v>0.61990588172500005</c:v>
                </c:pt>
                <c:pt idx="43">
                  <c:v>0.61995746249799999</c:v>
                </c:pt>
                <c:pt idx="44">
                  <c:v>0.61993297328499997</c:v>
                </c:pt>
                <c:pt idx="45">
                  <c:v>0.619946742537</c:v>
                </c:pt>
                <c:pt idx="46">
                  <c:v>0.61994728131400001</c:v>
                </c:pt>
                <c:pt idx="47">
                  <c:v>0.62001229483700004</c:v>
                </c:pt>
                <c:pt idx="48">
                  <c:v>0.62008149838000004</c:v>
                </c:pt>
                <c:pt idx="49">
                  <c:v>0.62203829102599995</c:v>
                </c:pt>
                <c:pt idx="50">
                  <c:v>0.62252962585500005</c:v>
                </c:pt>
                <c:pt idx="51">
                  <c:v>0.62290063769299997</c:v>
                </c:pt>
                <c:pt idx="52">
                  <c:v>0.62910073050500004</c:v>
                </c:pt>
                <c:pt idx="53">
                  <c:v>0.62985085873400004</c:v>
                </c:pt>
                <c:pt idx="54">
                  <c:v>0.63382601869199995</c:v>
                </c:pt>
                <c:pt idx="55">
                  <c:v>0.64741114942</c:v>
                </c:pt>
                <c:pt idx="56">
                  <c:v>0.65200140395999995</c:v>
                </c:pt>
                <c:pt idx="57">
                  <c:v>0.65695245660699997</c:v>
                </c:pt>
                <c:pt idx="58">
                  <c:v>0.66754180867900004</c:v>
                </c:pt>
                <c:pt idx="59">
                  <c:v>0.676611784306</c:v>
                </c:pt>
                <c:pt idx="60">
                  <c:v>0.68488369175999997</c:v>
                </c:pt>
                <c:pt idx="61">
                  <c:v>0.686614227962</c:v>
                </c:pt>
                <c:pt idx="62">
                  <c:v>0.68881401561099997</c:v>
                </c:pt>
                <c:pt idx="63">
                  <c:v>0.69065251975700004</c:v>
                </c:pt>
                <c:pt idx="64">
                  <c:v>0.69432723089500004</c:v>
                </c:pt>
                <c:pt idx="65">
                  <c:v>0.69482618938399998</c:v>
                </c:pt>
                <c:pt idx="66">
                  <c:v>0.69580284466700004</c:v>
                </c:pt>
              </c:numCache>
            </c:numRef>
          </c:xVal>
          <c:yVal>
            <c:numRef>
              <c:f>[6]Sheet1!$AH$2:$AH$68</c:f>
              <c:numCache>
                <c:formatCode>General</c:formatCode>
                <c:ptCount val="67"/>
                <c:pt idx="1">
                  <c:v>4.6976208129180796E-2</c:v>
                </c:pt>
                <c:pt idx="2">
                  <c:v>5.6304160414447704E-2</c:v>
                </c:pt>
                <c:pt idx="3">
                  <c:v>0.39811505437999622</c:v>
                </c:pt>
                <c:pt idx="4">
                  <c:v>0.20789140062729439</c:v>
                </c:pt>
                <c:pt idx="5">
                  <c:v>0.40040431729049342</c:v>
                </c:pt>
                <c:pt idx="6">
                  <c:v>0.26156521202294924</c:v>
                </c:pt>
                <c:pt idx="7">
                  <c:v>0.25824304121597663</c:v>
                </c:pt>
                <c:pt idx="8">
                  <c:v>0.42239489099796379</c:v>
                </c:pt>
                <c:pt idx="9">
                  <c:v>0.7307097810511114</c:v>
                </c:pt>
                <c:pt idx="10">
                  <c:v>0.91503973366028468</c:v>
                </c:pt>
                <c:pt idx="11">
                  <c:v>1.3084425780196196</c:v>
                </c:pt>
                <c:pt idx="12">
                  <c:v>1.1184560583688183</c:v>
                </c:pt>
                <c:pt idx="13">
                  <c:v>1.3217635047714484</c:v>
                </c:pt>
                <c:pt idx="14">
                  <c:v>4.8018526441744234</c:v>
                </c:pt>
                <c:pt idx="15">
                  <c:v>0.11271247258629202</c:v>
                </c:pt>
                <c:pt idx="16">
                  <c:v>0.12843013666380365</c:v>
                </c:pt>
                <c:pt idx="17">
                  <c:v>0.1245667143929019</c:v>
                </c:pt>
                <c:pt idx="18">
                  <c:v>0.13315602907588442</c:v>
                </c:pt>
                <c:pt idx="19">
                  <c:v>0.12693718310677937</c:v>
                </c:pt>
                <c:pt idx="20">
                  <c:v>0.12805209714531429</c:v>
                </c:pt>
                <c:pt idx="21">
                  <c:v>0.13410367833610337</c:v>
                </c:pt>
                <c:pt idx="22">
                  <c:v>0.13510680049695623</c:v>
                </c:pt>
                <c:pt idx="23">
                  <c:v>0.13075944697388664</c:v>
                </c:pt>
                <c:pt idx="24">
                  <c:v>0.12860535531111594</c:v>
                </c:pt>
                <c:pt idx="25">
                  <c:v>0.13015605013041665</c:v>
                </c:pt>
                <c:pt idx="26">
                  <c:v>0.12869334592139303</c:v>
                </c:pt>
                <c:pt idx="27">
                  <c:v>0.13145355165555195</c:v>
                </c:pt>
                <c:pt idx="28">
                  <c:v>0.12847455839357202</c:v>
                </c:pt>
                <c:pt idx="29">
                  <c:v>0.12954177434273184</c:v>
                </c:pt>
                <c:pt idx="30">
                  <c:v>0.12551635799066396</c:v>
                </c:pt>
                <c:pt idx="31">
                  <c:v>0.12717118974070374</c:v>
                </c:pt>
                <c:pt idx="32">
                  <c:v>0.12528777673722047</c:v>
                </c:pt>
                <c:pt idx="33">
                  <c:v>0.12494460266909435</c:v>
                </c:pt>
                <c:pt idx="34">
                  <c:v>0.12599636719186513</c:v>
                </c:pt>
                <c:pt idx="35">
                  <c:v>0.12461561935138654</c:v>
                </c:pt>
                <c:pt idx="36">
                  <c:v>0.12796710289568836</c:v>
                </c:pt>
                <c:pt idx="37">
                  <c:v>0.12375646495865666</c:v>
                </c:pt>
                <c:pt idx="38">
                  <c:v>0.12589753629478828</c:v>
                </c:pt>
                <c:pt idx="39">
                  <c:v>0.12359218717545239</c:v>
                </c:pt>
                <c:pt idx="40">
                  <c:v>0.1249710202877754</c:v>
                </c:pt>
                <c:pt idx="41">
                  <c:v>0.12380641920581503</c:v>
                </c:pt>
                <c:pt idx="42">
                  <c:v>0.125902543283269</c:v>
                </c:pt>
                <c:pt idx="43">
                  <c:v>0.12584650247195839</c:v>
                </c:pt>
                <c:pt idx="44">
                  <c:v>0.12445360727747534</c:v>
                </c:pt>
                <c:pt idx="45">
                  <c:v>0.12514821910459517</c:v>
                </c:pt>
                <c:pt idx="46">
                  <c:v>0.12477618734160245</c:v>
                </c:pt>
                <c:pt idx="47">
                  <c:v>0.12590543802361864</c:v>
                </c:pt>
                <c:pt idx="48">
                  <c:v>0.12587496144611876</c:v>
                </c:pt>
                <c:pt idx="49">
                  <c:v>0.1635180045583553</c:v>
                </c:pt>
                <c:pt idx="50">
                  <c:v>0.13406857107647951</c:v>
                </c:pt>
                <c:pt idx="51">
                  <c:v>0.13149832847289744</c:v>
                </c:pt>
                <c:pt idx="52">
                  <c:v>0.24793023980026518</c:v>
                </c:pt>
                <c:pt idx="53">
                  <c:v>0.1387755646852753</c:v>
                </c:pt>
                <c:pt idx="54">
                  <c:v>0.20318724009252165</c:v>
                </c:pt>
                <c:pt idx="55">
                  <c:v>0.39554686674277661</c:v>
                </c:pt>
                <c:pt idx="56">
                  <c:v>0.21575004801533026</c:v>
                </c:pt>
                <c:pt idx="57">
                  <c:v>0.22294512729327209</c:v>
                </c:pt>
                <c:pt idx="58">
                  <c:v>0.33650213073900659</c:v>
                </c:pt>
                <c:pt idx="59">
                  <c:v>0.31006758043722726</c:v>
                </c:pt>
                <c:pt idx="60">
                  <c:v>0.29499830045573106</c:v>
                </c:pt>
                <c:pt idx="61">
                  <c:v>0.16410224277431595</c:v>
                </c:pt>
                <c:pt idx="62">
                  <c:v>0.17337621686042226</c:v>
                </c:pt>
                <c:pt idx="63">
                  <c:v>0.16653100968983381</c:v>
                </c:pt>
                <c:pt idx="64">
                  <c:v>0.20301695675003373</c:v>
                </c:pt>
                <c:pt idx="65">
                  <c:v>0.13930460499418373</c:v>
                </c:pt>
                <c:pt idx="66">
                  <c:v>0.14892104382306925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909248"/>
        <c:axId val="280909808"/>
      </c:scatterChart>
      <c:valAx>
        <c:axId val="280909248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909808"/>
        <c:crosses val="autoZero"/>
        <c:crossBetween val="midCat"/>
      </c:valAx>
      <c:valAx>
        <c:axId val="28090980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90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q/p-M vs -dev/deq-ratioF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Sheet1!$AK$3:$AK$13</c:f>
              <c:numCache>
                <c:formatCode>General</c:formatCode>
                <c:ptCount val="11"/>
                <c:pt idx="0">
                  <c:v>-0.60061892880312828</c:v>
                </c:pt>
                <c:pt idx="1">
                  <c:v>-0.30138627592682421</c:v>
                </c:pt>
                <c:pt idx="2">
                  <c:v>-0.15177106377303382</c:v>
                </c:pt>
                <c:pt idx="3">
                  <c:v>-5.0695657991340543E-2</c:v>
                </c:pt>
                <c:pt idx="4">
                  <c:v>3.0398366953782174E-4</c:v>
                </c:pt>
                <c:pt idx="5">
                  <c:v>4.2741916863815621E-2</c:v>
                </c:pt>
                <c:pt idx="6">
                  <c:v>0.12562206492201283</c:v>
                </c:pt>
                <c:pt idx="7">
                  <c:v>0.1282502206012604</c:v>
                </c:pt>
                <c:pt idx="8">
                  <c:v>0.16931188578909095</c:v>
                </c:pt>
                <c:pt idx="9">
                  <c:v>0.14729969667299786</c:v>
                </c:pt>
                <c:pt idx="10">
                  <c:v>0.19067598618298803</c:v>
                </c:pt>
              </c:numCache>
            </c:numRef>
          </c:xVal>
          <c:yVal>
            <c:numRef>
              <c:f>Sheet1!$AR$3:$AR$13</c:f>
              <c:numCache>
                <c:formatCode>General</c:formatCode>
                <c:ptCount val="11"/>
                <c:pt idx="0">
                  <c:v>-0.62536512096859476</c:v>
                </c:pt>
                <c:pt idx="1">
                  <c:v>-0.42294753368724641</c:v>
                </c:pt>
                <c:pt idx="2">
                  <c:v>-0.31086285606040875</c:v>
                </c:pt>
                <c:pt idx="3">
                  <c:v>-0.24104388597826376</c:v>
                </c:pt>
                <c:pt idx="4">
                  <c:v>-0.19396764358514584</c:v>
                </c:pt>
                <c:pt idx="5">
                  <c:v>-0.16044596519094675</c:v>
                </c:pt>
                <c:pt idx="6">
                  <c:v>-0.13470915274278542</c:v>
                </c:pt>
                <c:pt idx="7">
                  <c:v>-0.11515326616515559</c:v>
                </c:pt>
                <c:pt idx="8">
                  <c:v>-9.9307889830176577E-2</c:v>
                </c:pt>
                <c:pt idx="9">
                  <c:v>-8.6681834016511E-2</c:v>
                </c:pt>
                <c:pt idx="10">
                  <c:v>-7.6059919619398869E-2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[1]Sheet1!$AK$3:$AK$12</c:f>
              <c:numCache>
                <c:formatCode>General</c:formatCode>
                <c:ptCount val="10"/>
                <c:pt idx="0">
                  <c:v>-0.70605126612892855</c:v>
                </c:pt>
                <c:pt idx="1">
                  <c:v>-0.45995222581271566</c:v>
                </c:pt>
                <c:pt idx="2">
                  <c:v>-0.19408680441648557</c:v>
                </c:pt>
                <c:pt idx="3">
                  <c:v>-0.17391490547081886</c:v>
                </c:pt>
                <c:pt idx="4">
                  <c:v>-1.2528242095995235E-2</c:v>
                </c:pt>
                <c:pt idx="5">
                  <c:v>3.9140567057673215E-2</c:v>
                </c:pt>
                <c:pt idx="6">
                  <c:v>9.8943275276051956E-2</c:v>
                </c:pt>
                <c:pt idx="7">
                  <c:v>0.12248126928121894</c:v>
                </c:pt>
                <c:pt idx="8">
                  <c:v>0.13958487615794091</c:v>
                </c:pt>
                <c:pt idx="9">
                  <c:v>0.18393319450803192</c:v>
                </c:pt>
              </c:numCache>
            </c:numRef>
          </c:xVal>
          <c:yVal>
            <c:numRef>
              <c:f>[1]Sheet1!$AR$3:$AR$12</c:f>
              <c:numCache>
                <c:formatCode>General</c:formatCode>
                <c:ptCount val="10"/>
                <c:pt idx="0">
                  <c:v>-0.7050217401312554</c:v>
                </c:pt>
                <c:pt idx="1">
                  <c:v>-0.45704668152304212</c:v>
                </c:pt>
                <c:pt idx="2">
                  <c:v>-0.32515329648552765</c:v>
                </c:pt>
                <c:pt idx="3">
                  <c:v>-0.24901848280926936</c:v>
                </c:pt>
                <c:pt idx="4">
                  <c:v>-0.19721548044255452</c:v>
                </c:pt>
                <c:pt idx="5">
                  <c:v>-0.16078982101697306</c:v>
                </c:pt>
                <c:pt idx="6">
                  <c:v>-0.13389285480267482</c:v>
                </c:pt>
                <c:pt idx="7">
                  <c:v>-0.11348033407664601</c:v>
                </c:pt>
                <c:pt idx="8">
                  <c:v>-9.7266602986196465E-2</c:v>
                </c:pt>
                <c:pt idx="9">
                  <c:v>-8.4206913835273622E-2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[2]Sheet1!$AK$4:$AK$17</c:f>
              <c:numCache>
                <c:formatCode>General</c:formatCode>
                <c:ptCount val="14"/>
                <c:pt idx="0">
                  <c:v>-0.40485392051930391</c:v>
                </c:pt>
                <c:pt idx="1">
                  <c:v>-0.17352835981385803</c:v>
                </c:pt>
                <c:pt idx="2">
                  <c:v>-0.24745589546699159</c:v>
                </c:pt>
                <c:pt idx="3">
                  <c:v>-1.5243877271932188E-2</c:v>
                </c:pt>
                <c:pt idx="4">
                  <c:v>-0.19499043696748292</c:v>
                </c:pt>
                <c:pt idx="5">
                  <c:v>7.1168135843371561E-2</c:v>
                </c:pt>
                <c:pt idx="6">
                  <c:v>9.119058804466923E-4</c:v>
                </c:pt>
                <c:pt idx="7">
                  <c:v>3.7633912957753174E-2</c:v>
                </c:pt>
                <c:pt idx="8">
                  <c:v>0.14429736033531446</c:v>
                </c:pt>
                <c:pt idx="9">
                  <c:v>0.10508211793984881</c:v>
                </c:pt>
                <c:pt idx="10">
                  <c:v>0.10466979165443102</c:v>
                </c:pt>
                <c:pt idx="11">
                  <c:v>0.10305792650396825</c:v>
                </c:pt>
                <c:pt idx="12">
                  <c:v>0.17600702450437045</c:v>
                </c:pt>
                <c:pt idx="13">
                  <c:v>0.18478149165285754</c:v>
                </c:pt>
              </c:numCache>
            </c:numRef>
          </c:xVal>
          <c:yVal>
            <c:numRef>
              <c:f>[2]Sheet1!$AR$4:$AR$17</c:f>
              <c:numCache>
                <c:formatCode>General</c:formatCode>
                <c:ptCount val="14"/>
                <c:pt idx="0">
                  <c:v>-0.44055653310526127</c:v>
                </c:pt>
                <c:pt idx="1">
                  <c:v>-0.32550084704637583</c:v>
                </c:pt>
                <c:pt idx="2">
                  <c:v>-0.25717351166609326</c:v>
                </c:pt>
                <c:pt idx="3">
                  <c:v>-0.20724091196645231</c:v>
                </c:pt>
                <c:pt idx="4">
                  <c:v>-0.17376871383379811</c:v>
                </c:pt>
                <c:pt idx="5">
                  <c:v>-0.14623111964914701</c:v>
                </c:pt>
                <c:pt idx="6">
                  <c:v>-0.12565045768316929</c:v>
                </c:pt>
                <c:pt idx="7">
                  <c:v>-0.10915496569718211</c:v>
                </c:pt>
                <c:pt idx="8">
                  <c:v>-9.5269827606434737E-2</c:v>
                </c:pt>
                <c:pt idx="9">
                  <c:v>-8.3919956283746461E-2</c:v>
                </c:pt>
                <c:pt idx="10">
                  <c:v>-7.4446520854500264E-2</c:v>
                </c:pt>
                <c:pt idx="11">
                  <c:v>-6.6361785651127075E-2</c:v>
                </c:pt>
                <c:pt idx="12">
                  <c:v>-5.9246381687300155E-2</c:v>
                </c:pt>
                <c:pt idx="13">
                  <c:v>-5.3019340556634771E-2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[3]Sheet1!$AK$3:$AK$12</c:f>
              <c:numCache>
                <c:formatCode>General</c:formatCode>
                <c:ptCount val="10"/>
                <c:pt idx="0">
                  <c:v>-0.65262833329556669</c:v>
                </c:pt>
                <c:pt idx="1">
                  <c:v>-0.30812391846028003</c:v>
                </c:pt>
                <c:pt idx="2">
                  <c:v>-0.23369233205721099</c:v>
                </c:pt>
                <c:pt idx="3">
                  <c:v>1.8954057987516482E-2</c:v>
                </c:pt>
                <c:pt idx="4">
                  <c:v>-4.032785581487891E-2</c:v>
                </c:pt>
                <c:pt idx="5">
                  <c:v>0.10091745549064901</c:v>
                </c:pt>
                <c:pt idx="6">
                  <c:v>4.9300687410046007E-2</c:v>
                </c:pt>
                <c:pt idx="7">
                  <c:v>0.15781244541759759</c:v>
                </c:pt>
                <c:pt idx="8">
                  <c:v>0.16227730569698551</c:v>
                </c:pt>
                <c:pt idx="9">
                  <c:v>0.1140885314607003</c:v>
                </c:pt>
              </c:numCache>
            </c:numRef>
          </c:xVal>
          <c:yVal>
            <c:numRef>
              <c:f>[3]Sheet1!$AR$3:$AR$12</c:f>
              <c:numCache>
                <c:formatCode>General</c:formatCode>
                <c:ptCount val="10"/>
                <c:pt idx="0">
                  <c:v>-0.61473420331168571</c:v>
                </c:pt>
                <c:pt idx="1">
                  <c:v>-0.41288713946889882</c:v>
                </c:pt>
                <c:pt idx="2">
                  <c:v>-0.3048110214117441</c:v>
                </c:pt>
                <c:pt idx="3">
                  <c:v>-0.23403282860484198</c:v>
                </c:pt>
                <c:pt idx="4">
                  <c:v>-0.18861354046435613</c:v>
                </c:pt>
                <c:pt idx="5">
                  <c:v>-0.15498146703281362</c:v>
                </c:pt>
                <c:pt idx="6">
                  <c:v>-0.13058128131646116</c:v>
                </c:pt>
                <c:pt idx="7">
                  <c:v>-0.11121138059901381</c:v>
                </c:pt>
                <c:pt idx="8">
                  <c:v>-9.5842582566132373E-2</c:v>
                </c:pt>
                <c:pt idx="9">
                  <c:v>-8.3549124659383051E-2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[4]Sheet1!$AK$3:$AK$16</c:f>
              <c:numCache>
                <c:formatCode>General</c:formatCode>
                <c:ptCount val="14"/>
                <c:pt idx="0">
                  <c:v>-0.62419518553100561</c:v>
                </c:pt>
                <c:pt idx="1">
                  <c:v>-0.28837080116051617</c:v>
                </c:pt>
                <c:pt idx="2">
                  <c:v>-0.10983163666915507</c:v>
                </c:pt>
                <c:pt idx="3">
                  <c:v>-0.24855467100647527</c:v>
                </c:pt>
                <c:pt idx="4">
                  <c:v>1.9988980547508334E-2</c:v>
                </c:pt>
                <c:pt idx="5">
                  <c:v>-6.6140632797213286E-2</c:v>
                </c:pt>
                <c:pt idx="6">
                  <c:v>0.10132504833385481</c:v>
                </c:pt>
                <c:pt idx="7">
                  <c:v>5.5290502958180193E-2</c:v>
                </c:pt>
                <c:pt idx="8">
                  <c:v>5.8877101742463356E-2</c:v>
                </c:pt>
                <c:pt idx="9">
                  <c:v>0.1293693322270639</c:v>
                </c:pt>
                <c:pt idx="10">
                  <c:v>0.1576137901859756</c:v>
                </c:pt>
                <c:pt idx="11">
                  <c:v>0.17899874918137998</c:v>
                </c:pt>
                <c:pt idx="12">
                  <c:v>0.14144278474134586</c:v>
                </c:pt>
                <c:pt idx="13">
                  <c:v>0.26469412729394198</c:v>
                </c:pt>
              </c:numCache>
            </c:numRef>
          </c:xVal>
          <c:yVal>
            <c:numRef>
              <c:f>[4]Sheet1!$AR$3:$AR$16</c:f>
              <c:numCache>
                <c:formatCode>General</c:formatCode>
                <c:ptCount val="14"/>
                <c:pt idx="0">
                  <c:v>-0.63857184186895999</c:v>
                </c:pt>
                <c:pt idx="1">
                  <c:v>-0.43259784175757532</c:v>
                </c:pt>
                <c:pt idx="2">
                  <c:v>-0.31726252583671288</c:v>
                </c:pt>
                <c:pt idx="3">
                  <c:v>-0.25058626556582364</c:v>
                </c:pt>
                <c:pt idx="4">
                  <c:v>-0.20159891582971914</c:v>
                </c:pt>
                <c:pt idx="5">
                  <c:v>-0.16797969126241002</c:v>
                </c:pt>
                <c:pt idx="6">
                  <c:v>-0.14137543875494621</c:v>
                </c:pt>
                <c:pt idx="7">
                  <c:v>-0.12123659426774155</c:v>
                </c:pt>
                <c:pt idx="8">
                  <c:v>-0.10515413185456246</c:v>
                </c:pt>
                <c:pt idx="9">
                  <c:v>-9.1862796724481693E-2</c:v>
                </c:pt>
                <c:pt idx="10">
                  <c:v>-8.0768782761494989E-2</c:v>
                </c:pt>
                <c:pt idx="11">
                  <c:v>-7.1420667392214449E-2</c:v>
                </c:pt>
                <c:pt idx="12">
                  <c:v>-6.358154310148123E-2</c:v>
                </c:pt>
                <c:pt idx="13">
                  <c:v>-5.6499482575043107E-2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[5]Sheet1!$AK$4:$AK$18</c:f>
              <c:numCache>
                <c:formatCode>General</c:formatCode>
                <c:ptCount val="15"/>
                <c:pt idx="0">
                  <c:v>-0.4526178563952778</c:v>
                </c:pt>
                <c:pt idx="1">
                  <c:v>-0.14994799588181601</c:v>
                </c:pt>
                <c:pt idx="2">
                  <c:v>-0.30974416433533181</c:v>
                </c:pt>
                <c:pt idx="3">
                  <c:v>-4.8656373532525513E-2</c:v>
                </c:pt>
                <c:pt idx="4">
                  <c:v>-0.16471268996780364</c:v>
                </c:pt>
                <c:pt idx="5">
                  <c:v>6.796617240530628E-3</c:v>
                </c:pt>
                <c:pt idx="6">
                  <c:v>-5.0201437626560159E-2</c:v>
                </c:pt>
                <c:pt idx="7">
                  <c:v>-3.1797318460938667E-3</c:v>
                </c:pt>
                <c:pt idx="8">
                  <c:v>9.3182206481999375E-2</c:v>
                </c:pt>
                <c:pt idx="9">
                  <c:v>4.6901743124891773E-2</c:v>
                </c:pt>
                <c:pt idx="10">
                  <c:v>7.2501387546333881E-2</c:v>
                </c:pt>
                <c:pt idx="11">
                  <c:v>8.919317487584974E-2</c:v>
                </c:pt>
                <c:pt idx="12">
                  <c:v>8.4917713707522519E-2</c:v>
                </c:pt>
                <c:pt idx="13">
                  <c:v>0.16176550449777738</c:v>
                </c:pt>
                <c:pt idx="14">
                  <c:v>0.12664249693403368</c:v>
                </c:pt>
              </c:numCache>
            </c:numRef>
          </c:xVal>
          <c:yVal>
            <c:numRef>
              <c:f>[5]Sheet1!$AR$4:$AR$18</c:f>
              <c:numCache>
                <c:formatCode>General</c:formatCode>
                <c:ptCount val="15"/>
                <c:pt idx="0">
                  <c:v>-0.4448524831806594</c:v>
                </c:pt>
                <c:pt idx="1">
                  <c:v>-0.32847064624927191</c:v>
                </c:pt>
                <c:pt idx="2">
                  <c:v>-0.26064589171706409</c:v>
                </c:pt>
                <c:pt idx="3">
                  <c:v>-0.21076058205807094</c:v>
                </c:pt>
                <c:pt idx="4">
                  <c:v>-0.17636063853208025</c:v>
                </c:pt>
                <c:pt idx="5">
                  <c:v>-0.14900322689489628</c:v>
                </c:pt>
                <c:pt idx="6">
                  <c:v>-0.12841842810402654</c:v>
                </c:pt>
                <c:pt idx="7">
                  <c:v>-0.11167504198631872</c:v>
                </c:pt>
                <c:pt idx="8">
                  <c:v>-9.7651658924251344E-2</c:v>
                </c:pt>
                <c:pt idx="9">
                  <c:v>-8.6304893037603775E-2</c:v>
                </c:pt>
                <c:pt idx="10">
                  <c:v>-7.6633872241632678E-2</c:v>
                </c:pt>
                <c:pt idx="11">
                  <c:v>-6.834235116591092E-2</c:v>
                </c:pt>
                <c:pt idx="12">
                  <c:v>-6.1246020818543849E-2</c:v>
                </c:pt>
                <c:pt idx="13">
                  <c:v>-5.4873079505852539E-2</c:v>
                </c:pt>
                <c:pt idx="14">
                  <c:v>-4.9391987349872581E-2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914848"/>
        <c:axId val="280915408"/>
      </c:scatterChart>
      <c:valAx>
        <c:axId val="28091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915408"/>
        <c:crosses val="autoZero"/>
        <c:crossBetween val="midCat"/>
      </c:valAx>
      <c:valAx>
        <c:axId val="2809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91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e_q_pred vs 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8210135659259535"/>
                  <c:y val="-3.8758977973039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Sheet1!$AE$2:$AE$13</c:f>
              <c:numCache>
                <c:formatCode>General</c:formatCode>
                <c:ptCount val="12"/>
                <c:pt idx="0">
                  <c:v>1.1782426886005244E-9</c:v>
                </c:pt>
                <c:pt idx="1">
                  <c:v>0.83001552430559766</c:v>
                </c:pt>
                <c:pt idx="2">
                  <c:v>1.7589948652665472</c:v>
                </c:pt>
                <c:pt idx="3">
                  <c:v>2.7416603735437604</c:v>
                </c:pt>
                <c:pt idx="4">
                  <c:v>3.7576796987193877</c:v>
                </c:pt>
                <c:pt idx="5">
                  <c:v>4.7930546241118881</c:v>
                </c:pt>
                <c:pt idx="6">
                  <c:v>5.8349244772073154</c:v>
                </c:pt>
                <c:pt idx="7">
                  <c:v>6.914758087843035</c:v>
                </c:pt>
                <c:pt idx="8">
                  <c:v>7.9833701226127234</c:v>
                </c:pt>
                <c:pt idx="9">
                  <c:v>9.0780800075120371</c:v>
                </c:pt>
                <c:pt idx="10">
                  <c:v>10.15510136159808</c:v>
                </c:pt>
                <c:pt idx="11">
                  <c:v>11.251465412258712</c:v>
                </c:pt>
              </c:numCache>
            </c:numRef>
          </c:xVal>
          <c:yVal>
            <c:numRef>
              <c:f>Sheet1!$AX$2:$AX$13</c:f>
              <c:numCache>
                <c:formatCode>General</c:formatCode>
                <c:ptCount val="12"/>
                <c:pt idx="0">
                  <c:v>0</c:v>
                </c:pt>
                <c:pt idx="1">
                  <c:v>0.32785260842472591</c:v>
                </c:pt>
                <c:pt idx="2">
                  <c:v>0.98473790785068327</c:v>
                </c:pt>
                <c:pt idx="3">
                  <c:v>1.828030388908142</c:v>
                </c:pt>
                <c:pt idx="4">
                  <c:v>2.853756560645158</c:v>
                </c:pt>
                <c:pt idx="5">
                  <c:v>3.9933758581170684</c:v>
                </c:pt>
                <c:pt idx="6">
                  <c:v>5.1785095759504767</c:v>
                </c:pt>
                <c:pt idx="7">
                  <c:v>6.4286439210938733</c:v>
                </c:pt>
                <c:pt idx="8">
                  <c:v>7.7091518448261676</c:v>
                </c:pt>
                <c:pt idx="9">
                  <c:v>8.9382122720426516</c:v>
                </c:pt>
                <c:pt idx="10">
                  <c:v>10.123777131383966</c:v>
                </c:pt>
                <c:pt idx="11">
                  <c:v>11.237901773609105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3731101219579545"/>
                  <c:y val="0.23513876935266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[1]Sheet1!$AE$2:$AE$12</c:f>
              <c:numCache>
                <c:formatCode>General</c:formatCode>
                <c:ptCount val="11"/>
                <c:pt idx="0">
                  <c:v>7.8712636408795333E-8</c:v>
                </c:pt>
                <c:pt idx="1">
                  <c:v>0.60385484924843991</c:v>
                </c:pt>
                <c:pt idx="2">
                  <c:v>1.5489256315891522</c:v>
                </c:pt>
                <c:pt idx="3">
                  <c:v>2.5823189195798366</c:v>
                </c:pt>
                <c:pt idx="4">
                  <c:v>3.616329679161276</c:v>
                </c:pt>
                <c:pt idx="5">
                  <c:v>4.708119553395461</c:v>
                </c:pt>
                <c:pt idx="6">
                  <c:v>5.8224228299217398</c:v>
                </c:pt>
                <c:pt idx="7">
                  <c:v>6.9544037559349565</c:v>
                </c:pt>
                <c:pt idx="8">
                  <c:v>8.087888554101534</c:v>
                </c:pt>
                <c:pt idx="9">
                  <c:v>9.2382312100566431</c:v>
                </c:pt>
                <c:pt idx="10">
                  <c:v>10.393042696659142</c:v>
                </c:pt>
              </c:numCache>
            </c:numRef>
          </c:xVal>
          <c:yVal>
            <c:numRef>
              <c:f>[1]Sheet1!$AX$2:$AX$12</c:f>
              <c:numCache>
                <c:formatCode>General</c:formatCode>
                <c:ptCount val="11"/>
                <c:pt idx="0">
                  <c:v>0</c:v>
                </c:pt>
                <c:pt idx="1">
                  <c:v>0.14966403971812714</c:v>
                </c:pt>
                <c:pt idx="2">
                  <c:v>0.75419574307525772</c:v>
                </c:pt>
                <c:pt idx="3">
                  <c:v>1.5999177869566343</c:v>
                </c:pt>
                <c:pt idx="4">
                  <c:v>2.5588916216418149</c:v>
                </c:pt>
                <c:pt idx="5">
                  <c:v>3.5817688453985008</c:v>
                </c:pt>
                <c:pt idx="6">
                  <c:v>4.6750074708023757</c:v>
                </c:pt>
                <c:pt idx="7">
                  <c:v>5.6979216728099011</c:v>
                </c:pt>
                <c:pt idx="8">
                  <c:v>6.6750493596311102</c:v>
                </c:pt>
                <c:pt idx="9">
                  <c:v>7.5847064855881428</c:v>
                </c:pt>
                <c:pt idx="10">
                  <c:v>8.533535499482225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6470316334728589"/>
                  <c:y val="0.33815507339820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[2]Sheet1!$AE$2:$AE$17</c:f>
              <c:numCache>
                <c:formatCode>General</c:formatCode>
                <c:ptCount val="16"/>
                <c:pt idx="0">
                  <c:v>2.531280308865322E-6</c:v>
                </c:pt>
                <c:pt idx="1">
                  <c:v>0.79227428895571161</c:v>
                </c:pt>
                <c:pt idx="2">
                  <c:v>1.6467493256652945</c:v>
                </c:pt>
                <c:pt idx="3">
                  <c:v>2.5786011719554747</c:v>
                </c:pt>
                <c:pt idx="4">
                  <c:v>3.4797714886515165</c:v>
                </c:pt>
                <c:pt idx="5">
                  <c:v>4.46032940890486</c:v>
                </c:pt>
                <c:pt idx="6">
                  <c:v>5.3807128307200633</c:v>
                </c:pt>
                <c:pt idx="7">
                  <c:v>6.3933386030602106</c:v>
                </c:pt>
                <c:pt idx="8">
                  <c:v>7.3773424148796956</c:v>
                </c:pt>
                <c:pt idx="9">
                  <c:v>8.3693944476711231</c:v>
                </c:pt>
                <c:pt idx="10">
                  <c:v>9.3997601185372393</c:v>
                </c:pt>
                <c:pt idx="11">
                  <c:v>10.42127381778735</c:v>
                </c:pt>
                <c:pt idx="12">
                  <c:v>11.4366759110223</c:v>
                </c:pt>
                <c:pt idx="13">
                  <c:v>12.453888443639299</c:v>
                </c:pt>
                <c:pt idx="14">
                  <c:v>13.494096944178469</c:v>
                </c:pt>
                <c:pt idx="15">
                  <c:v>14.54301115556521</c:v>
                </c:pt>
              </c:numCache>
            </c:numRef>
          </c:xVal>
          <c:yVal>
            <c:numRef>
              <c:f>[2]Sheet1!$AX$2:$AX$17</c:f>
              <c:numCache>
                <c:formatCode>General</c:formatCode>
                <c:ptCount val="16"/>
                <c:pt idx="0">
                  <c:v>0</c:v>
                </c:pt>
                <c:pt idx="1">
                  <c:v>0.14854016008244036</c:v>
                </c:pt>
                <c:pt idx="2">
                  <c:v>0.46046536705182289</c:v>
                </c:pt>
                <c:pt idx="3">
                  <c:v>0.91209846818702189</c:v>
                </c:pt>
                <c:pt idx="4">
                  <c:v>1.4961946721484658</c:v>
                </c:pt>
                <c:pt idx="5">
                  <c:v>2.1866457176067189</c:v>
                </c:pt>
                <c:pt idx="6">
                  <c:v>2.9417692620436089</c:v>
                </c:pt>
                <c:pt idx="7">
                  <c:v>3.762858238447468</c:v>
                </c:pt>
                <c:pt idx="8">
                  <c:v>4.6098432443501096</c:v>
                </c:pt>
                <c:pt idx="9">
                  <c:v>5.4655460158101015</c:v>
                </c:pt>
                <c:pt idx="10">
                  <c:v>6.3423579476966037</c:v>
                </c:pt>
                <c:pt idx="11">
                  <c:v>7.2134230461766373</c:v>
                </c:pt>
                <c:pt idx="12">
                  <c:v>8.0489753017865979</c:v>
                </c:pt>
                <c:pt idx="13">
                  <c:v>8.8787554386974783</c:v>
                </c:pt>
                <c:pt idx="14">
                  <c:v>9.6737895208700309</c:v>
                </c:pt>
                <c:pt idx="15">
                  <c:v>10.430400262291734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454810747340793E-2"/>
                  <c:y val="-0.19410227766865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[3]Sheet1!$AE$2:$AE$12</c:f>
              <c:numCache>
                <c:formatCode>General</c:formatCode>
                <c:ptCount val="11"/>
                <c:pt idx="0">
                  <c:v>9.588996263687477E-10</c:v>
                </c:pt>
                <c:pt idx="1">
                  <c:v>0.86439544855037098</c:v>
                </c:pt>
                <c:pt idx="2">
                  <c:v>1.8270880839220307</c:v>
                </c:pt>
                <c:pt idx="3">
                  <c:v>2.8131835652496848</c:v>
                </c:pt>
                <c:pt idx="4">
                  <c:v>3.8888826306841788</c:v>
                </c:pt>
                <c:pt idx="5">
                  <c:v>4.9384663104565565</c:v>
                </c:pt>
                <c:pt idx="6">
                  <c:v>6.0396844916037837</c:v>
                </c:pt>
                <c:pt idx="7">
                  <c:v>7.1192576157988006</c:v>
                </c:pt>
                <c:pt idx="8">
                  <c:v>8.2334755863341869</c:v>
                </c:pt>
                <c:pt idx="9">
                  <c:v>9.3529214808213137</c:v>
                </c:pt>
                <c:pt idx="10">
                  <c:v>10.457959603650322</c:v>
                </c:pt>
              </c:numCache>
            </c:numRef>
          </c:xVal>
          <c:yVal>
            <c:numRef>
              <c:f>[3]Sheet1!$AX$2:$AX$12</c:f>
              <c:numCache>
                <c:formatCode>General</c:formatCode>
                <c:ptCount val="11"/>
                <c:pt idx="0">
                  <c:v>0</c:v>
                </c:pt>
                <c:pt idx="1">
                  <c:v>0.36682728460913289</c:v>
                </c:pt>
                <c:pt idx="2">
                  <c:v>1.069171511298709</c:v>
                </c:pt>
                <c:pt idx="3">
                  <c:v>1.9719565656150422</c:v>
                </c:pt>
                <c:pt idx="4">
                  <c:v>3.0271417117703341</c:v>
                </c:pt>
                <c:pt idx="5">
                  <c:v>4.1237747847488615</c:v>
                </c:pt>
                <c:pt idx="6">
                  <c:v>5.2777155831302203</c:v>
                </c:pt>
                <c:pt idx="7">
                  <c:v>6.4468107928548273</c:v>
                </c:pt>
                <c:pt idx="8">
                  <c:v>7.6084836770708364</c:v>
                </c:pt>
                <c:pt idx="9">
                  <c:v>8.704583710111212</c:v>
                </c:pt>
                <c:pt idx="10">
                  <c:v>9.6845225951735223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1.4634476090760183E-2"/>
                  <c:y val="0.17386259003279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[4]Sheet1!$AE$2:$AE$16</c:f>
              <c:numCache>
                <c:formatCode>General</c:formatCode>
                <c:ptCount val="15"/>
                <c:pt idx="0">
                  <c:v>7.7290840394539373E-9</c:v>
                </c:pt>
                <c:pt idx="1">
                  <c:v>0.78881789650508294</c:v>
                </c:pt>
                <c:pt idx="2">
                  <c:v>1.6964328109948899</c:v>
                </c:pt>
                <c:pt idx="3">
                  <c:v>2.6687025817170649</c:v>
                </c:pt>
                <c:pt idx="4">
                  <c:v>3.5894703995944859</c:v>
                </c:pt>
                <c:pt idx="5">
                  <c:v>4.5971902850329718</c:v>
                </c:pt>
                <c:pt idx="6">
                  <c:v>5.5707389170981036</c:v>
                </c:pt>
                <c:pt idx="7">
                  <c:v>6.6047566541380522</c:v>
                </c:pt>
                <c:pt idx="8">
                  <c:v>7.6222196992331996</c:v>
                </c:pt>
                <c:pt idx="9">
                  <c:v>8.6452885353400131</c:v>
                </c:pt>
                <c:pt idx="10">
                  <c:v>9.6871456706652967</c:v>
                </c:pt>
                <c:pt idx="11">
                  <c:v>10.740525300466734</c:v>
                </c:pt>
                <c:pt idx="12">
                  <c:v>11.799224683651081</c:v>
                </c:pt>
                <c:pt idx="13">
                  <c:v>12.842394085569522</c:v>
                </c:pt>
                <c:pt idx="14">
                  <c:v>13.939128383436827</c:v>
                </c:pt>
              </c:numCache>
            </c:numRef>
          </c:xVal>
          <c:yVal>
            <c:numRef>
              <c:f>[4]Sheet1!$AX$2:$AX$16</c:f>
              <c:numCache>
                <c:formatCode>General</c:formatCode>
                <c:ptCount val="15"/>
                <c:pt idx="0">
                  <c:v>0</c:v>
                </c:pt>
                <c:pt idx="1">
                  <c:v>0.21956745620914278</c:v>
                </c:pt>
                <c:pt idx="2">
                  <c:v>0.67608465731172929</c:v>
                </c:pt>
                <c:pt idx="3">
                  <c:v>1.2991875096384944</c:v>
                </c:pt>
                <c:pt idx="4">
                  <c:v>2.0987545559134877</c:v>
                </c:pt>
                <c:pt idx="5">
                  <c:v>3.0194232534186689</c:v>
                </c:pt>
                <c:pt idx="6">
                  <c:v>4.0167615062381667</c:v>
                </c:pt>
                <c:pt idx="7">
                  <c:v>5.0710121136395214</c:v>
                </c:pt>
                <c:pt idx="8">
                  <c:v>6.1666303680256327</c:v>
                </c:pt>
                <c:pt idx="9">
                  <c:v>7.2672321148831349</c:v>
                </c:pt>
                <c:pt idx="10">
                  <c:v>8.3557717745118048</c:v>
                </c:pt>
                <c:pt idx="11">
                  <c:v>9.4284185963350566</c:v>
                </c:pt>
                <c:pt idx="12">
                  <c:v>10.440413364157113</c:v>
                </c:pt>
                <c:pt idx="13">
                  <c:v>11.410138247097093</c:v>
                </c:pt>
                <c:pt idx="14">
                  <c:v>12.267146932066279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5859765212118185E-2"/>
                  <c:y val="0.46154680843174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[5]Sheet1!$AE$2:$AE$18</c:f>
              <c:numCache>
                <c:formatCode>General</c:formatCode>
                <c:ptCount val="17"/>
                <c:pt idx="0">
                  <c:v>7.9876845878364592E-11</c:v>
                </c:pt>
                <c:pt idx="1">
                  <c:v>0.78844564873822742</c:v>
                </c:pt>
                <c:pt idx="2">
                  <c:v>1.6206165472530574</c:v>
                </c:pt>
                <c:pt idx="3">
                  <c:v>2.5471234733867654</c:v>
                </c:pt>
                <c:pt idx="4">
                  <c:v>3.4239152124484211</c:v>
                </c:pt>
                <c:pt idx="5">
                  <c:v>4.3781385242079391</c:v>
                </c:pt>
                <c:pt idx="6">
                  <c:v>5.2990118274572842</c:v>
                </c:pt>
                <c:pt idx="7">
                  <c:v>6.2776536759509556</c:v>
                </c:pt>
                <c:pt idx="8">
                  <c:v>7.2305419317242237</c:v>
                </c:pt>
                <c:pt idx="9">
                  <c:v>8.203357726998961</c:v>
                </c:pt>
                <c:pt idx="10">
                  <c:v>9.2076430177192403</c:v>
                </c:pt>
                <c:pt idx="11">
                  <c:v>10.190712166579036</c:v>
                </c:pt>
                <c:pt idx="12">
                  <c:v>11.186873665065443</c:v>
                </c:pt>
                <c:pt idx="13">
                  <c:v>12.189923798057709</c:v>
                </c:pt>
                <c:pt idx="14">
                  <c:v>13.186169417201416</c:v>
                </c:pt>
                <c:pt idx="15">
                  <c:v>14.215500696200856</c:v>
                </c:pt>
                <c:pt idx="16">
                  <c:v>15.2256821864807</c:v>
                </c:pt>
              </c:numCache>
            </c:numRef>
          </c:xVal>
          <c:yVal>
            <c:numRef>
              <c:f>[5]Sheet1!$AX$2:$AX$18</c:f>
              <c:numCache>
                <c:formatCode>General</c:formatCode>
                <c:ptCount val="17"/>
                <c:pt idx="0">
                  <c:v>0</c:v>
                </c:pt>
                <c:pt idx="1">
                  <c:v>7.9485618901577321E-2</c:v>
                </c:pt>
                <c:pt idx="2">
                  <c:v>0.24921213333126693</c:v>
                </c:pt>
                <c:pt idx="3">
                  <c:v>0.50332054620856159</c:v>
                </c:pt>
                <c:pt idx="4">
                  <c:v>0.83653861105183336</c:v>
                </c:pt>
                <c:pt idx="5">
                  <c:v>1.2308455508686231</c:v>
                </c:pt>
                <c:pt idx="6">
                  <c:v>1.6721953505777603</c:v>
                </c:pt>
                <c:pt idx="7">
                  <c:v>2.1546078229830496</c:v>
                </c:pt>
                <c:pt idx="8">
                  <c:v>2.6588403847394986</c:v>
                </c:pt>
                <c:pt idx="9">
                  <c:v>3.1785284463823587</c:v>
                </c:pt>
                <c:pt idx="10">
                  <c:v>3.6997728001789887</c:v>
                </c:pt>
                <c:pt idx="11">
                  <c:v>4.2275013259494019</c:v>
                </c:pt>
                <c:pt idx="12">
                  <c:v>4.7591405679894727</c:v>
                </c:pt>
                <c:pt idx="13">
                  <c:v>5.2705532784669931</c:v>
                </c:pt>
                <c:pt idx="14">
                  <c:v>5.7708800323728369</c:v>
                </c:pt>
                <c:pt idx="15">
                  <c:v>6.2580174114758211</c:v>
                </c:pt>
                <c:pt idx="16">
                  <c:v>6.7231608607857787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34896"/>
        <c:axId val="252235456"/>
      </c:scatterChart>
      <c:valAx>
        <c:axId val="25223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2235456"/>
        <c:crosses val="autoZero"/>
        <c:crossBetween val="midCat"/>
      </c:valAx>
      <c:valAx>
        <c:axId val="25223545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223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dev/deq</a:t>
            </a:r>
            <a:r>
              <a:rPr lang="en-US" altLang="ja-JP" baseline="0"/>
              <a:t> vs </a:t>
            </a:r>
            <a:r>
              <a:rPr lang="en-US" altLang="ja-JP"/>
              <a:t>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034483332167226E-2"/>
          <c:y val="0.17657667451380246"/>
          <c:w val="0.79457428522657048"/>
          <c:h val="0.71298188661138684"/>
        </c:manualLayout>
      </c:layout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Sheet1!$AE$2:$AE$13</c:f>
              <c:numCache>
                <c:formatCode>General</c:formatCode>
                <c:ptCount val="12"/>
                <c:pt idx="0">
                  <c:v>1.1782426886005244E-9</c:v>
                </c:pt>
                <c:pt idx="1">
                  <c:v>0.83001552430559766</c:v>
                </c:pt>
                <c:pt idx="2">
                  <c:v>1.7589948652665472</c:v>
                </c:pt>
                <c:pt idx="3">
                  <c:v>2.7416603735437604</c:v>
                </c:pt>
                <c:pt idx="4">
                  <c:v>3.7576796987193877</c:v>
                </c:pt>
                <c:pt idx="5">
                  <c:v>4.7930546241118881</c:v>
                </c:pt>
                <c:pt idx="6">
                  <c:v>5.8349244772073154</c:v>
                </c:pt>
                <c:pt idx="7">
                  <c:v>6.914758087843035</c:v>
                </c:pt>
                <c:pt idx="8">
                  <c:v>7.9833701226127234</c:v>
                </c:pt>
                <c:pt idx="9">
                  <c:v>9.0780800075120371</c:v>
                </c:pt>
                <c:pt idx="10">
                  <c:v>10.15510136159808</c:v>
                </c:pt>
                <c:pt idx="11">
                  <c:v>11.251465412258712</c:v>
                </c:pt>
              </c:numCache>
            </c:numRef>
          </c:xVal>
          <c:yVal>
            <c:numRef>
              <c:f>Sheet1!$AI$2:$AI$13</c:f>
              <c:numCache>
                <c:formatCode>General</c:formatCode>
                <c:ptCount val="12"/>
                <c:pt idx="1">
                  <c:v>-5.0015883972052755E-2</c:v>
                </c:pt>
                <c:pt idx="2">
                  <c:v>0.11675431842583991</c:v>
                </c:pt>
                <c:pt idx="3">
                  <c:v>0.19305150334722779</c:v>
                </c:pt>
                <c:pt idx="4">
                  <c:v>0.24314102858420697</c:v>
                </c:pt>
                <c:pt idx="5">
                  <c:v>0.25651586587963654</c:v>
                </c:pt>
                <c:pt idx="6">
                  <c:v>0.27023348259859609</c:v>
                </c:pt>
                <c:pt idx="7">
                  <c:v>0.32946424417086245</c:v>
                </c:pt>
                <c:pt idx="8">
                  <c:v>0.31241475540015978</c:v>
                </c:pt>
                <c:pt idx="9">
                  <c:v>0.33747507446577174</c:v>
                </c:pt>
                <c:pt idx="10">
                  <c:v>0.30200279823859294</c:v>
                </c:pt>
                <c:pt idx="11">
                  <c:v>0.33407952194868024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[1]Sheet1!$AE$2:$AE$12</c:f>
              <c:numCache>
                <c:formatCode>General</c:formatCode>
                <c:ptCount val="11"/>
                <c:pt idx="0">
                  <c:v>7.8712636408795333E-8</c:v>
                </c:pt>
                <c:pt idx="1">
                  <c:v>0.60385484924843991</c:v>
                </c:pt>
                <c:pt idx="2">
                  <c:v>1.5489256315891522</c:v>
                </c:pt>
                <c:pt idx="3">
                  <c:v>2.5823189195798366</c:v>
                </c:pt>
                <c:pt idx="4">
                  <c:v>3.616329679161276</c:v>
                </c:pt>
                <c:pt idx="5">
                  <c:v>4.708119553395461</c:v>
                </c:pt>
                <c:pt idx="6">
                  <c:v>5.8224228299217398</c:v>
                </c:pt>
                <c:pt idx="7">
                  <c:v>6.9544037559349565</c:v>
                </c:pt>
                <c:pt idx="8">
                  <c:v>8.087888554101534</c:v>
                </c:pt>
                <c:pt idx="9">
                  <c:v>9.2382312100566431</c:v>
                </c:pt>
                <c:pt idx="10">
                  <c:v>10.393042696659142</c:v>
                </c:pt>
              </c:numCache>
            </c:numRef>
          </c:xVal>
          <c:yVal>
            <c:numRef>
              <c:f>[1]Sheet1!$AI$2:$AI$12</c:f>
              <c:numCache>
                <c:formatCode>General</c:formatCode>
                <c:ptCount val="11"/>
                <c:pt idx="1">
                  <c:v>4.0842846288488374E-2</c:v>
                </c:pt>
                <c:pt idx="2">
                  <c:v>0.10787949529033893</c:v>
                </c:pt>
                <c:pt idx="3">
                  <c:v>0.283316482340563</c:v>
                </c:pt>
                <c:pt idx="4">
                  <c:v>0.24718256576763123</c:v>
                </c:pt>
                <c:pt idx="5">
                  <c:v>0.36868669352690009</c:v>
                </c:pt>
                <c:pt idx="6">
                  <c:v>0.38917513943375837</c:v>
                </c:pt>
                <c:pt idx="7">
                  <c:v>0.42597121092347212</c:v>
                </c:pt>
                <c:pt idx="8">
                  <c:v>0.43118470053842217</c:v>
                </c:pt>
                <c:pt idx="9">
                  <c:v>0.43350936839468679</c:v>
                </c:pt>
                <c:pt idx="10">
                  <c:v>0.46429708450470886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[2]Sheet1!$AE$2:$AE$17</c:f>
              <c:numCache>
                <c:formatCode>General</c:formatCode>
                <c:ptCount val="16"/>
                <c:pt idx="0">
                  <c:v>2.531280308865322E-6</c:v>
                </c:pt>
                <c:pt idx="1">
                  <c:v>0.79227428895571161</c:v>
                </c:pt>
                <c:pt idx="2">
                  <c:v>1.6467493256652945</c:v>
                </c:pt>
                <c:pt idx="3">
                  <c:v>2.5786011719554747</c:v>
                </c:pt>
                <c:pt idx="4">
                  <c:v>3.4797714886515165</c:v>
                </c:pt>
                <c:pt idx="5">
                  <c:v>4.46032940890486</c:v>
                </c:pt>
                <c:pt idx="6">
                  <c:v>5.3807128307200633</c:v>
                </c:pt>
                <c:pt idx="7">
                  <c:v>6.3933386030602106</c:v>
                </c:pt>
                <c:pt idx="8">
                  <c:v>7.3773424148796956</c:v>
                </c:pt>
                <c:pt idx="9">
                  <c:v>8.3693944476711231</c:v>
                </c:pt>
                <c:pt idx="10">
                  <c:v>9.3997601185372393</c:v>
                </c:pt>
                <c:pt idx="11">
                  <c:v>10.42127381778735</c:v>
                </c:pt>
                <c:pt idx="12">
                  <c:v>11.4366759110223</c:v>
                </c:pt>
                <c:pt idx="13">
                  <c:v>12.453888443639299</c:v>
                </c:pt>
                <c:pt idx="14">
                  <c:v>13.494096944178469</c:v>
                </c:pt>
                <c:pt idx="15">
                  <c:v>14.54301115556521</c:v>
                </c:pt>
              </c:numCache>
            </c:numRef>
          </c:xVal>
          <c:yVal>
            <c:numRef>
              <c:f>[2]Sheet1!$AI$2:$AI$17</c:f>
              <c:numCache>
                <c:formatCode>General</c:formatCode>
                <c:ptCount val="16"/>
                <c:pt idx="1">
                  <c:v>-6.2048018398319645E-2</c:v>
                </c:pt>
                <c:pt idx="2">
                  <c:v>-4.6859977566318184E-2</c:v>
                </c:pt>
                <c:pt idx="3">
                  <c:v>0.10618214039800114</c:v>
                </c:pt>
                <c:pt idx="4">
                  <c:v>-2.1924240778651686E-2</c:v>
                </c:pt>
                <c:pt idx="5">
                  <c:v>0.16993265795957338</c:v>
                </c:pt>
                <c:pt idx="6">
                  <c:v>-4.0853242139867352E-2</c:v>
                </c:pt>
                <c:pt idx="7">
                  <c:v>0.19991441602661708</c:v>
                </c:pt>
                <c:pt idx="8">
                  <c:v>0.10886873797094514</c:v>
                </c:pt>
                <c:pt idx="9">
                  <c:v>0.12821332560205365</c:v>
                </c:pt>
                <c:pt idx="10">
                  <c:v>0.21974677545261531</c:v>
                </c:pt>
                <c:pt idx="11">
                  <c:v>0.16744754833402556</c:v>
                </c:pt>
                <c:pt idx="12">
                  <c:v>0.15585393274086612</c:v>
                </c:pt>
                <c:pt idx="13">
                  <c:v>0.14422389569489544</c:v>
                </c:pt>
                <c:pt idx="14">
                  <c:v>0.2084072696498479</c:v>
                </c:pt>
                <c:pt idx="15">
                  <c:v>0.20945477774799928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[3]Sheet1!$AE$2:$AE$12</c:f>
              <c:numCache>
                <c:formatCode>General</c:formatCode>
                <c:ptCount val="11"/>
                <c:pt idx="0">
                  <c:v>9.588996263687477E-10</c:v>
                </c:pt>
                <c:pt idx="1">
                  <c:v>0.86439544855037098</c:v>
                </c:pt>
                <c:pt idx="2">
                  <c:v>1.8270880839220307</c:v>
                </c:pt>
                <c:pt idx="3">
                  <c:v>2.8131835652496848</c:v>
                </c:pt>
                <c:pt idx="4">
                  <c:v>3.8888826306841788</c:v>
                </c:pt>
                <c:pt idx="5">
                  <c:v>4.9384663104565565</c:v>
                </c:pt>
                <c:pt idx="6">
                  <c:v>6.0396844916037837</c:v>
                </c:pt>
                <c:pt idx="7">
                  <c:v>7.1192576157988006</c:v>
                </c:pt>
                <c:pt idx="8">
                  <c:v>8.2334755863341869</c:v>
                </c:pt>
                <c:pt idx="9">
                  <c:v>9.3529214808213137</c:v>
                </c:pt>
                <c:pt idx="10">
                  <c:v>10.457959603650322</c:v>
                </c:pt>
              </c:numCache>
            </c:numRef>
          </c:xVal>
          <c:yVal>
            <c:numRef>
              <c:f>[3]Sheet1!$AI$2:$AI$12</c:f>
              <c:numCache>
                <c:formatCode>General</c:formatCode>
                <c:ptCount val="11"/>
                <c:pt idx="1">
                  <c:v>-5.1394653408672643E-2</c:v>
                </c:pt>
                <c:pt idx="2">
                  <c:v>0.16424718930868293</c:v>
                </c:pt>
                <c:pt idx="3">
                  <c:v>0.16525783709594841</c:v>
                </c:pt>
                <c:pt idx="4">
                  <c:v>0.36754258371404336</c:v>
                </c:pt>
                <c:pt idx="5">
                  <c:v>0.27255207952320798</c:v>
                </c:pt>
                <c:pt idx="6">
                  <c:v>0.38562228960070855</c:v>
                </c:pt>
                <c:pt idx="7">
                  <c:v>0.31133034989955954</c:v>
                </c:pt>
                <c:pt idx="8">
                  <c:v>0.40119168171511116</c:v>
                </c:pt>
                <c:pt idx="9">
                  <c:v>0.39052838706837911</c:v>
                </c:pt>
                <c:pt idx="10">
                  <c:v>0.330298467982723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[4]Sheet1!$AE$2:$AE$16</c:f>
              <c:numCache>
                <c:formatCode>General</c:formatCode>
                <c:ptCount val="15"/>
                <c:pt idx="0">
                  <c:v>7.7290840394539373E-9</c:v>
                </c:pt>
                <c:pt idx="1">
                  <c:v>0.78881789650508294</c:v>
                </c:pt>
                <c:pt idx="2">
                  <c:v>1.6964328109948899</c:v>
                </c:pt>
                <c:pt idx="3">
                  <c:v>2.6687025817170649</c:v>
                </c:pt>
                <c:pt idx="4">
                  <c:v>3.5894703995944859</c:v>
                </c:pt>
                <c:pt idx="5">
                  <c:v>4.5971902850329718</c:v>
                </c:pt>
                <c:pt idx="6">
                  <c:v>5.5707389170981036</c:v>
                </c:pt>
                <c:pt idx="7">
                  <c:v>6.6047566541380522</c:v>
                </c:pt>
                <c:pt idx="8">
                  <c:v>7.6222196992331996</c:v>
                </c:pt>
                <c:pt idx="9">
                  <c:v>8.6452885353400131</c:v>
                </c:pt>
                <c:pt idx="10">
                  <c:v>9.6871456706652967</c:v>
                </c:pt>
                <c:pt idx="11">
                  <c:v>10.740525300466734</c:v>
                </c:pt>
                <c:pt idx="12">
                  <c:v>11.799224683651081</c:v>
                </c:pt>
                <c:pt idx="13">
                  <c:v>12.842394085569522</c:v>
                </c:pt>
                <c:pt idx="14">
                  <c:v>13.939128383436827</c:v>
                </c:pt>
              </c:numCache>
            </c:numRef>
          </c:xVal>
          <c:yVal>
            <c:numRef>
              <c:f>[4]Sheet1!$AI$2:$AI$16</c:f>
              <c:numCache>
                <c:formatCode>General</c:formatCode>
                <c:ptCount val="15"/>
                <c:pt idx="1">
                  <c:v>-0.11074208538079086</c:v>
                </c:pt>
                <c:pt idx="2">
                  <c:v>8.9969369627914908E-2</c:v>
                </c:pt>
                <c:pt idx="3">
                  <c:v>0.19277198405871621</c:v>
                </c:pt>
                <c:pt idx="4">
                  <c:v>6.6666663472654346E-4</c:v>
                </c:pt>
                <c:pt idx="5">
                  <c:v>0.2297789426055418</c:v>
                </c:pt>
                <c:pt idx="6">
                  <c:v>0.11323347460248688</c:v>
                </c:pt>
                <c:pt idx="7">
                  <c:v>0.25614555927382932</c:v>
                </c:pt>
                <c:pt idx="8">
                  <c:v>0.18967887126291841</c:v>
                </c:pt>
                <c:pt idx="9">
                  <c:v>0.1761483333410791</c:v>
                </c:pt>
                <c:pt idx="10">
                  <c:v>0.23211006444578428</c:v>
                </c:pt>
                <c:pt idx="11">
                  <c:v>0.24779357165198596</c:v>
                </c:pt>
                <c:pt idx="12">
                  <c:v>0.25855179774673392</c:v>
                </c:pt>
                <c:pt idx="13">
                  <c:v>0.21170228602219121</c:v>
                </c:pt>
                <c:pt idx="14">
                  <c:v>0.32732446015141975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[5]Sheet1!$AE$2:$AE$18</c:f>
              <c:numCache>
                <c:formatCode>General</c:formatCode>
                <c:ptCount val="17"/>
                <c:pt idx="0">
                  <c:v>7.9876845878364592E-11</c:v>
                </c:pt>
                <c:pt idx="1">
                  <c:v>0.78844564873822742</c:v>
                </c:pt>
                <c:pt idx="2">
                  <c:v>1.6206165472530574</c:v>
                </c:pt>
                <c:pt idx="3">
                  <c:v>2.5471234733867654</c:v>
                </c:pt>
                <c:pt idx="4">
                  <c:v>3.4239152124484211</c:v>
                </c:pt>
                <c:pt idx="5">
                  <c:v>4.3781385242079391</c:v>
                </c:pt>
                <c:pt idx="6">
                  <c:v>5.2990118274572842</c:v>
                </c:pt>
                <c:pt idx="7">
                  <c:v>6.2776536759509556</c:v>
                </c:pt>
                <c:pt idx="8">
                  <c:v>7.2305419317242237</c:v>
                </c:pt>
                <c:pt idx="9">
                  <c:v>8.203357726998961</c:v>
                </c:pt>
                <c:pt idx="10">
                  <c:v>9.2076430177192403</c:v>
                </c:pt>
                <c:pt idx="11">
                  <c:v>10.190712166579036</c:v>
                </c:pt>
                <c:pt idx="12">
                  <c:v>11.186873665065443</c:v>
                </c:pt>
                <c:pt idx="13">
                  <c:v>12.189923798057709</c:v>
                </c:pt>
                <c:pt idx="14">
                  <c:v>13.186169417201416</c:v>
                </c:pt>
                <c:pt idx="15">
                  <c:v>14.215500696200856</c:v>
                </c:pt>
                <c:pt idx="16">
                  <c:v>15.2256821864807</c:v>
                </c:pt>
              </c:numCache>
            </c:numRef>
          </c:xVal>
          <c:yVal>
            <c:numRef>
              <c:f>[5]Sheet1!$AI$2:$AI$18</c:f>
              <c:numCache>
                <c:formatCode>General</c:formatCode>
                <c:ptCount val="17"/>
                <c:pt idx="1">
                  <c:v>-4.9130065598773136E-2</c:v>
                </c:pt>
                <c:pt idx="2">
                  <c:v>-0.1078086035595493</c:v>
                </c:pt>
                <c:pt idx="3">
                  <c:v>0.11519071294757506</c:v>
                </c:pt>
                <c:pt idx="4">
                  <c:v>-9.9516155032836312E-2</c:v>
                </c:pt>
                <c:pt idx="5">
                  <c:v>0.12096597033193311</c:v>
                </c:pt>
                <c:pt idx="6">
                  <c:v>-2.6741625870882232E-2</c:v>
                </c:pt>
                <c:pt idx="7">
                  <c:v>0.11896201453232283</c:v>
                </c:pt>
                <c:pt idx="8">
                  <c:v>4.0733161947652412E-2</c:v>
                </c:pt>
                <c:pt idx="9">
                  <c:v>6.9818142605431524E-2</c:v>
                </c:pt>
                <c:pt idx="10">
                  <c:v>0.15093514975031641</c:v>
                </c:pt>
                <c:pt idx="11">
                  <c:v>9.1284176167296296E-2</c:v>
                </c:pt>
                <c:pt idx="12">
                  <c:v>0.10502693692479052</c:v>
                </c:pt>
                <c:pt idx="13">
                  <c:v>0.11146740295940191</c:v>
                </c:pt>
                <c:pt idx="14">
                  <c:v>9.8066489313421074E-2</c:v>
                </c:pt>
                <c:pt idx="15">
                  <c:v>0.16673310846158473</c:v>
                </c:pt>
                <c:pt idx="16">
                  <c:v>0.12434768712026428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766368"/>
        <c:axId val="279766928"/>
      </c:scatterChart>
      <c:valAx>
        <c:axId val="2797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766928"/>
        <c:crosses val="autoZero"/>
        <c:crossBetween val="midCat"/>
      </c:valAx>
      <c:valAx>
        <c:axId val="2797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76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1553163113756"/>
          <c:y val="0.26395952977163339"/>
          <c:w val="8.398178847607482E-2"/>
          <c:h val="0.482030558846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s_n_real_pred vs s_n_real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6.5262040600654228E-2"/>
                  <c:y val="-9.15801972221528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[3]Sheet1!$W$2:$W$12</c:f>
              <c:numCache>
                <c:formatCode>General</c:formatCode>
                <c:ptCount val="11"/>
                <c:pt idx="0">
                  <c:v>4.2173620645199996</c:v>
                </c:pt>
                <c:pt idx="1">
                  <c:v>32.877261734900003</c:v>
                </c:pt>
                <c:pt idx="2">
                  <c:v>86.153779829300007</c:v>
                </c:pt>
                <c:pt idx="3">
                  <c:v>153.12352342</c:v>
                </c:pt>
                <c:pt idx="4">
                  <c:v>230.324690731</c:v>
                </c:pt>
                <c:pt idx="5">
                  <c:v>309.65515061500003</c:v>
                </c:pt>
                <c:pt idx="6">
                  <c:v>392.03495226899997</c:v>
                </c:pt>
                <c:pt idx="7">
                  <c:v>474.558268494</c:v>
                </c:pt>
                <c:pt idx="8">
                  <c:v>556.12195336299999</c:v>
                </c:pt>
                <c:pt idx="9">
                  <c:v>632.28060539600006</c:v>
                </c:pt>
                <c:pt idx="10">
                  <c:v>698.22880191800004</c:v>
                </c:pt>
              </c:numCache>
            </c:numRef>
          </c:xVal>
          <c:yVal>
            <c:numRef>
              <c:f>[3]Sheet1!$AY$2:$AY$12</c:f>
              <c:numCache>
                <c:formatCode>General</c:formatCode>
                <c:ptCount val="11"/>
                <c:pt idx="0">
                  <c:v>-0.95579557395708714</c:v>
                </c:pt>
                <c:pt idx="1">
                  <c:v>31.048885324486896</c:v>
                </c:pt>
                <c:pt idx="2">
                  <c:v>83.878038367314915</c:v>
                </c:pt>
                <c:pt idx="3">
                  <c:v>151.60234099951631</c:v>
                </c:pt>
                <c:pt idx="4">
                  <c:v>230.65721129774403</c:v>
                </c:pt>
                <c:pt idx="5">
                  <c:v>312.06306622211565</c:v>
                </c:pt>
                <c:pt idx="6">
                  <c:v>396.30829648304172</c:v>
                </c:pt>
                <c:pt idx="7">
                  <c:v>480.40795615833036</c:v>
                </c:pt>
                <c:pt idx="8">
                  <c:v>564.33125013541826</c:v>
                </c:pt>
                <c:pt idx="9">
                  <c:v>641.86882088350251</c:v>
                </c:pt>
                <c:pt idx="10">
                  <c:v>708.60531781783538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3.0910698919335112E-2"/>
                  <c:y val="-3.08346968599334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[1]Sheet1!$W$2:$W$12</c:f>
              <c:numCache>
                <c:formatCode>General</c:formatCode>
                <c:ptCount val="11"/>
                <c:pt idx="0">
                  <c:v>4.2122077073200002</c:v>
                </c:pt>
                <c:pt idx="1">
                  <c:v>12.2213842794</c:v>
                </c:pt>
                <c:pt idx="2">
                  <c:v>43.220880601200001</c:v>
                </c:pt>
                <c:pt idx="3">
                  <c:v>85.468871372600006</c:v>
                </c:pt>
                <c:pt idx="4">
                  <c:v>132.47279832500001</c:v>
                </c:pt>
                <c:pt idx="5">
                  <c:v>181.88015537199999</c:v>
                </c:pt>
                <c:pt idx="6">
                  <c:v>234.26768086800001</c:v>
                </c:pt>
                <c:pt idx="7">
                  <c:v>282.455016199</c:v>
                </c:pt>
                <c:pt idx="8">
                  <c:v>328.01130412100002</c:v>
                </c:pt>
                <c:pt idx="9">
                  <c:v>369.68770880099999</c:v>
                </c:pt>
                <c:pt idx="10">
                  <c:v>413.64107056900002</c:v>
                </c:pt>
              </c:numCache>
            </c:numRef>
          </c:xVal>
          <c:yVal>
            <c:numRef>
              <c:f>[1]Sheet1!$AY$2:$AY$12</c:f>
              <c:numCache>
                <c:formatCode>General</c:formatCode>
                <c:ptCount val="11"/>
                <c:pt idx="0">
                  <c:v>7.0549048057573849</c:v>
                </c:pt>
                <c:pt idx="1">
                  <c:v>11.544925646599328</c:v>
                </c:pt>
                <c:pt idx="2">
                  <c:v>42.093808622920491</c:v>
                </c:pt>
                <c:pt idx="3">
                  <c:v>85.079679730579613</c:v>
                </c:pt>
                <c:pt idx="4">
                  <c:v>133.27363886553618</c:v>
                </c:pt>
                <c:pt idx="5">
                  <c:v>184.69861856820185</c:v>
                </c:pt>
                <c:pt idx="6">
                  <c:v>238.74042309813143</c:v>
                </c:pt>
                <c:pt idx="7">
                  <c:v>288.26842852417082</c:v>
                </c:pt>
                <c:pt idx="8">
                  <c:v>335.24516626817837</c:v>
                </c:pt>
                <c:pt idx="9">
                  <c:v>378.71117269034664</c:v>
                </c:pt>
                <c:pt idx="10">
                  <c:v>425.01970569761494</c:v>
                </c:pt>
              </c:numCache>
            </c:numRef>
          </c:yVal>
          <c:smooth val="0"/>
        </c:ser>
        <c:ser>
          <c:idx val="1"/>
          <c:order val="2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9.0414565363922852E-2"/>
                  <c:y val="-0.139923200144887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Sheet1!$W$2:$W$13</c:f>
              <c:numCache>
                <c:formatCode>General</c:formatCode>
                <c:ptCount val="12"/>
                <c:pt idx="0">
                  <c:v>4.21834734761</c:v>
                </c:pt>
                <c:pt idx="1">
                  <c:v>46.231109236999998</c:v>
                </c:pt>
                <c:pt idx="2">
                  <c:v>127.599621309</c:v>
                </c:pt>
                <c:pt idx="3">
                  <c:v>229.79697229999999</c:v>
                </c:pt>
                <c:pt idx="4">
                  <c:v>353.03918995800001</c:v>
                </c:pt>
                <c:pt idx="5">
                  <c:v>487.64244106199999</c:v>
                </c:pt>
                <c:pt idx="6">
                  <c:v>625.88598877699997</c:v>
                </c:pt>
                <c:pt idx="7">
                  <c:v>770.39121487299997</c:v>
                </c:pt>
                <c:pt idx="8">
                  <c:v>918.03796805000002</c:v>
                </c:pt>
                <c:pt idx="9">
                  <c:v>1056.9408132999999</c:v>
                </c:pt>
                <c:pt idx="10">
                  <c:v>1190.87848538</c:v>
                </c:pt>
                <c:pt idx="11">
                  <c:v>1313.41297874</c:v>
                </c:pt>
              </c:numCache>
            </c:numRef>
          </c:xVal>
          <c:yVal>
            <c:numRef>
              <c:f>Sheet1!$AY$2:$AY$13</c:f>
              <c:numCache>
                <c:formatCode>General</c:formatCode>
                <c:ptCount val="12"/>
                <c:pt idx="0">
                  <c:v>7.0917990508595521</c:v>
                </c:pt>
                <c:pt idx="1">
                  <c:v>43.051694467028327</c:v>
                </c:pt>
                <c:pt idx="2">
                  <c:v>122.2919060346848</c:v>
                </c:pt>
                <c:pt idx="3">
                  <c:v>224.25633750517815</c:v>
                </c:pt>
                <c:pt idx="4">
                  <c:v>349.30709163820416</c:v>
                </c:pt>
                <c:pt idx="5">
                  <c:v>486.66443726364338</c:v>
                </c:pt>
                <c:pt idx="6">
                  <c:v>627.35000740763428</c:v>
                </c:pt>
                <c:pt idx="7">
                  <c:v>774.17764510144184</c:v>
                </c:pt>
                <c:pt idx="8">
                  <c:v>924.47503113140795</c:v>
                </c:pt>
                <c:pt idx="9">
                  <c:v>1065.7253912822632</c:v>
                </c:pt>
                <c:pt idx="10">
                  <c:v>1200.4245444090104</c:v>
                </c:pt>
                <c:pt idx="11">
                  <c:v>1326.0242888085886</c:v>
                </c:pt>
              </c:numCache>
            </c:numRef>
          </c:yVal>
          <c:smooth val="0"/>
        </c:ser>
        <c:ser>
          <c:idx val="5"/>
          <c:order val="3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6.1084244583706294E-2"/>
                  <c:y val="-7.33533074367365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[4]Sheet1!$W$2:$W$16</c:f>
              <c:numCache>
                <c:formatCode>General</c:formatCode>
                <c:ptCount val="15"/>
                <c:pt idx="0">
                  <c:v>4.2222995839699999</c:v>
                </c:pt>
                <c:pt idx="1">
                  <c:v>59.395032084</c:v>
                </c:pt>
                <c:pt idx="2">
                  <c:v>170.024590695</c:v>
                </c:pt>
                <c:pt idx="3">
                  <c:v>317.46221207000002</c:v>
                </c:pt>
                <c:pt idx="4">
                  <c:v>504.01211338500002</c:v>
                </c:pt>
                <c:pt idx="5">
                  <c:v>715.14294281599996</c:v>
                </c:pt>
                <c:pt idx="6">
                  <c:v>940.58579936499996</c:v>
                </c:pt>
                <c:pt idx="7">
                  <c:v>1176.2319013599999</c:v>
                </c:pt>
                <c:pt idx="8">
                  <c:v>1418.7763070200001</c:v>
                </c:pt>
                <c:pt idx="9">
                  <c:v>1658.6171486400001</c:v>
                </c:pt>
                <c:pt idx="10">
                  <c:v>1895.8692115199999</c:v>
                </c:pt>
                <c:pt idx="11">
                  <c:v>2128.46917996</c:v>
                </c:pt>
                <c:pt idx="12">
                  <c:v>2346.1114358599998</c:v>
                </c:pt>
                <c:pt idx="13">
                  <c:v>2553.6925211100001</c:v>
                </c:pt>
                <c:pt idx="14">
                  <c:v>2732.59069761</c:v>
                </c:pt>
              </c:numCache>
            </c:numRef>
          </c:xVal>
          <c:yVal>
            <c:numRef>
              <c:f>[4]Sheet1!$AY$2:$AY$16</c:f>
              <c:numCache>
                <c:formatCode>General</c:formatCode>
                <c:ptCount val="15"/>
                <c:pt idx="0">
                  <c:v>7.5147330109778725</c:v>
                </c:pt>
                <c:pt idx="1">
                  <c:v>54.365336687304591</c:v>
                </c:pt>
                <c:pt idx="2">
                  <c:v>160.48713074337977</c:v>
                </c:pt>
                <c:pt idx="3">
                  <c:v>305.59690770020325</c:v>
                </c:pt>
                <c:pt idx="4">
                  <c:v>492.94413798949682</c:v>
                </c:pt>
                <c:pt idx="5">
                  <c:v>707.26118805332396</c:v>
                </c:pt>
                <c:pt idx="6">
                  <c:v>936.11469677757157</c:v>
                </c:pt>
                <c:pt idx="7">
                  <c:v>1175.6239317602474</c:v>
                </c:pt>
                <c:pt idx="8">
                  <c:v>1424.3196858457177</c:v>
                </c:pt>
                <c:pt idx="9">
                  <c:v>1667.6431045936072</c:v>
                </c:pt>
                <c:pt idx="10">
                  <c:v>1906.5175356346383</c:v>
                </c:pt>
                <c:pt idx="11">
                  <c:v>2142.1675735633012</c:v>
                </c:pt>
                <c:pt idx="12">
                  <c:v>2361.2133516477543</c:v>
                </c:pt>
                <c:pt idx="13">
                  <c:v>2568.1640328165322</c:v>
                </c:pt>
                <c:pt idx="14">
                  <c:v>2743.74210855725</c:v>
                </c:pt>
              </c:numCache>
            </c:numRef>
          </c:yVal>
          <c:smooth val="0"/>
        </c:ser>
        <c:ser>
          <c:idx val="3"/>
          <c:order val="4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3.0397633123014387E-2"/>
                  <c:y val="-6.16947646823711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[2]Sheet1!$W$2:$W$17</c:f>
              <c:numCache>
                <c:formatCode>General</c:formatCode>
                <c:ptCount val="16"/>
                <c:pt idx="0">
                  <c:v>4.2240728909899996</c:v>
                </c:pt>
                <c:pt idx="1">
                  <c:v>68.239404295900002</c:v>
                </c:pt>
                <c:pt idx="2">
                  <c:v>197.45593798499999</c:v>
                </c:pt>
                <c:pt idx="3">
                  <c:v>379.82954654000002</c:v>
                </c:pt>
                <c:pt idx="4">
                  <c:v>612.01060798499998</c:v>
                </c:pt>
                <c:pt idx="5">
                  <c:v>881.14109999899995</c:v>
                </c:pt>
                <c:pt idx="6">
                  <c:v>1170.67181512</c:v>
                </c:pt>
                <c:pt idx="7">
                  <c:v>1482.87835591</c:v>
                </c:pt>
                <c:pt idx="8">
                  <c:v>1800.4591455899999</c:v>
                </c:pt>
                <c:pt idx="9">
                  <c:v>2116.5728955099999</c:v>
                </c:pt>
                <c:pt idx="10">
                  <c:v>2440.6718577699999</c:v>
                </c:pt>
                <c:pt idx="11">
                  <c:v>2762.9585197400002</c:v>
                </c:pt>
                <c:pt idx="12">
                  <c:v>3068.3094737400002</c:v>
                </c:pt>
                <c:pt idx="13">
                  <c:v>3373.1603332</c:v>
                </c:pt>
                <c:pt idx="14">
                  <c:v>3657.3588259100002</c:v>
                </c:pt>
                <c:pt idx="15">
                  <c:v>3937.7048846100001</c:v>
                </c:pt>
              </c:numCache>
            </c:numRef>
          </c:xVal>
          <c:yVal>
            <c:numRef>
              <c:f>[2]Sheet1!$AY$2:$AY$17</c:f>
              <c:numCache>
                <c:formatCode>General</c:formatCode>
                <c:ptCount val="16"/>
                <c:pt idx="0">
                  <c:v>7.7347556092954441</c:v>
                </c:pt>
                <c:pt idx="1">
                  <c:v>61.931726521892458</c:v>
                </c:pt>
                <c:pt idx="2">
                  <c:v>184.80683914850931</c:v>
                </c:pt>
                <c:pt idx="3">
                  <c:v>363.10386387041603</c:v>
                </c:pt>
                <c:pt idx="4">
                  <c:v>594.72293735444919</c:v>
                </c:pt>
                <c:pt idx="5">
                  <c:v>866.81967125087601</c:v>
                </c:pt>
                <c:pt idx="6">
                  <c:v>1159.9771004039569</c:v>
                </c:pt>
                <c:pt idx="7">
                  <c:v>1476.9150446862989</c:v>
                </c:pt>
                <c:pt idx="8">
                  <c:v>1798.7786048701641</c:v>
                </c:pt>
                <c:pt idx="9">
                  <c:v>2119.4620586188844</c:v>
                </c:pt>
                <c:pt idx="10">
                  <c:v>2450.0695611309498</c:v>
                </c:pt>
                <c:pt idx="11">
                  <c:v>2773.2292757628188</c:v>
                </c:pt>
                <c:pt idx="12">
                  <c:v>3078.7193865813874</c:v>
                </c:pt>
                <c:pt idx="13">
                  <c:v>3385.3134271444919</c:v>
                </c:pt>
                <c:pt idx="14">
                  <c:v>3678.2700597738526</c:v>
                </c:pt>
                <c:pt idx="15">
                  <c:v>3951.3515544303914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[5]Sheet1!$W$2:$W$18</c:f>
              <c:numCache>
                <c:formatCode>General</c:formatCode>
                <c:ptCount val="17"/>
                <c:pt idx="0">
                  <c:v>4.2257824171199996</c:v>
                </c:pt>
                <c:pt idx="1">
                  <c:v>74.232563508499993</c:v>
                </c:pt>
                <c:pt idx="2">
                  <c:v>217.63628506500001</c:v>
                </c:pt>
                <c:pt idx="3">
                  <c:v>426.58274723699998</c:v>
                </c:pt>
                <c:pt idx="4">
                  <c:v>695.05799973700005</c:v>
                </c:pt>
                <c:pt idx="5">
                  <c:v>1006.57904301</c:v>
                </c:pt>
                <c:pt idx="6">
                  <c:v>1349.8612750499999</c:v>
                </c:pt>
                <c:pt idx="7">
                  <c:v>1720.0985234</c:v>
                </c:pt>
                <c:pt idx="8">
                  <c:v>2104.51252217</c:v>
                </c:pt>
                <c:pt idx="9">
                  <c:v>2457.6409865099999</c:v>
                </c:pt>
                <c:pt idx="10">
                  <c:v>2882.8498941600001</c:v>
                </c:pt>
                <c:pt idx="11">
                  <c:v>3279.0129152300001</c:v>
                </c:pt>
                <c:pt idx="12">
                  <c:v>3672.9900029800001</c:v>
                </c:pt>
                <c:pt idx="13">
                  <c:v>4053.6330686400001</c:v>
                </c:pt>
                <c:pt idx="14">
                  <c:v>4415.4513714200002</c:v>
                </c:pt>
                <c:pt idx="15">
                  <c:v>4781.4251414700002</c:v>
                </c:pt>
                <c:pt idx="16">
                  <c:v>5120.64365954</c:v>
                </c:pt>
              </c:numCache>
            </c:numRef>
          </c:xVal>
          <c:yVal>
            <c:numRef>
              <c:f>[5]Sheet1!$AY$2:$AY$18</c:f>
              <c:numCache>
                <c:formatCode>General</c:formatCode>
                <c:ptCount val="17"/>
                <c:pt idx="0">
                  <c:v>7.8612131113106152</c:v>
                </c:pt>
                <c:pt idx="1">
                  <c:v>66.92944684181353</c:v>
                </c:pt>
                <c:pt idx="2">
                  <c:v>202.48649776813525</c:v>
                </c:pt>
                <c:pt idx="3">
                  <c:v>405.25533765032992</c:v>
                </c:pt>
                <c:pt idx="4">
                  <c:v>672.45894328324471</c:v>
                </c:pt>
                <c:pt idx="5">
                  <c:v>985.887740696366</c:v>
                </c:pt>
                <c:pt idx="6">
                  <c:v>1332.6255506436266</c:v>
                </c:pt>
                <c:pt idx="7">
                  <c:v>1708.8414786126064</c:v>
                </c:pt>
                <c:pt idx="8">
                  <c:v>2096.6708599958552</c:v>
                </c:pt>
                <c:pt idx="9">
                  <c:v>2492.6820608569533</c:v>
                </c:pt>
                <c:pt idx="10">
                  <c:v>2885.3704377407312</c:v>
                </c:pt>
                <c:pt idx="11">
                  <c:v>3280.3454628033014</c:v>
                </c:pt>
                <c:pt idx="12">
                  <c:v>3680.7455875409596</c:v>
                </c:pt>
                <c:pt idx="13">
                  <c:v>4055.5300218515031</c:v>
                </c:pt>
                <c:pt idx="14">
                  <c:v>4426.2488534488339</c:v>
                </c:pt>
                <c:pt idx="15">
                  <c:v>4784.2638981297505</c:v>
                </c:pt>
                <c:pt idx="16">
                  <c:v>5125.1246043857955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771968"/>
        <c:axId val="279772528"/>
      </c:scatterChart>
      <c:valAx>
        <c:axId val="27977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772528"/>
        <c:crosses val="autoZero"/>
        <c:crossBetween val="midCat"/>
      </c:valAx>
      <c:valAx>
        <c:axId val="2797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77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q/p vs -dev/deq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Sheet1!$AI$3:$AI$13</c:f>
              <c:numCache>
                <c:formatCode>General</c:formatCode>
                <c:ptCount val="11"/>
                <c:pt idx="0">
                  <c:v>-5.0015883972052755E-2</c:v>
                </c:pt>
                <c:pt idx="1">
                  <c:v>0.11675431842583991</c:v>
                </c:pt>
                <c:pt idx="2">
                  <c:v>0.19305150334722779</c:v>
                </c:pt>
                <c:pt idx="3">
                  <c:v>0.24314102858420697</c:v>
                </c:pt>
                <c:pt idx="4">
                  <c:v>0.25651586587963654</c:v>
                </c:pt>
                <c:pt idx="5">
                  <c:v>0.27023348259859609</c:v>
                </c:pt>
                <c:pt idx="6">
                  <c:v>0.32946424417086245</c:v>
                </c:pt>
                <c:pt idx="7">
                  <c:v>0.31241475540015978</c:v>
                </c:pt>
                <c:pt idx="8">
                  <c:v>0.33747507446577174</c:v>
                </c:pt>
                <c:pt idx="9">
                  <c:v>0.30200279823859294</c:v>
                </c:pt>
                <c:pt idx="10">
                  <c:v>0.33407952194868024</c:v>
                </c:pt>
              </c:numCache>
            </c:numRef>
          </c:xVal>
          <c:yVal>
            <c:numRef>
              <c:f>Sheet1!$AS$3:$AS$13</c:f>
              <c:numCache>
                <c:formatCode>General</c:formatCode>
                <c:ptCount val="11"/>
                <c:pt idx="0">
                  <c:v>1.2752379238624807</c:v>
                </c:pt>
                <c:pt idx="1">
                  <c:v>1.3451930606654177</c:v>
                </c:pt>
                <c:pt idx="2">
                  <c:v>1.3839597110598529</c:v>
                </c:pt>
                <c:pt idx="3">
                  <c:v>1.4027928005972838</c:v>
                </c:pt>
                <c:pt idx="4">
                  <c:v>1.412244238624953</c:v>
                </c:pt>
                <c:pt idx="5">
                  <c:v>1.4170456005438337</c:v>
                </c:pt>
                <c:pt idx="6">
                  <c:v>1.4191330265060642</c:v>
                </c:pt>
                <c:pt idx="7">
                  <c:v>1.4190112686337439</c:v>
                </c:pt>
                <c:pt idx="8">
                  <c:v>1.4188552988465042</c:v>
                </c:pt>
                <c:pt idx="9">
                  <c:v>1.4180212675490842</c:v>
                </c:pt>
                <c:pt idx="10">
                  <c:v>1.4173436161462933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[1]Sheet1!$AI$3:$AI$12</c:f>
              <c:numCache>
                <c:formatCode>General</c:formatCode>
                <c:ptCount val="10"/>
                <c:pt idx="0">
                  <c:v>4.0842846288488374E-2</c:v>
                </c:pt>
                <c:pt idx="1">
                  <c:v>0.10787949529033893</c:v>
                </c:pt>
                <c:pt idx="2">
                  <c:v>0.283316482340563</c:v>
                </c:pt>
                <c:pt idx="3">
                  <c:v>0.24718256576763123</c:v>
                </c:pt>
                <c:pt idx="4">
                  <c:v>0.36868669352690009</c:v>
                </c:pt>
                <c:pt idx="5">
                  <c:v>0.38917513943375837</c:v>
                </c:pt>
                <c:pt idx="6">
                  <c:v>0.42597121092347212</c:v>
                </c:pt>
                <c:pt idx="7">
                  <c:v>0.43118470053842217</c:v>
                </c:pt>
                <c:pt idx="8">
                  <c:v>0.43350936839468679</c:v>
                </c:pt>
                <c:pt idx="9">
                  <c:v>0.46429708450470886</c:v>
                </c:pt>
              </c:numCache>
            </c:numRef>
          </c:xVal>
          <c:yVal>
            <c:numRef>
              <c:f>[1]Sheet1!$AS$3:$AS$12</c:f>
              <c:numCache>
                <c:formatCode>General</c:formatCode>
                <c:ptCount val="10"/>
                <c:pt idx="0">
                  <c:v>1.3918723722861615</c:v>
                </c:pt>
                <c:pt idx="1">
                  <c:v>1.4607850395800126</c:v>
                </c:pt>
                <c:pt idx="2">
                  <c:v>1.502249990271521</c:v>
                </c:pt>
                <c:pt idx="3">
                  <c:v>1.5220789884291808</c:v>
                </c:pt>
                <c:pt idx="4">
                  <c:v>1.5339994551803409</c:v>
                </c:pt>
                <c:pt idx="5">
                  <c:v>1.5392447513591121</c:v>
                </c:pt>
                <c:pt idx="6">
                  <c:v>1.5431350808447455</c:v>
                </c:pt>
                <c:pt idx="7">
                  <c:v>1.5452230971805572</c:v>
                </c:pt>
                <c:pt idx="8">
                  <c:v>1.5466578892505494</c:v>
                </c:pt>
                <c:pt idx="9">
                  <c:v>1.5461569761614034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[2]Sheet1!$AI$4:$AI$17</c:f>
              <c:numCache>
                <c:formatCode>General</c:formatCode>
                <c:ptCount val="14"/>
                <c:pt idx="0">
                  <c:v>-4.6859977566318184E-2</c:v>
                </c:pt>
                <c:pt idx="1">
                  <c:v>0.10618214039800114</c:v>
                </c:pt>
                <c:pt idx="2">
                  <c:v>-2.1924240778651686E-2</c:v>
                </c:pt>
                <c:pt idx="3">
                  <c:v>0.16993265795957338</c:v>
                </c:pt>
                <c:pt idx="4">
                  <c:v>-4.0853242139867352E-2</c:v>
                </c:pt>
                <c:pt idx="5">
                  <c:v>0.19991441602661708</c:v>
                </c:pt>
                <c:pt idx="6">
                  <c:v>0.10886873797094514</c:v>
                </c:pt>
                <c:pt idx="7">
                  <c:v>0.12821332560205365</c:v>
                </c:pt>
                <c:pt idx="8">
                  <c:v>0.21974677545261531</c:v>
                </c:pt>
                <c:pt idx="9">
                  <c:v>0.16744754833402556</c:v>
                </c:pt>
                <c:pt idx="10">
                  <c:v>0.15585393274086612</c:v>
                </c:pt>
                <c:pt idx="11">
                  <c:v>0.14422389569489544</c:v>
                </c:pt>
                <c:pt idx="12">
                  <c:v>0.2084072696498479</c:v>
                </c:pt>
                <c:pt idx="13">
                  <c:v>0.20945477774799928</c:v>
                </c:pt>
              </c:numCache>
            </c:numRef>
          </c:xVal>
          <c:yVal>
            <c:numRef>
              <c:f>[2]Sheet1!$AS$4:$AS$17</c:f>
              <c:numCache>
                <c:formatCode>General</c:formatCode>
                <c:ptCount val="14"/>
                <c:pt idx="0">
                  <c:v>1.2674374098477243</c:v>
                </c:pt>
                <c:pt idx="1">
                  <c:v>1.3042096531654834</c:v>
                </c:pt>
                <c:pt idx="2">
                  <c:v>1.3183581430222466</c:v>
                </c:pt>
                <c:pt idx="3">
                  <c:v>1.3279356232650532</c:v>
                </c:pt>
                <c:pt idx="4">
                  <c:v>1.3303684809938174</c:v>
                </c:pt>
                <c:pt idx="5">
                  <c:v>1.3325151605340986</c:v>
                </c:pt>
                <c:pt idx="6">
                  <c:v>1.3323063744073291</c:v>
                </c:pt>
                <c:pt idx="7">
                  <c:v>1.3314244469471184</c:v>
                </c:pt>
                <c:pt idx="8">
                  <c:v>1.3301795875108662</c:v>
                </c:pt>
                <c:pt idx="9">
                  <c:v>1.3284454741104303</c:v>
                </c:pt>
                <c:pt idx="10">
                  <c:v>1.3267376202319348</c:v>
                </c:pt>
                <c:pt idx="11">
                  <c:v>1.3248041835398001</c:v>
                </c:pt>
                <c:pt idx="12">
                  <c:v>1.3231538634581774</c:v>
                </c:pt>
                <c:pt idx="13">
                  <c:v>1.321653945538507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[3]Sheet1!$AI$3:$AI$12</c:f>
              <c:numCache>
                <c:formatCode>General</c:formatCode>
                <c:ptCount val="10"/>
                <c:pt idx="0">
                  <c:v>-5.1394653408672643E-2</c:v>
                </c:pt>
                <c:pt idx="1">
                  <c:v>0.16424718930868293</c:v>
                </c:pt>
                <c:pt idx="2">
                  <c:v>0.16525783709594841</c:v>
                </c:pt>
                <c:pt idx="3">
                  <c:v>0.36754258371404336</c:v>
                </c:pt>
                <c:pt idx="4">
                  <c:v>0.27255207952320798</c:v>
                </c:pt>
                <c:pt idx="5">
                  <c:v>0.38562228960070855</c:v>
                </c:pt>
                <c:pt idx="6">
                  <c:v>0.31133034989955954</c:v>
                </c:pt>
                <c:pt idx="7">
                  <c:v>0.40119168171511116</c:v>
                </c:pt>
                <c:pt idx="8">
                  <c:v>0.39052838706837911</c:v>
                </c:pt>
                <c:pt idx="9">
                  <c:v>0.330298467982723</c:v>
                </c:pt>
              </c:numCache>
            </c:numRef>
          </c:xVal>
          <c:yVal>
            <c:numRef>
              <c:f>[3]Sheet1!$AS$3:$AS$12</c:f>
              <c:numCache>
                <c:formatCode>General</c:formatCode>
                <c:ptCount val="10"/>
                <c:pt idx="0">
                  <c:v>1.3364994765752083</c:v>
                </c:pt>
                <c:pt idx="1">
                  <c:v>1.4094839683000642</c:v>
                </c:pt>
                <c:pt idx="2">
                  <c:v>1.4441391477414154</c:v>
                </c:pt>
                <c:pt idx="3">
                  <c:v>1.4645556971216849</c:v>
                </c:pt>
                <c:pt idx="4">
                  <c:v>1.4742663948737307</c:v>
                </c:pt>
                <c:pt idx="5">
                  <c:v>1.4797233670772458</c:v>
                </c:pt>
                <c:pt idx="6">
                  <c:v>1.4814483811730523</c:v>
                </c:pt>
                <c:pt idx="7">
                  <c:v>1.4821678556984998</c:v>
                </c:pt>
                <c:pt idx="8">
                  <c:v>1.4824084988052613</c:v>
                </c:pt>
                <c:pt idx="9">
                  <c:v>1.4826608118626396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[4]Sheet1!$AI$3:$AI$16</c:f>
              <c:numCache>
                <c:formatCode>General</c:formatCode>
                <c:ptCount val="14"/>
                <c:pt idx="0">
                  <c:v>-0.11074208538079086</c:v>
                </c:pt>
                <c:pt idx="1">
                  <c:v>8.9969369627914908E-2</c:v>
                </c:pt>
                <c:pt idx="2">
                  <c:v>0.19277198405871621</c:v>
                </c:pt>
                <c:pt idx="3">
                  <c:v>6.6666663472654346E-4</c:v>
                </c:pt>
                <c:pt idx="4">
                  <c:v>0.2297789426055418</c:v>
                </c:pt>
                <c:pt idx="5">
                  <c:v>0.11323347460248688</c:v>
                </c:pt>
                <c:pt idx="6">
                  <c:v>0.25614555927382932</c:v>
                </c:pt>
                <c:pt idx="7">
                  <c:v>0.18967887126291841</c:v>
                </c:pt>
                <c:pt idx="8">
                  <c:v>0.1761483333410791</c:v>
                </c:pt>
                <c:pt idx="9">
                  <c:v>0.23211006444578428</c:v>
                </c:pt>
                <c:pt idx="10">
                  <c:v>0.24779357165198596</c:v>
                </c:pt>
                <c:pt idx="11">
                  <c:v>0.25855179774673392</c:v>
                </c:pt>
                <c:pt idx="12">
                  <c:v>0.21170228602219121</c:v>
                </c:pt>
                <c:pt idx="13">
                  <c:v>0.32732446015141975</c:v>
                </c:pt>
              </c:numCache>
            </c:numRef>
          </c:xVal>
          <c:yVal>
            <c:numRef>
              <c:f>[4]Sheet1!$AS$3:$AS$16</c:f>
              <c:numCache>
                <c:formatCode>General</c:formatCode>
                <c:ptCount val="14"/>
                <c:pt idx="0">
                  <c:v>1.2248812582812547</c:v>
                </c:pt>
                <c:pt idx="1">
                  <c:v>1.2957423290308558</c:v>
                </c:pt>
                <c:pt idx="2">
                  <c:v>1.3353410948911584</c:v>
                </c:pt>
                <c:pt idx="3">
                  <c:v>1.3486350720753781</c:v>
                </c:pt>
                <c:pt idx="4">
                  <c:v>1.3581910462283144</c:v>
                </c:pt>
                <c:pt idx="5">
                  <c:v>1.3613944161372902</c:v>
                </c:pt>
                <c:pt idx="6">
                  <c:v>1.3634450721850284</c:v>
                </c:pt>
                <c:pt idx="7">
                  <c:v>1.3631517740369967</c:v>
                </c:pt>
                <c:pt idx="8">
                  <c:v>1.3621170997440533</c:v>
                </c:pt>
                <c:pt idx="9">
                  <c:v>1.3608779354942386</c:v>
                </c:pt>
                <c:pt idx="10">
                  <c:v>1.3594109987045153</c:v>
                </c:pt>
                <c:pt idx="11">
                  <c:v>1.3581323811731396</c:v>
                </c:pt>
                <c:pt idx="12">
                  <c:v>1.3566779581793642</c:v>
                </c:pt>
                <c:pt idx="13">
                  <c:v>1.3561308502824347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[5]Sheet1!$AI$4:$AI$18</c:f>
              <c:numCache>
                <c:formatCode>General</c:formatCode>
                <c:ptCount val="15"/>
                <c:pt idx="0">
                  <c:v>-0.1078086035595493</c:v>
                </c:pt>
                <c:pt idx="1">
                  <c:v>0.11519071294757506</c:v>
                </c:pt>
                <c:pt idx="2">
                  <c:v>-9.9516155032836312E-2</c:v>
                </c:pt>
                <c:pt idx="3">
                  <c:v>0.12096597033193311</c:v>
                </c:pt>
                <c:pt idx="4">
                  <c:v>-2.6741625870882232E-2</c:v>
                </c:pt>
                <c:pt idx="5">
                  <c:v>0.11896201453232283</c:v>
                </c:pt>
                <c:pt idx="6">
                  <c:v>4.0733161947652412E-2</c:v>
                </c:pt>
                <c:pt idx="7">
                  <c:v>6.9818142605431524E-2</c:v>
                </c:pt>
                <c:pt idx="8">
                  <c:v>0.15093514975031641</c:v>
                </c:pt>
                <c:pt idx="9">
                  <c:v>9.1284176167296296E-2</c:v>
                </c:pt>
                <c:pt idx="10">
                  <c:v>0.10502693692479052</c:v>
                </c:pt>
                <c:pt idx="11">
                  <c:v>0.11146740295940191</c:v>
                </c:pt>
                <c:pt idx="12">
                  <c:v>9.8066489313421074E-2</c:v>
                </c:pt>
                <c:pt idx="13">
                  <c:v>0.16673310846158473</c:v>
                </c:pt>
                <c:pt idx="14">
                  <c:v>0.12434768712026428</c:v>
                </c:pt>
              </c:numCache>
            </c:numRef>
          </c:xVal>
          <c:yVal>
            <c:numRef>
              <c:f>[5]Sheet1!$AS$4:$AS$18</c:f>
              <c:numCache>
                <c:formatCode>General</c:formatCode>
                <c:ptCount val="15"/>
                <c:pt idx="0">
                  <c:v>1.2499567696550691</c:v>
                </c:pt>
                <c:pt idx="1">
                  <c:v>1.2866680625801192</c:v>
                </c:pt>
                <c:pt idx="2">
                  <c:v>1.2995821175854314</c:v>
                </c:pt>
                <c:pt idx="3">
                  <c:v>1.3088617618063878</c:v>
                </c:pt>
                <c:pt idx="4">
                  <c:v>1.3116104255648411</c:v>
                </c:pt>
                <c:pt idx="5">
                  <c:v>1.3131621703968959</c:v>
                </c:pt>
                <c:pt idx="6">
                  <c:v>1.3125161714701861</c:v>
                </c:pt>
                <c:pt idx="7">
                  <c:v>1.3113228324652066</c:v>
                </c:pt>
                <c:pt idx="8">
                  <c:v>1.3101012843440658</c:v>
                </c:pt>
                <c:pt idx="9">
                  <c:v>1.3080775400048008</c:v>
                </c:pt>
                <c:pt idx="10">
                  <c:v>1.3058916771368241</c:v>
                </c:pt>
                <c:pt idx="11">
                  <c:v>1.3039318769176413</c:v>
                </c:pt>
                <c:pt idx="12">
                  <c:v>1.3019027547873547</c:v>
                </c:pt>
                <c:pt idx="13">
                  <c:v>1.3000945244579549</c:v>
                </c:pt>
                <c:pt idx="14">
                  <c:v>1.298313202836358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035664"/>
        <c:axId val="280036224"/>
      </c:scatterChart>
      <c:valAx>
        <c:axId val="2800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036224"/>
        <c:crosses val="autoZero"/>
        <c:crossBetween val="midCat"/>
      </c:valAx>
      <c:valAx>
        <c:axId val="280036224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0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q/p-M-</a:t>
            </a:r>
            <a:r>
              <a:rPr lang="en-US" altLang="ja-JP" baseline="0"/>
              <a:t> vs </a:t>
            </a:r>
            <a:r>
              <a:rPr lang="en-US" altLang="ja-JP"/>
              <a:t>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034483332167226E-2"/>
          <c:y val="0.17657667451380246"/>
          <c:w val="0.79457428522657048"/>
          <c:h val="0.71298188661138684"/>
        </c:manualLayout>
      </c:layout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Sheet1!$AE$2:$AE$13</c:f>
              <c:numCache>
                <c:formatCode>General</c:formatCode>
                <c:ptCount val="12"/>
                <c:pt idx="0">
                  <c:v>1.1782426886005244E-9</c:v>
                </c:pt>
                <c:pt idx="1">
                  <c:v>0.83001552430559766</c:v>
                </c:pt>
                <c:pt idx="2">
                  <c:v>1.7589948652665472</c:v>
                </c:pt>
                <c:pt idx="3">
                  <c:v>2.7416603735437604</c:v>
                </c:pt>
                <c:pt idx="4">
                  <c:v>3.7576796987193877</c:v>
                </c:pt>
                <c:pt idx="5">
                  <c:v>4.7930546241118881</c:v>
                </c:pt>
                <c:pt idx="6">
                  <c:v>5.8349244772073154</c:v>
                </c:pt>
                <c:pt idx="7">
                  <c:v>6.914758087843035</c:v>
                </c:pt>
                <c:pt idx="8">
                  <c:v>7.9833701226127234</c:v>
                </c:pt>
                <c:pt idx="9">
                  <c:v>9.0780800075120371</c:v>
                </c:pt>
                <c:pt idx="10">
                  <c:v>10.15510136159808</c:v>
                </c:pt>
                <c:pt idx="11">
                  <c:v>11.251465412258712</c:v>
                </c:pt>
              </c:numCache>
            </c:numRef>
          </c:xVal>
          <c:yVal>
            <c:numRef>
              <c:f>Sheet1!$AR$2:$AR$13</c:f>
              <c:numCache>
                <c:formatCode>General</c:formatCode>
                <c:ptCount val="12"/>
                <c:pt idx="0">
                  <c:v>-1.056708581664676</c:v>
                </c:pt>
                <c:pt idx="1">
                  <c:v>-0.62536512096859476</c:v>
                </c:pt>
                <c:pt idx="2">
                  <c:v>-0.42294753368724641</c:v>
                </c:pt>
                <c:pt idx="3">
                  <c:v>-0.31086285606040875</c:v>
                </c:pt>
                <c:pt idx="4">
                  <c:v>-0.24104388597826376</c:v>
                </c:pt>
                <c:pt idx="5">
                  <c:v>-0.19396764358514584</c:v>
                </c:pt>
                <c:pt idx="6">
                  <c:v>-0.16044596519094675</c:v>
                </c:pt>
                <c:pt idx="7">
                  <c:v>-0.13470915274278542</c:v>
                </c:pt>
                <c:pt idx="8">
                  <c:v>-0.11515326616515559</c:v>
                </c:pt>
                <c:pt idx="9">
                  <c:v>-9.9307889830176577E-2</c:v>
                </c:pt>
                <c:pt idx="10">
                  <c:v>-8.6681834016511E-2</c:v>
                </c:pt>
                <c:pt idx="11">
                  <c:v>-7.6059919619398869E-2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[1]Sheet1!$AE$2:$AE$11</c:f>
              <c:numCache>
                <c:formatCode>General</c:formatCode>
                <c:ptCount val="10"/>
                <c:pt idx="0">
                  <c:v>7.8712636408795333E-8</c:v>
                </c:pt>
                <c:pt idx="1">
                  <c:v>0.60385484924843991</c:v>
                </c:pt>
                <c:pt idx="2">
                  <c:v>1.5489256315891522</c:v>
                </c:pt>
                <c:pt idx="3">
                  <c:v>2.5823189195798366</c:v>
                </c:pt>
                <c:pt idx="4">
                  <c:v>3.616329679161276</c:v>
                </c:pt>
                <c:pt idx="5">
                  <c:v>4.708119553395461</c:v>
                </c:pt>
                <c:pt idx="6">
                  <c:v>5.8224228299217398</c:v>
                </c:pt>
                <c:pt idx="7">
                  <c:v>6.9544037559349565</c:v>
                </c:pt>
                <c:pt idx="8">
                  <c:v>8.087888554101534</c:v>
                </c:pt>
                <c:pt idx="9">
                  <c:v>9.2382312100566431</c:v>
                </c:pt>
              </c:numCache>
            </c:numRef>
          </c:xVal>
          <c:yVal>
            <c:numRef>
              <c:f>[1]Sheet1!$AR$2:$AR$11</c:f>
              <c:numCache>
                <c:formatCode>General</c:formatCode>
                <c:ptCount val="10"/>
                <c:pt idx="0">
                  <c:v>-1.0567085150376916</c:v>
                </c:pt>
                <c:pt idx="1">
                  <c:v>-0.7050217401312554</c:v>
                </c:pt>
                <c:pt idx="2">
                  <c:v>-0.45704668152304212</c:v>
                </c:pt>
                <c:pt idx="3">
                  <c:v>-0.32515329648552765</c:v>
                </c:pt>
                <c:pt idx="4">
                  <c:v>-0.24901848280926936</c:v>
                </c:pt>
                <c:pt idx="5">
                  <c:v>-0.19721548044255452</c:v>
                </c:pt>
                <c:pt idx="6">
                  <c:v>-0.16078982101697306</c:v>
                </c:pt>
                <c:pt idx="7">
                  <c:v>-0.13389285480267482</c:v>
                </c:pt>
                <c:pt idx="8">
                  <c:v>-0.11348033407664601</c:v>
                </c:pt>
                <c:pt idx="9">
                  <c:v>-9.7266602986196465E-2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[2]Sheet1!$AE$2:$AE$17</c:f>
              <c:numCache>
                <c:formatCode>General</c:formatCode>
                <c:ptCount val="16"/>
                <c:pt idx="0">
                  <c:v>2.531280308865322E-6</c:v>
                </c:pt>
                <c:pt idx="1">
                  <c:v>0.79227428895571161</c:v>
                </c:pt>
                <c:pt idx="2">
                  <c:v>1.6467493256652945</c:v>
                </c:pt>
                <c:pt idx="3">
                  <c:v>2.5786011719554747</c:v>
                </c:pt>
                <c:pt idx="4">
                  <c:v>3.4797714886515165</c:v>
                </c:pt>
                <c:pt idx="5">
                  <c:v>4.46032940890486</c:v>
                </c:pt>
                <c:pt idx="6">
                  <c:v>5.3807128307200633</c:v>
                </c:pt>
                <c:pt idx="7">
                  <c:v>6.3933386030602106</c:v>
                </c:pt>
                <c:pt idx="8">
                  <c:v>7.3773424148796956</c:v>
                </c:pt>
                <c:pt idx="9">
                  <c:v>8.3693944476711231</c:v>
                </c:pt>
                <c:pt idx="10">
                  <c:v>9.3997601185372393</c:v>
                </c:pt>
                <c:pt idx="11">
                  <c:v>10.42127381778735</c:v>
                </c:pt>
                <c:pt idx="12">
                  <c:v>11.4366759110223</c:v>
                </c:pt>
                <c:pt idx="13">
                  <c:v>12.453888443639299</c:v>
                </c:pt>
                <c:pt idx="14">
                  <c:v>13.494096944178469</c:v>
                </c:pt>
                <c:pt idx="15">
                  <c:v>14.54301115556521</c:v>
                </c:pt>
              </c:numCache>
            </c:numRef>
          </c:xVal>
          <c:yVal>
            <c:numRef>
              <c:f>[2]Sheet1!$AR$2:$AR$17</c:f>
              <c:numCache>
                <c:formatCode>General</c:formatCode>
                <c:ptCount val="16"/>
                <c:pt idx="0">
                  <c:v>-1.0567064074973553</c:v>
                </c:pt>
                <c:pt idx="1">
                  <c:v>-0.63744354881092868</c:v>
                </c:pt>
                <c:pt idx="2">
                  <c:v>-0.44055653310526127</c:v>
                </c:pt>
                <c:pt idx="3">
                  <c:v>-0.32550084704637583</c:v>
                </c:pt>
                <c:pt idx="4">
                  <c:v>-0.25717351166609326</c:v>
                </c:pt>
                <c:pt idx="5">
                  <c:v>-0.20724091196645231</c:v>
                </c:pt>
                <c:pt idx="6">
                  <c:v>-0.17376871383379811</c:v>
                </c:pt>
                <c:pt idx="7">
                  <c:v>-0.14623111964914701</c:v>
                </c:pt>
                <c:pt idx="8">
                  <c:v>-0.12565045768316929</c:v>
                </c:pt>
                <c:pt idx="9">
                  <c:v>-0.10915496569718211</c:v>
                </c:pt>
                <c:pt idx="10">
                  <c:v>-9.5269827606434737E-2</c:v>
                </c:pt>
                <c:pt idx="11">
                  <c:v>-8.3919956283746461E-2</c:v>
                </c:pt>
                <c:pt idx="12">
                  <c:v>-7.4446520854500264E-2</c:v>
                </c:pt>
                <c:pt idx="13">
                  <c:v>-6.6361785651127075E-2</c:v>
                </c:pt>
                <c:pt idx="14">
                  <c:v>-5.9246381687300155E-2</c:v>
                </c:pt>
                <c:pt idx="15">
                  <c:v>-5.3019340556634771E-2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[3]Sheet1!$AE$2:$AE$12</c:f>
              <c:numCache>
                <c:formatCode>General</c:formatCode>
                <c:ptCount val="11"/>
                <c:pt idx="0">
                  <c:v>9.588996263687477E-10</c:v>
                </c:pt>
                <c:pt idx="1">
                  <c:v>0.86439544855037098</c:v>
                </c:pt>
                <c:pt idx="2">
                  <c:v>1.8270880839220307</c:v>
                </c:pt>
                <c:pt idx="3">
                  <c:v>2.8131835652496848</c:v>
                </c:pt>
                <c:pt idx="4">
                  <c:v>3.8888826306841788</c:v>
                </c:pt>
                <c:pt idx="5">
                  <c:v>4.9384663104565565</c:v>
                </c:pt>
                <c:pt idx="6">
                  <c:v>6.0396844916037837</c:v>
                </c:pt>
                <c:pt idx="7">
                  <c:v>7.1192576157988006</c:v>
                </c:pt>
                <c:pt idx="8">
                  <c:v>8.2334755863341869</c:v>
                </c:pt>
                <c:pt idx="9">
                  <c:v>9.3529214808213137</c:v>
                </c:pt>
                <c:pt idx="10">
                  <c:v>10.457959603650322</c:v>
                </c:pt>
              </c:numCache>
            </c:numRef>
          </c:xVal>
          <c:yVal>
            <c:numRef>
              <c:f>[3]Sheet1!$AR$2:$AR$12</c:f>
              <c:numCache>
                <c:formatCode>General</c:formatCode>
                <c:ptCount val="11"/>
                <c:pt idx="0">
                  <c:v>-1.0567085818531621</c:v>
                </c:pt>
                <c:pt idx="1">
                  <c:v>-0.61473420331168571</c:v>
                </c:pt>
                <c:pt idx="2">
                  <c:v>-0.41288713946889882</c:v>
                </c:pt>
                <c:pt idx="3">
                  <c:v>-0.3048110214117441</c:v>
                </c:pt>
                <c:pt idx="4">
                  <c:v>-0.23403282860484198</c:v>
                </c:pt>
                <c:pt idx="5">
                  <c:v>-0.18861354046435613</c:v>
                </c:pt>
                <c:pt idx="6">
                  <c:v>-0.15498146703281362</c:v>
                </c:pt>
                <c:pt idx="7">
                  <c:v>-0.13058128131646116</c:v>
                </c:pt>
                <c:pt idx="8">
                  <c:v>-0.11121138059901381</c:v>
                </c:pt>
                <c:pt idx="9">
                  <c:v>-9.5842582566132373E-2</c:v>
                </c:pt>
                <c:pt idx="10">
                  <c:v>-8.3549124659383051E-2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[4]Sheet1!$AE$2:$AE$16</c:f>
              <c:numCache>
                <c:formatCode>General</c:formatCode>
                <c:ptCount val="15"/>
                <c:pt idx="0">
                  <c:v>7.7290840394539373E-9</c:v>
                </c:pt>
                <c:pt idx="1">
                  <c:v>0.78881789650508294</c:v>
                </c:pt>
                <c:pt idx="2">
                  <c:v>1.6964328109948899</c:v>
                </c:pt>
                <c:pt idx="3">
                  <c:v>2.6687025817170649</c:v>
                </c:pt>
                <c:pt idx="4">
                  <c:v>3.5894703995944859</c:v>
                </c:pt>
                <c:pt idx="5">
                  <c:v>4.5971902850329718</c:v>
                </c:pt>
                <c:pt idx="6">
                  <c:v>5.5707389170981036</c:v>
                </c:pt>
                <c:pt idx="7">
                  <c:v>6.6047566541380522</c:v>
                </c:pt>
                <c:pt idx="8">
                  <c:v>7.6222196992331996</c:v>
                </c:pt>
                <c:pt idx="9">
                  <c:v>8.6452885353400131</c:v>
                </c:pt>
                <c:pt idx="10">
                  <c:v>9.6871456706652967</c:v>
                </c:pt>
                <c:pt idx="11">
                  <c:v>10.740525300466734</c:v>
                </c:pt>
                <c:pt idx="12">
                  <c:v>11.799224683651081</c:v>
                </c:pt>
                <c:pt idx="13">
                  <c:v>12.842394085569522</c:v>
                </c:pt>
                <c:pt idx="14">
                  <c:v>13.939128383436827</c:v>
                </c:pt>
              </c:numCache>
            </c:numRef>
          </c:xVal>
          <c:yVal>
            <c:numRef>
              <c:f>[4]Sheet1!$AR$2:$AR$16</c:f>
              <c:numCache>
                <c:formatCode>General</c:formatCode>
                <c:ptCount val="15"/>
                <c:pt idx="0">
                  <c:v>-1.0567085760353956</c:v>
                </c:pt>
                <c:pt idx="1">
                  <c:v>-0.63857184186895999</c:v>
                </c:pt>
                <c:pt idx="2">
                  <c:v>-0.43259784175757532</c:v>
                </c:pt>
                <c:pt idx="3">
                  <c:v>-0.31726252583671288</c:v>
                </c:pt>
                <c:pt idx="4">
                  <c:v>-0.25058626556582364</c:v>
                </c:pt>
                <c:pt idx="5">
                  <c:v>-0.20159891582971914</c:v>
                </c:pt>
                <c:pt idx="6">
                  <c:v>-0.16797969126241002</c:v>
                </c:pt>
                <c:pt idx="7">
                  <c:v>-0.14137543875494621</c:v>
                </c:pt>
                <c:pt idx="8">
                  <c:v>-0.12123659426774155</c:v>
                </c:pt>
                <c:pt idx="9">
                  <c:v>-0.10515413185456246</c:v>
                </c:pt>
                <c:pt idx="10">
                  <c:v>-9.1862796724481693E-2</c:v>
                </c:pt>
                <c:pt idx="11">
                  <c:v>-8.0768782761494989E-2</c:v>
                </c:pt>
                <c:pt idx="12">
                  <c:v>-7.1420667392214449E-2</c:v>
                </c:pt>
                <c:pt idx="13">
                  <c:v>-6.358154310148123E-2</c:v>
                </c:pt>
                <c:pt idx="14">
                  <c:v>-5.6499482575043107E-2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[5]Sheet1!$AE$2:$AE$18</c:f>
              <c:numCache>
                <c:formatCode>General</c:formatCode>
                <c:ptCount val="17"/>
                <c:pt idx="0">
                  <c:v>7.9876845878364592E-11</c:v>
                </c:pt>
                <c:pt idx="1">
                  <c:v>0.78844564873822742</c:v>
                </c:pt>
                <c:pt idx="2">
                  <c:v>1.6206165472530574</c:v>
                </c:pt>
                <c:pt idx="3">
                  <c:v>2.5471234733867654</c:v>
                </c:pt>
                <c:pt idx="4">
                  <c:v>3.4239152124484211</c:v>
                </c:pt>
                <c:pt idx="5">
                  <c:v>4.3781385242079391</c:v>
                </c:pt>
                <c:pt idx="6">
                  <c:v>5.2990118274572842</c:v>
                </c:pt>
                <c:pt idx="7">
                  <c:v>6.2776536759509556</c:v>
                </c:pt>
                <c:pt idx="8">
                  <c:v>7.2305419317242237</c:v>
                </c:pt>
                <c:pt idx="9">
                  <c:v>8.203357726998961</c:v>
                </c:pt>
                <c:pt idx="10">
                  <c:v>9.2076430177192403</c:v>
                </c:pt>
                <c:pt idx="11">
                  <c:v>10.190712166579036</c:v>
                </c:pt>
                <c:pt idx="12">
                  <c:v>11.186873665065443</c:v>
                </c:pt>
                <c:pt idx="13">
                  <c:v>12.189923798057709</c:v>
                </c:pt>
                <c:pt idx="14">
                  <c:v>13.186169417201416</c:v>
                </c:pt>
                <c:pt idx="15">
                  <c:v>14.215500696200856</c:v>
                </c:pt>
                <c:pt idx="16">
                  <c:v>15.2256821864807</c:v>
                </c:pt>
              </c:numCache>
            </c:numRef>
          </c:xVal>
          <c:yVal>
            <c:numRef>
              <c:f>[5]Sheet1!$AR$2:$AR$18</c:f>
              <c:numCache>
                <c:formatCode>General</c:formatCode>
                <c:ptCount val="17"/>
                <c:pt idx="0">
                  <c:v>-1.0567085826085254</c:v>
                </c:pt>
                <c:pt idx="1">
                  <c:v>-0.63869358318500224</c:v>
                </c:pt>
                <c:pt idx="2">
                  <c:v>-0.4448524831806594</c:v>
                </c:pt>
                <c:pt idx="3">
                  <c:v>-0.32847064624927191</c:v>
                </c:pt>
                <c:pt idx="4">
                  <c:v>-0.26064589171706409</c:v>
                </c:pt>
                <c:pt idx="5">
                  <c:v>-0.21076058205807094</c:v>
                </c:pt>
                <c:pt idx="6">
                  <c:v>-0.17636063853208025</c:v>
                </c:pt>
                <c:pt idx="7">
                  <c:v>-0.14900322689489628</c:v>
                </c:pt>
                <c:pt idx="8">
                  <c:v>-0.12841842810402654</c:v>
                </c:pt>
                <c:pt idx="9">
                  <c:v>-0.11167504198631872</c:v>
                </c:pt>
                <c:pt idx="10">
                  <c:v>-9.7651658924251344E-2</c:v>
                </c:pt>
                <c:pt idx="11">
                  <c:v>-8.6304893037603775E-2</c:v>
                </c:pt>
                <c:pt idx="12">
                  <c:v>-7.6633872241632678E-2</c:v>
                </c:pt>
                <c:pt idx="13">
                  <c:v>-6.834235116591092E-2</c:v>
                </c:pt>
                <c:pt idx="14">
                  <c:v>-6.1246020818543849E-2</c:v>
                </c:pt>
                <c:pt idx="15">
                  <c:v>-5.4873079505852539E-2</c:v>
                </c:pt>
                <c:pt idx="16">
                  <c:v>-4.9391987349872581E-2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041264"/>
        <c:axId val="280041824"/>
      </c:scatterChart>
      <c:valAx>
        <c:axId val="28004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041824"/>
        <c:crosses val="autoZero"/>
        <c:crossBetween val="midCat"/>
      </c:valAx>
      <c:valAx>
        <c:axId val="2800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04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1553163113756"/>
          <c:y val="0.26395952977163339"/>
          <c:w val="8.398178847607482E-2"/>
          <c:h val="0.482030558846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dev/deq-ratioF</a:t>
            </a:r>
            <a:r>
              <a:rPr lang="en-US" altLang="ja-JP" baseline="0"/>
              <a:t> vs </a:t>
            </a:r>
            <a:r>
              <a:rPr lang="en-US" altLang="ja-JP"/>
              <a:t>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034483332167226E-2"/>
          <c:y val="0.17657667451380246"/>
          <c:w val="0.79457428522657048"/>
          <c:h val="0.71298188661138684"/>
        </c:manualLayout>
      </c:layout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Sheet1!$AE$2:$AE$13</c:f>
              <c:numCache>
                <c:formatCode>General</c:formatCode>
                <c:ptCount val="12"/>
                <c:pt idx="0">
                  <c:v>1.1782426886005244E-9</c:v>
                </c:pt>
                <c:pt idx="1">
                  <c:v>0.83001552430559766</c:v>
                </c:pt>
                <c:pt idx="2">
                  <c:v>1.7589948652665472</c:v>
                </c:pt>
                <c:pt idx="3">
                  <c:v>2.7416603735437604</c:v>
                </c:pt>
                <c:pt idx="4">
                  <c:v>3.7576796987193877</c:v>
                </c:pt>
                <c:pt idx="5">
                  <c:v>4.7930546241118881</c:v>
                </c:pt>
                <c:pt idx="6">
                  <c:v>5.8349244772073154</c:v>
                </c:pt>
                <c:pt idx="7">
                  <c:v>6.914758087843035</c:v>
                </c:pt>
                <c:pt idx="8">
                  <c:v>7.9833701226127234</c:v>
                </c:pt>
                <c:pt idx="9">
                  <c:v>9.0780800075120371</c:v>
                </c:pt>
                <c:pt idx="10">
                  <c:v>10.15510136159808</c:v>
                </c:pt>
                <c:pt idx="11">
                  <c:v>11.251465412258712</c:v>
                </c:pt>
              </c:numCache>
            </c:numRef>
          </c:xVal>
          <c:yVal>
            <c:numRef>
              <c:f>Sheet1!$AK$2:$AK$13</c:f>
              <c:numCache>
                <c:formatCode>General</c:formatCode>
                <c:ptCount val="12"/>
                <c:pt idx="1">
                  <c:v>-0.60061892880312828</c:v>
                </c:pt>
                <c:pt idx="2">
                  <c:v>-0.30138627592682421</c:v>
                </c:pt>
                <c:pt idx="3">
                  <c:v>-0.15177106377303382</c:v>
                </c:pt>
                <c:pt idx="4">
                  <c:v>-5.0695657991340543E-2</c:v>
                </c:pt>
                <c:pt idx="5">
                  <c:v>3.0398366953782174E-4</c:v>
                </c:pt>
                <c:pt idx="6">
                  <c:v>4.2741916863815621E-2</c:v>
                </c:pt>
                <c:pt idx="7">
                  <c:v>0.12562206492201283</c:v>
                </c:pt>
                <c:pt idx="8">
                  <c:v>0.1282502206012604</c:v>
                </c:pt>
                <c:pt idx="9">
                  <c:v>0.16931188578909095</c:v>
                </c:pt>
                <c:pt idx="10">
                  <c:v>0.14729969667299786</c:v>
                </c:pt>
                <c:pt idx="11">
                  <c:v>0.19067598618298803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[1]Sheet1!$AE$2:$AE$12</c:f>
              <c:numCache>
                <c:formatCode>General</c:formatCode>
                <c:ptCount val="11"/>
                <c:pt idx="0">
                  <c:v>7.8712636408795333E-8</c:v>
                </c:pt>
                <c:pt idx="1">
                  <c:v>0.60385484924843991</c:v>
                </c:pt>
                <c:pt idx="2">
                  <c:v>1.5489256315891522</c:v>
                </c:pt>
                <c:pt idx="3">
                  <c:v>2.5823189195798366</c:v>
                </c:pt>
                <c:pt idx="4">
                  <c:v>3.616329679161276</c:v>
                </c:pt>
                <c:pt idx="5">
                  <c:v>4.708119553395461</c:v>
                </c:pt>
                <c:pt idx="6">
                  <c:v>5.8224228299217398</c:v>
                </c:pt>
                <c:pt idx="7">
                  <c:v>6.9544037559349565</c:v>
                </c:pt>
                <c:pt idx="8">
                  <c:v>8.087888554101534</c:v>
                </c:pt>
                <c:pt idx="9">
                  <c:v>9.2382312100566431</c:v>
                </c:pt>
                <c:pt idx="10">
                  <c:v>10.393042696659142</c:v>
                </c:pt>
              </c:numCache>
            </c:numRef>
          </c:xVal>
          <c:yVal>
            <c:numRef>
              <c:f>[1]Sheet1!$AK$2:$AK$12</c:f>
              <c:numCache>
                <c:formatCode>General</c:formatCode>
                <c:ptCount val="11"/>
                <c:pt idx="1">
                  <c:v>-0.70605126612892855</c:v>
                </c:pt>
                <c:pt idx="2">
                  <c:v>-0.45995222581271566</c:v>
                </c:pt>
                <c:pt idx="3">
                  <c:v>-0.19408680441648557</c:v>
                </c:pt>
                <c:pt idx="4">
                  <c:v>-0.17391490547081886</c:v>
                </c:pt>
                <c:pt idx="5">
                  <c:v>-1.2528242095995235E-2</c:v>
                </c:pt>
                <c:pt idx="6">
                  <c:v>3.9140567057673215E-2</c:v>
                </c:pt>
                <c:pt idx="7">
                  <c:v>9.8943275276051956E-2</c:v>
                </c:pt>
                <c:pt idx="8">
                  <c:v>0.12248126928121894</c:v>
                </c:pt>
                <c:pt idx="9">
                  <c:v>0.13958487615794091</c:v>
                </c:pt>
                <c:pt idx="10">
                  <c:v>0.18393319450803192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[2]Sheet1!$AE$2:$AE$17</c:f>
              <c:numCache>
                <c:formatCode>General</c:formatCode>
                <c:ptCount val="16"/>
                <c:pt idx="0">
                  <c:v>2.531280308865322E-6</c:v>
                </c:pt>
                <c:pt idx="1">
                  <c:v>0.79227428895571161</c:v>
                </c:pt>
                <c:pt idx="2">
                  <c:v>1.6467493256652945</c:v>
                </c:pt>
                <c:pt idx="3">
                  <c:v>2.5786011719554747</c:v>
                </c:pt>
                <c:pt idx="4">
                  <c:v>3.4797714886515165</c:v>
                </c:pt>
                <c:pt idx="5">
                  <c:v>4.46032940890486</c:v>
                </c:pt>
                <c:pt idx="6">
                  <c:v>5.3807128307200633</c:v>
                </c:pt>
                <c:pt idx="7">
                  <c:v>6.3933386030602106</c:v>
                </c:pt>
                <c:pt idx="8">
                  <c:v>7.3773424148796956</c:v>
                </c:pt>
                <c:pt idx="9">
                  <c:v>8.3693944476711231</c:v>
                </c:pt>
                <c:pt idx="10">
                  <c:v>9.3997601185372393</c:v>
                </c:pt>
                <c:pt idx="11">
                  <c:v>10.42127381778735</c:v>
                </c:pt>
                <c:pt idx="12">
                  <c:v>11.4366759110223</c:v>
                </c:pt>
                <c:pt idx="13">
                  <c:v>12.453888443639299</c:v>
                </c:pt>
                <c:pt idx="14">
                  <c:v>13.494096944178469</c:v>
                </c:pt>
                <c:pt idx="15">
                  <c:v>14.54301115556521</c:v>
                </c:pt>
              </c:numCache>
            </c:numRef>
          </c:xVal>
          <c:yVal>
            <c:numRef>
              <c:f>[2]Sheet1!$AK$2:$AK$17</c:f>
              <c:numCache>
                <c:formatCode>General</c:formatCode>
                <c:ptCount val="16"/>
                <c:pt idx="1">
                  <c:v>-0.55523664901921022</c:v>
                </c:pt>
                <c:pt idx="2">
                  <c:v>-0.40485392051930391</c:v>
                </c:pt>
                <c:pt idx="3">
                  <c:v>-0.17352835981385803</c:v>
                </c:pt>
                <c:pt idx="4">
                  <c:v>-0.24745589546699159</c:v>
                </c:pt>
                <c:pt idx="5">
                  <c:v>-1.5243877271932188E-2</c:v>
                </c:pt>
                <c:pt idx="6">
                  <c:v>-0.19499043696748292</c:v>
                </c:pt>
                <c:pt idx="7">
                  <c:v>7.1168135843371561E-2</c:v>
                </c:pt>
                <c:pt idx="8">
                  <c:v>9.119058804466923E-4</c:v>
                </c:pt>
                <c:pt idx="9">
                  <c:v>3.7633912957753174E-2</c:v>
                </c:pt>
                <c:pt idx="10">
                  <c:v>0.14429736033531446</c:v>
                </c:pt>
                <c:pt idx="11">
                  <c:v>0.10508211793984881</c:v>
                </c:pt>
                <c:pt idx="12">
                  <c:v>0.10466979165443102</c:v>
                </c:pt>
                <c:pt idx="13">
                  <c:v>0.10305792650396825</c:v>
                </c:pt>
                <c:pt idx="14">
                  <c:v>0.17600702450437045</c:v>
                </c:pt>
                <c:pt idx="15">
                  <c:v>0.18478149165285754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[3]Sheet1!$AE$2:$AE$12</c:f>
              <c:numCache>
                <c:formatCode>General</c:formatCode>
                <c:ptCount val="11"/>
                <c:pt idx="0">
                  <c:v>9.588996263687477E-10</c:v>
                </c:pt>
                <c:pt idx="1">
                  <c:v>0.86439544855037098</c:v>
                </c:pt>
                <c:pt idx="2">
                  <c:v>1.8270880839220307</c:v>
                </c:pt>
                <c:pt idx="3">
                  <c:v>2.8131835652496848</c:v>
                </c:pt>
                <c:pt idx="4">
                  <c:v>3.8888826306841788</c:v>
                </c:pt>
                <c:pt idx="5">
                  <c:v>4.9384663104565565</c:v>
                </c:pt>
                <c:pt idx="6">
                  <c:v>6.0396844916037837</c:v>
                </c:pt>
                <c:pt idx="7">
                  <c:v>7.1192576157988006</c:v>
                </c:pt>
                <c:pt idx="8">
                  <c:v>8.2334755863341869</c:v>
                </c:pt>
                <c:pt idx="9">
                  <c:v>9.3529214808213137</c:v>
                </c:pt>
                <c:pt idx="10">
                  <c:v>10.457959603650322</c:v>
                </c:pt>
              </c:numCache>
            </c:numRef>
          </c:xVal>
          <c:yVal>
            <c:numRef>
              <c:f>[3]Sheet1!$AK$2:$AK$12</c:f>
              <c:numCache>
                <c:formatCode>General</c:formatCode>
                <c:ptCount val="11"/>
                <c:pt idx="1">
                  <c:v>-0.65262833329556669</c:v>
                </c:pt>
                <c:pt idx="2">
                  <c:v>-0.30812391846028003</c:v>
                </c:pt>
                <c:pt idx="3">
                  <c:v>-0.23369233205721099</c:v>
                </c:pt>
                <c:pt idx="4">
                  <c:v>1.8954057987516482E-2</c:v>
                </c:pt>
                <c:pt idx="5">
                  <c:v>-4.032785581487891E-2</c:v>
                </c:pt>
                <c:pt idx="6">
                  <c:v>0.10091745549064901</c:v>
                </c:pt>
                <c:pt idx="7">
                  <c:v>4.9300687410046007E-2</c:v>
                </c:pt>
                <c:pt idx="8">
                  <c:v>0.15781244541759759</c:v>
                </c:pt>
                <c:pt idx="9">
                  <c:v>0.16227730569698551</c:v>
                </c:pt>
                <c:pt idx="10">
                  <c:v>0.1140885314607003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[4]Sheet1!$AE$2:$AE$16</c:f>
              <c:numCache>
                <c:formatCode>General</c:formatCode>
                <c:ptCount val="15"/>
                <c:pt idx="0">
                  <c:v>7.7290840394539373E-9</c:v>
                </c:pt>
                <c:pt idx="1">
                  <c:v>0.78881789650508294</c:v>
                </c:pt>
                <c:pt idx="2">
                  <c:v>1.6964328109948899</c:v>
                </c:pt>
                <c:pt idx="3">
                  <c:v>2.6687025817170649</c:v>
                </c:pt>
                <c:pt idx="4">
                  <c:v>3.5894703995944859</c:v>
                </c:pt>
                <c:pt idx="5">
                  <c:v>4.5971902850329718</c:v>
                </c:pt>
                <c:pt idx="6">
                  <c:v>5.5707389170981036</c:v>
                </c:pt>
                <c:pt idx="7">
                  <c:v>6.6047566541380522</c:v>
                </c:pt>
                <c:pt idx="8">
                  <c:v>7.6222196992331996</c:v>
                </c:pt>
                <c:pt idx="9">
                  <c:v>8.6452885353400131</c:v>
                </c:pt>
                <c:pt idx="10">
                  <c:v>9.6871456706652967</c:v>
                </c:pt>
                <c:pt idx="11">
                  <c:v>10.740525300466734</c:v>
                </c:pt>
                <c:pt idx="12">
                  <c:v>11.799224683651081</c:v>
                </c:pt>
                <c:pt idx="13">
                  <c:v>12.842394085569522</c:v>
                </c:pt>
                <c:pt idx="14">
                  <c:v>13.939128383436827</c:v>
                </c:pt>
              </c:numCache>
            </c:numRef>
          </c:xVal>
          <c:yVal>
            <c:numRef>
              <c:f>[4]Sheet1!$AK$2:$AK$16</c:f>
              <c:numCache>
                <c:formatCode>General</c:formatCode>
                <c:ptCount val="15"/>
                <c:pt idx="1">
                  <c:v>-0.62419518553100561</c:v>
                </c:pt>
                <c:pt idx="2">
                  <c:v>-0.28837080116051617</c:v>
                </c:pt>
                <c:pt idx="3">
                  <c:v>-0.10983163666915507</c:v>
                </c:pt>
                <c:pt idx="4">
                  <c:v>-0.24855467100647527</c:v>
                </c:pt>
                <c:pt idx="5">
                  <c:v>1.9988980547508334E-2</c:v>
                </c:pt>
                <c:pt idx="6">
                  <c:v>-6.6140632797213286E-2</c:v>
                </c:pt>
                <c:pt idx="7">
                  <c:v>0.10132504833385481</c:v>
                </c:pt>
                <c:pt idx="8">
                  <c:v>5.5290502958180193E-2</c:v>
                </c:pt>
                <c:pt idx="9">
                  <c:v>5.8877101742463356E-2</c:v>
                </c:pt>
                <c:pt idx="10">
                  <c:v>0.1293693322270639</c:v>
                </c:pt>
                <c:pt idx="11">
                  <c:v>0.1576137901859756</c:v>
                </c:pt>
                <c:pt idx="12">
                  <c:v>0.17899874918137998</c:v>
                </c:pt>
                <c:pt idx="13">
                  <c:v>0.14144278474134586</c:v>
                </c:pt>
                <c:pt idx="14">
                  <c:v>0.26469412729394198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[5]Sheet1!$AE$2:$AE$18</c:f>
              <c:numCache>
                <c:formatCode>General</c:formatCode>
                <c:ptCount val="17"/>
                <c:pt idx="0">
                  <c:v>7.9876845878364592E-11</c:v>
                </c:pt>
                <c:pt idx="1">
                  <c:v>0.78844564873822742</c:v>
                </c:pt>
                <c:pt idx="2">
                  <c:v>1.6206165472530574</c:v>
                </c:pt>
                <c:pt idx="3">
                  <c:v>2.5471234733867654</c:v>
                </c:pt>
                <c:pt idx="4">
                  <c:v>3.4239152124484211</c:v>
                </c:pt>
                <c:pt idx="5">
                  <c:v>4.3781385242079391</c:v>
                </c:pt>
                <c:pt idx="6">
                  <c:v>5.2990118274572842</c:v>
                </c:pt>
                <c:pt idx="7">
                  <c:v>6.2776536759509556</c:v>
                </c:pt>
                <c:pt idx="8">
                  <c:v>7.2305419317242237</c:v>
                </c:pt>
                <c:pt idx="9">
                  <c:v>8.203357726998961</c:v>
                </c:pt>
                <c:pt idx="10">
                  <c:v>9.2076430177192403</c:v>
                </c:pt>
                <c:pt idx="11">
                  <c:v>10.190712166579036</c:v>
                </c:pt>
                <c:pt idx="12">
                  <c:v>11.186873665065443</c:v>
                </c:pt>
                <c:pt idx="13">
                  <c:v>12.189923798057709</c:v>
                </c:pt>
                <c:pt idx="14">
                  <c:v>13.186169417201416</c:v>
                </c:pt>
                <c:pt idx="15">
                  <c:v>14.215500696200856</c:v>
                </c:pt>
                <c:pt idx="16">
                  <c:v>15.2256821864807</c:v>
                </c:pt>
              </c:numCache>
            </c:numRef>
          </c:xVal>
          <c:yVal>
            <c:numRef>
              <c:f>[5]Sheet1!$AK$2:$AK$18</c:f>
              <c:numCache>
                <c:formatCode>General</c:formatCode>
                <c:ptCount val="17"/>
                <c:pt idx="1">
                  <c:v>-0.52992024383036329</c:v>
                </c:pt>
                <c:pt idx="2">
                  <c:v>-0.4526178563952778</c:v>
                </c:pt>
                <c:pt idx="3">
                  <c:v>-0.14994799588181601</c:v>
                </c:pt>
                <c:pt idx="4">
                  <c:v>-0.30974416433533181</c:v>
                </c:pt>
                <c:pt idx="5">
                  <c:v>-4.8656373532525513E-2</c:v>
                </c:pt>
                <c:pt idx="6">
                  <c:v>-0.16471268996780364</c:v>
                </c:pt>
                <c:pt idx="7">
                  <c:v>6.796617240530628E-3</c:v>
                </c:pt>
                <c:pt idx="8">
                  <c:v>-5.0201437626560159E-2</c:v>
                </c:pt>
                <c:pt idx="9">
                  <c:v>-3.1797318460938667E-3</c:v>
                </c:pt>
                <c:pt idx="10">
                  <c:v>9.3182206481999375E-2</c:v>
                </c:pt>
                <c:pt idx="11">
                  <c:v>4.6901743124891773E-2</c:v>
                </c:pt>
                <c:pt idx="12">
                  <c:v>7.2501387546333881E-2</c:v>
                </c:pt>
                <c:pt idx="13">
                  <c:v>8.919317487584974E-2</c:v>
                </c:pt>
                <c:pt idx="14">
                  <c:v>8.4917713707522519E-2</c:v>
                </c:pt>
                <c:pt idx="15">
                  <c:v>0.16176550449777738</c:v>
                </c:pt>
                <c:pt idx="16">
                  <c:v>0.12664249693403368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1088"/>
        <c:axId val="280461648"/>
      </c:scatterChart>
      <c:valAx>
        <c:axId val="28046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461648"/>
        <c:crosses val="autoZero"/>
        <c:crossBetween val="midCat"/>
      </c:valAx>
      <c:valAx>
        <c:axId val="2804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46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1553163113756"/>
          <c:y val="0.26395952977163339"/>
          <c:w val="8.398178847607482E-2"/>
          <c:h val="0.482030558846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q/p-M-</a:t>
            </a:r>
            <a:r>
              <a:rPr lang="en-US" altLang="ja-JP" baseline="0"/>
              <a:t> vs </a:t>
            </a:r>
            <a:r>
              <a:rPr lang="en-US" altLang="ja-JP"/>
              <a:t>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034483332167226E-2"/>
          <c:y val="0.17657667451380246"/>
          <c:w val="0.79457428522657048"/>
          <c:h val="0.71298188661138684"/>
        </c:manualLayout>
      </c:layout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Sheet1!$AL$2:$AL$13</c:f>
              <c:numCache>
                <c:formatCode>General</c:formatCode>
                <c:ptCount val="12"/>
                <c:pt idx="0">
                  <c:v>2628.7363384566665</c:v>
                </c:pt>
                <c:pt idx="1">
                  <c:v>28695.360281533332</c:v>
                </c:pt>
                <c:pt idx="2">
                  <c:v>77940.330432899995</c:v>
                </c:pt>
                <c:pt idx="3">
                  <c:v>140008.51703866667</c:v>
                </c:pt>
                <c:pt idx="4">
                  <c:v>213616.09823266664</c:v>
                </c:pt>
                <c:pt idx="5">
                  <c:v>294251.59353300004</c:v>
                </c:pt>
                <c:pt idx="6">
                  <c:v>377657.08791199996</c:v>
                </c:pt>
                <c:pt idx="7">
                  <c:v>465406.69704500004</c:v>
                </c:pt>
                <c:pt idx="8">
                  <c:v>555121.68472466664</c:v>
                </c:pt>
                <c:pt idx="9">
                  <c:v>641753.99755099998</c:v>
                </c:pt>
                <c:pt idx="10">
                  <c:v>725876.80681533332</c:v>
                </c:pt>
                <c:pt idx="11">
                  <c:v>805640.87890000001</c:v>
                </c:pt>
              </c:numCache>
            </c:numRef>
          </c:xVal>
          <c:yVal>
            <c:numRef>
              <c:f>Sheet1!$AR$2:$AR$13</c:f>
              <c:numCache>
                <c:formatCode>General</c:formatCode>
                <c:ptCount val="12"/>
                <c:pt idx="0">
                  <c:v>-1.056708581664676</c:v>
                </c:pt>
                <c:pt idx="1">
                  <c:v>-0.62536512096859476</c:v>
                </c:pt>
                <c:pt idx="2">
                  <c:v>-0.42294753368724641</c:v>
                </c:pt>
                <c:pt idx="3">
                  <c:v>-0.31086285606040875</c:v>
                </c:pt>
                <c:pt idx="4">
                  <c:v>-0.24104388597826376</c:v>
                </c:pt>
                <c:pt idx="5">
                  <c:v>-0.19396764358514584</c:v>
                </c:pt>
                <c:pt idx="6">
                  <c:v>-0.16044596519094675</c:v>
                </c:pt>
                <c:pt idx="7">
                  <c:v>-0.13470915274278542</c:v>
                </c:pt>
                <c:pt idx="8">
                  <c:v>-0.11515326616515559</c:v>
                </c:pt>
                <c:pt idx="9">
                  <c:v>-9.9307889830176577E-2</c:v>
                </c:pt>
                <c:pt idx="10">
                  <c:v>-8.6681834016511E-2</c:v>
                </c:pt>
                <c:pt idx="11">
                  <c:v>-7.6059919619398869E-2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[1]Sheet1!$AL$2:$AL$11</c:f>
              <c:numCache>
                <c:formatCode>General</c:formatCode>
                <c:ptCount val="10"/>
                <c:pt idx="0">
                  <c:v>2515.4747919599999</c:v>
                </c:pt>
                <c:pt idx="1">
                  <c:v>7369.2502595533333</c:v>
                </c:pt>
                <c:pt idx="2">
                  <c:v>25328.292626999999</c:v>
                </c:pt>
                <c:pt idx="3">
                  <c:v>49400.543063766672</c:v>
                </c:pt>
                <c:pt idx="4">
                  <c:v>76159.720779999989</c:v>
                </c:pt>
                <c:pt idx="5">
                  <c:v>104360.67064436666</c:v>
                </c:pt>
                <c:pt idx="6">
                  <c:v>134186.94364290001</c:v>
                </c:pt>
                <c:pt idx="7">
                  <c:v>162015.33762943334</c:v>
                </c:pt>
                <c:pt idx="8">
                  <c:v>188604.79414103334</c:v>
                </c:pt>
                <c:pt idx="9">
                  <c:v>213458.34164</c:v>
                </c:pt>
              </c:numCache>
            </c:numRef>
          </c:xVal>
          <c:yVal>
            <c:numRef>
              <c:f>[1]Sheet1!$AR$2:$AR$11</c:f>
              <c:numCache>
                <c:formatCode>General</c:formatCode>
                <c:ptCount val="10"/>
                <c:pt idx="0">
                  <c:v>-1.0567085150376916</c:v>
                </c:pt>
                <c:pt idx="1">
                  <c:v>-0.7050217401312554</c:v>
                </c:pt>
                <c:pt idx="2">
                  <c:v>-0.45704668152304212</c:v>
                </c:pt>
                <c:pt idx="3">
                  <c:v>-0.32515329648552765</c:v>
                </c:pt>
                <c:pt idx="4">
                  <c:v>-0.24901848280926936</c:v>
                </c:pt>
                <c:pt idx="5">
                  <c:v>-0.19721548044255452</c:v>
                </c:pt>
                <c:pt idx="6">
                  <c:v>-0.16078982101697306</c:v>
                </c:pt>
                <c:pt idx="7">
                  <c:v>-0.13389285480267482</c:v>
                </c:pt>
                <c:pt idx="8">
                  <c:v>-0.11348033407664601</c:v>
                </c:pt>
                <c:pt idx="9">
                  <c:v>-9.7266602986196465E-2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[2]Sheet1!$AL$2:$AL$17</c:f>
              <c:numCache>
                <c:formatCode>General</c:formatCode>
                <c:ptCount val="16"/>
                <c:pt idx="0">
                  <c:v>2722.5836246366666</c:v>
                </c:pt>
                <c:pt idx="1">
                  <c:v>43859.805339299994</c:v>
                </c:pt>
                <c:pt idx="2">
                  <c:v>125791.86203140001</c:v>
                </c:pt>
                <c:pt idx="3">
                  <c:v>240700.15517366666</c:v>
                </c:pt>
                <c:pt idx="4">
                  <c:v>384207.03470800002</c:v>
                </c:pt>
                <c:pt idx="5">
                  <c:v>550081.61634333339</c:v>
                </c:pt>
                <c:pt idx="6">
                  <c:v>729663.24277466664</c:v>
                </c:pt>
                <c:pt idx="7">
                  <c:v>923395.66245333327</c:v>
                </c:pt>
                <c:pt idx="8">
                  <c:v>1123146.0568890001</c:v>
                </c:pt>
                <c:pt idx="9">
                  <c:v>1325751.0573406667</c:v>
                </c:pt>
                <c:pt idx="10">
                  <c:v>1534206.2600356666</c:v>
                </c:pt>
                <c:pt idx="11">
                  <c:v>1742907.02988</c:v>
                </c:pt>
                <c:pt idx="12">
                  <c:v>1945440.1324166667</c:v>
                </c:pt>
                <c:pt idx="13">
                  <c:v>2148422.9221899998</c:v>
                </c:pt>
                <c:pt idx="14">
                  <c:v>2344706.9102633335</c:v>
                </c:pt>
                <c:pt idx="15">
                  <c:v>2533717.0905633331</c:v>
                </c:pt>
              </c:numCache>
            </c:numRef>
          </c:xVal>
          <c:yVal>
            <c:numRef>
              <c:f>[2]Sheet1!$AR$2:$AR$17</c:f>
              <c:numCache>
                <c:formatCode>General</c:formatCode>
                <c:ptCount val="16"/>
                <c:pt idx="0">
                  <c:v>-1.0567064074973553</c:v>
                </c:pt>
                <c:pt idx="1">
                  <c:v>-0.63744354881092868</c:v>
                </c:pt>
                <c:pt idx="2">
                  <c:v>-0.44055653310526127</c:v>
                </c:pt>
                <c:pt idx="3">
                  <c:v>-0.32550084704637583</c:v>
                </c:pt>
                <c:pt idx="4">
                  <c:v>-0.25717351166609326</c:v>
                </c:pt>
                <c:pt idx="5">
                  <c:v>-0.20724091196645231</c:v>
                </c:pt>
                <c:pt idx="6">
                  <c:v>-0.17376871383379811</c:v>
                </c:pt>
                <c:pt idx="7">
                  <c:v>-0.14623111964914701</c:v>
                </c:pt>
                <c:pt idx="8">
                  <c:v>-0.12565045768316929</c:v>
                </c:pt>
                <c:pt idx="9">
                  <c:v>-0.10915496569718211</c:v>
                </c:pt>
                <c:pt idx="10">
                  <c:v>-9.5269827606434737E-2</c:v>
                </c:pt>
                <c:pt idx="11">
                  <c:v>-8.3919956283746461E-2</c:v>
                </c:pt>
                <c:pt idx="12">
                  <c:v>-7.4446520854500264E-2</c:v>
                </c:pt>
                <c:pt idx="13">
                  <c:v>-6.6361785651127075E-2</c:v>
                </c:pt>
                <c:pt idx="14">
                  <c:v>-5.9246381687300155E-2</c:v>
                </c:pt>
                <c:pt idx="15">
                  <c:v>-5.3019340556634771E-2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[3]Sheet1!$AL$2:$AL$12</c:f>
              <c:numCache>
                <c:formatCode>General</c:formatCode>
                <c:ptCount val="11"/>
                <c:pt idx="0">
                  <c:v>2556.0498433166663</c:v>
                </c:pt>
                <c:pt idx="1">
                  <c:v>19947.490459600001</c:v>
                </c:pt>
                <c:pt idx="2">
                  <c:v>51321.077509900002</c:v>
                </c:pt>
                <c:pt idx="3">
                  <c:v>90638.674862666681</c:v>
                </c:pt>
                <c:pt idx="4">
                  <c:v>135775.63518106667</c:v>
                </c:pt>
                <c:pt idx="5">
                  <c:v>182157.4419312333</c:v>
                </c:pt>
                <c:pt idx="6">
                  <c:v>230725.84384566665</c:v>
                </c:pt>
                <c:pt idx="7">
                  <c:v>279898.81311533332</c:v>
                </c:pt>
                <c:pt idx="8">
                  <c:v>328777.82239633333</c:v>
                </c:pt>
                <c:pt idx="9">
                  <c:v>375151.09649433335</c:v>
                </c:pt>
                <c:pt idx="10">
                  <c:v>417071.63527299999</c:v>
                </c:pt>
              </c:numCache>
            </c:numRef>
          </c:xVal>
          <c:yVal>
            <c:numRef>
              <c:f>[3]Sheet1!$AR$2:$AR$12</c:f>
              <c:numCache>
                <c:formatCode>General</c:formatCode>
                <c:ptCount val="11"/>
                <c:pt idx="0">
                  <c:v>-1.0567085818531621</c:v>
                </c:pt>
                <c:pt idx="1">
                  <c:v>-0.61473420331168571</c:v>
                </c:pt>
                <c:pt idx="2">
                  <c:v>-0.41288713946889882</c:v>
                </c:pt>
                <c:pt idx="3">
                  <c:v>-0.3048110214117441</c:v>
                </c:pt>
                <c:pt idx="4">
                  <c:v>-0.23403282860484198</c:v>
                </c:pt>
                <c:pt idx="5">
                  <c:v>-0.18861354046435613</c:v>
                </c:pt>
                <c:pt idx="6">
                  <c:v>-0.15498146703281362</c:v>
                </c:pt>
                <c:pt idx="7">
                  <c:v>-0.13058128131646116</c:v>
                </c:pt>
                <c:pt idx="8">
                  <c:v>-0.11121138059901381</c:v>
                </c:pt>
                <c:pt idx="9">
                  <c:v>-9.5842582566132373E-2</c:v>
                </c:pt>
                <c:pt idx="10">
                  <c:v>-8.3549124659383051E-2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[4]Sheet1!$AL$2:$AL$16</c:f>
              <c:numCache>
                <c:formatCode>General</c:formatCode>
                <c:ptCount val="15"/>
                <c:pt idx="0">
                  <c:v>2691.0299018966666</c:v>
                </c:pt>
                <c:pt idx="1">
                  <c:v>37703.912981300004</c:v>
                </c:pt>
                <c:pt idx="2">
                  <c:v>106787.34644183335</c:v>
                </c:pt>
                <c:pt idx="3">
                  <c:v>198464.7302633333</c:v>
                </c:pt>
                <c:pt idx="4">
                  <c:v>312549.49699266668</c:v>
                </c:pt>
                <c:pt idx="5">
                  <c:v>441452.11121466663</c:v>
                </c:pt>
                <c:pt idx="6">
                  <c:v>579660.74060000002</c:v>
                </c:pt>
                <c:pt idx="7">
                  <c:v>725093.87252199987</c:v>
                </c:pt>
                <c:pt idx="8">
                  <c:v>876017.18164433341</c:v>
                </c:pt>
                <c:pt idx="9">
                  <c:v>1028448.6459476665</c:v>
                </c:pt>
                <c:pt idx="10">
                  <c:v>1180226.3532186665</c:v>
                </c:pt>
                <c:pt idx="11">
                  <c:v>1330848.3509603334</c:v>
                </c:pt>
                <c:pt idx="12">
                  <c:v>1474401.9476263335</c:v>
                </c:pt>
                <c:pt idx="13">
                  <c:v>1613592.7783003331</c:v>
                </c:pt>
                <c:pt idx="14">
                  <c:v>1738391.8924673332</c:v>
                </c:pt>
              </c:numCache>
            </c:numRef>
          </c:xVal>
          <c:yVal>
            <c:numRef>
              <c:f>[4]Sheet1!$AR$2:$AR$16</c:f>
              <c:numCache>
                <c:formatCode>General</c:formatCode>
                <c:ptCount val="15"/>
                <c:pt idx="0">
                  <c:v>-1.0567085760353956</c:v>
                </c:pt>
                <c:pt idx="1">
                  <c:v>-0.63857184186895999</c:v>
                </c:pt>
                <c:pt idx="2">
                  <c:v>-0.43259784175757532</c:v>
                </c:pt>
                <c:pt idx="3">
                  <c:v>-0.31726252583671288</c:v>
                </c:pt>
                <c:pt idx="4">
                  <c:v>-0.25058626556582364</c:v>
                </c:pt>
                <c:pt idx="5">
                  <c:v>-0.20159891582971914</c:v>
                </c:pt>
                <c:pt idx="6">
                  <c:v>-0.16797969126241002</c:v>
                </c:pt>
                <c:pt idx="7">
                  <c:v>-0.14137543875494621</c:v>
                </c:pt>
                <c:pt idx="8">
                  <c:v>-0.12123659426774155</c:v>
                </c:pt>
                <c:pt idx="9">
                  <c:v>-0.10515413185456246</c:v>
                </c:pt>
                <c:pt idx="10">
                  <c:v>-9.1862796724481693E-2</c:v>
                </c:pt>
                <c:pt idx="11">
                  <c:v>-8.0768782761494989E-2</c:v>
                </c:pt>
                <c:pt idx="12">
                  <c:v>-7.1420667392214449E-2</c:v>
                </c:pt>
                <c:pt idx="13">
                  <c:v>-6.358154310148123E-2</c:v>
                </c:pt>
                <c:pt idx="14">
                  <c:v>-5.6499482575043107E-2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[5]Sheet1!$AL$2:$AL$18</c:f>
              <c:numCache>
                <c:formatCode>General</c:formatCode>
                <c:ptCount val="17"/>
                <c:pt idx="0">
                  <c:v>2740.1550688233333</c:v>
                </c:pt>
                <c:pt idx="1">
                  <c:v>48151.410099266672</c:v>
                </c:pt>
                <c:pt idx="2">
                  <c:v>140023.73074589999</c:v>
                </c:pt>
                <c:pt idx="3">
                  <c:v>272538.02467499999</c:v>
                </c:pt>
                <c:pt idx="4">
                  <c:v>439740.92971766664</c:v>
                </c:pt>
                <c:pt idx="5">
                  <c:v>633283.23345866671</c:v>
                </c:pt>
                <c:pt idx="6">
                  <c:v>847290.0021876666</c:v>
                </c:pt>
                <c:pt idx="7">
                  <c:v>1079249.2642293333</c:v>
                </c:pt>
                <c:pt idx="8">
                  <c:v>1321238.2197256668</c:v>
                </c:pt>
                <c:pt idx="9">
                  <c:v>1571170.907324</c:v>
                </c:pt>
                <c:pt idx="10">
                  <c:v>1823574.0032919999</c:v>
                </c:pt>
                <c:pt idx="11">
                  <c:v>2080882.7730066665</c:v>
                </c:pt>
                <c:pt idx="12">
                  <c:v>2341769.3260366665</c:v>
                </c:pt>
                <c:pt idx="13">
                  <c:v>2595675.0318933334</c:v>
                </c:pt>
                <c:pt idx="14">
                  <c:v>2846613.1900200001</c:v>
                </c:pt>
                <c:pt idx="15">
                  <c:v>3093770.9270099998</c:v>
                </c:pt>
                <c:pt idx="16">
                  <c:v>3332502.3303733333</c:v>
                </c:pt>
              </c:numCache>
            </c:numRef>
          </c:xVal>
          <c:yVal>
            <c:numRef>
              <c:f>[5]Sheet1!$AR$2:$AR$18</c:f>
              <c:numCache>
                <c:formatCode>General</c:formatCode>
                <c:ptCount val="17"/>
                <c:pt idx="0">
                  <c:v>-1.0567085826085254</c:v>
                </c:pt>
                <c:pt idx="1">
                  <c:v>-0.63869358318500224</c:v>
                </c:pt>
                <c:pt idx="2">
                  <c:v>-0.4448524831806594</c:v>
                </c:pt>
                <c:pt idx="3">
                  <c:v>-0.32847064624927191</c:v>
                </c:pt>
                <c:pt idx="4">
                  <c:v>-0.26064589171706409</c:v>
                </c:pt>
                <c:pt idx="5">
                  <c:v>-0.21076058205807094</c:v>
                </c:pt>
                <c:pt idx="6">
                  <c:v>-0.17636063853208025</c:v>
                </c:pt>
                <c:pt idx="7">
                  <c:v>-0.14900322689489628</c:v>
                </c:pt>
                <c:pt idx="8">
                  <c:v>-0.12841842810402654</c:v>
                </c:pt>
                <c:pt idx="9">
                  <c:v>-0.11167504198631872</c:v>
                </c:pt>
                <c:pt idx="10">
                  <c:v>-9.7651658924251344E-2</c:v>
                </c:pt>
                <c:pt idx="11">
                  <c:v>-8.6304893037603775E-2</c:v>
                </c:pt>
                <c:pt idx="12">
                  <c:v>-7.6633872241632678E-2</c:v>
                </c:pt>
                <c:pt idx="13">
                  <c:v>-6.834235116591092E-2</c:v>
                </c:pt>
                <c:pt idx="14">
                  <c:v>-6.1246020818543849E-2</c:v>
                </c:pt>
                <c:pt idx="15">
                  <c:v>-5.4873079505852539E-2</c:v>
                </c:pt>
                <c:pt idx="16">
                  <c:v>-4.9391987349872581E-2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6688"/>
        <c:axId val="280467248"/>
      </c:scatterChart>
      <c:valAx>
        <c:axId val="280466688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467248"/>
        <c:crosses val="autoZero"/>
        <c:crossBetween val="midCat"/>
      </c:valAx>
      <c:valAx>
        <c:axId val="2804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46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1553163113756"/>
          <c:y val="0.26395952977163339"/>
          <c:w val="8.398178847607482E-2"/>
          <c:h val="0.482030558846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q/p</a:t>
            </a:r>
            <a:r>
              <a:rPr lang="en-US" altLang="ja-JP" baseline="0"/>
              <a:t> vs </a:t>
            </a:r>
            <a:r>
              <a:rPr lang="en-US" altLang="ja-JP"/>
              <a:t>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034483332167226E-2"/>
          <c:y val="0.17657667451380246"/>
          <c:w val="0.79457428522657048"/>
          <c:h val="0.71298188661138684"/>
        </c:manualLayout>
      </c:layout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Sheet1!$AE$2:$AE$13</c:f>
              <c:numCache>
                <c:formatCode>General</c:formatCode>
                <c:ptCount val="12"/>
                <c:pt idx="0">
                  <c:v>1.1782426886005244E-9</c:v>
                </c:pt>
                <c:pt idx="1">
                  <c:v>0.83001552430559766</c:v>
                </c:pt>
                <c:pt idx="2">
                  <c:v>1.7589948652665472</c:v>
                </c:pt>
                <c:pt idx="3">
                  <c:v>2.7416603735437604</c:v>
                </c:pt>
                <c:pt idx="4">
                  <c:v>3.7576796987193877</c:v>
                </c:pt>
                <c:pt idx="5">
                  <c:v>4.7930546241118881</c:v>
                </c:pt>
                <c:pt idx="6">
                  <c:v>5.8349244772073154</c:v>
                </c:pt>
                <c:pt idx="7">
                  <c:v>6.914758087843035</c:v>
                </c:pt>
                <c:pt idx="8">
                  <c:v>7.9833701226127234</c:v>
                </c:pt>
                <c:pt idx="9">
                  <c:v>9.0780800075120371</c:v>
                </c:pt>
                <c:pt idx="10">
                  <c:v>10.15510136159808</c:v>
                </c:pt>
                <c:pt idx="11">
                  <c:v>11.251465412258712</c:v>
                </c:pt>
              </c:numCache>
            </c:numRef>
          </c:xVal>
          <c:yVal>
            <c:numRef>
              <c:f>Sheet1!$AQ$2:$AQ$13</c:f>
              <c:numCache>
                <c:formatCode>General</c:formatCode>
                <c:ptCount val="12"/>
                <c:pt idx="0">
                  <c:v>1.2607590421870807</c:v>
                </c:pt>
                <c:pt idx="1">
                  <c:v>1.2873799820723497</c:v>
                </c:pt>
                <c:pt idx="2">
                  <c:v>1.3508682565092953</c:v>
                </c:pt>
                <c:pt idx="3">
                  <c:v>1.3710726704289367</c:v>
                </c:pt>
                <c:pt idx="4">
                  <c:v>1.3975043298953405</c:v>
                </c:pt>
                <c:pt idx="5">
                  <c:v>1.412331312531679</c:v>
                </c:pt>
                <c:pt idx="6">
                  <c:v>1.4178547208063292</c:v>
                </c:pt>
                <c:pt idx="7">
                  <c:v>1.420428035919691</c:v>
                </c:pt>
                <c:pt idx="8">
                  <c:v>1.4222568698871758</c:v>
                </c:pt>
                <c:pt idx="9">
                  <c:v>1.415398512864448</c:v>
                </c:pt>
                <c:pt idx="10">
                  <c:v>1.4079733778806431</c:v>
                </c:pt>
                <c:pt idx="11">
                  <c:v>1.3980944953263841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[1]Sheet1!$AE$2:$AE$11</c:f>
              <c:numCache>
                <c:formatCode>General</c:formatCode>
                <c:ptCount val="10"/>
                <c:pt idx="0">
                  <c:v>7.8712636408795333E-8</c:v>
                </c:pt>
                <c:pt idx="1">
                  <c:v>0.60385484924843991</c:v>
                </c:pt>
                <c:pt idx="2">
                  <c:v>1.5489256315891522</c:v>
                </c:pt>
                <c:pt idx="3">
                  <c:v>2.5823189195798366</c:v>
                </c:pt>
                <c:pt idx="4">
                  <c:v>3.616329679161276</c:v>
                </c:pt>
                <c:pt idx="5">
                  <c:v>4.708119553395461</c:v>
                </c:pt>
                <c:pt idx="6">
                  <c:v>5.8224228299217398</c:v>
                </c:pt>
                <c:pt idx="7">
                  <c:v>6.9544037559349565</c:v>
                </c:pt>
                <c:pt idx="8">
                  <c:v>8.087888554101534</c:v>
                </c:pt>
                <c:pt idx="9">
                  <c:v>9.2382312100566431</c:v>
                </c:pt>
              </c:numCache>
            </c:numRef>
          </c:xVal>
          <c:yVal>
            <c:numRef>
              <c:f>[1]Sheet1!$AQ$2:$AQ$11</c:f>
              <c:numCache>
                <c:formatCode>General</c:formatCode>
                <c:ptCount val="10"/>
                <c:pt idx="0">
                  <c:v>1.3817837640450785</c:v>
                </c:pt>
                <c:pt idx="1">
                  <c:v>1.3625837364055839</c:v>
                </c:pt>
                <c:pt idx="2">
                  <c:v>1.4620074972829318</c:v>
                </c:pt>
                <c:pt idx="3">
                  <c:v>1.5118113914496207</c:v>
                </c:pt>
                <c:pt idx="4">
                  <c:v>1.5347109124734899</c:v>
                </c:pt>
                <c:pt idx="5">
                  <c:v>1.5483504356166418</c:v>
                </c:pt>
                <c:pt idx="6">
                  <c:v>1.5605914814069928</c:v>
                </c:pt>
                <c:pt idx="7">
                  <c:v>1.563375740302964</c:v>
                </c:pt>
                <c:pt idx="8">
                  <c:v>1.5624116610317862</c:v>
                </c:pt>
                <c:pt idx="9">
                  <c:v>1.5567284342015653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[2]Sheet1!$AE$2:$AE$17</c:f>
              <c:numCache>
                <c:formatCode>General</c:formatCode>
                <c:ptCount val="16"/>
                <c:pt idx="0">
                  <c:v>2.531280308865322E-6</c:v>
                </c:pt>
                <c:pt idx="1">
                  <c:v>0.79227428895571161</c:v>
                </c:pt>
                <c:pt idx="2">
                  <c:v>1.6467493256652945</c:v>
                </c:pt>
                <c:pt idx="3">
                  <c:v>2.5786011719554747</c:v>
                </c:pt>
                <c:pt idx="4">
                  <c:v>3.4797714886515165</c:v>
                </c:pt>
                <c:pt idx="5">
                  <c:v>4.46032940890486</c:v>
                </c:pt>
                <c:pt idx="6">
                  <c:v>5.3807128307200633</c:v>
                </c:pt>
                <c:pt idx="7">
                  <c:v>6.3933386030602106</c:v>
                </c:pt>
                <c:pt idx="8">
                  <c:v>7.3773424148796956</c:v>
                </c:pt>
                <c:pt idx="9">
                  <c:v>8.3693944476711231</c:v>
                </c:pt>
                <c:pt idx="10">
                  <c:v>9.3997601185372393</c:v>
                </c:pt>
                <c:pt idx="11">
                  <c:v>10.42127381778735</c:v>
                </c:pt>
                <c:pt idx="12">
                  <c:v>11.4366759110223</c:v>
                </c:pt>
                <c:pt idx="13">
                  <c:v>12.453888443639299</c:v>
                </c:pt>
                <c:pt idx="14">
                  <c:v>13.494096944178469</c:v>
                </c:pt>
                <c:pt idx="15">
                  <c:v>14.54301115556521</c:v>
                </c:pt>
              </c:numCache>
            </c:numRef>
          </c:xVal>
          <c:yVal>
            <c:numRef>
              <c:f>[2]Sheet1!$AQ$2:$AQ$17</c:f>
              <c:numCache>
                <c:formatCode>General</c:formatCode>
                <c:ptCount val="16"/>
                <c:pt idx="0">
                  <c:v>1.1686640599807525</c:v>
                </c:pt>
                <c:pt idx="1">
                  <c:v>1.1913183299181493</c:v>
                </c:pt>
                <c:pt idx="2">
                  <c:v>1.2416889411726091</c:v>
                </c:pt>
                <c:pt idx="3">
                  <c:v>1.2717737365754307</c:v>
                </c:pt>
                <c:pt idx="4">
                  <c:v>1.3045855343355153</c:v>
                </c:pt>
                <c:pt idx="5">
                  <c:v>1.326301837188895</c:v>
                </c:pt>
                <c:pt idx="6">
                  <c:v>1.3362703631270985</c:v>
                </c:pt>
                <c:pt idx="7">
                  <c:v>1.3440925715499821</c:v>
                </c:pt>
                <c:pt idx="8">
                  <c:v>1.344498339943635</c:v>
                </c:pt>
                <c:pt idx="9">
                  <c:v>1.3404789959502508</c:v>
                </c:pt>
                <c:pt idx="10">
                  <c:v>1.3363264367099101</c:v>
                </c:pt>
                <c:pt idx="11">
                  <c:v>1.3285683804083501</c:v>
                </c:pt>
                <c:pt idx="12">
                  <c:v>1.3170671445191622</c:v>
                </c:pt>
                <c:pt idx="13">
                  <c:v>1.3081084034470469</c:v>
                </c:pt>
                <c:pt idx="14">
                  <c:v>1.2991632296306435</c:v>
                </c:pt>
                <c:pt idx="15">
                  <c:v>1.2878623402009355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[3]Sheet1!$AE$2:$AE$12</c:f>
              <c:numCache>
                <c:formatCode>General</c:formatCode>
                <c:ptCount val="11"/>
                <c:pt idx="0">
                  <c:v>9.588996263687477E-10</c:v>
                </c:pt>
                <c:pt idx="1">
                  <c:v>0.86439544855037098</c:v>
                </c:pt>
                <c:pt idx="2">
                  <c:v>1.8270880839220307</c:v>
                </c:pt>
                <c:pt idx="3">
                  <c:v>2.8131835652496848</c:v>
                </c:pt>
                <c:pt idx="4">
                  <c:v>3.8888826306841788</c:v>
                </c:pt>
                <c:pt idx="5">
                  <c:v>4.9384663104565565</c:v>
                </c:pt>
                <c:pt idx="6">
                  <c:v>6.0396844916037837</c:v>
                </c:pt>
                <c:pt idx="7">
                  <c:v>7.1192576157988006</c:v>
                </c:pt>
                <c:pt idx="8">
                  <c:v>8.2334755863341869</c:v>
                </c:pt>
                <c:pt idx="9">
                  <c:v>9.3529214808213137</c:v>
                </c:pt>
                <c:pt idx="10">
                  <c:v>10.457959603650322</c:v>
                </c:pt>
              </c:numCache>
            </c:numRef>
          </c:xVal>
          <c:yVal>
            <c:numRef>
              <c:f>[3]Sheet1!$AQ$2:$AQ$12</c:f>
              <c:numCache>
                <c:formatCode>General</c:formatCode>
                <c:ptCount val="11"/>
                <c:pt idx="0">
                  <c:v>1.3393829194319284</c:v>
                </c:pt>
                <c:pt idx="1">
                  <c:v>1.3530789263599041</c:v>
                </c:pt>
                <c:pt idx="2">
                  <c:v>1.421262848003912</c:v>
                </c:pt>
                <c:pt idx="3">
                  <c:v>1.4498992998035272</c:v>
                </c:pt>
                <c:pt idx="4">
                  <c:v>1.4697214087143282</c:v>
                </c:pt>
                <c:pt idx="5">
                  <c:v>1.4821583066755686</c:v>
                </c:pt>
                <c:pt idx="6">
                  <c:v>1.4872353745860825</c:v>
                </c:pt>
                <c:pt idx="7">
                  <c:v>1.4875666419633369</c:v>
                </c:pt>
                <c:pt idx="8">
                  <c:v>1.4867419177904724</c:v>
                </c:pt>
                <c:pt idx="9">
                  <c:v>1.4799446551527975</c:v>
                </c:pt>
                <c:pt idx="10">
                  <c:v>1.4666541135268127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[4]Sheet1!$AE$2:$AE$16</c:f>
              <c:numCache>
                <c:formatCode>General</c:formatCode>
                <c:ptCount val="15"/>
                <c:pt idx="0">
                  <c:v>7.7290840394539373E-9</c:v>
                </c:pt>
                <c:pt idx="1">
                  <c:v>0.78881789650508294</c:v>
                </c:pt>
                <c:pt idx="2">
                  <c:v>1.6964328109948899</c:v>
                </c:pt>
                <c:pt idx="3">
                  <c:v>2.6687025817170649</c:v>
                </c:pt>
                <c:pt idx="4">
                  <c:v>3.5894703995944859</c:v>
                </c:pt>
                <c:pt idx="5">
                  <c:v>4.5971902850329718</c:v>
                </c:pt>
                <c:pt idx="6">
                  <c:v>5.5707389170981036</c:v>
                </c:pt>
                <c:pt idx="7">
                  <c:v>6.6047566541380522</c:v>
                </c:pt>
                <c:pt idx="8">
                  <c:v>7.6222196992331996</c:v>
                </c:pt>
                <c:pt idx="9">
                  <c:v>8.6452885353400131</c:v>
                </c:pt>
                <c:pt idx="10">
                  <c:v>9.6871456706652967</c:v>
                </c:pt>
                <c:pt idx="11">
                  <c:v>10.740525300466734</c:v>
                </c:pt>
                <c:pt idx="12">
                  <c:v>11.799224683651081</c:v>
                </c:pt>
                <c:pt idx="13">
                  <c:v>12.842394085569522</c:v>
                </c:pt>
                <c:pt idx="14">
                  <c:v>13.939128383436827</c:v>
                </c:pt>
              </c:numCache>
            </c:numRef>
          </c:xVal>
          <c:yVal>
            <c:numRef>
              <c:f>[4]Sheet1!$AQ$2:$AQ$16</c:f>
              <c:numCache>
                <c:formatCode>General</c:formatCode>
                <c:ptCount val="15"/>
                <c:pt idx="0">
                  <c:v>1.1990975425173505</c:v>
                </c:pt>
                <c:pt idx="1">
                  <c:v>1.2251587129845241</c:v>
                </c:pt>
                <c:pt idx="2">
                  <c:v>1.2784263623088694</c:v>
                </c:pt>
                <c:pt idx="3">
                  <c:v>1.3063606872439839</c:v>
                </c:pt>
                <c:pt idx="4">
                  <c:v>1.3363225871334541</c:v>
                </c:pt>
                <c:pt idx="5">
                  <c:v>1.3552226259816862</c:v>
                </c:pt>
                <c:pt idx="6">
                  <c:v>1.3656121190916477</c:v>
                </c:pt>
                <c:pt idx="7">
                  <c:v>1.3701639862593882</c:v>
                </c:pt>
                <c:pt idx="8">
                  <c:v>1.3715407903224339</c:v>
                </c:pt>
                <c:pt idx="9">
                  <c:v>1.3658395995058552</c:v>
                </c:pt>
                <c:pt idx="10">
                  <c:v>1.3588172543414407</c:v>
                </c:pt>
                <c:pt idx="11">
                  <c:v>1.3515009622558487</c:v>
                </c:pt>
                <c:pt idx="12">
                  <c:v>1.3411157643469349</c:v>
                </c:pt>
                <c:pt idx="13">
                  <c:v>1.3291799095516921</c:v>
                </c:pt>
                <c:pt idx="14">
                  <c:v>1.3147613573283785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[5]Sheet1!$AE$2:$AE$18</c:f>
              <c:numCache>
                <c:formatCode>General</c:formatCode>
                <c:ptCount val="17"/>
                <c:pt idx="0">
                  <c:v>7.9876845878364592E-11</c:v>
                </c:pt>
                <c:pt idx="1">
                  <c:v>0.78844564873822742</c:v>
                </c:pt>
                <c:pt idx="2">
                  <c:v>1.6206165472530574</c:v>
                </c:pt>
                <c:pt idx="3">
                  <c:v>2.5471234733867654</c:v>
                </c:pt>
                <c:pt idx="4">
                  <c:v>3.4239152124484211</c:v>
                </c:pt>
                <c:pt idx="5">
                  <c:v>4.3781385242079391</c:v>
                </c:pt>
                <c:pt idx="6">
                  <c:v>5.2990118274572842</c:v>
                </c:pt>
                <c:pt idx="7">
                  <c:v>6.2776536759509556</c:v>
                </c:pt>
                <c:pt idx="8">
                  <c:v>7.2305419317242237</c:v>
                </c:pt>
                <c:pt idx="9">
                  <c:v>8.203357726998961</c:v>
                </c:pt>
                <c:pt idx="10">
                  <c:v>9.2076430177192403</c:v>
                </c:pt>
                <c:pt idx="11">
                  <c:v>10.190712166579036</c:v>
                </c:pt>
                <c:pt idx="12">
                  <c:v>11.186873665065443</c:v>
                </c:pt>
                <c:pt idx="13">
                  <c:v>12.189923798057709</c:v>
                </c:pt>
                <c:pt idx="14">
                  <c:v>13.186169417201416</c:v>
                </c:pt>
                <c:pt idx="15">
                  <c:v>14.215500696200856</c:v>
                </c:pt>
                <c:pt idx="16">
                  <c:v>15.2256821864807</c:v>
                </c:pt>
              </c:numCache>
            </c:numRef>
          </c:xVal>
          <c:yVal>
            <c:numRef>
              <c:f>[5]Sheet1!$AQ$2:$AQ$18</c:f>
              <c:numCache>
                <c:formatCode>General</c:formatCode>
                <c:ptCount val="17"/>
                <c:pt idx="0">
                  <c:v>1.152795749100235</c:v>
                </c:pt>
                <c:pt idx="1">
                  <c:v>1.1669663571940914</c:v>
                </c:pt>
                <c:pt idx="2">
                  <c:v>1.2158920601044989</c:v>
                </c:pt>
                <c:pt idx="3">
                  <c:v>1.2496451673124684</c:v>
                </c:pt>
                <c:pt idx="4">
                  <c:v>1.2848141117287988</c:v>
                </c:pt>
                <c:pt idx="5">
                  <c:v>1.3056760128104163</c:v>
                </c:pt>
                <c:pt idx="6">
                  <c:v>1.317415772564805</c:v>
                </c:pt>
                <c:pt idx="7">
                  <c:v>1.3255875442941221</c:v>
                </c:pt>
                <c:pt idx="8">
                  <c:v>1.3274342284661271</c:v>
                </c:pt>
                <c:pt idx="9">
                  <c:v>1.3253341427608241</c:v>
                </c:pt>
                <c:pt idx="10">
                  <c:v>1.3185995104564832</c:v>
                </c:pt>
                <c:pt idx="11">
                  <c:v>1.3118749143353376</c:v>
                </c:pt>
                <c:pt idx="12">
                  <c:v>1.3056427357641143</c:v>
                </c:pt>
                <c:pt idx="13">
                  <c:v>1.2944448577155609</c:v>
                </c:pt>
                <c:pt idx="14">
                  <c:v>1.2848007050702608</c:v>
                </c:pt>
                <c:pt idx="15">
                  <c:v>1.273967379325063</c:v>
                </c:pt>
                <c:pt idx="16">
                  <c:v>1.2632841496072935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25184"/>
        <c:axId val="280325744"/>
      </c:scatterChart>
      <c:valAx>
        <c:axId val="28032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325744"/>
        <c:crosses val="autoZero"/>
        <c:crossBetween val="midCat"/>
      </c:valAx>
      <c:valAx>
        <c:axId val="280325744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32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1553163113756"/>
          <c:y val="0.26395952977163339"/>
          <c:w val="8.398178847607482E-2"/>
          <c:h val="0.482030558846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858982</xdr:colOff>
      <xdr:row>32</xdr:row>
      <xdr:rowOff>13855</xdr:rowOff>
    </xdr:from>
    <xdr:to>
      <xdr:col>41</xdr:col>
      <xdr:colOff>409015</xdr:colOff>
      <xdr:row>47</xdr:row>
      <xdr:rowOff>126552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249382</xdr:colOff>
      <xdr:row>32</xdr:row>
      <xdr:rowOff>13855</xdr:rowOff>
    </xdr:from>
    <xdr:to>
      <xdr:col>50</xdr:col>
      <xdr:colOff>832088</xdr:colOff>
      <xdr:row>47</xdr:row>
      <xdr:rowOff>126552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0</xdr:colOff>
      <xdr:row>16</xdr:row>
      <xdr:rowOff>0</xdr:rowOff>
    </xdr:from>
    <xdr:to>
      <xdr:col>57</xdr:col>
      <xdr:colOff>744070</xdr:colOff>
      <xdr:row>31</xdr:row>
      <xdr:rowOff>112699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443346</xdr:colOff>
      <xdr:row>16</xdr:row>
      <xdr:rowOff>13855</xdr:rowOff>
    </xdr:from>
    <xdr:to>
      <xdr:col>50</xdr:col>
      <xdr:colOff>838506</xdr:colOff>
      <xdr:row>31</xdr:row>
      <xdr:rowOff>126553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0</xdr:colOff>
      <xdr:row>1</xdr:row>
      <xdr:rowOff>0</xdr:rowOff>
    </xdr:from>
    <xdr:to>
      <xdr:col>57</xdr:col>
      <xdr:colOff>718456</xdr:colOff>
      <xdr:row>16</xdr:row>
      <xdr:rowOff>112700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0</xdr:colOff>
      <xdr:row>80</xdr:row>
      <xdr:rowOff>0</xdr:rowOff>
    </xdr:from>
    <xdr:to>
      <xdr:col>57</xdr:col>
      <xdr:colOff>744070</xdr:colOff>
      <xdr:row>95</xdr:row>
      <xdr:rowOff>112699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0</xdr:colOff>
      <xdr:row>32</xdr:row>
      <xdr:rowOff>0</xdr:rowOff>
    </xdr:from>
    <xdr:to>
      <xdr:col>57</xdr:col>
      <xdr:colOff>744070</xdr:colOff>
      <xdr:row>47</xdr:row>
      <xdr:rowOff>112699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0</xdr:colOff>
      <xdr:row>80</xdr:row>
      <xdr:rowOff>0</xdr:rowOff>
    </xdr:from>
    <xdr:to>
      <xdr:col>64</xdr:col>
      <xdr:colOff>744070</xdr:colOff>
      <xdr:row>95</xdr:row>
      <xdr:rowOff>112699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0</xdr:colOff>
      <xdr:row>64</xdr:row>
      <xdr:rowOff>0</xdr:rowOff>
    </xdr:from>
    <xdr:to>
      <xdr:col>57</xdr:col>
      <xdr:colOff>744070</xdr:colOff>
      <xdr:row>79</xdr:row>
      <xdr:rowOff>112700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0</xdr:colOff>
      <xdr:row>64</xdr:row>
      <xdr:rowOff>0</xdr:rowOff>
    </xdr:from>
    <xdr:to>
      <xdr:col>64</xdr:col>
      <xdr:colOff>744070</xdr:colOff>
      <xdr:row>79</xdr:row>
      <xdr:rowOff>112700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0</xdr:colOff>
      <xdr:row>48</xdr:row>
      <xdr:rowOff>0</xdr:rowOff>
    </xdr:from>
    <xdr:to>
      <xdr:col>57</xdr:col>
      <xdr:colOff>744070</xdr:colOff>
      <xdr:row>63</xdr:row>
      <xdr:rowOff>112699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58</xdr:col>
      <xdr:colOff>0</xdr:colOff>
      <xdr:row>16</xdr:row>
      <xdr:rowOff>0</xdr:rowOff>
    </xdr:from>
    <xdr:to>
      <xdr:col>64</xdr:col>
      <xdr:colOff>718456</xdr:colOff>
      <xdr:row>31</xdr:row>
      <xdr:rowOff>112699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58</xdr:col>
      <xdr:colOff>0</xdr:colOff>
      <xdr:row>31</xdr:row>
      <xdr:rowOff>163285</xdr:rowOff>
    </xdr:from>
    <xdr:to>
      <xdr:col>64</xdr:col>
      <xdr:colOff>718456</xdr:colOff>
      <xdr:row>47</xdr:row>
      <xdr:rowOff>112698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58</xdr:col>
      <xdr:colOff>0</xdr:colOff>
      <xdr:row>48</xdr:row>
      <xdr:rowOff>0</xdr:rowOff>
    </xdr:from>
    <xdr:to>
      <xdr:col>64</xdr:col>
      <xdr:colOff>740230</xdr:colOff>
      <xdr:row>64</xdr:row>
      <xdr:rowOff>17929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58</xdr:col>
      <xdr:colOff>0</xdr:colOff>
      <xdr:row>1</xdr:row>
      <xdr:rowOff>0</xdr:rowOff>
    </xdr:from>
    <xdr:to>
      <xdr:col>64</xdr:col>
      <xdr:colOff>718456</xdr:colOff>
      <xdr:row>16</xdr:row>
      <xdr:rowOff>112700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P_P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MP_3P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MP_0.5P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MP_2P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MP_4P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SMP_5PP_a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H2">
            <v>0.66639920393499996</v>
          </cell>
          <cell r="I2">
            <v>0</v>
          </cell>
          <cell r="K2">
            <v>0</v>
          </cell>
          <cell r="M2">
            <v>0</v>
          </cell>
          <cell r="W2">
            <v>4.2122077073200002</v>
          </cell>
          <cell r="AD2">
            <v>4.1123320281332334E-3</v>
          </cell>
          <cell r="AE2">
            <v>7.8712636408795333E-8</v>
          </cell>
          <cell r="AL2">
            <v>2515.4747919599999</v>
          </cell>
          <cell r="AQ2">
            <v>1.3817837640450785</v>
          </cell>
          <cell r="AR2">
            <v>-1.0567085150376916</v>
          </cell>
          <cell r="AV2">
            <v>0</v>
          </cell>
          <cell r="AX2">
            <v>0</v>
          </cell>
          <cell r="AY2">
            <v>7.0549048057573849</v>
          </cell>
        </row>
        <row r="3">
          <cell r="H3">
            <v>0.66399543185400001</v>
          </cell>
          <cell r="I3">
            <v>0.112944632931</v>
          </cell>
          <cell r="K3">
            <v>2.88955635048E-2</v>
          </cell>
          <cell r="M3">
            <v>6.5848467770900004E-2</v>
          </cell>
          <cell r="W3">
            <v>12.2213842794</v>
          </cell>
          <cell r="AD3">
            <v>-2.0550815545431006E-2</v>
          </cell>
          <cell r="AE3">
            <v>0.60385484924843991</v>
          </cell>
          <cell r="AI3">
            <v>4.0842846288488374E-2</v>
          </cell>
          <cell r="AJ3">
            <v>7.9540675560220153E-3</v>
          </cell>
          <cell r="AK3">
            <v>-0.70605126612892855</v>
          </cell>
          <cell r="AL3">
            <v>7369.2502595533333</v>
          </cell>
          <cell r="AQ3">
            <v>1.3625837364055839</v>
          </cell>
          <cell r="AR3">
            <v>-0.7050217401312554</v>
          </cell>
          <cell r="AS3">
            <v>1.3918723722861615</v>
          </cell>
          <cell r="AV3">
            <v>-1.1904378826251398E-3</v>
          </cell>
          <cell r="AX3">
            <v>0.14966403971812714</v>
          </cell>
          <cell r="AY3">
            <v>11.544925646599328</v>
          </cell>
        </row>
        <row r="4">
          <cell r="H4">
            <v>0.66111647616900004</v>
          </cell>
          <cell r="I4">
            <v>0.46275155698999998</v>
          </cell>
          <cell r="K4">
            <v>0.122034816881</v>
          </cell>
          <cell r="M4">
            <v>3.02479383603E-2</v>
          </cell>
          <cell r="W4">
            <v>43.220880601200001</v>
          </cell>
          <cell r="AD4">
            <v>-0.1225045745579928</v>
          </cell>
          <cell r="AE4">
            <v>1.5489256315891522</v>
          </cell>
          <cell r="AI4">
            <v>0.10787949529033893</v>
          </cell>
          <cell r="AJ4">
            <v>0.17159320723821048</v>
          </cell>
          <cell r="AK4">
            <v>-0.45995222581271566</v>
          </cell>
          <cell r="AL4">
            <v>25328.292626999999</v>
          </cell>
          <cell r="AQ4">
            <v>1.4620074972829318</v>
          </cell>
          <cell r="AR4">
            <v>-0.45704668152304212</v>
          </cell>
          <cell r="AS4">
            <v>1.4607850395800126</v>
          </cell>
          <cell r="AV4">
            <v>-0.10492397173885364</v>
          </cell>
          <cell r="AX4">
            <v>0.75419574307525772</v>
          </cell>
          <cell r="AY4">
            <v>42.093808622920491</v>
          </cell>
        </row>
        <row r="5">
          <cell r="H5">
            <v>0.66271334744400001</v>
          </cell>
          <cell r="I5">
            <v>0.90095018846200003</v>
          </cell>
          <cell r="K5">
            <v>0.375713181678</v>
          </cell>
          <cell r="M5">
            <v>3.9362677192599997E-2</v>
          </cell>
          <cell r="W5">
            <v>85.468871372600006</v>
          </cell>
          <cell r="AD5">
            <v>-0.41528192578586187</v>
          </cell>
          <cell r="AE5">
            <v>2.5823189195798366</v>
          </cell>
          <cell r="AI5">
            <v>0.283316482340563</v>
          </cell>
          <cell r="AJ5">
            <v>0.26344143101404943</v>
          </cell>
          <cell r="AK5">
            <v>-0.19408680441648557</v>
          </cell>
          <cell r="AL5">
            <v>49400.543063766672</v>
          </cell>
          <cell r="AQ5">
            <v>1.5118113914496207</v>
          </cell>
          <cell r="AR5">
            <v>-0.32515329648552765</v>
          </cell>
          <cell r="AS5">
            <v>1.502249990271521</v>
          </cell>
          <cell r="AV5">
            <v>-0.32772219721909018</v>
          </cell>
          <cell r="AX5">
            <v>1.5999177869566343</v>
          </cell>
          <cell r="AY5">
            <v>85.079679730579613</v>
          </cell>
        </row>
        <row r="6">
          <cell r="H6">
            <v>0.66446645010899996</v>
          </cell>
          <cell r="I6">
            <v>1.3939363577599999</v>
          </cell>
          <cell r="K6">
            <v>0.72701213389300001</v>
          </cell>
          <cell r="M6">
            <v>6.09566768358E-2</v>
          </cell>
          <cell r="W6">
            <v>132.47279832500001</v>
          </cell>
          <cell r="AD6">
            <v>-0.67087135837053935</v>
          </cell>
          <cell r="AE6">
            <v>3.616329679161276</v>
          </cell>
          <cell r="AI6">
            <v>0.24718256576763123</v>
          </cell>
          <cell r="AJ6">
            <v>0.31235392799603989</v>
          </cell>
          <cell r="AK6">
            <v>-0.17391490547081886</v>
          </cell>
          <cell r="AL6">
            <v>76159.720779999989</v>
          </cell>
          <cell r="AQ6">
            <v>1.5347109124734899</v>
          </cell>
          <cell r="AR6">
            <v>-0.24901848280926936</v>
          </cell>
          <cell r="AS6">
            <v>1.5220789884291808</v>
          </cell>
          <cell r="AV6">
            <v>-0.62726144132843142</v>
          </cell>
          <cell r="AX6">
            <v>2.5588916216418149</v>
          </cell>
          <cell r="AY6">
            <v>133.27363886553618</v>
          </cell>
        </row>
        <row r="7">
          <cell r="H7">
            <v>0.66913458300600004</v>
          </cell>
          <cell r="I7">
            <v>1.93615011175</v>
          </cell>
          <cell r="K7">
            <v>1.1423282424500001</v>
          </cell>
          <cell r="M7">
            <v>0.101427345163</v>
          </cell>
          <cell r="W7">
            <v>181.88015537199999</v>
          </cell>
          <cell r="AD7">
            <v>-1.0733997571280911</v>
          </cell>
          <cell r="AE7">
            <v>4.708119553395461</v>
          </cell>
          <cell r="AI7">
            <v>0.36868669352690009</v>
          </cell>
          <cell r="AJ7">
            <v>0.34406314165128504</v>
          </cell>
          <cell r="AK7">
            <v>-1.2528242095995235E-2</v>
          </cell>
          <cell r="AL7">
            <v>104360.67064436666</v>
          </cell>
          <cell r="AQ7">
            <v>1.5483504356166418</v>
          </cell>
          <cell r="AR7">
            <v>-0.19721548044255452</v>
          </cell>
          <cell r="AS7">
            <v>1.5339994551803409</v>
          </cell>
          <cell r="AV7">
            <v>-0.97919579245770139</v>
          </cell>
          <cell r="AX7">
            <v>3.5817688453985008</v>
          </cell>
          <cell r="AY7">
            <v>184.69861856820185</v>
          </cell>
        </row>
        <row r="8">
          <cell r="H8">
            <v>0.67458942665199995</v>
          </cell>
          <cell r="I8">
            <v>2.5131670861900002</v>
          </cell>
          <cell r="K8">
            <v>1.5978758454999999</v>
          </cell>
          <cell r="M8">
            <v>0.15789478925600001</v>
          </cell>
          <cell r="W8">
            <v>234.26768086800001</v>
          </cell>
          <cell r="AD8">
            <v>-1.5070588901416995</v>
          </cell>
          <cell r="AE8">
            <v>5.8224228299217398</v>
          </cell>
          <cell r="AI8">
            <v>0.38917513943375837</v>
          </cell>
          <cell r="AJ8">
            <v>0.36322303973062842</v>
          </cell>
          <cell r="AK8">
            <v>3.9140567057673215E-2</v>
          </cell>
          <cell r="AL8">
            <v>134186.94364290001</v>
          </cell>
          <cell r="AQ8">
            <v>1.5605914814069928</v>
          </cell>
          <cell r="AR8">
            <v>-0.16078982101697306</v>
          </cell>
          <cell r="AS8">
            <v>1.5392447513591121</v>
          </cell>
          <cell r="AV8">
            <v>-1.3762852491278306</v>
          </cell>
          <cell r="AX8">
            <v>4.6750074708023757</v>
          </cell>
          <cell r="AY8">
            <v>238.74042309813143</v>
          </cell>
        </row>
        <row r="9">
          <cell r="H9">
            <v>0.68120604074900004</v>
          </cell>
          <cell r="I9">
            <v>3.1286209441400001</v>
          </cell>
          <cell r="K9">
            <v>2.07144989808</v>
          </cell>
          <cell r="M9">
            <v>0.22742787231600001</v>
          </cell>
          <cell r="W9">
            <v>282.455016199</v>
          </cell>
          <cell r="AD9">
            <v>-1.9892501759378227</v>
          </cell>
          <cell r="AE9">
            <v>6.9544037559349565</v>
          </cell>
          <cell r="AI9">
            <v>0.42597121092347212</v>
          </cell>
          <cell r="AJ9">
            <v>0.37738801031012359</v>
          </cell>
          <cell r="AK9">
            <v>9.8943275276051956E-2</v>
          </cell>
          <cell r="AL9">
            <v>162015.33762943334</v>
          </cell>
          <cell r="AQ9">
            <v>1.563375740302964</v>
          </cell>
          <cell r="AR9">
            <v>-0.13389285480267482</v>
          </cell>
          <cell r="AS9">
            <v>1.5431350808447455</v>
          </cell>
          <cell r="AV9">
            <v>-1.7623208045414187</v>
          </cell>
          <cell r="AX9">
            <v>5.6979216728099011</v>
          </cell>
          <cell r="AY9">
            <v>288.26842852417082</v>
          </cell>
        </row>
        <row r="10">
          <cell r="H10">
            <v>0.68814664427100003</v>
          </cell>
          <cell r="I10">
            <v>3.7674422456699999</v>
          </cell>
          <cell r="K10">
            <v>2.5706581653999998</v>
          </cell>
          <cell r="M10">
            <v>0.31685360629999998</v>
          </cell>
          <cell r="W10">
            <v>328.01130412100002</v>
          </cell>
          <cell r="AD10">
            <v>-2.4779914792001323</v>
          </cell>
          <cell r="AE10">
            <v>8.087888554101534</v>
          </cell>
          <cell r="AI10">
            <v>0.43118470053842217</v>
          </cell>
          <cell r="AJ10">
            <v>0.3872736095632785</v>
          </cell>
          <cell r="AK10">
            <v>0.12248126928121894</v>
          </cell>
          <cell r="AL10">
            <v>188604.79414103334</v>
          </cell>
          <cell r="AQ10">
            <v>1.5624116610317862</v>
          </cell>
          <cell r="AR10">
            <v>-0.11348033407664601</v>
          </cell>
          <cell r="AS10">
            <v>1.5452230971805572</v>
          </cell>
          <cell r="AV10">
            <v>-2.1407365708208852</v>
          </cell>
          <cell r="AX10">
            <v>6.6750493596311102</v>
          </cell>
          <cell r="AY10">
            <v>335.24516626817837</v>
          </cell>
        </row>
        <row r="11">
          <cell r="H11">
            <v>0.69543474577300002</v>
          </cell>
          <cell r="I11">
            <v>4.4114544909299997</v>
          </cell>
          <cell r="K11">
            <v>3.0825401082799999</v>
          </cell>
          <cell r="M11">
            <v>0.41901386175900002</v>
          </cell>
          <cell r="W11">
            <v>369.68770880099999</v>
          </cell>
          <cell r="AD11">
            <v>-2.9766757974206981</v>
          </cell>
          <cell r="AE11">
            <v>9.2382312100566431</v>
          </cell>
          <cell r="AI11">
            <v>0.43350936839468679</v>
          </cell>
          <cell r="AJ11">
            <v>0.39490204690982245</v>
          </cell>
          <cell r="AK11">
            <v>0.13958487615794091</v>
          </cell>
          <cell r="AL11">
            <v>213458.34164</v>
          </cell>
          <cell r="AQ11">
            <v>1.5567284342015653</v>
          </cell>
          <cell r="AR11">
            <v>-9.7266602986196465E-2</v>
          </cell>
          <cell r="AS11">
            <v>1.5466578892505494</v>
          </cell>
          <cell r="AV11">
            <v>-2.4999620318474234</v>
          </cell>
          <cell r="AX11">
            <v>7.5847064855881428</v>
          </cell>
          <cell r="AY11">
            <v>378.71117269034664</v>
          </cell>
        </row>
        <row r="12">
          <cell r="H12">
            <v>0.70338931476199995</v>
          </cell>
          <cell r="I12">
            <v>5.0655207770899997</v>
          </cell>
          <cell r="K12">
            <v>3.5997949326200001</v>
          </cell>
          <cell r="M12">
            <v>0.52421283679200004</v>
          </cell>
          <cell r="W12">
            <v>413.64107056900002</v>
          </cell>
          <cell r="AD12">
            <v>-3.5128514038027872</v>
          </cell>
          <cell r="AE12">
            <v>10.393042696659142</v>
          </cell>
          <cell r="AI12">
            <v>0.46429708450470886</v>
          </cell>
          <cell r="AJ12">
            <v>0.39938993507632886</v>
          </cell>
          <cell r="AK12">
            <v>0.18393319450803192</v>
          </cell>
          <cell r="AL12">
            <v>239369.36507900001</v>
          </cell>
          <cell r="AQ12">
            <v>1.5570272623984061</v>
          </cell>
          <cell r="AR12">
            <v>-8.4206913835273622E-2</v>
          </cell>
          <cell r="AS12">
            <v>1.5461569761614034</v>
          </cell>
          <cell r="AV12">
            <v>-2.8789147901051182</v>
          </cell>
          <cell r="AX12">
            <v>8.533535499482225</v>
          </cell>
          <cell r="AY12">
            <v>425.01970569761494</v>
          </cell>
        </row>
        <row r="13">
          <cell r="H13">
            <v>0.71358375624199999</v>
          </cell>
          <cell r="AL13">
            <v>260588.73698333334</v>
          </cell>
        </row>
        <row r="14">
          <cell r="H14">
            <v>0.72185379502000002</v>
          </cell>
          <cell r="AL14">
            <v>278776.51919733331</v>
          </cell>
        </row>
        <row r="15">
          <cell r="H15">
            <v>0.73535420229799997</v>
          </cell>
          <cell r="AL15">
            <v>277316.525586</v>
          </cell>
        </row>
        <row r="16">
          <cell r="H16">
            <v>0.76002962424499998</v>
          </cell>
          <cell r="AL16">
            <v>262834.2941623333</v>
          </cell>
        </row>
        <row r="17">
          <cell r="H17">
            <v>0.76969494942200001</v>
          </cell>
          <cell r="AL17">
            <v>259877.62820366668</v>
          </cell>
        </row>
        <row r="18">
          <cell r="H18">
            <v>0.79135584571499995</v>
          </cell>
          <cell r="AL18">
            <v>239984.43078466668</v>
          </cell>
        </row>
        <row r="19">
          <cell r="H19">
            <v>0.80615180037800005</v>
          </cell>
        </row>
        <row r="20">
          <cell r="H20">
            <v>0.82066995659300002</v>
          </cell>
        </row>
        <row r="21">
          <cell r="H21">
            <v>0.83237988097799998</v>
          </cell>
        </row>
        <row r="22">
          <cell r="H22">
            <v>0.84161996215199997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L1" t="str">
            <v>p</v>
          </cell>
        </row>
        <row r="2">
          <cell r="H2">
            <v>0.66913343112099999</v>
          </cell>
          <cell r="I2">
            <v>0</v>
          </cell>
          <cell r="K2">
            <v>0</v>
          </cell>
          <cell r="M2">
            <v>0</v>
          </cell>
          <cell r="W2">
            <v>4.2240728909899996</v>
          </cell>
          <cell r="AD2">
            <v>-6.5499854898561551E-3</v>
          </cell>
          <cell r="AE2">
            <v>2.531280308865322E-6</v>
          </cell>
          <cell r="AL2">
            <v>2722.5836246366666</v>
          </cell>
          <cell r="AQ2">
            <v>1.1686640599807525</v>
          </cell>
          <cell r="AR2">
            <v>-1.0567064074973553</v>
          </cell>
          <cell r="AV2">
            <v>0</v>
          </cell>
          <cell r="AX2">
            <v>0</v>
          </cell>
          <cell r="AY2">
            <v>7.7347556092954441</v>
          </cell>
        </row>
        <row r="3">
          <cell r="H3">
            <v>0.65843335421799998</v>
          </cell>
          <cell r="I3">
            <v>9.8317337471399993E-2</v>
          </cell>
          <cell r="K3">
            <v>-2.0740151358399999E-2</v>
          </cell>
          <cell r="M3">
            <v>-0.17662569046599999</v>
          </cell>
          <cell r="W3">
            <v>68.239404295900002</v>
          </cell>
          <cell r="AD3">
            <v>4.2608907106856275E-2</v>
          </cell>
          <cell r="AE3">
            <v>0.79227428895571161</v>
          </cell>
          <cell r="AI3">
            <v>-6.2048018398319645E-2</v>
          </cell>
          <cell r="AK3">
            <v>-0.55523664901921022</v>
          </cell>
          <cell r="AL3">
            <v>43859.805339299994</v>
          </cell>
          <cell r="AQ3">
            <v>1.1913183299181493</v>
          </cell>
          <cell r="AR3">
            <v>-0.63744354881092868</v>
          </cell>
          <cell r="AV3">
            <v>2.2631334268668694E-2</v>
          </cell>
          <cell r="AX3">
            <v>0.14854016008244036</v>
          </cell>
          <cell r="AY3">
            <v>61.931726521892458</v>
          </cell>
        </row>
        <row r="4">
          <cell r="H4">
            <v>0.651271657994</v>
          </cell>
          <cell r="I4">
            <v>0.28211436620300001</v>
          </cell>
          <cell r="K4">
            <v>3.9520735906500001E-2</v>
          </cell>
          <cell r="M4">
            <v>-0.16667539188300001</v>
          </cell>
          <cell r="W4">
            <v>197.45593798499999</v>
          </cell>
          <cell r="AD4">
            <v>8.2649588158046239E-2</v>
          </cell>
          <cell r="AE4">
            <v>1.6467493256652945</v>
          </cell>
          <cell r="AI4">
            <v>-4.6859977566318184E-2</v>
          </cell>
          <cell r="AJ4">
            <v>-1.545518579848526E-2</v>
          </cell>
          <cell r="AK4">
            <v>-0.40485392051930391</v>
          </cell>
          <cell r="AL4">
            <v>125791.86203140001</v>
          </cell>
          <cell r="AQ4">
            <v>1.2416889411726091</v>
          </cell>
          <cell r="AR4">
            <v>-0.44055653310526127</v>
          </cell>
          <cell r="AS4">
            <v>1.2674374098477243</v>
          </cell>
          <cell r="AV4">
            <v>2.7452196297611461E-2</v>
          </cell>
          <cell r="AX4">
            <v>0.46046536705182289</v>
          </cell>
          <cell r="AY4">
            <v>184.80683914850931</v>
          </cell>
        </row>
        <row r="5">
          <cell r="H5">
            <v>0.647773694791</v>
          </cell>
          <cell r="I5">
            <v>0.52362424531100005</v>
          </cell>
          <cell r="K5">
            <v>0.16592598198299999</v>
          </cell>
          <cell r="M5">
            <v>-0.148336451289</v>
          </cell>
          <cell r="W5">
            <v>379.82954654000002</v>
          </cell>
          <cell r="AD5">
            <v>-1.6296435414874244E-2</v>
          </cell>
          <cell r="AE5">
            <v>2.5786011719554747</v>
          </cell>
          <cell r="AI5">
            <v>0.10618214039800114</v>
          </cell>
          <cell r="AJ5">
            <v>6.5268329593767882E-2</v>
          </cell>
          <cell r="AK5">
            <v>-0.17352835981385803</v>
          </cell>
          <cell r="AL5">
            <v>240700.15517366666</v>
          </cell>
          <cell r="AQ5">
            <v>1.2717737365754307</v>
          </cell>
          <cell r="AR5">
            <v>-0.32550084704637583</v>
          </cell>
          <cell r="AS5">
            <v>1.3042096531654834</v>
          </cell>
          <cell r="AV5">
            <v>-2.0251418027362432E-3</v>
          </cell>
          <cell r="AX5">
            <v>0.91209846818702189</v>
          </cell>
          <cell r="AY5">
            <v>363.10386387041603</v>
          </cell>
        </row>
        <row r="6">
          <cell r="H6">
            <v>0.64305980651799999</v>
          </cell>
          <cell r="I6">
            <v>0.79481777413499999</v>
          </cell>
          <cell r="K6">
            <v>0.35042848165500001</v>
          </cell>
          <cell r="M6">
            <v>-0.123128385194</v>
          </cell>
          <cell r="W6">
            <v>612.01060798499998</v>
          </cell>
          <cell r="AD6">
            <v>3.4610395909435709E-3</v>
          </cell>
          <cell r="AE6">
            <v>3.4797714886515165</v>
          </cell>
          <cell r="AI6">
            <v>-2.1924240778651686E-2</v>
          </cell>
          <cell r="AJ6">
            <v>0.10551786156579906</v>
          </cell>
          <cell r="AK6">
            <v>-0.24745589546699159</v>
          </cell>
          <cell r="AL6">
            <v>384207.03470800002</v>
          </cell>
          <cell r="AQ6">
            <v>1.3045855343355153</v>
          </cell>
          <cell r="AR6">
            <v>-0.25717351166609326</v>
          </cell>
          <cell r="AS6">
            <v>1.3183581430222466</v>
          </cell>
          <cell r="AV6">
            <v>-6.3657724193448575E-2</v>
          </cell>
          <cell r="AX6">
            <v>1.4961946721484658</v>
          </cell>
          <cell r="AY6">
            <v>594.72293735444919</v>
          </cell>
        </row>
        <row r="7">
          <cell r="H7">
            <v>0.64203364061099999</v>
          </cell>
          <cell r="I7">
            <v>1.1025048987599999</v>
          </cell>
          <cell r="K7">
            <v>0.590966665635</v>
          </cell>
          <cell r="M7">
            <v>-7.8269896071000003E-2</v>
          </cell>
          <cell r="W7">
            <v>881.14109999899995</v>
          </cell>
          <cell r="AD7">
            <v>-0.16316777408101846</v>
          </cell>
          <cell r="AE7">
            <v>4.46032940890486</v>
          </cell>
          <cell r="AI7">
            <v>0.16993265795957338</v>
          </cell>
          <cell r="AJ7">
            <v>0.13416959489386848</v>
          </cell>
          <cell r="AK7">
            <v>-1.5243877271932188E-2</v>
          </cell>
          <cell r="AL7">
            <v>550081.61634333339</v>
          </cell>
          <cell r="AQ7">
            <v>1.326301837188895</v>
          </cell>
          <cell r="AR7">
            <v>-0.20724091196645231</v>
          </cell>
          <cell r="AS7">
            <v>1.3279356232650532</v>
          </cell>
          <cell r="AV7">
            <v>-0.15629526125663026</v>
          </cell>
          <cell r="AX7">
            <v>2.1866457176067189</v>
          </cell>
          <cell r="AY7">
            <v>866.81967125087601</v>
          </cell>
        </row>
        <row r="8">
          <cell r="H8">
            <v>0.63810672446700001</v>
          </cell>
          <cell r="I8">
            <v>1.43364573688</v>
          </cell>
          <cell r="K8">
            <v>0.85752776775499995</v>
          </cell>
          <cell r="M8">
            <v>9.9847637295599999E-3</v>
          </cell>
          <cell r="W8">
            <v>1170.67181512</v>
          </cell>
          <cell r="AD8">
            <v>-0.12556712728808228</v>
          </cell>
          <cell r="AE8">
            <v>5.3807128307200633</v>
          </cell>
          <cell r="AI8">
            <v>-4.0853242139867352E-2</v>
          </cell>
          <cell r="AJ8">
            <v>0.14938883230930661</v>
          </cell>
          <cell r="AK8">
            <v>-0.19499043696748292</v>
          </cell>
          <cell r="AL8">
            <v>729663.24277466664</v>
          </cell>
          <cell r="AQ8">
            <v>1.3362703631270985</v>
          </cell>
          <cell r="AR8">
            <v>-0.17376871383379811</v>
          </cell>
          <cell r="AS8">
            <v>1.3303684809938174</v>
          </cell>
          <cell r="AV8">
            <v>-0.26910228580932211</v>
          </cell>
          <cell r="AX8">
            <v>2.9417692620436089</v>
          </cell>
          <cell r="AY8">
            <v>1159.9771004039569</v>
          </cell>
        </row>
        <row r="9">
          <cell r="H9">
            <v>0.63851383399200001</v>
          </cell>
          <cell r="I9">
            <v>1.79097357482</v>
          </cell>
          <cell r="K9">
            <v>1.1397547406299999</v>
          </cell>
          <cell r="M9">
            <v>0.11247825017800001</v>
          </cell>
          <cell r="W9">
            <v>1482.87835591</v>
          </cell>
          <cell r="AD9">
            <v>-0.32800561721896493</v>
          </cell>
          <cell r="AE9">
            <v>6.3933386030602106</v>
          </cell>
          <cell r="AI9">
            <v>0.19991441602661708</v>
          </cell>
          <cell r="AJ9">
            <v>0.16205487282812436</v>
          </cell>
          <cell r="AK9">
            <v>7.1168135843371561E-2</v>
          </cell>
          <cell r="AL9">
            <v>923395.66245333327</v>
          </cell>
          <cell r="AQ9">
            <v>1.3440925715499821</v>
          </cell>
          <cell r="AR9">
            <v>-0.14623111964914701</v>
          </cell>
          <cell r="AS9">
            <v>1.3325151605340986</v>
          </cell>
          <cell r="AV9">
            <v>-0.40216375546102434</v>
          </cell>
          <cell r="AX9">
            <v>3.762858238447468</v>
          </cell>
          <cell r="AY9">
            <v>1476.9150446862989</v>
          </cell>
        </row>
        <row r="10">
          <cell r="H10">
            <v>0.63766538666499994</v>
          </cell>
          <cell r="I10">
            <v>2.17786333454</v>
          </cell>
          <cell r="K10">
            <v>1.4577811923899999</v>
          </cell>
          <cell r="M10">
            <v>0.22259340647600001</v>
          </cell>
          <cell r="W10">
            <v>1800.4591455899999</v>
          </cell>
          <cell r="AD10">
            <v>-0.43513287037035164</v>
          </cell>
          <cell r="AE10">
            <v>7.3773424148796956</v>
          </cell>
          <cell r="AI10">
            <v>0.10886873797094514</v>
          </cell>
          <cell r="AJ10">
            <v>0.16970789957235849</v>
          </cell>
          <cell r="AK10">
            <v>9.119058804466923E-4</v>
          </cell>
          <cell r="AL10">
            <v>1123146.0568890001</v>
          </cell>
          <cell r="AQ10">
            <v>1.344498339943635</v>
          </cell>
          <cell r="AR10">
            <v>-0.12565045768316929</v>
          </cell>
          <cell r="AS10">
            <v>1.3323063744073291</v>
          </cell>
          <cell r="AV10">
            <v>-0.54590380178204334</v>
          </cell>
          <cell r="AX10">
            <v>4.6098432443501096</v>
          </cell>
          <cell r="AY10">
            <v>1798.7786048701641</v>
          </cell>
        </row>
        <row r="11">
          <cell r="H11">
            <v>0.63743120925999996</v>
          </cell>
          <cell r="I11">
            <v>2.5841536164400001</v>
          </cell>
          <cell r="K11">
            <v>1.7774310472599999</v>
          </cell>
          <cell r="M11">
            <v>0.34304884460000001</v>
          </cell>
          <cell r="W11">
            <v>2116.5728955099999</v>
          </cell>
          <cell r="AD11">
            <v>-0.56232716066481814</v>
          </cell>
          <cell r="AE11">
            <v>8.3693944476711231</v>
          </cell>
          <cell r="AI11">
            <v>0.12821332560205365</v>
          </cell>
          <cell r="AJ11">
            <v>0.1751272500507948</v>
          </cell>
          <cell r="AK11">
            <v>3.7633912957753174E-2</v>
          </cell>
          <cell r="AL11">
            <v>1325751.0573406667</v>
          </cell>
          <cell r="AQ11">
            <v>1.3404789959502508</v>
          </cell>
          <cell r="AR11">
            <v>-0.10915496569718211</v>
          </cell>
          <cell r="AS11">
            <v>1.3314244469471184</v>
          </cell>
          <cell r="AV11">
            <v>-0.69576067500867556</v>
          </cell>
          <cell r="AX11">
            <v>5.4655460158101015</v>
          </cell>
          <cell r="AY11">
            <v>2119.4620586188844</v>
          </cell>
        </row>
        <row r="12">
          <cell r="H12">
            <v>0.63903546103499997</v>
          </cell>
          <cell r="I12">
            <v>3.0060361039700001</v>
          </cell>
          <cell r="K12">
            <v>2.1165968069700001</v>
          </cell>
          <cell r="M12">
            <v>0.47367314709000002</v>
          </cell>
          <cell r="W12">
            <v>2440.6718577699999</v>
          </cell>
          <cell r="AD12">
            <v>-0.78874669437471789</v>
          </cell>
          <cell r="AE12">
            <v>9.3997601185372393</v>
          </cell>
          <cell r="AI12">
            <v>0.21974677545261531</v>
          </cell>
          <cell r="AJ12">
            <v>0.17918651336520805</v>
          </cell>
          <cell r="AK12">
            <v>0.14429736033531446</v>
          </cell>
          <cell r="AL12">
            <v>1534206.2600356666</v>
          </cell>
          <cell r="AQ12">
            <v>1.3363264367099101</v>
          </cell>
          <cell r="AR12">
            <v>-9.5269827606434737E-2</v>
          </cell>
          <cell r="AS12">
            <v>1.3301795875108662</v>
          </cell>
          <cell r="AV12">
            <v>-0.85287354796043013</v>
          </cell>
          <cell r="AX12">
            <v>6.3423579476966037</v>
          </cell>
          <cell r="AY12">
            <v>2450.0695611309498</v>
          </cell>
        </row>
        <row r="13">
          <cell r="H13">
            <v>0.63991141178499999</v>
          </cell>
          <cell r="I13">
            <v>3.4383422972100002</v>
          </cell>
          <cell r="K13">
            <v>2.4697892319800001</v>
          </cell>
          <cell r="M13">
            <v>0.64496488439199995</v>
          </cell>
          <cell r="W13">
            <v>2762.9585197400002</v>
          </cell>
          <cell r="AD13">
            <v>-0.95979665890377008</v>
          </cell>
          <cell r="AE13">
            <v>10.42127381778735</v>
          </cell>
          <cell r="AI13">
            <v>0.16744754833402556</v>
          </cell>
          <cell r="AJ13">
            <v>0.18178805081003913</v>
          </cell>
          <cell r="AK13">
            <v>0.10508211793984881</v>
          </cell>
          <cell r="AL13">
            <v>1742907.02988</v>
          </cell>
          <cell r="AQ13">
            <v>1.3285683804083501</v>
          </cell>
          <cell r="AR13">
            <v>-8.3919956283746461E-2</v>
          </cell>
          <cell r="AS13">
            <v>1.3284454741104303</v>
          </cell>
          <cell r="AV13">
            <v>-1.0112227743417701</v>
          </cell>
          <cell r="AX13">
            <v>7.2134230461766373</v>
          </cell>
          <cell r="AY13">
            <v>2773.2292757628188</v>
          </cell>
        </row>
        <row r="14">
          <cell r="H14">
            <v>0.64078517544199998</v>
          </cell>
          <cell r="I14">
            <v>3.8837859605</v>
          </cell>
          <cell r="K14">
            <v>2.8259712619399999</v>
          </cell>
          <cell r="M14">
            <v>0.80850408768199999</v>
          </cell>
          <cell r="W14">
            <v>3068.3094737400002</v>
          </cell>
          <cell r="AD14">
            <v>-1.1180510684477447</v>
          </cell>
          <cell r="AE14">
            <v>11.4366759110223</v>
          </cell>
          <cell r="AI14">
            <v>0.15585393274086612</v>
          </cell>
          <cell r="AJ14">
            <v>0.18369904926551572</v>
          </cell>
          <cell r="AK14">
            <v>0.10466979165443102</v>
          </cell>
          <cell r="AL14">
            <v>1945440.1324166667</v>
          </cell>
          <cell r="AQ14">
            <v>1.3170671445191622</v>
          </cell>
          <cell r="AR14">
            <v>-7.4446520854500264E-2</v>
          </cell>
          <cell r="AS14">
            <v>1.3267376202319348</v>
          </cell>
          <cell r="AV14">
            <v>-1.1647129293089771</v>
          </cell>
          <cell r="AX14">
            <v>8.0489753017865979</v>
          </cell>
          <cell r="AY14">
            <v>3078.7193865813874</v>
          </cell>
        </row>
        <row r="15">
          <cell r="H15">
            <v>0.64158719462400005</v>
          </cell>
          <cell r="I15">
            <v>4.3316005647900004</v>
          </cell>
          <cell r="K15">
            <v>3.1821360110899999</v>
          </cell>
          <cell r="M15">
            <v>0.969511239001</v>
          </cell>
          <cell r="W15">
            <v>3373.1603332</v>
          </cell>
          <cell r="AD15">
            <v>-1.2647574226514391</v>
          </cell>
          <cell r="AE15">
            <v>12.453888443639299</v>
          </cell>
          <cell r="AI15">
            <v>0.14422389569489544</v>
          </cell>
          <cell r="AJ15">
            <v>0.18485398142106957</v>
          </cell>
          <cell r="AK15">
            <v>0.10305792650396825</v>
          </cell>
          <cell r="AL15">
            <v>2148422.9221899998</v>
          </cell>
          <cell r="AQ15">
            <v>1.3081084034470469</v>
          </cell>
          <cell r="AR15">
            <v>-6.6361785651127075E-2</v>
          </cell>
          <cell r="AS15">
            <v>1.3248041835398001</v>
          </cell>
          <cell r="AV15">
            <v>-1.3181010913210736</v>
          </cell>
          <cell r="AX15">
            <v>8.8787554386974783</v>
          </cell>
          <cell r="AY15">
            <v>3385.3134271444919</v>
          </cell>
        </row>
        <row r="16">
          <cell r="H16">
            <v>0.64371388454</v>
          </cell>
          <cell r="I16">
            <v>4.7980541774300001</v>
          </cell>
          <cell r="K16">
            <v>3.5402390813200002</v>
          </cell>
          <cell r="M16">
            <v>1.1483404232200001</v>
          </cell>
          <cell r="W16">
            <v>3657.3588259100002</v>
          </cell>
          <cell r="AD16">
            <v>-1.48154443611537</v>
          </cell>
          <cell r="AE16">
            <v>13.494096944178469</v>
          </cell>
          <cell r="AI16">
            <v>0.2084072696498479</v>
          </cell>
          <cell r="AJ16">
            <v>0.18592174565362865</v>
          </cell>
          <cell r="AK16">
            <v>0.17600702450437045</v>
          </cell>
          <cell r="AL16">
            <v>2344706.9102633335</v>
          </cell>
          <cell r="AQ16">
            <v>1.2991632296306435</v>
          </cell>
          <cell r="AR16">
            <v>-5.9246381687300155E-2</v>
          </cell>
          <cell r="AS16">
            <v>1.3231538634581774</v>
          </cell>
          <cell r="AV16">
            <v>-1.4659152157327249</v>
          </cell>
          <cell r="AX16">
            <v>9.6737895208700309</v>
          </cell>
          <cell r="AY16">
            <v>3678.2700597738526</v>
          </cell>
        </row>
        <row r="17">
          <cell r="H17">
            <v>0.64602498064699998</v>
          </cell>
          <cell r="I17">
            <v>5.27231004181</v>
          </cell>
          <cell r="K17">
            <v>3.9192197022299999</v>
          </cell>
          <cell r="M17">
            <v>1.33766672672</v>
          </cell>
          <cell r="W17">
            <v>3937.7048846100001</v>
          </cell>
          <cell r="AD17">
            <v>-1.7012445291380978</v>
          </cell>
          <cell r="AE17">
            <v>14.54301115556521</v>
          </cell>
          <cell r="AI17">
            <v>0.20945477774799928</v>
          </cell>
          <cell r="AJ17">
            <v>0.18680055744587248</v>
          </cell>
          <cell r="AK17">
            <v>0.18478149165285754</v>
          </cell>
          <cell r="AL17">
            <v>2533717.0905633331</v>
          </cell>
          <cell r="AQ17">
            <v>1.2878623402009355</v>
          </cell>
          <cell r="AR17">
            <v>-5.3019340556634771E-2</v>
          </cell>
          <cell r="AS17">
            <v>1.321653945538507</v>
          </cell>
          <cell r="AV17">
            <v>-1.6072505239998338</v>
          </cell>
          <cell r="AX17">
            <v>10.430400262291734</v>
          </cell>
          <cell r="AY17">
            <v>3951.3515544303914</v>
          </cell>
        </row>
        <row r="18">
          <cell r="H18">
            <v>0.67549807377299997</v>
          </cell>
          <cell r="AL18">
            <v>2476147.9672166668</v>
          </cell>
        </row>
        <row r="19">
          <cell r="H19">
            <v>0.70194551813700001</v>
          </cell>
        </row>
        <row r="20">
          <cell r="H20">
            <v>0.72558047761300004</v>
          </cell>
        </row>
        <row r="21">
          <cell r="H21">
            <v>0.74272010639899999</v>
          </cell>
        </row>
        <row r="22">
          <cell r="H22">
            <v>0.74942898528599999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L1" t="str">
            <v>p</v>
          </cell>
        </row>
        <row r="2">
          <cell r="H2">
            <v>0.66856762524799995</v>
          </cell>
          <cell r="I2">
            <v>0</v>
          </cell>
          <cell r="K2">
            <v>0</v>
          </cell>
          <cell r="M2">
            <v>0</v>
          </cell>
          <cell r="W2">
            <v>4.2173620645199996</v>
          </cell>
          <cell r="AD2">
            <v>1.976499304910926E-3</v>
          </cell>
          <cell r="AE2">
            <v>9.588996263687477E-10</v>
          </cell>
          <cell r="AL2">
            <v>2556.0498433166663</v>
          </cell>
          <cell r="AQ2">
            <v>1.3393829194319284</v>
          </cell>
          <cell r="AR2">
            <v>-1.0567085818531621</v>
          </cell>
          <cell r="AV2">
            <v>0</v>
          </cell>
          <cell r="AX2">
            <v>0</v>
          </cell>
          <cell r="AY2">
            <v>-0.95579557395708714</v>
          </cell>
        </row>
        <row r="3">
          <cell r="H3">
            <v>0.66148360454900001</v>
          </cell>
          <cell r="I3">
            <v>0.22966111401600001</v>
          </cell>
          <cell r="K3">
            <v>9.4467804428999998E-3</v>
          </cell>
          <cell r="M3">
            <v>-0.165464503634</v>
          </cell>
          <cell r="W3">
            <v>32.877261734900003</v>
          </cell>
          <cell r="AD3">
            <v>4.6401803741909053E-2</v>
          </cell>
          <cell r="AE3">
            <v>0.86439544855037098</v>
          </cell>
          <cell r="AI3">
            <v>-5.1394653408672643E-2</v>
          </cell>
          <cell r="AJ3">
            <v>-1.2928989089855514E-2</v>
          </cell>
          <cell r="AK3">
            <v>-0.65262833329556669</v>
          </cell>
          <cell r="AL3">
            <v>19947.490459600001</v>
          </cell>
          <cell r="AQ3">
            <v>1.3530789263599041</v>
          </cell>
          <cell r="AR3">
            <v>-0.61473420331168571</v>
          </cell>
          <cell r="AS3">
            <v>1.3364994765752083</v>
          </cell>
          <cell r="AV3">
            <v>4.7427059605727592E-3</v>
          </cell>
          <cell r="AX3">
            <v>0.36682728460913289</v>
          </cell>
          <cell r="AY3">
            <v>31.048885324486896</v>
          </cell>
        </row>
        <row r="4">
          <cell r="H4">
            <v>0.65960356567800005</v>
          </cell>
          <cell r="I4">
            <v>0.57928592958299996</v>
          </cell>
          <cell r="K4">
            <v>0.14322042447200001</v>
          </cell>
          <cell r="M4">
            <v>-0.11339904918599999</v>
          </cell>
          <cell r="W4">
            <v>86.153779829300007</v>
          </cell>
          <cell r="AD4">
            <v>-0.11171775578605481</v>
          </cell>
          <cell r="AE4">
            <v>1.8270880839220307</v>
          </cell>
          <cell r="AI4">
            <v>0.16424718930868293</v>
          </cell>
          <cell r="AJ4">
            <v>0.13716108102294489</v>
          </cell>
          <cell r="AK4">
            <v>-0.30812391846028003</v>
          </cell>
          <cell r="AL4">
            <v>51321.077509900002</v>
          </cell>
          <cell r="AQ4">
            <v>1.421262848003912</v>
          </cell>
          <cell r="AR4">
            <v>-0.41288713946889882</v>
          </cell>
          <cell r="AS4">
            <v>1.4094839683000642</v>
          </cell>
          <cell r="AV4">
            <v>-9.159158742239365E-2</v>
          </cell>
          <cell r="AX4">
            <v>1.069171511298709</v>
          </cell>
          <cell r="AY4">
            <v>83.878038367314915</v>
          </cell>
        </row>
        <row r="5">
          <cell r="H5">
            <v>0.65891715554100005</v>
          </cell>
          <cell r="I5">
            <v>0.99229709529499999</v>
          </cell>
          <cell r="K5">
            <v>0.41777704494700002</v>
          </cell>
          <cell r="M5">
            <v>-7.3105874440700006E-2</v>
          </cell>
          <cell r="W5">
            <v>153.12352342</v>
          </cell>
          <cell r="AD5">
            <v>-0.27467776220035112</v>
          </cell>
          <cell r="AE5">
            <v>2.8131835652496848</v>
          </cell>
          <cell r="AI5">
            <v>0.16525783709594841</v>
          </cell>
          <cell r="AJ5">
            <v>0.21310133756212912</v>
          </cell>
          <cell r="AK5">
            <v>-0.23369233205721099</v>
          </cell>
          <cell r="AL5">
            <v>90638.674862666681</v>
          </cell>
          <cell r="AQ5">
            <v>1.4498992998035272</v>
          </cell>
          <cell r="AR5">
            <v>-0.3048110214117441</v>
          </cell>
          <cell r="AS5">
            <v>1.4441391477414154</v>
          </cell>
          <cell r="AV5">
            <v>-0.28397629002830371</v>
          </cell>
          <cell r="AX5">
            <v>1.9719565656150422</v>
          </cell>
          <cell r="AY5">
            <v>151.60234099951631</v>
          </cell>
        </row>
        <row r="6">
          <cell r="H6">
            <v>0.66271595139999995</v>
          </cell>
          <cell r="I6">
            <v>1.4506563371700001</v>
          </cell>
          <cell r="K6">
            <v>0.75828817383000002</v>
          </cell>
          <cell r="M6">
            <v>-2.5593465599700001E-2</v>
          </cell>
          <cell r="W6">
            <v>230.324690731</v>
          </cell>
          <cell r="AD6">
            <v>-0.67004297600892682</v>
          </cell>
          <cell r="AE6">
            <v>3.8888826306841788</v>
          </cell>
          <cell r="AI6">
            <v>0.36754258371404336</v>
          </cell>
          <cell r="AJ6">
            <v>0.26055515659463535</v>
          </cell>
          <cell r="AK6">
            <v>1.8954057987516482E-2</v>
          </cell>
          <cell r="AL6">
            <v>135775.63518106667</v>
          </cell>
          <cell r="AQ6">
            <v>1.4697214087143282</v>
          </cell>
          <cell r="AR6">
            <v>-0.23403282860484198</v>
          </cell>
          <cell r="AS6">
            <v>1.4645556971216849</v>
          </cell>
          <cell r="AV6">
            <v>-0.55891022102112886</v>
          </cell>
          <cell r="AX6">
            <v>3.0271417117703341</v>
          </cell>
          <cell r="AY6">
            <v>230.65721129774403</v>
          </cell>
        </row>
        <row r="7">
          <cell r="H7">
            <v>0.66523049103700005</v>
          </cell>
          <cell r="I7">
            <v>1.95742026052</v>
          </cell>
          <cell r="K7">
            <v>1.16062989986</v>
          </cell>
          <cell r="M7">
            <v>3.0582789242399998E-2</v>
          </cell>
          <cell r="W7">
            <v>309.65515061500003</v>
          </cell>
          <cell r="AD7">
            <v>-0.95610919056450916</v>
          </cell>
          <cell r="AE7">
            <v>4.9384663104565565</v>
          </cell>
          <cell r="AI7">
            <v>0.27255207952320798</v>
          </cell>
          <cell r="AJ7">
            <v>0.28761602241634676</v>
          </cell>
          <cell r="AK7">
            <v>-4.032785581487891E-2</v>
          </cell>
          <cell r="AL7">
            <v>182157.4419312333</v>
          </cell>
          <cell r="AQ7">
            <v>1.4821583066755686</v>
          </cell>
          <cell r="AR7">
            <v>-0.18861354046435613</v>
          </cell>
          <cell r="AS7">
            <v>1.4742663948737307</v>
          </cell>
          <cell r="AV7">
            <v>-0.87431946352142842</v>
          </cell>
          <cell r="AX7">
            <v>4.1237747847488615</v>
          </cell>
          <cell r="AY7">
            <v>312.06306622211565</v>
          </cell>
        </row>
        <row r="8">
          <cell r="H8">
            <v>0.67034931713599999</v>
          </cell>
          <cell r="I8">
            <v>2.4933381966599999</v>
          </cell>
          <cell r="K8">
            <v>1.5857393553400001</v>
          </cell>
          <cell r="M8">
            <v>0.13740715989300001</v>
          </cell>
          <cell r="W8">
            <v>392.03495226899997</v>
          </cell>
          <cell r="AD8">
            <v>-1.3807634669284308</v>
          </cell>
          <cell r="AE8">
            <v>6.0396844916037837</v>
          </cell>
          <cell r="AI8">
            <v>0.38562228960070855</v>
          </cell>
          <cell r="AJ8">
            <v>0.30592044667071117</v>
          </cell>
          <cell r="AK8">
            <v>0.10091745549064901</v>
          </cell>
          <cell r="AL8">
            <v>230725.84384566665</v>
          </cell>
          <cell r="AQ8">
            <v>1.4872353745860825</v>
          </cell>
          <cell r="AR8">
            <v>-0.15498146703281362</v>
          </cell>
          <cell r="AS8">
            <v>1.4797233670772458</v>
          </cell>
          <cell r="AV8">
            <v>-1.2273335479938108</v>
          </cell>
          <cell r="AX8">
            <v>5.2777155831302203</v>
          </cell>
          <cell r="AY8">
            <v>396.30829648304172</v>
          </cell>
        </row>
        <row r="9">
          <cell r="H9">
            <v>0.67424289687799999</v>
          </cell>
          <cell r="I9">
            <v>3.0592847291799998</v>
          </cell>
          <cell r="K9">
            <v>2.0298303123400001</v>
          </cell>
          <cell r="M9">
            <v>0.23810092375700001</v>
          </cell>
          <cell r="W9">
            <v>474.558268494</v>
          </cell>
          <cell r="AD9">
            <v>-1.716867345426226</v>
          </cell>
          <cell r="AE9">
            <v>7.1192576157988006</v>
          </cell>
          <cell r="AI9">
            <v>0.31133034989955954</v>
          </cell>
          <cell r="AJ9">
            <v>0.3169663317101642</v>
          </cell>
          <cell r="AK9">
            <v>4.9300687410046007E-2</v>
          </cell>
          <cell r="AL9">
            <v>279898.81311533332</v>
          </cell>
          <cell r="AQ9">
            <v>1.4875666419633369</v>
          </cell>
          <cell r="AR9">
            <v>-0.13058128131646116</v>
          </cell>
          <cell r="AS9">
            <v>1.4814483811730523</v>
          </cell>
          <cell r="AV9">
            <v>-1.5978973680401445</v>
          </cell>
          <cell r="AX9">
            <v>6.4468107928548273</v>
          </cell>
          <cell r="AY9">
            <v>480.40795615833036</v>
          </cell>
        </row>
        <row r="10">
          <cell r="H10">
            <v>0.68019538562799997</v>
          </cell>
          <cell r="I10">
            <v>3.6476228993699999</v>
          </cell>
          <cell r="K10">
            <v>2.4888451918499999</v>
          </cell>
          <cell r="M10">
            <v>0.36490219552499997</v>
          </cell>
          <cell r="W10">
            <v>556.12195336299999</v>
          </cell>
          <cell r="AD10">
            <v>-2.1638823268225158</v>
          </cell>
          <cell r="AE10">
            <v>8.2334755863341869</v>
          </cell>
          <cell r="AI10">
            <v>0.40119168171511116</v>
          </cell>
          <cell r="AJ10">
            <v>0.32508510830967652</v>
          </cell>
          <cell r="AK10">
            <v>0.15781244541759759</v>
          </cell>
          <cell r="AL10">
            <v>328777.82239633333</v>
          </cell>
          <cell r="AQ10">
            <v>1.4867419177904724</v>
          </cell>
          <cell r="AR10">
            <v>-0.11121138059901381</v>
          </cell>
          <cell r="AS10">
            <v>1.4821678556984998</v>
          </cell>
          <cell r="AV10">
            <v>-1.9755399234259199</v>
          </cell>
          <cell r="AX10">
            <v>7.6084836770708364</v>
          </cell>
          <cell r="AY10">
            <v>564.33125013541826</v>
          </cell>
        </row>
        <row r="11">
          <cell r="H11">
            <v>0.68619973532199996</v>
          </cell>
          <cell r="I11">
            <v>4.2438198246400001</v>
          </cell>
          <cell r="K11">
            <v>2.9687619056200001</v>
          </cell>
          <cell r="M11">
            <v>0.46856926151799999</v>
          </cell>
          <cell r="W11">
            <v>632.28060539600006</v>
          </cell>
          <cell r="AD11">
            <v>-2.6010577264068924</v>
          </cell>
          <cell r="AE11">
            <v>9.3529214808213137</v>
          </cell>
          <cell r="AI11">
            <v>0.39052838706837911</v>
          </cell>
          <cell r="AJ11">
            <v>0.33119663226499868</v>
          </cell>
          <cell r="AK11">
            <v>0.16227730569698551</v>
          </cell>
          <cell r="AL11">
            <v>375151.09649433335</v>
          </cell>
          <cell r="AQ11">
            <v>1.4799446551527975</v>
          </cell>
          <cell r="AR11">
            <v>-9.5842582566132373E-2</v>
          </cell>
          <cell r="AS11">
            <v>1.4824084988052613</v>
          </cell>
          <cell r="AV11">
            <v>-2.338564562994446</v>
          </cell>
          <cell r="AX11">
            <v>8.704583710111212</v>
          </cell>
          <cell r="AY11">
            <v>641.86882088350251</v>
          </cell>
        </row>
        <row r="12">
          <cell r="H12">
            <v>0.69121646928500002</v>
          </cell>
          <cell r="I12">
            <v>4.8478790500200004</v>
          </cell>
          <cell r="K12">
            <v>3.4387139983699999</v>
          </cell>
          <cell r="M12">
            <v>0.62194967495800002</v>
          </cell>
          <cell r="W12">
            <v>698.22880191800004</v>
          </cell>
          <cell r="AD12">
            <v>-2.9660501254398177</v>
          </cell>
          <cell r="AE12">
            <v>10.457959603650322</v>
          </cell>
          <cell r="AI12">
            <v>0.330298467982723</v>
          </cell>
          <cell r="AJ12">
            <v>0.33614504624275532</v>
          </cell>
          <cell r="AK12">
            <v>0.1140885314607003</v>
          </cell>
          <cell r="AL12">
            <v>417071.63527299999</v>
          </cell>
          <cell r="AQ12">
            <v>1.4666541135268127</v>
          </cell>
          <cell r="AR12">
            <v>-8.3549124659383051E-2</v>
          </cell>
          <cell r="AS12">
            <v>1.4826608118626396</v>
          </cell>
          <cell r="AV12">
            <v>-2.6679661648287905</v>
          </cell>
          <cell r="AX12">
            <v>9.6845225951735223</v>
          </cell>
          <cell r="AY12">
            <v>708.60531781783538</v>
          </cell>
        </row>
        <row r="13">
          <cell r="H13">
            <v>0.70293230756799996</v>
          </cell>
          <cell r="AL13">
            <v>436089.82460366673</v>
          </cell>
        </row>
        <row r="14">
          <cell r="H14">
            <v>0.72158282396999995</v>
          </cell>
          <cell r="AL14">
            <v>438582.73709499999</v>
          </cell>
        </row>
        <row r="15">
          <cell r="H15">
            <v>0.75704675798700005</v>
          </cell>
          <cell r="AL15">
            <v>416502.71381466667</v>
          </cell>
        </row>
        <row r="16">
          <cell r="H16">
            <v>0.77541323647299998</v>
          </cell>
          <cell r="AL16">
            <v>381694.40478300001</v>
          </cell>
        </row>
        <row r="17">
          <cell r="H17">
            <v>0.78313690683199999</v>
          </cell>
          <cell r="AL17">
            <v>388242.81343566667</v>
          </cell>
        </row>
        <row r="18">
          <cell r="H18">
            <v>0.79893115098</v>
          </cell>
          <cell r="AL18">
            <v>366378.21504033334</v>
          </cell>
        </row>
        <row r="19">
          <cell r="H19">
            <v>0.80890892131900005</v>
          </cell>
        </row>
        <row r="20">
          <cell r="H20">
            <v>0.81794738788099997</v>
          </cell>
        </row>
        <row r="21">
          <cell r="H21">
            <v>0.824322696094</v>
          </cell>
        </row>
        <row r="22">
          <cell r="H22">
            <v>0.83257688879400005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  <cell r="K2">
            <v>0</v>
          </cell>
          <cell r="M2">
            <v>0</v>
          </cell>
          <cell r="W2">
            <v>4.2222995839699999</v>
          </cell>
          <cell r="AD2">
            <v>-4.9630710716174241E-3</v>
          </cell>
          <cell r="AE2">
            <v>7.7290840394539373E-9</v>
          </cell>
          <cell r="AL2">
            <v>2691.0299018966666</v>
          </cell>
          <cell r="AQ2">
            <v>1.1990975425173505</v>
          </cell>
          <cell r="AR2">
            <v>-1.0567085760353956</v>
          </cell>
          <cell r="AV2">
            <v>0</v>
          </cell>
          <cell r="AX2">
            <v>0</v>
          </cell>
          <cell r="AY2">
            <v>7.5147330109778725</v>
          </cell>
        </row>
        <row r="3">
          <cell r="I3">
            <v>0.12387715243</v>
          </cell>
          <cell r="K3">
            <v>-1.7004943879199999E-2</v>
          </cell>
          <cell r="M3">
            <v>-0.183104710921</v>
          </cell>
          <cell r="W3">
            <v>59.395032084</v>
          </cell>
          <cell r="AD3">
            <v>8.2392266917109436E-2</v>
          </cell>
          <cell r="AE3">
            <v>0.78881789650508294</v>
          </cell>
          <cell r="AI3">
            <v>-0.11074208538079086</v>
          </cell>
          <cell r="AJ3">
            <v>-0.13365318531268788</v>
          </cell>
          <cell r="AK3">
            <v>-0.62419518553100561</v>
          </cell>
          <cell r="AL3">
            <v>37703.912981300004</v>
          </cell>
          <cell r="AQ3">
            <v>1.2251587129845241</v>
          </cell>
          <cell r="AR3">
            <v>-0.63857184186895999</v>
          </cell>
          <cell r="AS3">
            <v>1.2248812582812547</v>
          </cell>
          <cell r="AV3">
            <v>2.9345889913356037E-2</v>
          </cell>
          <cell r="AX3">
            <v>0.21956745620914278</v>
          </cell>
          <cell r="AY3">
            <v>54.365336687304591</v>
          </cell>
        </row>
        <row r="4">
          <cell r="I4">
            <v>0.34385982176300001</v>
          </cell>
          <cell r="K4">
            <v>5.8748082593499999E-2</v>
          </cell>
          <cell r="M4">
            <v>-0.15639674848099999</v>
          </cell>
          <cell r="W4">
            <v>170.024590695</v>
          </cell>
          <cell r="AD4">
            <v>7.3472519556760929E-4</v>
          </cell>
          <cell r="AE4">
            <v>1.6964328109948899</v>
          </cell>
          <cell r="AI4">
            <v>8.9969369627914908E-2</v>
          </cell>
          <cell r="AJ4">
            <v>1.5889953479462093E-2</v>
          </cell>
          <cell r="AK4">
            <v>-0.28837080116051617</v>
          </cell>
          <cell r="AL4">
            <v>106787.34644183335</v>
          </cell>
          <cell r="AQ4">
            <v>1.2784263623088694</v>
          </cell>
          <cell r="AR4">
            <v>-0.43259784175757532</v>
          </cell>
          <cell r="AS4">
            <v>1.2957423290308558</v>
          </cell>
          <cell r="AV4">
            <v>2.2091852825261708E-2</v>
          </cell>
          <cell r="AX4">
            <v>0.67608465731172929</v>
          </cell>
          <cell r="AY4">
            <v>160.48713074337977</v>
          </cell>
        </row>
        <row r="5">
          <cell r="I5">
            <v>0.629120405918</v>
          </cell>
          <cell r="K5">
            <v>0.21827641373000001</v>
          </cell>
          <cell r="M5">
            <v>-0.131301899098</v>
          </cell>
          <cell r="W5">
            <v>317.46221207000002</v>
          </cell>
          <cell r="AD5">
            <v>-0.18669164754685919</v>
          </cell>
          <cell r="AE5">
            <v>2.6687025817170649</v>
          </cell>
          <cell r="AI5">
            <v>0.19277198405871621</v>
          </cell>
          <cell r="AJ5">
            <v>9.9546810021534149E-2</v>
          </cell>
          <cell r="AK5">
            <v>-0.10983163666915507</v>
          </cell>
          <cell r="AL5">
            <v>198464.7302633333</v>
          </cell>
          <cell r="AQ5">
            <v>1.3063606872439839</v>
          </cell>
          <cell r="AR5">
            <v>-0.31726252583671288</v>
          </cell>
          <cell r="AS5">
            <v>1.3353410948911584</v>
          </cell>
          <cell r="AV5">
            <v>-3.9936048439186835E-2</v>
          </cell>
          <cell r="AX5">
            <v>1.2991875096384944</v>
          </cell>
          <cell r="AY5">
            <v>305.59690770020325</v>
          </cell>
        </row>
        <row r="6">
          <cell r="I6">
            <v>0.94861554440600004</v>
          </cell>
          <cell r="K6">
            <v>0.439358354141</v>
          </cell>
          <cell r="M6">
            <v>-8.8933488966599999E-2</v>
          </cell>
          <cell r="W6">
            <v>504.01211338500002</v>
          </cell>
          <cell r="AD6">
            <v>-0.18730549272936803</v>
          </cell>
          <cell r="AE6">
            <v>3.5894703995944859</v>
          </cell>
          <cell r="AI6">
            <v>6.6666663472654346E-4</v>
          </cell>
          <cell r="AJ6">
            <v>0.13831111862923356</v>
          </cell>
          <cell r="AK6">
            <v>-0.24855467100647527</v>
          </cell>
          <cell r="AL6">
            <v>312549.49699266668</v>
          </cell>
          <cell r="AQ6">
            <v>1.3363225871334541</v>
          </cell>
          <cell r="AR6">
            <v>-0.25058626556582364</v>
          </cell>
          <cell r="AS6">
            <v>1.3486350720753781</v>
          </cell>
          <cell r="AV6">
            <v>-0.15052506102855337</v>
          </cell>
          <cell r="AX6">
            <v>2.0987545559134877</v>
          </cell>
          <cell r="AY6">
            <v>492.94413798949682</v>
          </cell>
        </row>
        <row r="7">
          <cell r="I7">
            <v>1.3004732963500001</v>
          </cell>
          <cell r="K7">
            <v>0.71236986625599996</v>
          </cell>
          <cell r="M7">
            <v>-8.7249314968500004E-3</v>
          </cell>
          <cell r="W7">
            <v>715.14294281599996</v>
          </cell>
          <cell r="AD7">
            <v>-0.41885830244800104</v>
          </cell>
          <cell r="AE7">
            <v>4.5971902850329718</v>
          </cell>
          <cell r="AI7">
            <v>0.2297789426055418</v>
          </cell>
          <cell r="AJ7">
            <v>0.16658026038136164</v>
          </cell>
          <cell r="AK7">
            <v>1.9988980547508334E-2</v>
          </cell>
          <cell r="AL7">
            <v>441452.11121466663</v>
          </cell>
          <cell r="AQ7">
            <v>1.3552226259816862</v>
          </cell>
          <cell r="AR7">
            <v>-0.20159891582971914</v>
          </cell>
          <cell r="AS7">
            <v>1.3581910462283144</v>
          </cell>
          <cell r="AV7">
            <v>-0.3038902923839355</v>
          </cell>
          <cell r="AX7">
            <v>3.0194232534186689</v>
          </cell>
          <cell r="AY7">
            <v>707.26118805332396</v>
          </cell>
        </row>
        <row r="8">
          <cell r="I8">
            <v>1.68418123745</v>
          </cell>
          <cell r="K8">
            <v>1.02560466304</v>
          </cell>
          <cell r="M8">
            <v>7.6454647829700004E-2</v>
          </cell>
          <cell r="W8">
            <v>940.58579936499996</v>
          </cell>
          <cell r="AD8">
            <v>-0.52909659675123399</v>
          </cell>
          <cell r="AE8">
            <v>5.5707389170981036</v>
          </cell>
          <cell r="AI8">
            <v>0.11323347460248688</v>
          </cell>
          <cell r="AJ8">
            <v>0.18262617407504952</v>
          </cell>
          <cell r="AK8">
            <v>-6.6140632797213286E-2</v>
          </cell>
          <cell r="AL8">
            <v>579660.74060000002</v>
          </cell>
          <cell r="AQ8">
            <v>1.3656121190916477</v>
          </cell>
          <cell r="AR8">
            <v>-0.16797969126241002</v>
          </cell>
          <cell r="AS8">
            <v>1.3613944161372902</v>
          </cell>
          <cell r="AV8">
            <v>-0.48603036175505476</v>
          </cell>
          <cell r="AX8">
            <v>4.0167615062381667</v>
          </cell>
          <cell r="AY8">
            <v>936.11469677757157</v>
          </cell>
        </row>
        <row r="9">
          <cell r="I9">
            <v>2.1007089363200002</v>
          </cell>
          <cell r="K9">
            <v>1.3584595960300001</v>
          </cell>
          <cell r="M9">
            <v>0.17321437800700001</v>
          </cell>
          <cell r="W9">
            <v>1176.2319013599999</v>
          </cell>
          <cell r="AD9">
            <v>-0.79395564830439103</v>
          </cell>
          <cell r="AE9">
            <v>6.6047566541380522</v>
          </cell>
          <cell r="AI9">
            <v>0.25614555927382932</v>
          </cell>
          <cell r="AJ9">
            <v>0.19483965458063887</v>
          </cell>
          <cell r="AK9">
            <v>0.10132504833385481</v>
          </cell>
          <cell r="AL9">
            <v>725093.87252199987</v>
          </cell>
          <cell r="AQ9">
            <v>1.3701639862593882</v>
          </cell>
          <cell r="AR9">
            <v>-0.14137543875494621</v>
          </cell>
          <cell r="AS9">
            <v>1.3634450721850284</v>
          </cell>
          <cell r="AV9">
            <v>-0.6914401859425634</v>
          </cell>
          <cell r="AX9">
            <v>5.0710121136395214</v>
          </cell>
          <cell r="AY9">
            <v>1175.6239317602474</v>
          </cell>
        </row>
        <row r="10">
          <cell r="I10">
            <v>2.53897312955</v>
          </cell>
          <cell r="K10">
            <v>1.70791370329</v>
          </cell>
          <cell r="M10">
            <v>0.293746131834</v>
          </cell>
          <cell r="W10">
            <v>1418.7763070200001</v>
          </cell>
          <cell r="AD10">
            <v>-0.98694689024977045</v>
          </cell>
          <cell r="AE10">
            <v>7.6222196992331996</v>
          </cell>
          <cell r="AI10">
            <v>0.18967887126291841</v>
          </cell>
          <cell r="AJ10">
            <v>0.20223939502671939</v>
          </cell>
          <cell r="AK10">
            <v>5.5290502958180193E-2</v>
          </cell>
          <cell r="AL10">
            <v>876017.18164433341</v>
          </cell>
          <cell r="AQ10">
            <v>1.3715407903224339</v>
          </cell>
          <cell r="AR10">
            <v>-0.12123659426774155</v>
          </cell>
          <cell r="AS10">
            <v>1.3631517740369967</v>
          </cell>
          <cell r="AV10">
            <v>-0.91301735888984092</v>
          </cell>
          <cell r="AX10">
            <v>6.1666303680256327</v>
          </cell>
          <cell r="AY10">
            <v>1424.3196858457177</v>
          </cell>
        </row>
        <row r="11">
          <cell r="I11">
            <v>2.9987061994799999</v>
          </cell>
          <cell r="K11">
            <v>2.08007815151</v>
          </cell>
          <cell r="M11">
            <v>0.44065184642100003</v>
          </cell>
          <cell r="W11">
            <v>1658.6171486400001</v>
          </cell>
          <cell r="AD11">
            <v>-1.1671587606231832</v>
          </cell>
          <cell r="AE11">
            <v>8.6452885353400131</v>
          </cell>
          <cell r="AI11">
            <v>0.1761483333410791</v>
          </cell>
          <cell r="AJ11">
            <v>0.20734822137561043</v>
          </cell>
          <cell r="AK11">
            <v>5.8877101742463356E-2</v>
          </cell>
          <cell r="AL11">
            <v>1028448.6459476665</v>
          </cell>
          <cell r="AQ11">
            <v>1.3658395995058552</v>
          </cell>
          <cell r="AR11">
            <v>-0.10515413185456246</v>
          </cell>
          <cell r="AS11">
            <v>1.3621170997440533</v>
          </cell>
          <cell r="AV11">
            <v>-1.1412251735436336</v>
          </cell>
          <cell r="AX11">
            <v>7.2672321148831349</v>
          </cell>
          <cell r="AY11">
            <v>1667.6431045936072</v>
          </cell>
        </row>
        <row r="12">
          <cell r="I12">
            <v>3.4737672218200002</v>
          </cell>
          <cell r="K12">
            <v>2.4642597031000002</v>
          </cell>
          <cell r="M12">
            <v>0.58197310244099998</v>
          </cell>
          <cell r="W12">
            <v>1895.8692115199999</v>
          </cell>
          <cell r="AD12">
            <v>-1.408984287446835</v>
          </cell>
          <cell r="AE12">
            <v>9.6871456706652967</v>
          </cell>
          <cell r="AI12">
            <v>0.23211006444578428</v>
          </cell>
          <cell r="AJ12">
            <v>0.21118634714548667</v>
          </cell>
          <cell r="AK12">
            <v>0.1293693322270639</v>
          </cell>
          <cell r="AL12">
            <v>1180226.3532186665</v>
          </cell>
          <cell r="AQ12">
            <v>1.3588172543414407</v>
          </cell>
          <cell r="AR12">
            <v>-9.1862796724481693E-2</v>
          </cell>
          <cell r="AS12">
            <v>1.3608779354942386</v>
          </cell>
          <cell r="AV12">
            <v>-1.3711098879836039</v>
          </cell>
          <cell r="AX12">
            <v>8.3557717745118048</v>
          </cell>
          <cell r="AY12">
            <v>1906.5175356346383</v>
          </cell>
        </row>
        <row r="13">
          <cell r="I13">
            <v>3.9608611899100001</v>
          </cell>
          <cell r="K13">
            <v>2.85352923054</v>
          </cell>
          <cell r="M13">
            <v>0.73022793860099999</v>
          </cell>
          <cell r="W13">
            <v>2128.46917996</v>
          </cell>
          <cell r="AD13">
            <v>-1.6700049882207799</v>
          </cell>
          <cell r="AE13">
            <v>10.740525300466734</v>
          </cell>
          <cell r="AI13">
            <v>0.24779357165198596</v>
          </cell>
          <cell r="AJ13">
            <v>0.21395732368962428</v>
          </cell>
          <cell r="AK13">
            <v>0.1576137901859756</v>
          </cell>
          <cell r="AL13">
            <v>1330848.3509603334</v>
          </cell>
          <cell r="AQ13">
            <v>1.3515009622558487</v>
          </cell>
          <cell r="AR13">
            <v>-8.0768782761494989E-2</v>
          </cell>
          <cell r="AS13">
            <v>1.3594109987045153</v>
          </cell>
          <cell r="AV13">
            <v>-1.600610531245088</v>
          </cell>
          <cell r="AX13">
            <v>9.4284185963350566</v>
          </cell>
          <cell r="AY13">
            <v>2142.1675735633012</v>
          </cell>
        </row>
        <row r="14">
          <cell r="I14">
            <v>4.4556120212800003</v>
          </cell>
          <cell r="K14">
            <v>3.2537295853499999</v>
          </cell>
          <cell r="M14">
            <v>0.90762858516800005</v>
          </cell>
          <cell r="W14">
            <v>2346.1114358599998</v>
          </cell>
          <cell r="AD14">
            <v>-1.9437336170164512</v>
          </cell>
          <cell r="AE14">
            <v>11.799224683651081</v>
          </cell>
          <cell r="AI14">
            <v>0.25855179774673392</v>
          </cell>
          <cell r="AJ14">
            <v>0.21624968622931356</v>
          </cell>
          <cell r="AK14">
            <v>0.17899874918137998</v>
          </cell>
          <cell r="AL14">
            <v>1474401.9476263335</v>
          </cell>
          <cell r="AQ14">
            <v>1.3411157643469349</v>
          </cell>
          <cell r="AR14">
            <v>-7.1420667392214449E-2</v>
          </cell>
          <cell r="AS14">
            <v>1.3581323811731396</v>
          </cell>
          <cell r="AV14">
            <v>-1.8194540822523146</v>
          </cell>
          <cell r="AX14">
            <v>10.440413364157113</v>
          </cell>
          <cell r="AY14">
            <v>2361.2133516477543</v>
          </cell>
        </row>
        <row r="15">
          <cell r="I15">
            <v>4.95601432524</v>
          </cell>
          <cell r="K15">
            <v>3.6424913349599999</v>
          </cell>
          <cell r="M15">
            <v>1.09031226952</v>
          </cell>
          <cell r="W15">
            <v>2553.6925211100001</v>
          </cell>
          <cell r="AD15">
            <v>-2.164574964110987</v>
          </cell>
          <cell r="AE15">
            <v>12.842394085569522</v>
          </cell>
          <cell r="AI15">
            <v>0.21170228602219121</v>
          </cell>
          <cell r="AJ15">
            <v>0.2177898087145983</v>
          </cell>
          <cell r="AK15">
            <v>0.14144278474134586</v>
          </cell>
          <cell r="AL15">
            <v>1613592.7783003331</v>
          </cell>
          <cell r="AQ15">
            <v>1.3291799095516921</v>
          </cell>
          <cell r="AR15">
            <v>-6.358154310148123E-2</v>
          </cell>
          <cell r="AS15">
            <v>1.3566779581793642</v>
          </cell>
          <cell r="AV15">
            <v>-2.030650279013599</v>
          </cell>
          <cell r="AX15">
            <v>11.410138247097093</v>
          </cell>
          <cell r="AY15">
            <v>2568.1640328165322</v>
          </cell>
        </row>
        <row r="16">
          <cell r="I16">
            <v>5.4701829599599998</v>
          </cell>
          <cell r="K16">
            <v>4.0559233585000003</v>
          </cell>
          <cell r="M16">
            <v>1.2612146468000001</v>
          </cell>
          <cell r="W16">
            <v>2732.59069761</v>
          </cell>
          <cell r="AD16">
            <v>-2.5235629260899493</v>
          </cell>
          <cell r="AE16">
            <v>13.939128383436827</v>
          </cell>
          <cell r="AI16">
            <v>0.32732446015141975</v>
          </cell>
          <cell r="AJ16">
            <v>0.21994804793876821</v>
          </cell>
          <cell r="AK16">
            <v>0.26469412729394198</v>
          </cell>
          <cell r="AL16">
            <v>1738391.8924673332</v>
          </cell>
          <cell r="AQ16">
            <v>1.3147613573283785</v>
          </cell>
          <cell r="AR16">
            <v>-5.6499482575043107E-2</v>
          </cell>
          <cell r="AS16">
            <v>1.3561308502824347</v>
          </cell>
          <cell r="AV16">
            <v>-2.2191476663391421</v>
          </cell>
          <cell r="AX16">
            <v>12.267146932066279</v>
          </cell>
          <cell r="AY16">
            <v>2743.74210855725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  <cell r="K2">
            <v>0</v>
          </cell>
          <cell r="M2">
            <v>0</v>
          </cell>
          <cell r="W2">
            <v>4.2257824171199996</v>
          </cell>
          <cell r="AD2">
            <v>-7.428133246390199E-3</v>
          </cell>
          <cell r="AE2">
            <v>7.9876845878364592E-11</v>
          </cell>
          <cell r="AL2">
            <v>2740.1550688233333</v>
          </cell>
          <cell r="AQ2">
            <v>1.152795749100235</v>
          </cell>
          <cell r="AR2">
            <v>-1.0567085826085254</v>
          </cell>
          <cell r="AV2">
            <v>0</v>
          </cell>
          <cell r="AX2">
            <v>0</v>
          </cell>
          <cell r="AY2">
            <v>7.8612131113106152</v>
          </cell>
        </row>
        <row r="3">
          <cell r="I3">
            <v>8.1665993608400003E-2</v>
          </cell>
          <cell r="K3">
            <v>-2.4675457451700002E-2</v>
          </cell>
          <cell r="M3">
            <v>-0.16975877487999999</v>
          </cell>
          <cell r="W3">
            <v>74.232563508499993</v>
          </cell>
          <cell r="AD3">
            <v>3.1308253193261804E-2</v>
          </cell>
          <cell r="AE3">
            <v>0.78844564873822742</v>
          </cell>
          <cell r="AI3">
            <v>-4.9130065598773136E-2</v>
          </cell>
          <cell r="AK3">
            <v>-0.52992024383036329</v>
          </cell>
          <cell r="AL3">
            <v>48151.410099266672</v>
          </cell>
          <cell r="AQ3">
            <v>1.1669663571940914</v>
          </cell>
          <cell r="AR3">
            <v>-0.63869358318500224</v>
          </cell>
          <cell r="AV3">
            <v>1.3233111893664743E-2</v>
          </cell>
          <cell r="AX3">
            <v>7.9485618901577321E-2</v>
          </cell>
          <cell r="AY3">
            <v>66.92944684181353</v>
          </cell>
        </row>
        <row r="4">
          <cell r="I4">
            <v>0.24055043375900001</v>
          </cell>
          <cell r="K4">
            <v>2.7057212661500001E-2</v>
          </cell>
          <cell r="M4">
            <v>-0.17046216753400001</v>
          </cell>
          <cell r="W4">
            <v>217.63628506500001</v>
          </cell>
          <cell r="AD4">
            <v>0.12102343568504104</v>
          </cell>
          <cell r="AE4">
            <v>1.6206165472530574</v>
          </cell>
          <cell r="AI4">
            <v>-0.1078086035595493</v>
          </cell>
          <cell r="AJ4">
            <v>-3.4576878919942655E-2</v>
          </cell>
          <cell r="AK4">
            <v>-0.4526178563952778</v>
          </cell>
          <cell r="AL4">
            <v>140023.73074589999</v>
          </cell>
          <cell r="AQ4">
            <v>1.2158920601044989</v>
          </cell>
          <cell r="AR4">
            <v>-0.4448524831806594</v>
          </cell>
          <cell r="AS4">
            <v>1.2499567696550691</v>
          </cell>
          <cell r="AV4">
            <v>1.910172503260401E-2</v>
          </cell>
          <cell r="AX4">
            <v>0.24921213333126693</v>
          </cell>
          <cell r="AY4">
            <v>202.48649776813525</v>
          </cell>
        </row>
        <row r="5">
          <cell r="I5">
            <v>0.45026113872899998</v>
          </cell>
          <cell r="K5">
            <v>0.129366424945</v>
          </cell>
          <cell r="M5">
            <v>-0.14791625707600001</v>
          </cell>
          <cell r="W5">
            <v>426.58274723699998</v>
          </cell>
          <cell r="AD5">
            <v>1.4298442312832949E-2</v>
          </cell>
          <cell r="AE5">
            <v>2.5471234733867654</v>
          </cell>
          <cell r="AI5">
            <v>0.11519071294757506</v>
          </cell>
          <cell r="AJ5">
            <v>4.6592275712897369E-2</v>
          </cell>
          <cell r="AK5">
            <v>-0.14994799588181601</v>
          </cell>
          <cell r="AL5">
            <v>272538.02467499999</v>
          </cell>
          <cell r="AQ5">
            <v>1.2496451673124684</v>
          </cell>
          <cell r="AR5">
            <v>-0.32847064624927191</v>
          </cell>
          <cell r="AS5">
            <v>1.2866680625801192</v>
          </cell>
          <cell r="AV5">
            <v>7.2622357988583498E-3</v>
          </cell>
          <cell r="AX5">
            <v>0.50332054620856159</v>
          </cell>
          <cell r="AY5">
            <v>405.25533765032992</v>
          </cell>
        </row>
        <row r="6">
          <cell r="I6">
            <v>0.69094120819600002</v>
          </cell>
          <cell r="K6">
            <v>0.29941966411799997</v>
          </cell>
          <cell r="M6">
            <v>-0.13921555238700001</v>
          </cell>
          <cell r="W6">
            <v>695.05799973700005</v>
          </cell>
          <cell r="AD6">
            <v>0.10155338494880284</v>
          </cell>
          <cell r="AE6">
            <v>3.4239152124484211</v>
          </cell>
          <cell r="AI6">
            <v>-9.9516155032836312E-2</v>
          </cell>
          <cell r="AJ6">
            <v>8.541538694951295E-2</v>
          </cell>
          <cell r="AK6">
            <v>-0.30974416433533181</v>
          </cell>
          <cell r="AL6">
            <v>439740.92971766664</v>
          </cell>
          <cell r="AQ6">
            <v>1.2848141117287988</v>
          </cell>
          <cell r="AR6">
            <v>-0.26064589171706409</v>
          </cell>
          <cell r="AS6">
            <v>1.2995821175854314</v>
          </cell>
          <cell r="AV6">
            <v>-2.1199714148297643E-2</v>
          </cell>
          <cell r="AX6">
            <v>0.83653861105183336</v>
          </cell>
          <cell r="AY6">
            <v>672.45894328324471</v>
          </cell>
        </row>
        <row r="7">
          <cell r="I7">
            <v>0.961625825775</v>
          </cell>
          <cell r="K7">
            <v>0.50536559137500003</v>
          </cell>
          <cell r="M7">
            <v>-9.1703472768000005E-2</v>
          </cell>
          <cell r="W7">
            <v>1006.57904301</v>
          </cell>
          <cell r="AD7">
            <v>-1.3875163871537977E-2</v>
          </cell>
          <cell r="AE7">
            <v>4.3781385242079391</v>
          </cell>
          <cell r="AI7">
            <v>0.12096597033193311</v>
          </cell>
          <cell r="AJ7">
            <v>0.11375121946020461</v>
          </cell>
          <cell r="AK7">
            <v>-4.8656373532525513E-2</v>
          </cell>
          <cell r="AL7">
            <v>633283.23345866671</v>
          </cell>
          <cell r="AQ7">
            <v>1.3056760128104163</v>
          </cell>
          <cell r="AR7">
            <v>-0.21076058205807094</v>
          </cell>
          <cell r="AS7">
            <v>1.3088617618063878</v>
          </cell>
          <cell r="AV7">
            <v>-6.6052609394078907E-2</v>
          </cell>
          <cell r="AX7">
            <v>1.2308455508686231</v>
          </cell>
          <cell r="AY7">
            <v>985.887740696366</v>
          </cell>
        </row>
        <row r="8">
          <cell r="I8">
            <v>1.2603437183699999</v>
          </cell>
          <cell r="K8">
            <v>0.73201129560900002</v>
          </cell>
          <cell r="M8">
            <v>-3.4166949028599999E-2</v>
          </cell>
          <cell r="W8">
            <v>1349.8612750499999</v>
          </cell>
          <cell r="AD8">
            <v>1.0750485478439487E-2</v>
          </cell>
          <cell r="AE8">
            <v>5.2990118274572842</v>
          </cell>
          <cell r="AI8">
            <v>-2.6741625870882232E-2</v>
          </cell>
          <cell r="AJ8">
            <v>0.12964066164558649</v>
          </cell>
          <cell r="AK8">
            <v>-0.16471268996780364</v>
          </cell>
          <cell r="AL8">
            <v>847290.0021876666</v>
          </cell>
          <cell r="AQ8">
            <v>1.317415772564805</v>
          </cell>
          <cell r="AR8">
            <v>-0.17636063853208025</v>
          </cell>
          <cell r="AS8">
            <v>1.3116104255648411</v>
          </cell>
          <cell r="AV8">
            <v>-0.12326948944551851</v>
          </cell>
          <cell r="AX8">
            <v>1.6721953505777603</v>
          </cell>
          <cell r="AY8">
            <v>1332.6255506436266</v>
          </cell>
        </row>
        <row r="9">
          <cell r="I9">
            <v>1.5787492599399999</v>
          </cell>
          <cell r="K9">
            <v>0.99439447343200005</v>
          </cell>
          <cell r="M9">
            <v>7.9814074845900002E-2</v>
          </cell>
          <cell r="W9">
            <v>1720.0985234</v>
          </cell>
          <cell r="AD9">
            <v>-0.10567072032400393</v>
          </cell>
          <cell r="AE9">
            <v>6.2776536759509556</v>
          </cell>
          <cell r="AI9">
            <v>0.11896201453232283</v>
          </cell>
          <cell r="AJ9">
            <v>0.14164293772304554</v>
          </cell>
          <cell r="AK9">
            <v>6.796617240530628E-3</v>
          </cell>
          <cell r="AL9">
            <v>1079249.2642293333</v>
          </cell>
          <cell r="AQ9">
            <v>1.3255875442941221</v>
          </cell>
          <cell r="AR9">
            <v>-0.14900322689489628</v>
          </cell>
          <cell r="AS9">
            <v>1.3131621703968959</v>
          </cell>
          <cell r="AV9">
            <v>-0.19159980923124134</v>
          </cell>
          <cell r="AX9">
            <v>2.1546078229830496</v>
          </cell>
          <cell r="AY9">
            <v>1708.8414786126064</v>
          </cell>
        </row>
        <row r="10">
          <cell r="I10">
            <v>1.9256355833800001</v>
          </cell>
          <cell r="K10">
            <v>1.2792937821599999</v>
          </cell>
          <cell r="M10">
            <v>0.18195188095699999</v>
          </cell>
          <cell r="W10">
            <v>2104.51252217</v>
          </cell>
          <cell r="AD10">
            <v>-0.14448487196443249</v>
          </cell>
          <cell r="AE10">
            <v>7.2305419317242237</v>
          </cell>
          <cell r="AI10">
            <v>4.0733161947652412E-2</v>
          </cell>
          <cell r="AJ10">
            <v>0.14886033193444792</v>
          </cell>
          <cell r="AK10">
            <v>-5.0201437626560159E-2</v>
          </cell>
          <cell r="AL10">
            <v>1321238.2197256668</v>
          </cell>
          <cell r="AQ10">
            <v>1.3274342284661271</v>
          </cell>
          <cell r="AR10">
            <v>-0.12841842810402654</v>
          </cell>
          <cell r="AS10">
            <v>1.3125161714701861</v>
          </cell>
          <cell r="AV10">
            <v>-0.26666003574646335</v>
          </cell>
          <cell r="AX10">
            <v>2.6588403847394986</v>
          </cell>
          <cell r="AY10">
            <v>2096.6708599958552</v>
          </cell>
        </row>
        <row r="11">
          <cell r="I11">
            <v>2.2936254151700002</v>
          </cell>
          <cell r="K11">
            <v>1.55929376428</v>
          </cell>
          <cell r="M11">
            <v>0.28609701869900001</v>
          </cell>
          <cell r="W11">
            <v>2457.6409865099999</v>
          </cell>
          <cell r="AD11">
            <v>-0.21240506388774039</v>
          </cell>
          <cell r="AE11">
            <v>8.203357726998961</v>
          </cell>
          <cell r="AI11">
            <v>6.9818142605431524E-2</v>
          </cell>
          <cell r="AJ11">
            <v>0.15406296642643291</v>
          </cell>
          <cell r="AK11">
            <v>-3.1797318460938667E-3</v>
          </cell>
          <cell r="AL11">
            <v>1571170.907324</v>
          </cell>
          <cell r="AQ11">
            <v>1.3253341427608241</v>
          </cell>
          <cell r="AR11">
            <v>-0.11167504198631872</v>
          </cell>
          <cell r="AS11">
            <v>1.3113228324652066</v>
          </cell>
          <cell r="AV11">
            <v>-0.34672472013956523</v>
          </cell>
          <cell r="AX11">
            <v>3.1785284463823587</v>
          </cell>
          <cell r="AY11">
            <v>2492.6820608569533</v>
          </cell>
        </row>
        <row r="12">
          <cell r="I12">
            <v>2.6778499780899998</v>
          </cell>
          <cell r="K12">
            <v>1.8625722302700001</v>
          </cell>
          <cell r="M12">
            <v>0.409721690832</v>
          </cell>
          <cell r="W12">
            <v>2882.8498941600001</v>
          </cell>
          <cell r="AD12">
            <v>-0.36398701463464578</v>
          </cell>
          <cell r="AE12">
            <v>9.2076430177192403</v>
          </cell>
          <cell r="AI12">
            <v>0.15093514975031641</v>
          </cell>
          <cell r="AJ12">
            <v>0.15819835063500168</v>
          </cell>
          <cell r="AK12">
            <v>9.3182206481999375E-2</v>
          </cell>
          <cell r="AL12">
            <v>1823574.0032919999</v>
          </cell>
          <cell r="AQ12">
            <v>1.3185995104564832</v>
          </cell>
          <cell r="AR12">
            <v>-9.7651658924251344E-2</v>
          </cell>
          <cell r="AS12">
            <v>1.3101012843440658</v>
          </cell>
          <cell r="AV12">
            <v>-0.42918471718799933</v>
          </cell>
          <cell r="AX12">
            <v>3.6997728001789887</v>
          </cell>
          <cell r="AY12">
            <v>2885.3704377407312</v>
          </cell>
        </row>
        <row r="13">
          <cell r="I13">
            <v>3.0782831081099999</v>
          </cell>
          <cell r="K13">
            <v>2.1953022799599999</v>
          </cell>
          <cell r="M13">
            <v>0.537214693859</v>
          </cell>
          <cell r="W13">
            <v>3279.0129152300001</v>
          </cell>
          <cell r="AD13">
            <v>-0.45372567200379743</v>
          </cell>
          <cell r="AE13">
            <v>10.190712166579036</v>
          </cell>
          <cell r="AI13">
            <v>9.1284176167296296E-2</v>
          </cell>
          <cell r="AJ13">
            <v>0.16050907086443611</v>
          </cell>
          <cell r="AK13">
            <v>4.6901743124891773E-2</v>
          </cell>
          <cell r="AL13">
            <v>2080882.7730066665</v>
          </cell>
          <cell r="AQ13">
            <v>1.3118749143353376</v>
          </cell>
          <cell r="AR13">
            <v>-8.6304893037603775E-2</v>
          </cell>
          <cell r="AS13">
            <v>1.3080775400048008</v>
          </cell>
          <cell r="AV13">
            <v>-0.51388993252806692</v>
          </cell>
          <cell r="AX13">
            <v>4.2275013259494019</v>
          </cell>
          <cell r="AY13">
            <v>3280.3454628033014</v>
          </cell>
        </row>
        <row r="14">
          <cell r="I14">
            <v>3.4892482345700002</v>
          </cell>
          <cell r="K14">
            <v>2.5171695794</v>
          </cell>
          <cell r="M14">
            <v>0.68113506698199999</v>
          </cell>
          <cell r="W14">
            <v>3672.9900029800001</v>
          </cell>
          <cell r="AD14">
            <v>-0.55834946287223408</v>
          </cell>
          <cell r="AE14">
            <v>11.186873665065443</v>
          </cell>
          <cell r="AI14">
            <v>0.10502693692479052</v>
          </cell>
          <cell r="AJ14">
            <v>0.16201753794052029</v>
          </cell>
          <cell r="AK14">
            <v>7.2501387546333881E-2</v>
          </cell>
          <cell r="AL14">
            <v>2341769.3260366665</v>
          </cell>
          <cell r="AQ14">
            <v>1.3056427357641143</v>
          </cell>
          <cell r="AR14">
            <v>-7.6633872241632678E-2</v>
          </cell>
          <cell r="AS14">
            <v>1.3058916771368241</v>
          </cell>
          <cell r="AV14">
            <v>-0.6000248135959636</v>
          </cell>
          <cell r="AX14">
            <v>4.7591405679894727</v>
          </cell>
          <cell r="AY14">
            <v>3680.7455875409596</v>
          </cell>
        </row>
        <row r="15">
          <cell r="I15">
            <v>3.9090794414999999</v>
          </cell>
          <cell r="K15">
            <v>2.84697140352</v>
          </cell>
          <cell r="M15">
            <v>0.83207019150600003</v>
          </cell>
          <cell r="W15">
            <v>4053.6330686400001</v>
          </cell>
          <cell r="AD15">
            <v>-0.67015685623496468</v>
          </cell>
          <cell r="AE15">
            <v>12.189923798057709</v>
          </cell>
          <cell r="AI15">
            <v>0.11146740295940191</v>
          </cell>
          <cell r="AJ15">
            <v>0.16322509877226327</v>
          </cell>
          <cell r="AK15">
            <v>8.919317487584974E-2</v>
          </cell>
          <cell r="AL15">
            <v>2595675.0318933334</v>
          </cell>
          <cell r="AQ15">
            <v>1.2944448577155609</v>
          </cell>
          <cell r="AR15">
            <v>-6.834235116591092E-2</v>
          </cell>
          <cell r="AS15">
            <v>1.3039318769176413</v>
          </cell>
          <cell r="AV15">
            <v>-0.68350020377704768</v>
          </cell>
          <cell r="AX15">
            <v>5.2705532784669931</v>
          </cell>
          <cell r="AY15">
            <v>4055.5300218515031</v>
          </cell>
        </row>
        <row r="16">
          <cell r="I16">
            <v>4.3375086706400001</v>
          </cell>
          <cell r="K16">
            <v>3.1817597225799998</v>
          </cell>
          <cell r="M16">
            <v>0.99867697951599999</v>
          </cell>
          <cell r="W16">
            <v>4415.4513714200002</v>
          </cell>
          <cell r="AD16">
            <v>-0.76785516659826358</v>
          </cell>
          <cell r="AE16">
            <v>13.186169417201416</v>
          </cell>
          <cell r="AI16">
            <v>9.8066489313421074E-2</v>
          </cell>
          <cell r="AJ16">
            <v>0.16390677483467098</v>
          </cell>
          <cell r="AK16">
            <v>8.4917713707522519E-2</v>
          </cell>
          <cell r="AL16">
            <v>2846613.1900200001</v>
          </cell>
          <cell r="AQ16">
            <v>1.2848007050702608</v>
          </cell>
          <cell r="AR16">
            <v>-6.1246020818543849E-2</v>
          </cell>
          <cell r="AS16">
            <v>1.3019027547873547</v>
          </cell>
          <cell r="AV16">
            <v>-0.76550714837325451</v>
          </cell>
          <cell r="AX16">
            <v>5.7708800323728369</v>
          </cell>
          <cell r="AY16">
            <v>4426.2488534488339</v>
          </cell>
        </row>
        <row r="17">
          <cell r="I17">
            <v>4.7764131077099998</v>
          </cell>
          <cell r="K17">
            <v>3.5386834283500002</v>
          </cell>
          <cell r="M17">
            <v>1.15082212085</v>
          </cell>
          <cell r="W17">
            <v>4781.4251414700002</v>
          </cell>
          <cell r="AD17">
            <v>-0.93947877038257888</v>
          </cell>
          <cell r="AE17">
            <v>14.215500696200856</v>
          </cell>
          <cell r="AI17">
            <v>0.16673310846158473</v>
          </cell>
          <cell r="AJ17">
            <v>0.16453300808671917</v>
          </cell>
          <cell r="AK17">
            <v>0.16176550449777738</v>
          </cell>
          <cell r="AL17">
            <v>3093770.9270099998</v>
          </cell>
          <cell r="AQ17">
            <v>1.273967379325063</v>
          </cell>
          <cell r="AR17">
            <v>-5.4873079505852539E-2</v>
          </cell>
          <cell r="AS17">
            <v>1.3000945244579549</v>
          </cell>
          <cell r="AV17">
            <v>-0.84565732670854898</v>
          </cell>
          <cell r="AX17">
            <v>6.2580174114758211</v>
          </cell>
          <cell r="AY17">
            <v>4784.2638981297505</v>
          </cell>
        </row>
        <row r="18">
          <cell r="I18">
            <v>5.2260816828100003</v>
          </cell>
          <cell r="K18">
            <v>3.9055856877299999</v>
          </cell>
          <cell r="M18">
            <v>1.30401064566</v>
          </cell>
          <cell r="W18">
            <v>5120.64365954</v>
          </cell>
          <cell r="AD18">
            <v>-1.0650925022705793</v>
          </cell>
          <cell r="AE18">
            <v>15.2256821864807</v>
          </cell>
          <cell r="AI18">
            <v>0.12434768712026428</v>
          </cell>
          <cell r="AJ18">
            <v>0.1648454636687067</v>
          </cell>
          <cell r="AK18">
            <v>0.12664249693403368</v>
          </cell>
          <cell r="AL18">
            <v>3332502.3303733333</v>
          </cell>
          <cell r="AQ18">
            <v>1.2632841496072935</v>
          </cell>
          <cell r="AR18">
            <v>-4.9391987349872581E-2</v>
          </cell>
          <cell r="AS18">
            <v>1.298313202836358</v>
          </cell>
          <cell r="AV18">
            <v>-0.92233411428251055</v>
          </cell>
          <cell r="AX18">
            <v>6.7231608607857787</v>
          </cell>
          <cell r="AY18">
            <v>5125.1246043857955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H1" t="str">
            <v>deq</v>
          </cell>
        </row>
        <row r="2">
          <cell r="H2">
            <v>0.66646536926099997</v>
          </cell>
        </row>
        <row r="3">
          <cell r="H3">
            <v>0.66556772195000002</v>
          </cell>
          <cell r="AH3">
            <v>4.6976208129180796E-2</v>
          </cell>
        </row>
        <row r="4">
          <cell r="H4">
            <v>0.66536663810399999</v>
          </cell>
          <cell r="AH4">
            <v>5.6304160414447704E-2</v>
          </cell>
        </row>
        <row r="5">
          <cell r="H5">
            <v>0.66302441650199995</v>
          </cell>
          <cell r="AH5">
            <v>0.39811505437999622</v>
          </cell>
        </row>
        <row r="6">
          <cell r="H6">
            <v>0.66038939709400002</v>
          </cell>
          <cell r="AH6">
            <v>0.20789140062729439</v>
          </cell>
        </row>
        <row r="7">
          <cell r="H7">
            <v>0.65767799919000003</v>
          </cell>
          <cell r="AH7">
            <v>0.40040431729049342</v>
          </cell>
        </row>
        <row r="8">
          <cell r="H8">
            <v>0.65322336020299998</v>
          </cell>
          <cell r="AH8">
            <v>0.26156521202294924</v>
          </cell>
        </row>
        <row r="9">
          <cell r="H9">
            <v>0.65145040859600001</v>
          </cell>
          <cell r="AH9">
            <v>0.25824304121597663</v>
          </cell>
        </row>
        <row r="10">
          <cell r="H10">
            <v>0.64758750283400002</v>
          </cell>
          <cell r="AH10">
            <v>0.42239489099796379</v>
          </cell>
        </row>
        <row r="11">
          <cell r="H11">
            <v>0.643154163981</v>
          </cell>
          <cell r="AH11">
            <v>0.7307097810511114</v>
          </cell>
        </row>
        <row r="12">
          <cell r="H12">
            <v>0.63852400466000003</v>
          </cell>
          <cell r="AH12">
            <v>0.91503973366028468</v>
          </cell>
        </row>
        <row r="13">
          <cell r="H13">
            <v>0.633348014741</v>
          </cell>
          <cell r="AH13">
            <v>1.3084425780196196</v>
          </cell>
        </row>
        <row r="14">
          <cell r="H14">
            <v>0.62794881211200004</v>
          </cell>
          <cell r="AH14">
            <v>1.1184560583688183</v>
          </cell>
        </row>
        <row r="15">
          <cell r="H15">
            <v>0.62583470071000002</v>
          </cell>
          <cell r="AH15">
            <v>1.3217635047714484</v>
          </cell>
        </row>
        <row r="16">
          <cell r="H16">
            <v>0.62081168931899999</v>
          </cell>
          <cell r="AH16">
            <v>4.8018526441744234</v>
          </cell>
        </row>
        <row r="17">
          <cell r="H17">
            <v>0.61991251754200005</v>
          </cell>
          <cell r="AH17">
            <v>0.11271247258629202</v>
          </cell>
        </row>
        <row r="18">
          <cell r="H18">
            <v>0.61975572199499995</v>
          </cell>
          <cell r="AH18">
            <v>0.12843013666380365</v>
          </cell>
        </row>
        <row r="19">
          <cell r="H19">
            <v>0.61942730607499996</v>
          </cell>
          <cell r="AH19">
            <v>0.1245667143929019</v>
          </cell>
        </row>
        <row r="20">
          <cell r="H20">
            <v>0.61954613572999995</v>
          </cell>
          <cell r="AH20">
            <v>0.13315602907588442</v>
          </cell>
        </row>
        <row r="21">
          <cell r="H21">
            <v>0.61937001910400002</v>
          </cell>
          <cell r="AH21">
            <v>0.12693718310677937</v>
          </cell>
        </row>
        <row r="22">
          <cell r="H22">
            <v>0.61926614113900003</v>
          </cell>
          <cell r="AH22">
            <v>0.12805209714531429</v>
          </cell>
        </row>
        <row r="23">
          <cell r="H23">
            <v>0.61948058070300005</v>
          </cell>
          <cell r="AH23">
            <v>0.13410367833610337</v>
          </cell>
        </row>
        <row r="24">
          <cell r="H24">
            <v>0.61976108403499997</v>
          </cell>
          <cell r="AH24">
            <v>0.13510680049695623</v>
          </cell>
        </row>
        <row r="25">
          <cell r="H25">
            <v>0.61983983604600001</v>
          </cell>
          <cell r="AH25">
            <v>0.13075944697388664</v>
          </cell>
        </row>
        <row r="26">
          <cell r="H26">
            <v>0.61982703361799996</v>
          </cell>
          <cell r="AH26">
            <v>0.12860535531111594</v>
          </cell>
        </row>
        <row r="27">
          <cell r="H27">
            <v>0.61990636369700003</v>
          </cell>
          <cell r="AH27">
            <v>0.13015605013041665</v>
          </cell>
        </row>
        <row r="28">
          <cell r="H28">
            <v>0.61992653927600005</v>
          </cell>
          <cell r="AH28">
            <v>0.12869334592139303</v>
          </cell>
        </row>
        <row r="29">
          <cell r="H29">
            <v>0.62010047130900003</v>
          </cell>
          <cell r="AH29">
            <v>0.13145355165555195</v>
          </cell>
        </row>
        <row r="30">
          <cell r="H30">
            <v>0.62014200250200002</v>
          </cell>
          <cell r="AH30">
            <v>0.12847455839357202</v>
          </cell>
        </row>
        <row r="31">
          <cell r="H31">
            <v>0.62025069367499996</v>
          </cell>
          <cell r="AH31">
            <v>0.12954177434273184</v>
          </cell>
        </row>
        <row r="32">
          <cell r="H32">
            <v>0.62017174486100002</v>
          </cell>
          <cell r="AH32">
            <v>0.12551635799066396</v>
          </cell>
        </row>
        <row r="33">
          <cell r="H33">
            <v>0.620187979532</v>
          </cell>
          <cell r="AH33">
            <v>0.12717118974070374</v>
          </cell>
        </row>
        <row r="34">
          <cell r="H34">
            <v>0.62012017645899997</v>
          </cell>
          <cell r="AH34">
            <v>0.12528777673722047</v>
          </cell>
        </row>
        <row r="35">
          <cell r="H35">
            <v>0.62004360295700001</v>
          </cell>
          <cell r="AH35">
            <v>0.12494460266909435</v>
          </cell>
        </row>
        <row r="36">
          <cell r="H36">
            <v>0.62003210886000004</v>
          </cell>
          <cell r="AH36">
            <v>0.12599636719186513</v>
          </cell>
        </row>
        <row r="37">
          <cell r="H37">
            <v>0.61995971701200003</v>
          </cell>
          <cell r="AH37">
            <v>0.12461561935138654</v>
          </cell>
        </row>
        <row r="38">
          <cell r="H38">
            <v>0.62006655914099995</v>
          </cell>
          <cell r="AH38">
            <v>0.12796710289568836</v>
          </cell>
        </row>
        <row r="39">
          <cell r="H39">
            <v>0.61997581659500001</v>
          </cell>
          <cell r="AH39">
            <v>0.12375646495865666</v>
          </cell>
        </row>
        <row r="40">
          <cell r="H40">
            <v>0.62000134571099996</v>
          </cell>
          <cell r="AH40">
            <v>0.12589753629478828</v>
          </cell>
        </row>
        <row r="41">
          <cell r="H41">
            <v>0.61991859899000001</v>
          </cell>
          <cell r="AH41">
            <v>0.12359218717545239</v>
          </cell>
        </row>
        <row r="42">
          <cell r="H42">
            <v>0.61991266643599996</v>
          </cell>
          <cell r="AH42">
            <v>0.1249710202877754</v>
          </cell>
        </row>
        <row r="43">
          <cell r="H43">
            <v>0.619853186936</v>
          </cell>
          <cell r="AH43">
            <v>0.12380641920581503</v>
          </cell>
        </row>
        <row r="44">
          <cell r="H44">
            <v>0.61990588172500005</v>
          </cell>
          <cell r="AH44">
            <v>0.125902543283269</v>
          </cell>
        </row>
        <row r="45">
          <cell r="H45">
            <v>0.61995746249799999</v>
          </cell>
          <cell r="AH45">
            <v>0.12584650247195839</v>
          </cell>
        </row>
        <row r="46">
          <cell r="H46">
            <v>0.61993297328499997</v>
          </cell>
          <cell r="AH46">
            <v>0.12445360727747534</v>
          </cell>
        </row>
        <row r="47">
          <cell r="H47">
            <v>0.619946742537</v>
          </cell>
          <cell r="AH47">
            <v>0.12514821910459517</v>
          </cell>
        </row>
        <row r="48">
          <cell r="H48">
            <v>0.61994728131400001</v>
          </cell>
          <cell r="AH48">
            <v>0.12477618734160245</v>
          </cell>
        </row>
        <row r="49">
          <cell r="H49">
            <v>0.62001229483700004</v>
          </cell>
          <cell r="AH49">
            <v>0.12590543802361864</v>
          </cell>
        </row>
        <row r="50">
          <cell r="H50">
            <v>0.62008149838000004</v>
          </cell>
          <cell r="AH50">
            <v>0.12587496144611876</v>
          </cell>
        </row>
        <row r="51">
          <cell r="H51">
            <v>0.62203829102599995</v>
          </cell>
          <cell r="AH51">
            <v>0.1635180045583553</v>
          </cell>
        </row>
        <row r="52">
          <cell r="H52">
            <v>0.62252962585500005</v>
          </cell>
          <cell r="AH52">
            <v>0.13406857107647951</v>
          </cell>
        </row>
        <row r="53">
          <cell r="H53">
            <v>0.62290063769299997</v>
          </cell>
          <cell r="AH53">
            <v>0.13149832847289744</v>
          </cell>
        </row>
        <row r="54">
          <cell r="H54">
            <v>0.62910073050500004</v>
          </cell>
          <cell r="AH54">
            <v>0.24793023980026518</v>
          </cell>
        </row>
        <row r="55">
          <cell r="H55">
            <v>0.62985085873400004</v>
          </cell>
          <cell r="AH55">
            <v>0.1387755646852753</v>
          </cell>
        </row>
        <row r="56">
          <cell r="H56">
            <v>0.63382601869199995</v>
          </cell>
          <cell r="AH56">
            <v>0.20318724009252165</v>
          </cell>
        </row>
        <row r="57">
          <cell r="H57">
            <v>0.64741114942</v>
          </cell>
          <cell r="AH57">
            <v>0.39554686674277661</v>
          </cell>
        </row>
        <row r="58">
          <cell r="H58">
            <v>0.65200140395999995</v>
          </cell>
          <cell r="AH58">
            <v>0.21575004801533026</v>
          </cell>
        </row>
        <row r="59">
          <cell r="H59">
            <v>0.65695245660699997</v>
          </cell>
          <cell r="AH59">
            <v>0.22294512729327209</v>
          </cell>
        </row>
        <row r="60">
          <cell r="H60">
            <v>0.66754180867900004</v>
          </cell>
          <cell r="AH60">
            <v>0.33650213073900659</v>
          </cell>
        </row>
        <row r="61">
          <cell r="H61">
            <v>0.676611784306</v>
          </cell>
          <cell r="AH61">
            <v>0.31006758043722726</v>
          </cell>
        </row>
        <row r="62">
          <cell r="H62">
            <v>0.68488369175999997</v>
          </cell>
          <cell r="AH62">
            <v>0.29499830045573106</v>
          </cell>
        </row>
        <row r="63">
          <cell r="H63">
            <v>0.686614227962</v>
          </cell>
          <cell r="AH63">
            <v>0.16410224277431595</v>
          </cell>
        </row>
        <row r="64">
          <cell r="H64">
            <v>0.68881401561099997</v>
          </cell>
          <cell r="AH64">
            <v>0.17337621686042226</v>
          </cell>
        </row>
        <row r="65">
          <cell r="H65">
            <v>0.69065251975700004</v>
          </cell>
          <cell r="AH65">
            <v>0.16653100968983381</v>
          </cell>
        </row>
        <row r="66">
          <cell r="H66">
            <v>0.69432723089500004</v>
          </cell>
          <cell r="AH66">
            <v>0.20301695675003373</v>
          </cell>
        </row>
        <row r="67">
          <cell r="H67">
            <v>0.69482618938399998</v>
          </cell>
          <cell r="AH67">
            <v>0.13930460499418373</v>
          </cell>
        </row>
        <row r="68">
          <cell r="H68">
            <v>0.69580284466700004</v>
          </cell>
          <cell r="AH68">
            <v>0.14892104382306925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8"/>
  <sheetViews>
    <sheetView tabSelected="1" topLeftCell="Y1" zoomScale="70" zoomScaleNormal="70" workbookViewId="0">
      <selection activeCell="AK25" sqref="AK25"/>
    </sheetView>
  </sheetViews>
  <sheetFormatPr defaultRowHeight="13.2" x14ac:dyDescent="0.25"/>
  <cols>
    <col min="1" max="5" width="13.77734375" style="1"/>
    <col min="6" max="7" width="18.5546875" style="1"/>
    <col min="8" max="8" width="12.77734375" style="1"/>
    <col min="9" max="9" width="12.77734375" style="1" customWidth="1"/>
    <col min="10" max="10" width="12.77734375" style="1"/>
    <col min="11" max="11" width="13.33203125" style="1"/>
    <col min="12" max="12" width="12.77734375" style="1"/>
    <col min="13" max="13" width="13.33203125" style="1"/>
    <col min="14" max="15" width="12.77734375" style="1"/>
    <col min="16" max="16" width="13.77734375" style="1"/>
    <col min="17" max="17" width="14.33203125" style="1"/>
    <col min="18" max="18" width="6.44140625" style="1" customWidth="1"/>
    <col min="19" max="26" width="13.77734375" style="1"/>
    <col min="27" max="27" width="18.5546875" style="1"/>
    <col min="28" max="28" width="14.21875" bestFit="1" customWidth="1"/>
    <col min="31" max="31" width="13.109375" bestFit="1" customWidth="1"/>
    <col min="32" max="32" width="13.109375" customWidth="1"/>
    <col min="36" max="36" width="12.88671875" style="5" customWidth="1"/>
    <col min="37" max="37" width="12.88671875" customWidth="1"/>
    <col min="42" max="42" width="12.77734375" bestFit="1" customWidth="1"/>
    <col min="43" max="43" width="12.77734375" style="5" customWidth="1"/>
    <col min="44" max="45" width="10.44140625" style="5" customWidth="1"/>
    <col min="47" max="47" width="12.44140625" customWidth="1"/>
    <col min="48" max="48" width="11.21875" customWidth="1"/>
    <col min="51" max="51" width="13.33203125" style="5" customWidth="1"/>
    <col min="52" max="1015" width="11.5546875" style="1"/>
    <col min="1016" max="16384" width="8.88671875" style="1"/>
  </cols>
  <sheetData>
    <row r="1" spans="1:6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t="s">
        <v>27</v>
      </c>
      <c r="AC1" t="s">
        <v>31</v>
      </c>
      <c r="AD1" t="s">
        <v>32</v>
      </c>
      <c r="AE1" s="4" t="s">
        <v>47</v>
      </c>
      <c r="AF1" t="s">
        <v>33</v>
      </c>
      <c r="AG1" t="s">
        <v>48</v>
      </c>
      <c r="AH1" t="s">
        <v>34</v>
      </c>
      <c r="AI1" t="s">
        <v>35</v>
      </c>
      <c r="AJ1" s="5" t="s">
        <v>52</v>
      </c>
      <c r="AK1" t="s">
        <v>51</v>
      </c>
      <c r="AL1" t="s">
        <v>36</v>
      </c>
      <c r="AM1" t="s">
        <v>37</v>
      </c>
      <c r="AN1" t="s">
        <v>30</v>
      </c>
      <c r="AO1" t="s">
        <v>38</v>
      </c>
      <c r="AP1" t="s">
        <v>39</v>
      </c>
      <c r="AQ1" s="5" t="s">
        <v>44</v>
      </c>
      <c r="AR1" s="5" t="s">
        <v>49</v>
      </c>
      <c r="AS1" s="5" t="s">
        <v>50</v>
      </c>
      <c r="AT1" t="s">
        <v>45</v>
      </c>
      <c r="AU1" t="s">
        <v>40</v>
      </c>
      <c r="AV1" t="s">
        <v>41</v>
      </c>
      <c r="AW1" t="s">
        <v>42</v>
      </c>
      <c r="AX1" t="s">
        <v>43</v>
      </c>
      <c r="AY1" s="5" t="s">
        <v>46</v>
      </c>
    </row>
    <row r="2" spans="1:67" x14ac:dyDescent="0.25">
      <c r="A2" s="1">
        <v>0.18927422289900001</v>
      </c>
      <c r="B2" s="1">
        <v>0.27445761545300001</v>
      </c>
      <c r="C2" s="1">
        <v>0.216604126087</v>
      </c>
      <c r="D2" s="1">
        <v>2.5054531867000002E-4</v>
      </c>
      <c r="E2" s="1">
        <v>7.26874984778E-4</v>
      </c>
      <c r="F2" s="1">
        <v>3.38300767307E-5</v>
      </c>
      <c r="G2" s="1">
        <v>8.8012812041799997E-5</v>
      </c>
      <c r="H2" s="1">
        <v>0.669157311059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47684</v>
      </c>
      <c r="S2" s="1">
        <v>1446.4643691399999</v>
      </c>
      <c r="T2" s="1">
        <v>1405.6445962800001</v>
      </c>
      <c r="U2" s="1">
        <v>4626.5361883799997</v>
      </c>
      <c r="V2" s="1">
        <v>5.6205037251799999</v>
      </c>
      <c r="W2" s="1">
        <v>4.21834734761</v>
      </c>
      <c r="X2" s="1">
        <v>1547.3016110900001</v>
      </c>
      <c r="Y2" s="1">
        <v>1500.702327</v>
      </c>
      <c r="Z2" s="1">
        <v>4838.2050772800003</v>
      </c>
      <c r="AA2" s="1">
        <v>7.0953452014199995E-4</v>
      </c>
      <c r="AB2">
        <f t="shared" ref="AB2:AB18" si="0">-100*((H2+1)/(0.669157311+1)-1)</f>
        <v>-3.5347280658015734E-9</v>
      </c>
      <c r="AC2">
        <f>1.34 *((AL2/100000)^0.3-(2594/100000)^0.3)</f>
        <v>1.7914563339194202E-3</v>
      </c>
      <c r="AD2">
        <f>AB2-AC2</f>
        <v>-1.791459868647486E-3</v>
      </c>
      <c r="AE2" s="4">
        <f>P2-AB2/3</f>
        <v>1.1782426886005244E-9</v>
      </c>
      <c r="AF2">
        <f t="shared" ref="AF2:AF18" si="1">AB2-P2/2</f>
        <v>-3.5347280658015734E-9</v>
      </c>
      <c r="AL2">
        <f t="shared" ref="AL2:AL18" si="2">(X2+Y2+Z2)/3</f>
        <v>2628.7363384566665</v>
      </c>
      <c r="AM2">
        <f t="shared" ref="AM2:AM18" si="3">Z2-(Y2+X2)/2</f>
        <v>3314.2031082350004</v>
      </c>
      <c r="AN2" s="3">
        <f>(-2*AJ2-3)/(-2*AJ2+6)</f>
        <v>-0.5</v>
      </c>
      <c r="AO2">
        <f t="shared" ref="AO2:AO18" si="4">1/(2+AN2*AT2-2*0.33*(1+AN2+AT2))</f>
        <v>-0.22624434389140272</v>
      </c>
      <c r="AP2" s="3">
        <f>3*(1-2*0.33)*(100000^0.3/(1.34*0.3*AL2^-0.7))</f>
        <v>19869.962100507521</v>
      </c>
      <c r="AQ2" s="5">
        <f>AM2/AL2</f>
        <v>1.2607590421870807</v>
      </c>
      <c r="AR2" s="5">
        <f>-1.386/(AE2+1.27)+0.03463</f>
        <v>-1.056708581664676</v>
      </c>
      <c r="AS2" s="5">
        <f t="shared" ref="AS2:AS18" si="5">1.35*(AL2/3255000)^-0.0723-1.386/(AE2+1.27)+0.03463</f>
        <v>1.2024332385472252</v>
      </c>
      <c r="AT2">
        <v>5.25</v>
      </c>
      <c r="AV2">
        <v>0</v>
      </c>
      <c r="AX2">
        <v>0</v>
      </c>
      <c r="AY2" s="5">
        <f t="shared" ref="AY2:AY18" si="6">(AT2*X2-4*X2*(1-0.01*P2-2*0.01*AF2)*(0.08/0.4)/(-0.08/0.4*0.01*P2-(2*0.08/0.4+3)*0.01*AF2+0.08/0.4+1))/1000</f>
        <v>7.0917990508595521</v>
      </c>
    </row>
    <row r="3" spans="1:67" s="2" customFormat="1" x14ac:dyDescent="0.25">
      <c r="A3" s="2">
        <v>2.0630845361499999</v>
      </c>
      <c r="B3" s="2">
        <v>2.9321241071499999</v>
      </c>
      <c r="C3" s="2">
        <v>1.4605614088900001</v>
      </c>
      <c r="D3" s="2">
        <v>0.18161164238899999</v>
      </c>
      <c r="E3" s="2">
        <v>0.184185284566</v>
      </c>
      <c r="F3" s="2">
        <v>6.7451876430199995E-2</v>
      </c>
      <c r="G3" s="2">
        <v>8.8709591069900007E-2</v>
      </c>
      <c r="H3" s="2">
        <v>0.66059279198599996</v>
      </c>
      <c r="I3" s="2">
        <v>0.17679806481300001</v>
      </c>
      <c r="J3" s="2">
        <v>8.9736898301799997E-2</v>
      </c>
      <c r="K3" s="2">
        <v>-7.51942975664E-3</v>
      </c>
      <c r="L3" s="2">
        <v>2.2651673506499999E-2</v>
      </c>
      <c r="M3" s="2">
        <v>-0.18278724329400001</v>
      </c>
      <c r="N3" s="2">
        <v>0.52469359698600004</v>
      </c>
      <c r="O3" s="2">
        <v>8.28251332466E-2</v>
      </c>
      <c r="P3" s="2">
        <v>1.0010503124900001</v>
      </c>
      <c r="Q3" s="2">
        <v>-0.49573622328900002</v>
      </c>
      <c r="R3" s="2">
        <v>47684</v>
      </c>
      <c r="S3" s="2">
        <v>15970.516851599999</v>
      </c>
      <c r="T3" s="2">
        <v>15464.952757700001</v>
      </c>
      <c r="U3" s="2">
        <v>51026.175265799997</v>
      </c>
      <c r="V3" s="2">
        <v>62.2247540535</v>
      </c>
      <c r="W3" s="2">
        <v>46.231109236999998</v>
      </c>
      <c r="X3" s="2">
        <v>16597.014188500001</v>
      </c>
      <c r="Y3" s="2">
        <v>16165.8181047</v>
      </c>
      <c r="Z3" s="2">
        <v>53323.2485514</v>
      </c>
      <c r="AA3" s="2">
        <v>9.9960518485399993E-4</v>
      </c>
      <c r="AB3" s="3">
        <f t="shared" si="0"/>
        <v>0.5131043645532074</v>
      </c>
      <c r="AC3" s="5">
        <f t="shared" ref="AC3:AC18" si="7">1.34 *((AL3/100000)^0.3-(2594/100000)^0.3)</f>
        <v>0.47338186432211443</v>
      </c>
      <c r="AD3" s="5">
        <f t="shared" ref="AD3:AD18" si="8">AB3-AC3</f>
        <v>3.9722500231092972E-2</v>
      </c>
      <c r="AE3" s="4">
        <f t="shared" ref="AE3:AE18" si="9">P3-AB3/3</f>
        <v>0.83001552430559766</v>
      </c>
      <c r="AF3" s="5">
        <f t="shared" si="1"/>
        <v>1.2579208308207357E-2</v>
      </c>
      <c r="AG3" s="3">
        <f t="shared" ref="AG3:AH18" si="10">AD3-AD2</f>
        <v>4.1513960099740455E-2</v>
      </c>
      <c r="AH3" s="3">
        <f t="shared" si="10"/>
        <v>0.83001552312735494</v>
      </c>
      <c r="AI3" s="5">
        <f>-AG3/AH3</f>
        <v>-5.0015883972052755E-2</v>
      </c>
      <c r="AJ3" s="5">
        <f>-(1.35-(1.35*(AL3/3255000)^-0.0723))+0.2354+1.382*AR3</f>
        <v>-7.8251552347522346E-2</v>
      </c>
      <c r="AK3">
        <f>AI3+(1.35-(1.35*(AL3/3255000)^-0.0723))</f>
        <v>-0.60061892880312828</v>
      </c>
      <c r="AL3" s="5">
        <f t="shared" si="2"/>
        <v>28695.360281533332</v>
      </c>
      <c r="AM3" s="3">
        <f t="shared" si="3"/>
        <v>36941.832404799999</v>
      </c>
      <c r="AN3" s="3">
        <f>(-2*AJ3-3)/(-2*AJ3+6)</f>
        <v>-0.46186883153465169</v>
      </c>
      <c r="AO3" s="3">
        <f t="shared" si="4"/>
        <v>-0.49826387140732603</v>
      </c>
      <c r="AP3" s="3">
        <v>64071.330653885612</v>
      </c>
      <c r="AQ3" s="5">
        <f>AM3/AL3</f>
        <v>1.2873799820723497</v>
      </c>
      <c r="AR3" s="5">
        <f t="shared" ref="AR3:AR18" si="11">-1.386/(AE3+1.27)+0.03463</f>
        <v>-0.62536512096859476</v>
      </c>
      <c r="AS3" s="5">
        <f t="shared" si="5"/>
        <v>1.2752379238624807</v>
      </c>
      <c r="AT3" s="3">
        <f t="shared" ref="AT3:AT18" si="12">(2*AQ3+3)/(3-AQ3)</f>
        <v>3.2551061565252621</v>
      </c>
      <c r="AU3" s="3">
        <f t="shared" ref="AU3:AU18" si="13">(1+2*AN3)*(AL3-AL2)*(1-AQ3/3)/(3*AO3*AP3*AN3)</f>
        <v>2.5654975550419137E-2</v>
      </c>
      <c r="AV3" s="3">
        <f>(AV2+AU3)</f>
        <v>2.5654975550419137E-2</v>
      </c>
      <c r="AW3" s="3">
        <f t="shared" ref="AW3:AW18" si="14">2*(1-AN3)*(AL3-AL2)*(1-AQ3/3)/(9*AO3*AP3*AN3)</f>
        <v>0.32785260842472591</v>
      </c>
      <c r="AX3" s="3">
        <f>AX2+AW3</f>
        <v>0.32785260842472591</v>
      </c>
      <c r="AY3" s="5">
        <f t="shared" si="6"/>
        <v>43.051694467028327</v>
      </c>
      <c r="BG3" s="1"/>
      <c r="BH3" s="1"/>
      <c r="BI3" s="1"/>
      <c r="BJ3" s="1"/>
      <c r="BK3" s="1"/>
      <c r="BL3" s="1"/>
      <c r="BM3" s="1"/>
      <c r="BN3" s="1" t="s">
        <v>28</v>
      </c>
      <c r="BO3" s="1" t="s">
        <v>29</v>
      </c>
    </row>
    <row r="4" spans="1:67" x14ac:dyDescent="0.25">
      <c r="A4" s="1">
        <v>5.4805348782100003</v>
      </c>
      <c r="B4" s="1">
        <v>7.2958134227700002</v>
      </c>
      <c r="C4" s="1">
        <v>2.73331159504</v>
      </c>
      <c r="D4" s="1">
        <v>1.8521358728099999</v>
      </c>
      <c r="E4" s="1">
        <v>0.87778327977199999</v>
      </c>
      <c r="F4" s="1">
        <v>0.63316205617300003</v>
      </c>
      <c r="G4" s="1">
        <v>0.52746978156000002</v>
      </c>
      <c r="H4" s="1">
        <v>0.65702743561200005</v>
      </c>
      <c r="I4" s="1">
        <v>0.46986191804100003</v>
      </c>
      <c r="J4" s="1">
        <v>0.183222634301</v>
      </c>
      <c r="K4" s="1">
        <v>0.10195335522100001</v>
      </c>
      <c r="L4" s="1">
        <v>5.8830021534300003E-2</v>
      </c>
      <c r="M4" s="1">
        <v>-0.137014171622</v>
      </c>
      <c r="N4" s="1">
        <v>0.52697619168800003</v>
      </c>
      <c r="O4" s="1">
        <v>0.30869065057900003</v>
      </c>
      <c r="P4" s="1">
        <v>2.0012303795199999</v>
      </c>
      <c r="Q4" s="1">
        <v>-0.99773667972999991</v>
      </c>
      <c r="R4" s="1">
        <v>47684</v>
      </c>
      <c r="S4" s="1">
        <v>42043.288647300004</v>
      </c>
      <c r="T4" s="1">
        <v>40636.755271599999</v>
      </c>
      <c r="U4" s="1">
        <v>139259.721017</v>
      </c>
      <c r="V4" s="1">
        <v>173.419804274</v>
      </c>
      <c r="W4" s="1">
        <v>127.599621309</v>
      </c>
      <c r="X4" s="1">
        <v>43623.728898499998</v>
      </c>
      <c r="Y4" s="1">
        <v>42065.519778200003</v>
      </c>
      <c r="Z4" s="1">
        <v>148131.74262199999</v>
      </c>
      <c r="AA4" s="1">
        <v>9.8911207183899992E-4</v>
      </c>
      <c r="AB4">
        <f t="shared" si="0"/>
        <v>0.72670654276035807</v>
      </c>
      <c r="AC4" s="5">
        <f t="shared" si="7"/>
        <v>0.79544639231484671</v>
      </c>
      <c r="AD4" s="5">
        <f t="shared" si="8"/>
        <v>-6.8739849554488641E-2</v>
      </c>
      <c r="AE4" s="4">
        <f t="shared" si="9"/>
        <v>1.7589948652665472</v>
      </c>
      <c r="AF4" s="5">
        <f t="shared" si="1"/>
        <v>-0.2739086469996419</v>
      </c>
      <c r="AG4" s="3">
        <f t="shared" si="10"/>
        <v>-0.10846234978558161</v>
      </c>
      <c r="AH4" s="3">
        <f t="shared" si="10"/>
        <v>0.92897934096094958</v>
      </c>
      <c r="AI4" s="5">
        <f t="shared" ref="AI4:AI18" si="15">-AG4/AH4</f>
        <v>0.11675431842583991</v>
      </c>
      <c r="AJ4" s="5">
        <f t="shared" ref="AJ4:AJ22" si="16">-(1.35-(1.35*(AL4/3255000)^-0.0723))+0.2354+1.382*AR4</f>
        <v>6.9027102796889728E-2</v>
      </c>
      <c r="AK4" s="5">
        <f t="shared" ref="AK4:AK18" si="17">AI4+(1.35-(1.35*(AL4/3255000)^-0.0723))</f>
        <v>-0.30138627592682421</v>
      </c>
      <c r="AL4">
        <f t="shared" si="2"/>
        <v>77940.330432899995</v>
      </c>
      <c r="AM4">
        <f t="shared" si="3"/>
        <v>105287.11828364999</v>
      </c>
      <c r="AN4" s="3">
        <f t="shared" ref="AN4:AN18" si="18">(-2*AJ4-3)/(-2*AJ4+6)</f>
        <v>-0.53532637722243648</v>
      </c>
      <c r="AO4">
        <f t="shared" si="4"/>
        <v>-0.40993239812470278</v>
      </c>
      <c r="AP4" s="3">
        <v>64071.330653885612</v>
      </c>
      <c r="AQ4" s="5">
        <f t="shared" ref="AQ4:AQ18" si="19">AM4/AL4</f>
        <v>1.3508682565092953</v>
      </c>
      <c r="AR4" s="5">
        <f t="shared" si="11"/>
        <v>-0.42294753368724641</v>
      </c>
      <c r="AS4" s="5">
        <f t="shared" si="5"/>
        <v>1.3451930606654177</v>
      </c>
      <c r="AT4">
        <f t="shared" si="12"/>
        <v>3.4574172351747765</v>
      </c>
      <c r="AU4" s="3">
        <f t="shared" si="13"/>
        <v>-4.5342889089241251E-2</v>
      </c>
      <c r="AV4">
        <f>AV3+AU4</f>
        <v>-1.9687913538822113E-2</v>
      </c>
      <c r="AW4" s="3">
        <f t="shared" si="14"/>
        <v>0.6568852994259573</v>
      </c>
      <c r="AX4">
        <f>AX3+AW4</f>
        <v>0.98473790785068327</v>
      </c>
      <c r="AY4" s="5">
        <f t="shared" si="6"/>
        <v>122.2919060346848</v>
      </c>
      <c r="BN4" s="1">
        <v>1.3664000000000001</v>
      </c>
      <c r="BO4" s="1">
        <v>0.251</v>
      </c>
    </row>
    <row r="5" spans="1:67" x14ac:dyDescent="0.25">
      <c r="A5" s="1">
        <v>10.0139886019</v>
      </c>
      <c r="B5" s="1">
        <v>12.6645159101</v>
      </c>
      <c r="C5" s="1">
        <v>4.1068541877899998</v>
      </c>
      <c r="D5" s="1">
        <v>5.4606799222599998</v>
      </c>
      <c r="E5" s="1">
        <v>1.67299710884</v>
      </c>
      <c r="F5" s="1">
        <v>1.71085025796</v>
      </c>
      <c r="G5" s="1">
        <v>1.1486681027500001</v>
      </c>
      <c r="H5" s="1">
        <v>0.65620651893000004</v>
      </c>
      <c r="I5" s="1">
        <v>0.82744041210599995</v>
      </c>
      <c r="J5" s="1">
        <v>0.27941531456699997</v>
      </c>
      <c r="K5" s="1">
        <v>0.321316846893</v>
      </c>
      <c r="L5" s="1">
        <v>0.134972896121</v>
      </c>
      <c r="M5" s="1">
        <v>-9.9353481369999996E-2</v>
      </c>
      <c r="N5" s="1">
        <v>0.63935994217500003</v>
      </c>
      <c r="O5" s="1">
        <v>0.59888676759699999</v>
      </c>
      <c r="P5" s="1">
        <v>3.0002897227099998</v>
      </c>
      <c r="Q5" s="1">
        <v>-1.570613056</v>
      </c>
      <c r="R5" s="1">
        <v>47684</v>
      </c>
      <c r="S5" s="1">
        <v>75493.355345300006</v>
      </c>
      <c r="T5" s="1">
        <v>71856.362167700005</v>
      </c>
      <c r="U5" s="1">
        <v>251559.423091</v>
      </c>
      <c r="V5" s="1">
        <v>315.93888082400002</v>
      </c>
      <c r="W5" s="1">
        <v>229.79697229999999</v>
      </c>
      <c r="X5" s="1">
        <v>77898.771546000004</v>
      </c>
      <c r="Y5" s="1">
        <v>74143.694971999998</v>
      </c>
      <c r="Z5" s="1">
        <v>267983.08459799999</v>
      </c>
      <c r="AA5" s="1">
        <v>6.0785325738599999E-4</v>
      </c>
      <c r="AB5">
        <f t="shared" si="0"/>
        <v>0.77588804749871843</v>
      </c>
      <c r="AC5" s="5">
        <f t="shared" si="7"/>
        <v>1.0343329507135908</v>
      </c>
      <c r="AD5" s="5">
        <f t="shared" si="8"/>
        <v>-0.25844490321487235</v>
      </c>
      <c r="AE5" s="4">
        <f t="shared" si="9"/>
        <v>2.7416603735437604</v>
      </c>
      <c r="AF5" s="5">
        <f t="shared" si="1"/>
        <v>-0.72425681385628149</v>
      </c>
      <c r="AG5" s="3">
        <f t="shared" si="10"/>
        <v>-0.1897050536603837</v>
      </c>
      <c r="AH5" s="3">
        <f t="shared" si="10"/>
        <v>0.98266550827721311</v>
      </c>
      <c r="AI5" s="5">
        <f t="shared" si="15"/>
        <v>0.19305150334722779</v>
      </c>
      <c r="AJ5" s="5">
        <f t="shared" si="16"/>
        <v>0.15061010004477682</v>
      </c>
      <c r="AK5" s="5">
        <f t="shared" si="17"/>
        <v>-0.15177106377303382</v>
      </c>
      <c r="AL5">
        <f t="shared" si="2"/>
        <v>140008.51703866667</v>
      </c>
      <c r="AM5">
        <f t="shared" si="3"/>
        <v>191961.85133899999</v>
      </c>
      <c r="AN5" s="3">
        <f t="shared" si="18"/>
        <v>-0.5792854463584346</v>
      </c>
      <c r="AO5">
        <f t="shared" si="4"/>
        <v>-0.37788794896005345</v>
      </c>
      <c r="AP5" s="3">
        <v>64071.330653885612</v>
      </c>
      <c r="AQ5" s="5">
        <f t="shared" si="19"/>
        <v>1.3710726704289367</v>
      </c>
      <c r="AR5" s="5">
        <f t="shared" si="11"/>
        <v>-0.31086285606040875</v>
      </c>
      <c r="AS5" s="5">
        <f t="shared" si="5"/>
        <v>1.3839597110598529</v>
      </c>
      <c r="AT5">
        <f t="shared" si="12"/>
        <v>3.5251083560430665</v>
      </c>
      <c r="AU5" s="3">
        <f t="shared" si="13"/>
        <v>-0.12700836493907189</v>
      </c>
      <c r="AV5">
        <f t="shared" ref="AV5:AV18" si="20">AV4+AU5</f>
        <v>-0.14669627847789402</v>
      </c>
      <c r="AW5" s="3">
        <f t="shared" si="14"/>
        <v>0.84329248105745869</v>
      </c>
      <c r="AX5">
        <f>AX4+AW5</f>
        <v>1.828030388908142</v>
      </c>
      <c r="AY5" s="5">
        <f t="shared" si="6"/>
        <v>224.25633750517815</v>
      </c>
      <c r="BN5" s="1">
        <v>1.2961</v>
      </c>
      <c r="BO5" s="1">
        <v>0.27110000000000001</v>
      </c>
    </row>
    <row r="6" spans="1:67" x14ac:dyDescent="0.25">
      <c r="A6" s="1">
        <v>15.239423492</v>
      </c>
      <c r="B6" s="1">
        <v>18.692536509699998</v>
      </c>
      <c r="C6" s="1">
        <v>5.4982870256599998</v>
      </c>
      <c r="D6" s="1">
        <v>10.1778254729</v>
      </c>
      <c r="E6" s="1">
        <v>2.42308295529</v>
      </c>
      <c r="F6" s="1">
        <v>2.9644431186700002</v>
      </c>
      <c r="G6" s="1">
        <v>1.7567754983399999</v>
      </c>
      <c r="H6" s="1">
        <v>0.656986559784</v>
      </c>
      <c r="I6" s="1">
        <v>1.2301510820599999</v>
      </c>
      <c r="J6" s="1">
        <v>0.36749813139900001</v>
      </c>
      <c r="K6" s="1">
        <v>0.62041354688799999</v>
      </c>
      <c r="L6" s="1">
        <v>0.19008432072799999</v>
      </c>
      <c r="M6" s="1">
        <v>-3.9132667046799997E-2</v>
      </c>
      <c r="N6" s="1">
        <v>0.70805814594200001</v>
      </c>
      <c r="O6" s="1">
        <v>0.93659994936099999</v>
      </c>
      <c r="P6" s="1">
        <v>4.0007315096699996</v>
      </c>
      <c r="Q6" s="1">
        <v>-2.1737929560499998</v>
      </c>
      <c r="R6" s="1">
        <v>47684</v>
      </c>
      <c r="S6" s="1">
        <v>114567.982213</v>
      </c>
      <c r="T6" s="1">
        <v>107549.375728</v>
      </c>
      <c r="U6" s="1">
        <v>391766.26790400001</v>
      </c>
      <c r="V6" s="1">
        <v>491.19515898899999</v>
      </c>
      <c r="W6" s="1">
        <v>353.03918995800001</v>
      </c>
      <c r="X6" s="1">
        <v>117294.818373</v>
      </c>
      <c r="Y6" s="1">
        <v>110917.763282</v>
      </c>
      <c r="Z6" s="1">
        <v>412635.71304300003</v>
      </c>
      <c r="AA6" s="1">
        <v>3.5473734232099999E-4</v>
      </c>
      <c r="AB6">
        <f t="shared" si="0"/>
        <v>0.72915543285183571</v>
      </c>
      <c r="AC6" s="5">
        <f t="shared" si="7"/>
        <v>1.2346363198513419</v>
      </c>
      <c r="AD6" s="5">
        <f t="shared" si="8"/>
        <v>-0.50548088699950622</v>
      </c>
      <c r="AE6" s="4">
        <f t="shared" si="9"/>
        <v>3.7576796987193877</v>
      </c>
      <c r="AF6" s="5">
        <f t="shared" si="1"/>
        <v>-1.2712103219831641</v>
      </c>
      <c r="AG6" s="3">
        <f t="shared" si="10"/>
        <v>-0.24703598378463387</v>
      </c>
      <c r="AH6" s="3">
        <f t="shared" si="10"/>
        <v>1.0160193251756273</v>
      </c>
      <c r="AI6" s="5">
        <f t="shared" si="15"/>
        <v>0.24314102858420697</v>
      </c>
      <c r="AJ6" s="5">
        <f t="shared" si="16"/>
        <v>0.19611403615358708</v>
      </c>
      <c r="AK6" s="5">
        <f t="shared" si="17"/>
        <v>-5.0695657991340543E-2</v>
      </c>
      <c r="AL6">
        <f t="shared" si="2"/>
        <v>213616.09823266664</v>
      </c>
      <c r="AM6">
        <f t="shared" si="3"/>
        <v>298529.42221550003</v>
      </c>
      <c r="AN6" s="3">
        <f t="shared" si="18"/>
        <v>-0.60491548444674703</v>
      </c>
      <c r="AO6">
        <f t="shared" si="4"/>
        <v>-0.35273449120561928</v>
      </c>
      <c r="AP6" s="3">
        <v>64071.330653885612</v>
      </c>
      <c r="AQ6" s="5">
        <f t="shared" si="19"/>
        <v>1.3975043298953405</v>
      </c>
      <c r="AR6" s="5">
        <f t="shared" si="11"/>
        <v>-0.24104388597826376</v>
      </c>
      <c r="AS6" s="5">
        <f t="shared" si="5"/>
        <v>1.4027928005972838</v>
      </c>
      <c r="AT6">
        <f t="shared" si="12"/>
        <v>3.6162398238568763</v>
      </c>
      <c r="AU6" s="3">
        <f t="shared" si="13"/>
        <v>-0.20115929952771364</v>
      </c>
      <c r="AV6">
        <f t="shared" si="20"/>
        <v>-0.34785557800560762</v>
      </c>
      <c r="AW6" s="3">
        <f t="shared" si="14"/>
        <v>1.0257261717370161</v>
      </c>
      <c r="AX6">
        <f t="shared" ref="AX6:AX18" si="21">AX5+AW6</f>
        <v>2.853756560645158</v>
      </c>
      <c r="AY6" s="5">
        <f t="shared" si="6"/>
        <v>349.30709163820416</v>
      </c>
      <c r="BN6" s="1">
        <v>1.2944</v>
      </c>
      <c r="BO6" s="1">
        <v>0.2298</v>
      </c>
    </row>
    <row r="7" spans="1:67" x14ac:dyDescent="0.25">
      <c r="A7" s="1">
        <v>20.917129055699998</v>
      </c>
      <c r="B7" s="1">
        <v>25.174781428900001</v>
      </c>
      <c r="C7" s="1">
        <v>6.9164482543799997</v>
      </c>
      <c r="D7" s="1">
        <v>15.6083099423</v>
      </c>
      <c r="E7" s="1">
        <v>3.27812453142</v>
      </c>
      <c r="F7" s="1">
        <v>4.5056537499699996</v>
      </c>
      <c r="G7" s="1">
        <v>2.42278179357</v>
      </c>
      <c r="H7" s="1">
        <v>0.65858737946299994</v>
      </c>
      <c r="I7" s="1">
        <v>1.6681360536800001</v>
      </c>
      <c r="J7" s="1">
        <v>0.46267517585700002</v>
      </c>
      <c r="K7" s="1">
        <v>0.963064679433</v>
      </c>
      <c r="L7" s="1">
        <v>0.26008564157300001</v>
      </c>
      <c r="M7" s="1">
        <v>2.46058959109E-2</v>
      </c>
      <c r="N7" s="1">
        <v>0.85076894738200004</v>
      </c>
      <c r="O7" s="1">
        <v>1.30705176814</v>
      </c>
      <c r="P7" s="1">
        <v>5.00413781496</v>
      </c>
      <c r="Q7" s="1">
        <v>-2.8273951247099998</v>
      </c>
      <c r="R7" s="1">
        <v>47684</v>
      </c>
      <c r="S7" s="1">
        <v>156823.92700299999</v>
      </c>
      <c r="T7" s="1">
        <v>147030.915973</v>
      </c>
      <c r="U7" s="1">
        <v>545874.76021800004</v>
      </c>
      <c r="V7" s="1">
        <v>687.54758083000002</v>
      </c>
      <c r="W7" s="1">
        <v>487.64244106199999</v>
      </c>
      <c r="X7" s="1">
        <v>160162.07144999999</v>
      </c>
      <c r="Y7" s="1">
        <v>151287.28941</v>
      </c>
      <c r="Z7" s="1">
        <v>571305.41973900003</v>
      </c>
      <c r="AA7" s="1">
        <v>2.8785247131799999E-4</v>
      </c>
      <c r="AB7">
        <f t="shared" si="0"/>
        <v>0.63324957254433656</v>
      </c>
      <c r="AC7" s="5">
        <f t="shared" si="7"/>
        <v>1.4043205550409641</v>
      </c>
      <c r="AD7" s="5">
        <f t="shared" si="8"/>
        <v>-0.77107098249662753</v>
      </c>
      <c r="AE7" s="4">
        <f t="shared" si="9"/>
        <v>4.7930546241118881</v>
      </c>
      <c r="AF7" s="5">
        <f t="shared" si="1"/>
        <v>-1.8688193349356634</v>
      </c>
      <c r="AG7" s="3">
        <f t="shared" si="10"/>
        <v>-0.26559009549712131</v>
      </c>
      <c r="AH7" s="3">
        <f t="shared" si="10"/>
        <v>1.0353749253925004</v>
      </c>
      <c r="AI7" s="5">
        <f t="shared" si="15"/>
        <v>0.25651586587963654</v>
      </c>
      <c r="AJ7" s="5">
        <f t="shared" si="16"/>
        <v>0.22354859877542715</v>
      </c>
      <c r="AK7" s="5">
        <f t="shared" si="17"/>
        <v>3.0398366953782174E-4</v>
      </c>
      <c r="AL7">
        <f t="shared" si="2"/>
        <v>294251.59353300004</v>
      </c>
      <c r="AM7">
        <f t="shared" si="3"/>
        <v>415580.73930900003</v>
      </c>
      <c r="AN7" s="3">
        <f t="shared" si="18"/>
        <v>-0.62077391234553725</v>
      </c>
      <c r="AO7">
        <f t="shared" si="4"/>
        <v>-0.33909220842703514</v>
      </c>
      <c r="AP7" s="3">
        <v>64071.330653885612</v>
      </c>
      <c r="AQ7" s="5">
        <f t="shared" si="19"/>
        <v>1.412331312531679</v>
      </c>
      <c r="AR7" s="5">
        <f t="shared" si="11"/>
        <v>-0.19396764358514584</v>
      </c>
      <c r="AS7" s="5">
        <f t="shared" si="5"/>
        <v>1.412244238624953</v>
      </c>
      <c r="AT7">
        <f t="shared" si="12"/>
        <v>3.6686889846969901</v>
      </c>
      <c r="AU7" s="3">
        <f t="shared" si="13"/>
        <v>-0.25476029708728226</v>
      </c>
      <c r="AV7">
        <f t="shared" si="20"/>
        <v>-0.60261587509288983</v>
      </c>
      <c r="AW7" s="3">
        <f t="shared" si="14"/>
        <v>1.1396192974719106</v>
      </c>
      <c r="AX7">
        <f t="shared" si="21"/>
        <v>3.9933758581170684</v>
      </c>
      <c r="AY7" s="5">
        <f t="shared" si="6"/>
        <v>486.66443726364338</v>
      </c>
      <c r="BN7" s="1">
        <v>1.2937000000000001</v>
      </c>
      <c r="BO7" s="1">
        <v>0.24590000000000001</v>
      </c>
    </row>
    <row r="8" spans="1:67" x14ac:dyDescent="0.25">
      <c r="A8" s="1">
        <v>26.809728091</v>
      </c>
      <c r="B8" s="1">
        <v>31.936603830799999</v>
      </c>
      <c r="C8" s="1">
        <v>8.2651389698600006</v>
      </c>
      <c r="D8" s="1">
        <v>21.392467656200001</v>
      </c>
      <c r="E8" s="1">
        <v>4.2518235081600002</v>
      </c>
      <c r="F8" s="1">
        <v>6.2781881118199996</v>
      </c>
      <c r="G8" s="1">
        <v>3.1923817206199998</v>
      </c>
      <c r="H8" s="1">
        <v>0.66088328755000003</v>
      </c>
      <c r="I8" s="1">
        <v>2.1401371655200001</v>
      </c>
      <c r="J8" s="1">
        <v>0.56247743638900005</v>
      </c>
      <c r="K8" s="1">
        <v>1.33587099734</v>
      </c>
      <c r="L8" s="1">
        <v>0.32294623072099998</v>
      </c>
      <c r="M8" s="1">
        <v>0.12786550727099999</v>
      </c>
      <c r="N8" s="1">
        <v>0.93578646924099995</v>
      </c>
      <c r="O8" s="1">
        <v>1.7041745270199999</v>
      </c>
      <c r="P8" s="1">
        <v>6.00015802341</v>
      </c>
      <c r="Q8" s="1">
        <v>-3.4904707591299999</v>
      </c>
      <c r="R8" s="1">
        <v>47684</v>
      </c>
      <c r="S8" s="1">
        <v>200998.80806899999</v>
      </c>
      <c r="T8" s="1">
        <v>189022.23430700001</v>
      </c>
      <c r="U8" s="1">
        <v>706668.30920300004</v>
      </c>
      <c r="V8" s="1">
        <v>894.185927881</v>
      </c>
      <c r="W8" s="1">
        <v>625.88598877699997</v>
      </c>
      <c r="X8" s="1">
        <v>204592.11180099999</v>
      </c>
      <c r="Y8" s="1">
        <v>193746.80739500001</v>
      </c>
      <c r="Z8" s="1">
        <v>734632.34453999996</v>
      </c>
      <c r="AA8" s="1">
        <v>2.07816719907E-4</v>
      </c>
      <c r="AB8">
        <f t="shared" si="0"/>
        <v>0.49570063860805424</v>
      </c>
      <c r="AC8" s="5">
        <f t="shared" si="7"/>
        <v>1.5483197399211468</v>
      </c>
      <c r="AD8" s="5">
        <f t="shared" si="8"/>
        <v>-1.0526191013130926</v>
      </c>
      <c r="AE8" s="4">
        <f t="shared" si="9"/>
        <v>5.8349244772073154</v>
      </c>
      <c r="AF8" s="5">
        <f t="shared" si="1"/>
        <v>-2.5043783730969458</v>
      </c>
      <c r="AG8" s="3">
        <f t="shared" si="10"/>
        <v>-0.28154811881646502</v>
      </c>
      <c r="AH8" s="3">
        <f t="shared" si="10"/>
        <v>1.0418698530954273</v>
      </c>
      <c r="AI8" s="5">
        <f t="shared" si="15"/>
        <v>0.27023348259859609</v>
      </c>
      <c r="AJ8" s="5">
        <f t="shared" si="16"/>
        <v>0.24115524184089207</v>
      </c>
      <c r="AK8" s="5">
        <f t="shared" si="17"/>
        <v>4.2741916863815621E-2</v>
      </c>
      <c r="AL8">
        <f t="shared" si="2"/>
        <v>377657.08791199996</v>
      </c>
      <c r="AM8">
        <f t="shared" si="3"/>
        <v>535462.88494200003</v>
      </c>
      <c r="AN8" s="3">
        <f t="shared" si="18"/>
        <v>-0.63111751275295069</v>
      </c>
      <c r="AO8">
        <f t="shared" si="4"/>
        <v>-0.33269875324107989</v>
      </c>
      <c r="AP8" s="3">
        <v>64071.330653885612</v>
      </c>
      <c r="AQ8" s="5">
        <f t="shared" si="19"/>
        <v>1.4178547208063292</v>
      </c>
      <c r="AR8" s="5">
        <f t="shared" si="11"/>
        <v>-0.16044596519094675</v>
      </c>
      <c r="AS8" s="5">
        <f t="shared" si="5"/>
        <v>1.4170456005438337</v>
      </c>
      <c r="AT8">
        <f t="shared" si="12"/>
        <v>3.6884788763436358</v>
      </c>
      <c r="AU8" s="3">
        <f t="shared" si="13"/>
        <v>-0.28580120833791106</v>
      </c>
      <c r="AV8">
        <f t="shared" si="20"/>
        <v>-0.88841708343080095</v>
      </c>
      <c r="AW8" s="3">
        <f t="shared" si="14"/>
        <v>1.1851337178334083</v>
      </c>
      <c r="AX8">
        <f t="shared" si="21"/>
        <v>5.1785095759504767</v>
      </c>
      <c r="AY8" s="5">
        <f t="shared" si="6"/>
        <v>627.35000740763428</v>
      </c>
      <c r="BN8" s="1">
        <v>1.3320000000000001</v>
      </c>
      <c r="BO8" s="1">
        <v>0.28539999999999999</v>
      </c>
    </row>
    <row r="9" spans="1:67" x14ac:dyDescent="0.25">
      <c r="A9" s="1">
        <v>33.0222817812</v>
      </c>
      <c r="B9" s="1">
        <v>39.091746239000003</v>
      </c>
      <c r="C9" s="1">
        <v>9.5857763799699995</v>
      </c>
      <c r="D9" s="1">
        <v>27.576905559</v>
      </c>
      <c r="E9" s="1">
        <v>5.3165438462300001</v>
      </c>
      <c r="F9" s="1">
        <v>8.2186370242900004</v>
      </c>
      <c r="G9" s="1">
        <v>4.03093381512</v>
      </c>
      <c r="H9" s="1">
        <v>0.66466620831099998</v>
      </c>
      <c r="I9" s="1">
        <v>2.6492466641000001</v>
      </c>
      <c r="J9" s="1">
        <v>0.66896715265399997</v>
      </c>
      <c r="K9" s="1">
        <v>1.7397244898199999</v>
      </c>
      <c r="L9" s="1">
        <v>0.37730048792999998</v>
      </c>
      <c r="M9" s="1">
        <v>0.24123689519399999</v>
      </c>
      <c r="N9" s="1">
        <v>1.0137759070200001</v>
      </c>
      <c r="O9" s="1">
        <v>2.1302353085800001</v>
      </c>
      <c r="P9" s="1">
        <v>7.0044461130400002</v>
      </c>
      <c r="Q9" s="1">
        <v>-4.1843475486799999</v>
      </c>
      <c r="R9" s="1">
        <v>47684</v>
      </c>
      <c r="S9" s="1">
        <v>246673.83181199999</v>
      </c>
      <c r="T9" s="1">
        <v>234438.92905899999</v>
      </c>
      <c r="U9" s="1">
        <v>872025.29720999999</v>
      </c>
      <c r="V9" s="1">
        <v>1116.3699545500001</v>
      </c>
      <c r="W9" s="1">
        <v>770.39121487299997</v>
      </c>
      <c r="X9" s="1">
        <v>251051.09658899999</v>
      </c>
      <c r="Y9" s="1">
        <v>239044.48377600001</v>
      </c>
      <c r="Z9" s="1">
        <v>906124.51077000005</v>
      </c>
      <c r="AA9" s="1">
        <v>1.6142715583999999E-4</v>
      </c>
      <c r="AB9">
        <f t="shared" si="0"/>
        <v>0.26906407559089685</v>
      </c>
      <c r="AC9" s="5">
        <f t="shared" si="7"/>
        <v>1.6774497412623801</v>
      </c>
      <c r="AD9" s="5">
        <f t="shared" si="8"/>
        <v>-1.4083856656714833</v>
      </c>
      <c r="AE9" s="4">
        <f t="shared" si="9"/>
        <v>6.914758087843035</v>
      </c>
      <c r="AF9" s="5">
        <f t="shared" si="1"/>
        <v>-3.2331589809291033</v>
      </c>
      <c r="AG9" s="3">
        <f t="shared" si="10"/>
        <v>-0.35576656435839071</v>
      </c>
      <c r="AH9" s="3">
        <f t="shared" si="10"/>
        <v>1.0798336106357196</v>
      </c>
      <c r="AI9" s="5">
        <f t="shared" si="15"/>
        <v>0.32946424417086245</v>
      </c>
      <c r="AJ9" s="5">
        <f t="shared" si="16"/>
        <v>0.2530741301583202</v>
      </c>
      <c r="AK9" s="5">
        <f t="shared" si="17"/>
        <v>0.12562206492201283</v>
      </c>
      <c r="AL9">
        <f t="shared" si="2"/>
        <v>465406.69704500004</v>
      </c>
      <c r="AM9">
        <f t="shared" si="3"/>
        <v>661076.72058750002</v>
      </c>
      <c r="AN9" s="3">
        <f t="shared" si="18"/>
        <v>-0.63819491796455341</v>
      </c>
      <c r="AO9">
        <f t="shared" si="4"/>
        <v>-0.32903541237434847</v>
      </c>
      <c r="AP9" s="3">
        <v>64071.330653885612</v>
      </c>
      <c r="AQ9" s="5">
        <f t="shared" si="19"/>
        <v>1.420428035919691</v>
      </c>
      <c r="AR9" s="5">
        <f t="shared" si="11"/>
        <v>-0.13470915274278542</v>
      </c>
      <c r="AS9" s="5">
        <f t="shared" si="5"/>
        <v>1.4191330265060642</v>
      </c>
      <c r="AT9">
        <f t="shared" si="12"/>
        <v>3.6977461012611514</v>
      </c>
      <c r="AU9" s="3">
        <f t="shared" si="13"/>
        <v>-0.31637666197820641</v>
      </c>
      <c r="AV9">
        <f t="shared" si="20"/>
        <v>-1.2047937454090074</v>
      </c>
      <c r="AW9" s="3">
        <f t="shared" si="14"/>
        <v>1.2501343451433964</v>
      </c>
      <c r="AX9">
        <f t="shared" si="21"/>
        <v>6.4286439210938733</v>
      </c>
      <c r="AY9" s="5">
        <f t="shared" si="6"/>
        <v>774.17764510144184</v>
      </c>
      <c r="BN9" s="1">
        <v>1.3442000000000001</v>
      </c>
      <c r="BO9" s="1">
        <v>0.30330000000000001</v>
      </c>
    </row>
    <row r="10" spans="1:67" x14ac:dyDescent="0.25">
      <c r="A10" s="1">
        <v>39.357426779100003</v>
      </c>
      <c r="B10" s="1">
        <v>46.318068554100002</v>
      </c>
      <c r="C10" s="1">
        <v>10.938587442199999</v>
      </c>
      <c r="D10" s="1">
        <v>33.929987529199998</v>
      </c>
      <c r="E10" s="1">
        <v>6.29414590844</v>
      </c>
      <c r="F10" s="1">
        <v>10.3800346884</v>
      </c>
      <c r="G10" s="1">
        <v>5.0252261461099996</v>
      </c>
      <c r="H10" s="1">
        <v>0.66831205754800005</v>
      </c>
      <c r="I10" s="1">
        <v>3.17482301621</v>
      </c>
      <c r="J10" s="1">
        <v>0.77816920904800002</v>
      </c>
      <c r="K10" s="1">
        <v>2.1573836923299998</v>
      </c>
      <c r="L10" s="1">
        <v>0.43560946566999997</v>
      </c>
      <c r="M10" s="1">
        <v>0.37897965477599999</v>
      </c>
      <c r="N10" s="1">
        <v>1.08121709582</v>
      </c>
      <c r="O10" s="1">
        <v>2.57470367179</v>
      </c>
      <c r="P10" s="1">
        <v>8.0002499666400002</v>
      </c>
      <c r="Q10" s="1">
        <v>-4.8951919257399998</v>
      </c>
      <c r="R10" s="1">
        <v>47684</v>
      </c>
      <c r="S10" s="1">
        <v>292855.40787</v>
      </c>
      <c r="T10" s="1">
        <v>280470.210547</v>
      </c>
      <c r="U10" s="1">
        <v>1040828.13888</v>
      </c>
      <c r="V10" s="1">
        <v>1349.1924197599999</v>
      </c>
      <c r="W10" s="1">
        <v>918.03796805000002</v>
      </c>
      <c r="X10" s="1">
        <v>298399.21698600001</v>
      </c>
      <c r="Y10" s="1">
        <v>285493.732648</v>
      </c>
      <c r="Z10" s="1">
        <v>1081472.10454</v>
      </c>
      <c r="AA10" s="1">
        <v>1.5107603984700001E-4</v>
      </c>
      <c r="AB10">
        <f t="shared" si="0"/>
        <v>5.0639532081830918E-2</v>
      </c>
      <c r="AC10" s="5">
        <f t="shared" si="7"/>
        <v>1.7928753652135534</v>
      </c>
      <c r="AD10" s="5">
        <f t="shared" si="8"/>
        <v>-1.7422358331317225</v>
      </c>
      <c r="AE10" s="4">
        <f t="shared" si="9"/>
        <v>7.9833701226127234</v>
      </c>
      <c r="AF10" s="5">
        <f t="shared" si="1"/>
        <v>-3.9494854512381692</v>
      </c>
      <c r="AG10" s="3">
        <f t="shared" si="10"/>
        <v>-0.33385016746023921</v>
      </c>
      <c r="AH10" s="3">
        <f t="shared" si="10"/>
        <v>1.0686120347696884</v>
      </c>
      <c r="AI10" s="5">
        <f t="shared" si="15"/>
        <v>0.31241475540015978</v>
      </c>
      <c r="AJ10" s="5">
        <f t="shared" si="16"/>
        <v>0.26042272095865437</v>
      </c>
      <c r="AK10" s="5">
        <f t="shared" si="17"/>
        <v>0.1282502206012604</v>
      </c>
      <c r="AL10">
        <f t="shared" si="2"/>
        <v>555121.68472466664</v>
      </c>
      <c r="AM10">
        <f t="shared" si="3"/>
        <v>789525.62972299999</v>
      </c>
      <c r="AN10" s="3">
        <f t="shared" si="18"/>
        <v>-0.64258918134066112</v>
      </c>
      <c r="AO10">
        <f t="shared" si="4"/>
        <v>-0.32667587716310276</v>
      </c>
      <c r="AP10" s="3">
        <v>64071.330653885612</v>
      </c>
      <c r="AQ10" s="5">
        <f t="shared" si="19"/>
        <v>1.4222568698871758</v>
      </c>
      <c r="AR10" s="5">
        <f t="shared" si="11"/>
        <v>-0.11515326616515559</v>
      </c>
      <c r="AS10" s="5">
        <f t="shared" si="5"/>
        <v>1.4190112686337439</v>
      </c>
      <c r="AT10">
        <f t="shared" si="12"/>
        <v>3.7043506184409187</v>
      </c>
      <c r="AU10" s="3">
        <f t="shared" si="13"/>
        <v>-0.33347335770748099</v>
      </c>
      <c r="AV10">
        <f t="shared" si="20"/>
        <v>-1.5382671031164885</v>
      </c>
      <c r="AW10" s="3">
        <f t="shared" si="14"/>
        <v>1.2805079237322943</v>
      </c>
      <c r="AX10">
        <f t="shared" si="21"/>
        <v>7.7091518448261676</v>
      </c>
      <c r="AY10" s="5">
        <f t="shared" si="6"/>
        <v>924.47503113140795</v>
      </c>
      <c r="BN10" s="1">
        <f>AVERAGE(BN4:BN9)</f>
        <v>1.3211333333333333</v>
      </c>
      <c r="BO10" s="1">
        <f>AVERAGE(BO4:BO9)</f>
        <v>0.26441666666666669</v>
      </c>
    </row>
    <row r="11" spans="1:67" x14ac:dyDescent="0.25">
      <c r="A11" s="1">
        <v>45.684085314500003</v>
      </c>
      <c r="B11" s="1">
        <v>53.602098507400001</v>
      </c>
      <c r="C11" s="1">
        <v>12.3249663707</v>
      </c>
      <c r="D11" s="1">
        <v>40.2132143121</v>
      </c>
      <c r="E11" s="1">
        <v>7.2028073582000003</v>
      </c>
      <c r="F11" s="1">
        <v>12.5848932635</v>
      </c>
      <c r="G11" s="1">
        <v>5.9748475446400002</v>
      </c>
      <c r="H11" s="1">
        <v>0.67281535626300004</v>
      </c>
      <c r="I11" s="1">
        <v>3.71875997748</v>
      </c>
      <c r="J11" s="1">
        <v>0.89035871576100001</v>
      </c>
      <c r="K11" s="1">
        <v>2.5934352487100001</v>
      </c>
      <c r="L11" s="1">
        <v>0.50427723024899995</v>
      </c>
      <c r="M11" s="1">
        <v>0.52467660267000005</v>
      </c>
      <c r="N11" s="1">
        <v>1.1288400052200001</v>
      </c>
      <c r="O11" s="1">
        <v>3.03209911733</v>
      </c>
      <c r="P11" s="1">
        <v>9.0050282697899995</v>
      </c>
      <c r="Q11" s="1">
        <v>-5.5979064966200003</v>
      </c>
      <c r="R11" s="1">
        <v>47684</v>
      </c>
      <c r="S11" s="1">
        <v>339544.39536999998</v>
      </c>
      <c r="T11" s="1">
        <v>328494.59426799999</v>
      </c>
      <c r="U11" s="1">
        <v>1203511.6782800001</v>
      </c>
      <c r="V11" s="1">
        <v>1575.6330108699999</v>
      </c>
      <c r="W11" s="1">
        <v>1056.9408132999999</v>
      </c>
      <c r="X11" s="1">
        <v>345884.66066499997</v>
      </c>
      <c r="Y11" s="1">
        <v>332064.898598</v>
      </c>
      <c r="Z11" s="1">
        <v>1247312.4333899999</v>
      </c>
      <c r="AA11" s="1">
        <v>1.50810817456E-4</v>
      </c>
      <c r="AB11">
        <f t="shared" si="0"/>
        <v>-0.2191552131661112</v>
      </c>
      <c r="AC11" s="5">
        <f t="shared" si="7"/>
        <v>1.8925179198904236</v>
      </c>
      <c r="AD11" s="5">
        <f t="shared" si="8"/>
        <v>-2.1116731330565348</v>
      </c>
      <c r="AE11" s="4">
        <f t="shared" si="9"/>
        <v>9.0780800075120371</v>
      </c>
      <c r="AF11" s="5">
        <f t="shared" si="1"/>
        <v>-4.7216693480611109</v>
      </c>
      <c r="AG11" s="3">
        <f t="shared" si="10"/>
        <v>-0.36943729992481233</v>
      </c>
      <c r="AH11" s="3">
        <f t="shared" si="10"/>
        <v>1.0947098848993138</v>
      </c>
      <c r="AI11" s="5">
        <f t="shared" si="15"/>
        <v>0.33747507446577174</v>
      </c>
      <c r="AJ11" s="5">
        <f t="shared" si="16"/>
        <v>0.26631968493137675</v>
      </c>
      <c r="AK11" s="5">
        <f t="shared" si="17"/>
        <v>0.16931188578909095</v>
      </c>
      <c r="AL11">
        <f t="shared" si="2"/>
        <v>641753.99755099998</v>
      </c>
      <c r="AM11">
        <f t="shared" si="3"/>
        <v>908337.65375849989</v>
      </c>
      <c r="AN11" s="3">
        <f t="shared" si="18"/>
        <v>-0.64613249588660737</v>
      </c>
      <c r="AO11">
        <f t="shared" si="4"/>
        <v>-0.32898221858673804</v>
      </c>
      <c r="AP11" s="3">
        <v>64071.330653885612</v>
      </c>
      <c r="AQ11" s="5">
        <f t="shared" si="19"/>
        <v>1.415398512864448</v>
      </c>
      <c r="AR11" s="5">
        <f t="shared" si="11"/>
        <v>-9.9307889830176577E-2</v>
      </c>
      <c r="AS11" s="5">
        <f t="shared" si="5"/>
        <v>1.4188552988465042</v>
      </c>
      <c r="AT11">
        <f t="shared" si="12"/>
        <v>3.6796614625605928</v>
      </c>
      <c r="AU11" s="3">
        <f t="shared" si="13"/>
        <v>-0.32732298573791724</v>
      </c>
      <c r="AV11">
        <f t="shared" si="20"/>
        <v>-1.8655900888544057</v>
      </c>
      <c r="AW11" s="3">
        <f t="shared" si="14"/>
        <v>1.2290604272164845</v>
      </c>
      <c r="AX11">
        <f t="shared" si="21"/>
        <v>8.9382122720426516</v>
      </c>
      <c r="AY11" s="5">
        <f t="shared" si="6"/>
        <v>1065.7253912822632</v>
      </c>
    </row>
    <row r="12" spans="1:67" x14ac:dyDescent="0.25">
      <c r="A12" s="1">
        <v>51.8617613069</v>
      </c>
      <c r="B12" s="1">
        <v>60.737736992099997</v>
      </c>
      <c r="C12" s="1">
        <v>13.5250547009</v>
      </c>
      <c r="D12" s="1">
        <v>46.3420222106</v>
      </c>
      <c r="E12" s="1">
        <v>8.0503582780999992</v>
      </c>
      <c r="F12" s="1">
        <v>14.7566529744</v>
      </c>
      <c r="G12" s="1">
        <v>6.8842026756200001</v>
      </c>
      <c r="H12" s="1">
        <v>0.67677387552299995</v>
      </c>
      <c r="I12" s="1">
        <v>4.2748534901899999</v>
      </c>
      <c r="J12" s="1">
        <v>1.00066587053</v>
      </c>
      <c r="K12" s="1">
        <v>3.0299051078599999</v>
      </c>
      <c r="L12" s="1">
        <v>0.56809817171400001</v>
      </c>
      <c r="M12" s="1">
        <v>0.66333809320600001</v>
      </c>
      <c r="N12" s="1">
        <v>1.1888843010500001</v>
      </c>
      <c r="O12" s="1">
        <v>3.4934297507599998</v>
      </c>
      <c r="P12" s="1">
        <v>10.002997373299999</v>
      </c>
      <c r="Q12" s="1">
        <v>-6.3022853201700002</v>
      </c>
      <c r="R12" s="1">
        <v>47683</v>
      </c>
      <c r="S12" s="1">
        <v>384842.92233099998</v>
      </c>
      <c r="T12" s="1">
        <v>375551.11486899998</v>
      </c>
      <c r="U12" s="1">
        <v>1364081.7718199999</v>
      </c>
      <c r="V12" s="1">
        <v>1800.4144844499999</v>
      </c>
      <c r="W12" s="1">
        <v>1190.87848538</v>
      </c>
      <c r="X12" s="1">
        <v>392041.307592</v>
      </c>
      <c r="Y12" s="1">
        <v>378368.82629400003</v>
      </c>
      <c r="Z12" s="1">
        <v>1407220.2865599999</v>
      </c>
      <c r="AA12" s="1">
        <v>1.16539389939E-4</v>
      </c>
      <c r="AB12">
        <f t="shared" si="0"/>
        <v>-0.45631196489424042</v>
      </c>
      <c r="AC12" s="5">
        <f t="shared" si="7"/>
        <v>1.9806246308589979</v>
      </c>
      <c r="AD12" s="5">
        <f t="shared" si="8"/>
        <v>-2.4369365957532381</v>
      </c>
      <c r="AE12" s="4">
        <f t="shared" si="9"/>
        <v>10.15510136159808</v>
      </c>
      <c r="AF12" s="5">
        <f t="shared" si="1"/>
        <v>-5.4578106515442402</v>
      </c>
      <c r="AG12" s="3">
        <f t="shared" si="10"/>
        <v>-0.32526346269670325</v>
      </c>
      <c r="AH12" s="3">
        <f t="shared" si="10"/>
        <v>1.0770213540860425</v>
      </c>
      <c r="AI12" s="5">
        <f t="shared" si="15"/>
        <v>0.30200279823859294</v>
      </c>
      <c r="AJ12" s="5">
        <f t="shared" si="16"/>
        <v>0.27030880695477688</v>
      </c>
      <c r="AK12" s="5">
        <f t="shared" si="17"/>
        <v>0.14729969667299786</v>
      </c>
      <c r="AL12">
        <f t="shared" si="2"/>
        <v>725876.80681533332</v>
      </c>
      <c r="AM12">
        <f t="shared" si="3"/>
        <v>1022015.2196169998</v>
      </c>
      <c r="AN12" s="3">
        <f t="shared" si="18"/>
        <v>-0.6485381245560724</v>
      </c>
      <c r="AO12">
        <f t="shared" si="4"/>
        <v>-0.33197451632078612</v>
      </c>
      <c r="AP12" s="3">
        <v>64071.330653885612</v>
      </c>
      <c r="AQ12" s="5">
        <f t="shared" si="19"/>
        <v>1.4079733778806431</v>
      </c>
      <c r="AR12" s="5">
        <f t="shared" si="11"/>
        <v>-8.6681834016511E-2</v>
      </c>
      <c r="AS12" s="5">
        <f t="shared" si="5"/>
        <v>1.4180212675490842</v>
      </c>
      <c r="AT12">
        <f t="shared" si="12"/>
        <v>3.6531717968503012</v>
      </c>
      <c r="AU12" s="3">
        <f t="shared" si="13"/>
        <v>-0.32046862269605841</v>
      </c>
      <c r="AV12">
        <f t="shared" si="20"/>
        <v>-2.1860587115504639</v>
      </c>
      <c r="AW12" s="3">
        <f t="shared" si="14"/>
        <v>1.1855648593413139</v>
      </c>
      <c r="AX12">
        <f t="shared" si="21"/>
        <v>10.123777131383966</v>
      </c>
      <c r="AY12" s="5">
        <f t="shared" si="6"/>
        <v>1200.4245444090104</v>
      </c>
    </row>
    <row r="13" spans="1:67" x14ac:dyDescent="0.25">
      <c r="A13" s="1">
        <v>57.825004132399997</v>
      </c>
      <c r="B13" s="1">
        <v>67.499461242500004</v>
      </c>
      <c r="C13" s="1">
        <v>14.512727732</v>
      </c>
      <c r="D13" s="1">
        <v>52.423168755600003</v>
      </c>
      <c r="E13" s="1">
        <v>8.9500167612299997</v>
      </c>
      <c r="F13" s="1">
        <v>17.155480454700001</v>
      </c>
      <c r="G13" s="1">
        <v>7.9273872710999997</v>
      </c>
      <c r="H13" s="1">
        <v>0.68159959106000001</v>
      </c>
      <c r="I13" s="1">
        <v>4.8353355368699997</v>
      </c>
      <c r="J13" s="1">
        <v>1.10592516581</v>
      </c>
      <c r="K13" s="1">
        <v>3.4661883416000001</v>
      </c>
      <c r="L13" s="1">
        <v>0.63440420321000002</v>
      </c>
      <c r="M13" s="1">
        <v>0.82244170528500005</v>
      </c>
      <c r="N13" s="1">
        <v>1.22021703922</v>
      </c>
      <c r="O13" s="1">
        <v>3.9524299577000002</v>
      </c>
      <c r="P13" s="1">
        <v>11.0029911277</v>
      </c>
      <c r="Q13" s="1">
        <v>-7.0174831167800003</v>
      </c>
      <c r="R13" s="1">
        <v>47680</v>
      </c>
      <c r="S13" s="1">
        <v>429080.37079000002</v>
      </c>
      <c r="T13" s="1">
        <v>421516.688494</v>
      </c>
      <c r="U13" s="1">
        <v>1512894.30602</v>
      </c>
      <c r="V13" s="1">
        <v>2016.9648340700001</v>
      </c>
      <c r="W13" s="1">
        <v>1313.41297874</v>
      </c>
      <c r="X13" s="1">
        <v>437004.038802</v>
      </c>
      <c r="Y13" s="1">
        <v>423369.666998</v>
      </c>
      <c r="Z13" s="1">
        <v>1556548.9309</v>
      </c>
      <c r="AA13" s="1">
        <v>9.9830109456900003E-5</v>
      </c>
      <c r="AB13">
        <f t="shared" si="0"/>
        <v>-0.74542285367613648</v>
      </c>
      <c r="AC13" s="5">
        <f t="shared" si="7"/>
        <v>2.0577865200035244</v>
      </c>
      <c r="AD13" s="5">
        <f t="shared" si="8"/>
        <v>-2.8032093736796608</v>
      </c>
      <c r="AE13" s="4">
        <f t="shared" si="9"/>
        <v>11.251465412258712</v>
      </c>
      <c r="AF13" s="5">
        <f t="shared" si="1"/>
        <v>-6.2469184175261363</v>
      </c>
      <c r="AG13" s="3">
        <f t="shared" si="10"/>
        <v>-0.36627277792642277</v>
      </c>
      <c r="AH13" s="3">
        <f t="shared" si="10"/>
        <v>1.0963640506606325</v>
      </c>
      <c r="AI13" s="5">
        <f t="shared" si="15"/>
        <v>0.33407952194868024</v>
      </c>
      <c r="AJ13" s="5">
        <f t="shared" si="16"/>
        <v>0.273688726851683</v>
      </c>
      <c r="AK13" s="5">
        <f t="shared" si="17"/>
        <v>0.19067598618298803</v>
      </c>
      <c r="AL13">
        <f t="shared" si="2"/>
        <v>805640.87890000001</v>
      </c>
      <c r="AM13">
        <f t="shared" si="3"/>
        <v>1126362.078</v>
      </c>
      <c r="AN13" s="3">
        <f t="shared" si="18"/>
        <v>-0.65058188487899438</v>
      </c>
      <c r="AO13">
        <f t="shared" si="4"/>
        <v>-0.33639383412463886</v>
      </c>
      <c r="AP13" s="3">
        <v>64071.330653885612</v>
      </c>
      <c r="AQ13" s="5">
        <f t="shared" si="19"/>
        <v>1.3980944953263841</v>
      </c>
      <c r="AR13" s="5">
        <f t="shared" si="11"/>
        <v>-7.6059919619398869E-2</v>
      </c>
      <c r="AS13" s="5">
        <f t="shared" si="5"/>
        <v>1.4173436161462933</v>
      </c>
      <c r="AT13">
        <f t="shared" si="12"/>
        <v>3.6183089287989718</v>
      </c>
      <c r="AU13" s="3">
        <f t="shared" si="13"/>
        <v>-0.30492335488468508</v>
      </c>
      <c r="AV13">
        <f t="shared" si="20"/>
        <v>-2.4909820664351492</v>
      </c>
      <c r="AW13" s="3">
        <f t="shared" si="14"/>
        <v>1.1141246422251392</v>
      </c>
      <c r="AX13">
        <f t="shared" si="21"/>
        <v>11.237901773609105</v>
      </c>
      <c r="AY13" s="5">
        <f t="shared" si="6"/>
        <v>1326.0242888085886</v>
      </c>
    </row>
    <row r="14" spans="1:67" x14ac:dyDescent="0.25">
      <c r="A14" s="1">
        <v>63.284425561299997</v>
      </c>
      <c r="B14" s="1">
        <v>73.596190287300004</v>
      </c>
      <c r="C14" s="1">
        <v>14.967908033600001</v>
      </c>
      <c r="D14" s="1">
        <v>58.615408188399996</v>
      </c>
      <c r="E14" s="1">
        <v>9.8880497187300005</v>
      </c>
      <c r="F14" s="1">
        <v>19.3169453597</v>
      </c>
      <c r="G14" s="1">
        <v>8.6123473214399997</v>
      </c>
      <c r="H14" s="1">
        <v>0.69093856991699998</v>
      </c>
      <c r="I14" s="1">
        <v>5.4146402091599999</v>
      </c>
      <c r="J14" s="1">
        <v>1.2253856037799999</v>
      </c>
      <c r="K14" s="1">
        <v>3.9212428475399999</v>
      </c>
      <c r="L14" s="1">
        <v>0.68515088432399995</v>
      </c>
      <c r="M14" s="1">
        <v>0.97602716260400002</v>
      </c>
      <c r="N14" s="1">
        <v>1.20743278293</v>
      </c>
      <c r="O14" s="1">
        <v>4.32284664165</v>
      </c>
      <c r="P14" s="1">
        <v>12.0042258767</v>
      </c>
      <c r="Q14" s="1">
        <v>-7.7319109365300003</v>
      </c>
      <c r="R14" s="1">
        <v>47649</v>
      </c>
      <c r="S14" s="1">
        <v>470727.04952300002</v>
      </c>
      <c r="T14" s="1">
        <v>466403.08012</v>
      </c>
      <c r="U14" s="1">
        <v>1666643.2421200001</v>
      </c>
      <c r="V14" s="1">
        <v>2202.0978619399998</v>
      </c>
      <c r="W14" s="1">
        <v>1414.3261593100001</v>
      </c>
      <c r="X14" s="1">
        <v>476475.00088599999</v>
      </c>
      <c r="Y14" s="1">
        <v>464211.90455400001</v>
      </c>
      <c r="Z14" s="1">
        <v>1678262.1571</v>
      </c>
      <c r="AA14" s="1">
        <v>1.2209397990300001E-4</v>
      </c>
      <c r="AB14">
        <f t="shared" si="0"/>
        <v>-1.3049254718808134</v>
      </c>
      <c r="AC14" s="5">
        <f t="shared" si="7"/>
        <v>2.1188674035429025</v>
      </c>
      <c r="AD14" s="5">
        <f t="shared" si="8"/>
        <v>-3.4237928754237159</v>
      </c>
      <c r="AE14" s="4">
        <f t="shared" si="9"/>
        <v>12.439201033993605</v>
      </c>
      <c r="AF14" s="5">
        <f t="shared" si="1"/>
        <v>-7.3070384102308132</v>
      </c>
      <c r="AG14" s="3">
        <f t="shared" si="10"/>
        <v>-0.62058350174405508</v>
      </c>
      <c r="AH14" s="3">
        <f t="shared" si="10"/>
        <v>1.1877356217348929</v>
      </c>
      <c r="AI14" s="5">
        <f t="shared" si="15"/>
        <v>0.52249296088096253</v>
      </c>
      <c r="AJ14" s="5">
        <f t="shared" si="16"/>
        <v>0.27829925934750188</v>
      </c>
      <c r="AK14" s="5">
        <f t="shared" si="17"/>
        <v>0.38773218416860855</v>
      </c>
      <c r="AL14">
        <f t="shared" si="2"/>
        <v>872983.02084666665</v>
      </c>
      <c r="AM14">
        <f t="shared" si="3"/>
        <v>1207918.70438</v>
      </c>
      <c r="AN14" s="3">
        <f t="shared" si="18"/>
        <v>-0.653377953272399</v>
      </c>
      <c r="AO14">
        <f t="shared" si="4"/>
        <v>-0.343039367713462</v>
      </c>
      <c r="AP14" s="3">
        <v>64071.330653885612</v>
      </c>
      <c r="AQ14" s="5">
        <f t="shared" si="19"/>
        <v>1.3836680388222149</v>
      </c>
      <c r="AR14" s="5">
        <f t="shared" si="11"/>
        <v>-6.6469983621455925E-2</v>
      </c>
      <c r="AS14" s="5">
        <f t="shared" si="5"/>
        <v>1.4182907930908981</v>
      </c>
      <c r="AT14">
        <f t="shared" si="12"/>
        <v>3.5681631101583244</v>
      </c>
      <c r="AU14" s="3">
        <f t="shared" si="13"/>
        <v>-0.25834242263852725</v>
      </c>
      <c r="AV14">
        <f t="shared" si="20"/>
        <v>-2.7493244890736763</v>
      </c>
      <c r="AW14" s="3">
        <f t="shared" si="14"/>
        <v>0.92829001142236178</v>
      </c>
      <c r="AX14">
        <f t="shared" si="21"/>
        <v>12.166191785031467</v>
      </c>
      <c r="AY14" s="5">
        <f t="shared" si="6"/>
        <v>1425.5549001553854</v>
      </c>
    </row>
    <row r="15" spans="1:67" x14ac:dyDescent="0.25">
      <c r="A15" s="1">
        <v>66.596138002900005</v>
      </c>
      <c r="B15" s="1">
        <v>77.438616399799997</v>
      </c>
      <c r="C15" s="1">
        <v>14.156638019800001</v>
      </c>
      <c r="D15" s="1">
        <v>64.790409461500005</v>
      </c>
      <c r="E15" s="1">
        <v>10.8177118099</v>
      </c>
      <c r="F15" s="1">
        <v>22.028314211000001</v>
      </c>
      <c r="G15" s="1">
        <v>9.5246292543299997</v>
      </c>
      <c r="H15" s="1">
        <v>0.71344643435499999</v>
      </c>
      <c r="I15" s="1">
        <v>6.0449476351599998</v>
      </c>
      <c r="J15" s="1">
        <v>1.42172380161</v>
      </c>
      <c r="K15" s="1">
        <v>4.3703374949300002</v>
      </c>
      <c r="L15" s="1">
        <v>0.75006775935400005</v>
      </c>
      <c r="M15" s="1">
        <v>1.14888031806</v>
      </c>
      <c r="N15" s="1">
        <v>1.2678268152800001</v>
      </c>
      <c r="O15" s="1">
        <v>4.2857777408800004</v>
      </c>
      <c r="P15" s="1">
        <v>13.004507247599999</v>
      </c>
      <c r="Q15" s="1">
        <v>-8.5198292054400007</v>
      </c>
      <c r="R15" s="1">
        <v>47505</v>
      </c>
      <c r="S15" s="1">
        <v>482637.32633299998</v>
      </c>
      <c r="T15" s="1">
        <v>496077.47214999999</v>
      </c>
      <c r="U15" s="1">
        <v>1665647.4712</v>
      </c>
      <c r="V15" s="1">
        <v>2217.7347345899998</v>
      </c>
      <c r="W15" s="1">
        <v>1401.5525517399999</v>
      </c>
      <c r="X15" s="1">
        <v>488532.37885400001</v>
      </c>
      <c r="Y15" s="1">
        <v>489885.123226</v>
      </c>
      <c r="Z15" s="1">
        <v>1670106.4544500001</v>
      </c>
      <c r="AA15" s="1">
        <v>1.2774768843199999E-4</v>
      </c>
      <c r="AB15">
        <f t="shared" si="0"/>
        <v>-2.6533822224620751</v>
      </c>
      <c r="AC15" s="5">
        <f t="shared" si="7"/>
        <v>2.1275293393674088</v>
      </c>
      <c r="AD15" s="5">
        <f t="shared" si="8"/>
        <v>-4.780911561829484</v>
      </c>
      <c r="AE15" s="4">
        <f t="shared" si="9"/>
        <v>13.888967988420692</v>
      </c>
      <c r="AF15" s="5">
        <f t="shared" si="1"/>
        <v>-9.1556358462620757</v>
      </c>
      <c r="AG15" s="3">
        <f t="shared" si="10"/>
        <v>-1.357118686405768</v>
      </c>
      <c r="AH15" s="3">
        <f t="shared" si="10"/>
        <v>1.449766954427087</v>
      </c>
      <c r="AI15" s="5">
        <f t="shared" si="15"/>
        <v>0.93609437176202481</v>
      </c>
      <c r="AJ15" s="5">
        <f t="shared" si="16"/>
        <v>0.29045679482624015</v>
      </c>
      <c r="AK15" s="5">
        <f t="shared" si="17"/>
        <v>0.80253855866486712</v>
      </c>
      <c r="AL15">
        <f t="shared" si="2"/>
        <v>882841.3188433334</v>
      </c>
      <c r="AM15">
        <f t="shared" si="3"/>
        <v>1180897.7034100001</v>
      </c>
      <c r="AN15" s="3">
        <f t="shared" si="18"/>
        <v>-0.66079654733219884</v>
      </c>
      <c r="AO15">
        <f t="shared" si="4"/>
        <v>-0.36590729070267369</v>
      </c>
      <c r="AP15" s="3">
        <v>64071.330653885612</v>
      </c>
      <c r="AQ15" s="5">
        <f t="shared" si="19"/>
        <v>1.3376103702952749</v>
      </c>
      <c r="AR15" s="5">
        <f t="shared" si="11"/>
        <v>-5.6801026245237009E-2</v>
      </c>
      <c r="AS15" s="5">
        <f t="shared" si="5"/>
        <v>1.4267547868519208</v>
      </c>
      <c r="AT15">
        <f t="shared" si="12"/>
        <v>3.4138932529304737</v>
      </c>
      <c r="AU15" s="3">
        <f t="shared" si="13"/>
        <v>-3.7800400099274468E-2</v>
      </c>
      <c r="AV15">
        <f t="shared" si="20"/>
        <v>-2.7871248891729508</v>
      </c>
      <c r="AW15" s="3">
        <f t="shared" si="14"/>
        <v>0.13014121470936077</v>
      </c>
      <c r="AX15">
        <f t="shared" si="21"/>
        <v>12.296332999740828</v>
      </c>
      <c r="AY15" s="5">
        <f t="shared" si="6"/>
        <v>1390.7012273019604</v>
      </c>
    </row>
    <row r="16" spans="1:67" x14ac:dyDescent="0.25">
      <c r="A16" s="1">
        <v>65.952929557499999</v>
      </c>
      <c r="B16" s="1">
        <v>75.773208124799993</v>
      </c>
      <c r="C16" s="1">
        <v>11.1346264815</v>
      </c>
      <c r="D16" s="1">
        <v>70.619500411399997</v>
      </c>
      <c r="E16" s="1">
        <v>11.799602413700001</v>
      </c>
      <c r="F16" s="1">
        <v>24.525670809699999</v>
      </c>
      <c r="G16" s="1">
        <v>10.3600222098</v>
      </c>
      <c r="H16" s="1">
        <v>0.73365736169499995</v>
      </c>
      <c r="I16" s="1">
        <v>6.6933300748300004</v>
      </c>
      <c r="J16" s="1">
        <v>1.7339082423000001</v>
      </c>
      <c r="K16" s="1">
        <v>4.7964445356200001</v>
      </c>
      <c r="L16" s="1">
        <v>0.82794103186699997</v>
      </c>
      <c r="M16" s="1">
        <v>1.29565835449</v>
      </c>
      <c r="N16" s="1">
        <v>1.34887103546</v>
      </c>
      <c r="O16" s="1">
        <v>3.6619292665100001</v>
      </c>
      <c r="P16" s="1">
        <v>14.002493208000001</v>
      </c>
      <c r="Q16" s="1">
        <v>-9.3913404503000013</v>
      </c>
      <c r="R16" s="1">
        <v>47241</v>
      </c>
      <c r="S16" s="1">
        <v>474357.09370600001</v>
      </c>
      <c r="T16" s="1">
        <v>502539.58143700002</v>
      </c>
      <c r="U16" s="1">
        <v>1553691.84161</v>
      </c>
      <c r="V16" s="1">
        <v>1987.0856745799999</v>
      </c>
      <c r="W16" s="1">
        <v>1235.5145351199999</v>
      </c>
      <c r="X16" s="1">
        <v>461077.87181799999</v>
      </c>
      <c r="Y16" s="1">
        <v>487475.23964699998</v>
      </c>
      <c r="Z16" s="1">
        <v>1480298.7823300001</v>
      </c>
      <c r="AA16" s="1">
        <v>1.7067560853699999E-4</v>
      </c>
      <c r="AB16">
        <f t="shared" si="0"/>
        <v>-3.8642283905737873</v>
      </c>
      <c r="AC16" s="5">
        <f t="shared" si="7"/>
        <v>2.0614905146646674</v>
      </c>
      <c r="AD16" s="5">
        <f t="shared" si="8"/>
        <v>-5.9257189052384547</v>
      </c>
      <c r="AE16" s="4">
        <f t="shared" si="9"/>
        <v>15.290569338191263</v>
      </c>
      <c r="AF16" s="5">
        <f t="shared" si="1"/>
        <v>-10.865474994573788</v>
      </c>
      <c r="AG16" s="3">
        <f t="shared" si="10"/>
        <v>-1.1448073434089707</v>
      </c>
      <c r="AH16" s="3">
        <f t="shared" si="10"/>
        <v>1.401601349770571</v>
      </c>
      <c r="AI16" s="5">
        <f t="shared" si="15"/>
        <v>0.81678527464058515</v>
      </c>
      <c r="AJ16" s="5">
        <f t="shared" si="16"/>
        <v>0.31046726145566034</v>
      </c>
      <c r="AK16" s="5">
        <f t="shared" si="17"/>
        <v>0.67391325842643168</v>
      </c>
      <c r="AL16">
        <f t="shared" si="2"/>
        <v>809617.2979316666</v>
      </c>
      <c r="AM16">
        <f t="shared" si="3"/>
        <v>1006022.2265975</v>
      </c>
      <c r="AN16" s="3">
        <f t="shared" si="18"/>
        <v>-0.6731530854818828</v>
      </c>
      <c r="AO16">
        <f t="shared" si="4"/>
        <v>-0.42074805246510405</v>
      </c>
      <c r="AP16" s="3">
        <v>64071.330653885612</v>
      </c>
      <c r="AQ16" s="5">
        <f t="shared" si="19"/>
        <v>1.242589837405389</v>
      </c>
      <c r="AR16" s="5">
        <f t="shared" si="11"/>
        <v>-4.9062774789068821E-2</v>
      </c>
      <c r="AS16" s="5">
        <f t="shared" si="5"/>
        <v>1.4438092414250847</v>
      </c>
      <c r="AT16">
        <f t="shared" si="12"/>
        <v>3.1211721609214726</v>
      </c>
      <c r="AU16" s="3">
        <f t="shared" si="13"/>
        <v>0.27286304986498744</v>
      </c>
      <c r="AV16">
        <f t="shared" si="20"/>
        <v>-2.5142618393079634</v>
      </c>
      <c r="AW16" s="3">
        <f t="shared" si="14"/>
        <v>-0.87887865723953851</v>
      </c>
      <c r="AX16">
        <f t="shared" si="21"/>
        <v>11.417454342501291</v>
      </c>
      <c r="AY16" s="5">
        <f t="shared" si="6"/>
        <v>1181.3090715573342</v>
      </c>
    </row>
    <row r="17" spans="1:51" x14ac:dyDescent="0.25">
      <c r="A17" s="1">
        <v>65.988671707600005</v>
      </c>
      <c r="B17" s="1">
        <v>73.800077421699996</v>
      </c>
      <c r="C17" s="1">
        <v>8.5550972290399994</v>
      </c>
      <c r="D17" s="1">
        <v>75.774407424499998</v>
      </c>
      <c r="E17" s="1">
        <v>12.6069770185</v>
      </c>
      <c r="F17" s="1">
        <v>26.566372986499999</v>
      </c>
      <c r="G17" s="1">
        <v>10.7822093625</v>
      </c>
      <c r="H17" s="1">
        <v>0.75989913274300003</v>
      </c>
      <c r="I17" s="1">
        <v>7.4152342890399998</v>
      </c>
      <c r="J17" s="1">
        <v>2.1571860727800001</v>
      </c>
      <c r="K17" s="1">
        <v>5.2026006994299996</v>
      </c>
      <c r="L17" s="1">
        <v>0.87538951307299995</v>
      </c>
      <c r="M17" s="1">
        <v>1.43425087445</v>
      </c>
      <c r="N17" s="1">
        <v>1.38319509943</v>
      </c>
      <c r="O17" s="1">
        <v>3.2419716913599999</v>
      </c>
      <c r="P17" s="1">
        <v>15.0035169698</v>
      </c>
      <c r="Q17" s="1">
        <v>-10.296359480630001</v>
      </c>
      <c r="R17" s="1">
        <v>47060</v>
      </c>
      <c r="S17" s="1">
        <v>476358.541883</v>
      </c>
      <c r="T17" s="1">
        <v>498039.555987</v>
      </c>
      <c r="U17" s="1">
        <v>1491755.2055899999</v>
      </c>
      <c r="V17" s="1">
        <v>1910.10717892</v>
      </c>
      <c r="W17" s="1">
        <v>1165.1905865199999</v>
      </c>
      <c r="X17" s="1">
        <v>453299.166631</v>
      </c>
      <c r="Y17" s="1">
        <v>481726.16445600003</v>
      </c>
      <c r="Z17" s="1">
        <v>1405595.85201</v>
      </c>
      <c r="AA17" s="1">
        <v>1.8291186408100001E-4</v>
      </c>
      <c r="AB17">
        <f t="shared" si="0"/>
        <v>-5.4363852433199522</v>
      </c>
      <c r="AC17" s="5">
        <f t="shared" si="7"/>
        <v>2.0337872691598444</v>
      </c>
      <c r="AD17" s="5">
        <f t="shared" si="8"/>
        <v>-7.4701725124797971</v>
      </c>
      <c r="AE17" s="4">
        <f t="shared" si="9"/>
        <v>16.815645384239986</v>
      </c>
      <c r="AF17" s="5">
        <f t="shared" si="1"/>
        <v>-12.938143728219952</v>
      </c>
      <c r="AG17" s="3">
        <f t="shared" si="10"/>
        <v>-1.5444536072413424</v>
      </c>
      <c r="AH17" s="3">
        <f t="shared" si="10"/>
        <v>1.5250760460487225</v>
      </c>
      <c r="AI17" s="5">
        <f t="shared" si="15"/>
        <v>1.0127059639044391</v>
      </c>
      <c r="AJ17" s="5">
        <f t="shared" si="16"/>
        <v>0.32421978354822667</v>
      </c>
      <c r="AK17" s="5">
        <f t="shared" si="17"/>
        <v>0.86583476862224251</v>
      </c>
      <c r="AL17">
        <f t="shared" si="2"/>
        <v>780207.06103233341</v>
      </c>
      <c r="AM17">
        <f t="shared" si="3"/>
        <v>938083.18646650005</v>
      </c>
      <c r="AN17" s="3">
        <f t="shared" si="18"/>
        <v>-0.68175247441183295</v>
      </c>
      <c r="AO17">
        <f t="shared" si="4"/>
        <v>-0.44561755205744158</v>
      </c>
      <c r="AP17" s="3">
        <v>64071.330653885612</v>
      </c>
      <c r="AQ17" s="5">
        <f t="shared" si="19"/>
        <v>1.2023515721906852</v>
      </c>
      <c r="AR17" s="5">
        <f t="shared" si="11"/>
        <v>-4.2005363049182322E-2</v>
      </c>
      <c r="AS17" s="5">
        <f t="shared" si="5"/>
        <v>1.4548658322330144</v>
      </c>
      <c r="AT17">
        <f t="shared" si="12"/>
        <v>3.0065406899210845</v>
      </c>
      <c r="AU17" s="3">
        <f t="shared" si="13"/>
        <v>0.1097029598576225</v>
      </c>
      <c r="AV17">
        <f t="shared" si="20"/>
        <v>-2.4045588794503407</v>
      </c>
      <c r="AW17" s="3">
        <f t="shared" si="14"/>
        <v>-0.33835985780091848</v>
      </c>
      <c r="AX17">
        <f t="shared" si="21"/>
        <v>11.079094484700372</v>
      </c>
      <c r="AY17" s="5">
        <f t="shared" si="6"/>
        <v>1113.11345449385</v>
      </c>
    </row>
    <row r="18" spans="1:51" x14ac:dyDescent="0.25">
      <c r="A18" s="1">
        <v>65.279167170600005</v>
      </c>
      <c r="B18" s="1">
        <v>71.4410659869</v>
      </c>
      <c r="C18" s="1">
        <v>7.0065592246300001</v>
      </c>
      <c r="D18" s="1">
        <v>80.0222956705</v>
      </c>
      <c r="E18" s="1">
        <v>13.1308259455</v>
      </c>
      <c r="F18" s="1">
        <v>28.7883952227</v>
      </c>
      <c r="G18" s="1">
        <v>11.426563424599999</v>
      </c>
      <c r="H18" s="1">
        <v>0.77403518719599995</v>
      </c>
      <c r="I18" s="1">
        <v>8.1893998877499996</v>
      </c>
      <c r="J18" s="1">
        <v>2.5305549113699999</v>
      </c>
      <c r="K18" s="1">
        <v>5.5564536557000004</v>
      </c>
      <c r="L18" s="1">
        <v>0.94072271613799996</v>
      </c>
      <c r="M18" s="1">
        <v>1.6006228419599999</v>
      </c>
      <c r="N18" s="1">
        <v>1.3885055556000001</v>
      </c>
      <c r="O18" s="1">
        <v>2.8115080826700001</v>
      </c>
      <c r="P18" s="1">
        <v>16.002823939900001</v>
      </c>
      <c r="Q18" s="1">
        <v>-11.264230420830001</v>
      </c>
      <c r="R18" s="1">
        <v>46884</v>
      </c>
      <c r="S18" s="1">
        <v>451173.36648899998</v>
      </c>
      <c r="T18" s="1">
        <v>476166.21681299998</v>
      </c>
      <c r="U18" s="1">
        <v>1329277.47419</v>
      </c>
      <c r="V18" s="1">
        <v>1801.52854297</v>
      </c>
      <c r="W18" s="1">
        <v>1078.05583849</v>
      </c>
      <c r="X18" s="1">
        <v>442942.23284800001</v>
      </c>
      <c r="Y18" s="1">
        <v>470477.36993500002</v>
      </c>
      <c r="Z18" s="1">
        <v>1309970.1303900001</v>
      </c>
      <c r="AA18" s="1">
        <v>2.42762983868E-4</v>
      </c>
      <c r="AB18">
        <f t="shared" si="0"/>
        <v>-6.2832829179633842</v>
      </c>
      <c r="AC18" s="5">
        <f t="shared" si="7"/>
        <v>1.9958235298477638</v>
      </c>
      <c r="AD18" s="5">
        <f t="shared" si="8"/>
        <v>-8.2791064478111487</v>
      </c>
      <c r="AE18" s="4">
        <f t="shared" si="9"/>
        <v>18.09725157922113</v>
      </c>
      <c r="AF18" s="5">
        <f t="shared" si="1"/>
        <v>-14.284694887913385</v>
      </c>
      <c r="AG18" s="3">
        <f t="shared" si="10"/>
        <v>-0.80893393533135161</v>
      </c>
      <c r="AH18" s="3">
        <f t="shared" si="10"/>
        <v>1.2816061949811441</v>
      </c>
      <c r="AI18" s="5">
        <f t="shared" si="15"/>
        <v>0.63118759764051635</v>
      </c>
      <c r="AJ18" s="5">
        <f t="shared" si="16"/>
        <v>0.33679951444171963</v>
      </c>
      <c r="AK18" s="5">
        <f t="shared" si="17"/>
        <v>0.47874515191389477</v>
      </c>
      <c r="AL18">
        <f t="shared" si="2"/>
        <v>741129.91105766676</v>
      </c>
      <c r="AM18">
        <f t="shared" si="3"/>
        <v>853260.32899850002</v>
      </c>
      <c r="AN18" s="3">
        <f t="shared" si="18"/>
        <v>-0.68969629751951456</v>
      </c>
      <c r="AO18">
        <f t="shared" si="4"/>
        <v>-0.48167166372409875</v>
      </c>
      <c r="AP18" s="3">
        <v>64071.330653885612</v>
      </c>
      <c r="AQ18" s="5">
        <f t="shared" si="19"/>
        <v>1.1512965760359233</v>
      </c>
      <c r="AR18" s="5">
        <f t="shared" si="11"/>
        <v>-3.6934103679379125E-2</v>
      </c>
      <c r="AS18" s="5">
        <f t="shared" si="5"/>
        <v>1.4655083420472426</v>
      </c>
      <c r="AT18">
        <f t="shared" si="12"/>
        <v>2.8682768059691139</v>
      </c>
      <c r="AU18" s="3">
        <f t="shared" si="13"/>
        <v>0.14307499247322211</v>
      </c>
      <c r="AV18">
        <f t="shared" si="20"/>
        <v>-2.2614838869771186</v>
      </c>
      <c r="AW18" s="3">
        <f t="shared" si="14"/>
        <v>-0.42480759721516803</v>
      </c>
      <c r="AX18">
        <f t="shared" si="21"/>
        <v>10.654286887485204</v>
      </c>
      <c r="AY18" s="5">
        <f t="shared" si="6"/>
        <v>1029.2702145734695</v>
      </c>
    </row>
  </sheetData>
  <phoneticPr fontId="1"/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2016-01-21T14:30:46Z</dcterms:created>
  <dcterms:modified xsi:type="dcterms:W3CDTF">2016-03-13T12:54:13Z</dcterms:modified>
  <dc:language>en-US</dc:language>
</cp:coreProperties>
</file>