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M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3" i="1"/>
  <c r="AI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K3" i="1"/>
  <c r="AO2" i="1" l="1"/>
  <c r="AC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2" i="1"/>
  <c r="AD3" i="1" l="1"/>
  <c r="AI4" i="1" s="1"/>
  <c r="AV2" i="1"/>
  <c r="AQ18" i="1" l="1"/>
  <c r="AV18" i="1" s="1"/>
  <c r="AL18" i="1"/>
  <c r="AK18" i="1"/>
  <c r="AJ18" i="1"/>
  <c r="AB18" i="1"/>
  <c r="AQ17" i="1"/>
  <c r="AV17" i="1" s="1"/>
  <c r="AL17" i="1"/>
  <c r="AK17" i="1"/>
  <c r="AJ17" i="1"/>
  <c r="AB17" i="1"/>
  <c r="AQ16" i="1"/>
  <c r="AV16" i="1" s="1"/>
  <c r="AL16" i="1"/>
  <c r="AK16" i="1"/>
  <c r="AJ16" i="1"/>
  <c r="AB16" i="1"/>
  <c r="AQ15" i="1"/>
  <c r="AV15" i="1" s="1"/>
  <c r="AL15" i="1"/>
  <c r="AK15" i="1"/>
  <c r="AJ15" i="1"/>
  <c r="AB15" i="1"/>
  <c r="AQ14" i="1"/>
  <c r="AV14" i="1" s="1"/>
  <c r="AL14" i="1"/>
  <c r="AK14" i="1"/>
  <c r="AJ14" i="1"/>
  <c r="AB14" i="1"/>
  <c r="AQ13" i="1"/>
  <c r="AV13" i="1" s="1"/>
  <c r="AL13" i="1"/>
  <c r="AK13" i="1"/>
  <c r="AJ13" i="1"/>
  <c r="AB13" i="1"/>
  <c r="AQ12" i="1"/>
  <c r="AV12" i="1" s="1"/>
  <c r="AL12" i="1"/>
  <c r="AK12" i="1"/>
  <c r="AJ12" i="1"/>
  <c r="AB12" i="1"/>
  <c r="AQ11" i="1"/>
  <c r="AV11" i="1" s="1"/>
  <c r="AL11" i="1"/>
  <c r="AK11" i="1"/>
  <c r="AJ11" i="1"/>
  <c r="AB11" i="1"/>
  <c r="BL10" i="1"/>
  <c r="BK10" i="1"/>
  <c r="AQ10" i="1"/>
  <c r="AV10" i="1" s="1"/>
  <c r="AL10" i="1"/>
  <c r="AK10" i="1"/>
  <c r="AJ10" i="1"/>
  <c r="AB10" i="1"/>
  <c r="AQ9" i="1"/>
  <c r="AV9" i="1" s="1"/>
  <c r="AL9" i="1"/>
  <c r="AK9" i="1"/>
  <c r="AJ9" i="1"/>
  <c r="AB9" i="1"/>
  <c r="AQ8" i="1"/>
  <c r="AV8" i="1" s="1"/>
  <c r="AL8" i="1"/>
  <c r="AK8" i="1"/>
  <c r="AJ8" i="1"/>
  <c r="AB8" i="1"/>
  <c r="AQ7" i="1"/>
  <c r="AV7" i="1" s="1"/>
  <c r="AL7" i="1"/>
  <c r="AK7" i="1"/>
  <c r="AJ7" i="1"/>
  <c r="AB7" i="1"/>
  <c r="AQ6" i="1"/>
  <c r="AV6" i="1" s="1"/>
  <c r="AL6" i="1"/>
  <c r="AK6" i="1"/>
  <c r="AJ6" i="1"/>
  <c r="AB6" i="1"/>
  <c r="AQ5" i="1"/>
  <c r="AV5" i="1" s="1"/>
  <c r="AL5" i="1"/>
  <c r="AK5" i="1"/>
  <c r="AJ5" i="1"/>
  <c r="AB5" i="1"/>
  <c r="AQ4" i="1"/>
  <c r="AV4" i="1" s="1"/>
  <c r="AL4" i="1"/>
  <c r="AK4" i="1"/>
  <c r="AB4" i="1"/>
  <c r="AQ3" i="1"/>
  <c r="AV3" i="1" s="1"/>
  <c r="AL3" i="1"/>
  <c r="AJ3" i="1"/>
  <c r="AH3" i="1"/>
  <c r="AB3" i="1"/>
  <c r="AL2" i="1"/>
  <c r="AK2" i="1"/>
  <c r="AF2" i="1"/>
  <c r="AD2" i="1"/>
  <c r="AB2" i="1"/>
  <c r="AN8" i="1" l="1"/>
  <c r="AR8" i="1" s="1"/>
  <c r="AN16" i="1"/>
  <c r="AT16" i="1" s="1"/>
  <c r="AN17" i="1"/>
  <c r="AR17" i="1" s="1"/>
  <c r="AN9" i="1"/>
  <c r="AT9" i="1" s="1"/>
  <c r="AN15" i="1"/>
  <c r="AT15" i="1" s="1"/>
  <c r="AN5" i="1"/>
  <c r="AT5" i="1" s="1"/>
  <c r="AN11" i="1"/>
  <c r="AT11" i="1" s="1"/>
  <c r="AN6" i="1"/>
  <c r="AR6" i="1" s="1"/>
  <c r="AN10" i="1"/>
  <c r="AT10" i="1" s="1"/>
  <c r="AN7" i="1"/>
  <c r="AR7" i="1" s="1"/>
  <c r="AT8" i="1"/>
  <c r="AN13" i="1"/>
  <c r="AR13" i="1" s="1"/>
  <c r="AN14" i="1"/>
  <c r="AR14" i="1" s="1"/>
  <c r="AR16" i="1"/>
  <c r="AN18" i="1"/>
  <c r="AR18" i="1" s="1"/>
  <c r="AN12" i="1"/>
  <c r="AR12" i="1" s="1"/>
  <c r="AJ4" i="1"/>
  <c r="AN4" i="1" s="1"/>
  <c r="AR4" i="1" s="1"/>
  <c r="AN3" i="1"/>
  <c r="AT3" i="1" l="1"/>
  <c r="AU3" i="1" s="1"/>
  <c r="AR3" i="1"/>
  <c r="AS3" i="1" s="1"/>
  <c r="AS4" i="1" s="1"/>
  <c r="AR11" i="1"/>
  <c r="AR10" i="1"/>
  <c r="AT18" i="1"/>
  <c r="AR5" i="1"/>
  <c r="AT12" i="1"/>
  <c r="AT6" i="1"/>
  <c r="AR15" i="1"/>
  <c r="AR9" i="1"/>
  <c r="AT17" i="1"/>
  <c r="AT7" i="1"/>
  <c r="AT14" i="1"/>
  <c r="AT13" i="1"/>
  <c r="AT4" i="1"/>
  <c r="AU4" i="1" s="1"/>
  <c r="AU5" i="1" s="1"/>
  <c r="AS5" i="1" l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U6" i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J2" i="1"/>
  <c r="AN2" i="1" s="1"/>
</calcChain>
</file>

<file path=xl/sharedStrings.xml><?xml version="1.0" encoding="utf-8"?>
<sst xmlns="http://schemas.openxmlformats.org/spreadsheetml/2006/main" count="50" uniqueCount="50">
  <si>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</si>
  <si>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</si>
  <si>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</si>
  <si>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</si>
  <si>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</si>
  <si>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</si>
  <si>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</si>
  <si>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</si>
  <si>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</si>
  <si>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</si>
  <si>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</si>
  <si>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</si>
  <si>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</si>
  <si>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</si>
  <si>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</si>
  <si>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</si>
  <si>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</si>
  <si>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</si>
  <si>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</si>
  <si>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</si>
  <si>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</si>
  <si>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</si>
  <si>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</si>
  <si>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</si>
  <si>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</si>
  <si>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</si>
  <si>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</si>
  <si>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</si>
  <si>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</si>
  <si>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</si>
  <si>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</si>
  <si>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</si>
  <si>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</si>
  <si>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</si>
  <si>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</si>
  <si>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</si>
  <si>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</si>
  <si>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</si>
  <si>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</si>
  <si>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</si>
  <si>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</si>
  <si>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</si>
  <si>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</si>
  <si>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</si>
  <si>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dratio</t>
    <phoneticPr fontId="1"/>
  </si>
  <si>
    <t>K_p</t>
    <phoneticPr fontId="1"/>
  </si>
  <si>
    <t>dev/deq_pred</t>
    <phoneticPr fontId="1"/>
  </si>
  <si>
    <t>s_n_real_pred</t>
    <phoneticPr fontId="1"/>
  </si>
  <si>
    <t>eq</t>
    <phoneticPr fontId="1"/>
  </si>
  <si>
    <t>dev_pla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</si>
</sst>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3664"/>
        <c:axId val="64174224"/>
      </c:scatterChart>
      <c:valAx>
        <c:axId val="641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74224"/>
        <c:crosses val="autoZero"/>
        <c:crossBetween val="midCat"/>
      </c:valAx>
      <c:valAx>
        <c:axId val="641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</a:t>
            </a:r>
            <a:r>
              <a:rPr lang="en-US" altLang="ja-JP" baseline="0"/>
              <a:t> vs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Sheet1!$AK$2:$AK$13</c:f>
              <c:numCache>
                <c:formatCode>General</c:formatCode>
                <c:ptCount val="12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</c:numCache>
            </c:numRef>
          </c:xVal>
          <c:yVal>
            <c:numRef>
              <c:f>Sheet1!$AP$2:$AP$13</c:f>
              <c:numCache>
                <c:formatCode>General</c:formatCode>
                <c:ptCount val="12"/>
                <c:pt idx="0">
                  <c:v>1.2607590421870807</c:v>
                </c:pt>
                <c:pt idx="1">
                  <c:v>1.2873799820723497</c:v>
                </c:pt>
                <c:pt idx="2">
                  <c:v>1.3508682565092953</c:v>
                </c:pt>
                <c:pt idx="3">
                  <c:v>1.3710726704289367</c:v>
                </c:pt>
                <c:pt idx="4">
                  <c:v>1.3975043298953405</c:v>
                </c:pt>
                <c:pt idx="5">
                  <c:v>1.412331312531679</c:v>
                </c:pt>
                <c:pt idx="6">
                  <c:v>1.4178547208063292</c:v>
                </c:pt>
                <c:pt idx="7">
                  <c:v>1.420428035919691</c:v>
                </c:pt>
                <c:pt idx="8">
                  <c:v>1.4222568698871758</c:v>
                </c:pt>
                <c:pt idx="9">
                  <c:v>1.415398512864448</c:v>
                </c:pt>
                <c:pt idx="10">
                  <c:v>1.4079733778806431</c:v>
                </c:pt>
                <c:pt idx="11">
                  <c:v>1.3980944953263841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[1]Sheet1!$AK$2:$AK$11</c:f>
              <c:numCache>
                <c:formatCode>General</c:formatCode>
                <c:ptCount val="10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</c:numCache>
            </c:numRef>
          </c:xVal>
          <c:yVal>
            <c:numRef>
              <c:f>[1]Sheet1!$AP$2:$AP$11</c:f>
              <c:numCache>
                <c:formatCode>General</c:formatCode>
                <c:ptCount val="10"/>
                <c:pt idx="0">
                  <c:v>1.3817837640450785</c:v>
                </c:pt>
                <c:pt idx="1">
                  <c:v>1.3625837364055839</c:v>
                </c:pt>
                <c:pt idx="2">
                  <c:v>1.4620074972829318</c:v>
                </c:pt>
                <c:pt idx="3">
                  <c:v>1.5118113914496207</c:v>
                </c:pt>
                <c:pt idx="4">
                  <c:v>1.5347109124734899</c:v>
                </c:pt>
                <c:pt idx="5">
                  <c:v>1.5483504356166418</c:v>
                </c:pt>
                <c:pt idx="6">
                  <c:v>1.5605914814069928</c:v>
                </c:pt>
                <c:pt idx="7">
                  <c:v>1.563375740302964</c:v>
                </c:pt>
                <c:pt idx="8">
                  <c:v>1.5624116610317862</c:v>
                </c:pt>
                <c:pt idx="9">
                  <c:v>1.5567284342015653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[2]Sheet1!$AK$2:$AK$17</c:f>
              <c:numCache>
                <c:formatCode>General</c:formatCode>
                <c:ptCount val="16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</c:numCache>
            </c:numRef>
          </c:xVal>
          <c:yVal>
            <c:numRef>
              <c:f>[2]Sheet1!$AP$2:$AP$17</c:f>
              <c:numCache>
                <c:formatCode>General</c:formatCode>
                <c:ptCount val="16"/>
                <c:pt idx="0">
                  <c:v>1.1686640599807525</c:v>
                </c:pt>
                <c:pt idx="1">
                  <c:v>1.1913183299181493</c:v>
                </c:pt>
                <c:pt idx="2">
                  <c:v>1.2416889411726091</c:v>
                </c:pt>
                <c:pt idx="3">
                  <c:v>1.2717737365754307</c:v>
                </c:pt>
                <c:pt idx="4">
                  <c:v>1.3045855343355153</c:v>
                </c:pt>
                <c:pt idx="5">
                  <c:v>1.326301837188895</c:v>
                </c:pt>
                <c:pt idx="6">
                  <c:v>1.3362703631270985</c:v>
                </c:pt>
                <c:pt idx="7">
                  <c:v>1.3440925715499821</c:v>
                </c:pt>
                <c:pt idx="8">
                  <c:v>1.344498339943635</c:v>
                </c:pt>
                <c:pt idx="9">
                  <c:v>1.3404789959502508</c:v>
                </c:pt>
                <c:pt idx="10">
                  <c:v>1.3363264367099101</c:v>
                </c:pt>
                <c:pt idx="11">
                  <c:v>1.3285683804083501</c:v>
                </c:pt>
                <c:pt idx="12">
                  <c:v>1.3170671445191622</c:v>
                </c:pt>
                <c:pt idx="13">
                  <c:v>1.3081084034470469</c:v>
                </c:pt>
                <c:pt idx="14">
                  <c:v>1.2991632296306435</c:v>
                </c:pt>
                <c:pt idx="15">
                  <c:v>1.2878623402009355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[3]Sheet1!$AK$2:$AK$12</c:f>
              <c:numCache>
                <c:formatCode>General</c:formatCode>
                <c:ptCount val="1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</c:numCache>
            </c:numRef>
          </c:xVal>
          <c:yVal>
            <c:numRef>
              <c:f>[3]Sheet1!$AP$2:$AP$12</c:f>
              <c:numCache>
                <c:formatCode>General</c:formatCode>
                <c:ptCount val="11"/>
                <c:pt idx="0">
                  <c:v>1.3393829194319284</c:v>
                </c:pt>
                <c:pt idx="1">
                  <c:v>1.3530789263599041</c:v>
                </c:pt>
                <c:pt idx="2">
                  <c:v>1.421262848003912</c:v>
                </c:pt>
                <c:pt idx="3">
                  <c:v>1.4498992998035272</c:v>
                </c:pt>
                <c:pt idx="4">
                  <c:v>1.4697214087143282</c:v>
                </c:pt>
                <c:pt idx="5">
                  <c:v>1.4821583066755686</c:v>
                </c:pt>
                <c:pt idx="6">
                  <c:v>1.4872353745860825</c:v>
                </c:pt>
                <c:pt idx="7">
                  <c:v>1.4875666419633369</c:v>
                </c:pt>
                <c:pt idx="8">
                  <c:v>1.4867419177904724</c:v>
                </c:pt>
                <c:pt idx="9">
                  <c:v>1.4799446551527975</c:v>
                </c:pt>
                <c:pt idx="10">
                  <c:v>1.4666541135268127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[4]Sheet1!$AK$2:$AK$16</c:f>
              <c:numCache>
                <c:formatCode>General</c:formatCode>
                <c:ptCount val="15"/>
                <c:pt idx="0">
                  <c:v>2691.0299018966666</c:v>
                </c:pt>
                <c:pt idx="1">
                  <c:v>37703.912981300004</c:v>
                </c:pt>
                <c:pt idx="2">
                  <c:v>106787.34644183335</c:v>
                </c:pt>
                <c:pt idx="3">
                  <c:v>198464.7302633333</c:v>
                </c:pt>
                <c:pt idx="4">
                  <c:v>312549.49699266668</c:v>
                </c:pt>
                <c:pt idx="5">
                  <c:v>441452.11121466663</c:v>
                </c:pt>
                <c:pt idx="6">
                  <c:v>579660.74060000002</c:v>
                </c:pt>
                <c:pt idx="7">
                  <c:v>725093.87252199987</c:v>
                </c:pt>
                <c:pt idx="8">
                  <c:v>876017.18164433341</c:v>
                </c:pt>
                <c:pt idx="9">
                  <c:v>1028448.6459476665</c:v>
                </c:pt>
                <c:pt idx="10">
                  <c:v>1180226.3532186665</c:v>
                </c:pt>
                <c:pt idx="11">
                  <c:v>1330848.3509603334</c:v>
                </c:pt>
                <c:pt idx="12">
                  <c:v>1474401.9476263335</c:v>
                </c:pt>
                <c:pt idx="13">
                  <c:v>1613592.7783003331</c:v>
                </c:pt>
                <c:pt idx="14">
                  <c:v>1738391.8924673332</c:v>
                </c:pt>
              </c:numCache>
            </c:numRef>
          </c:xVal>
          <c:yVal>
            <c:numRef>
              <c:f>[4]Sheet1!$AP$2:$AP$16</c:f>
              <c:numCache>
                <c:formatCode>General</c:formatCode>
                <c:ptCount val="15"/>
                <c:pt idx="0">
                  <c:v>1.1990975425173505</c:v>
                </c:pt>
                <c:pt idx="1">
                  <c:v>1.2251587129845241</c:v>
                </c:pt>
                <c:pt idx="2">
                  <c:v>1.2784263623088694</c:v>
                </c:pt>
                <c:pt idx="3">
                  <c:v>1.3063606872439839</c:v>
                </c:pt>
                <c:pt idx="4">
                  <c:v>1.3363225871334541</c:v>
                </c:pt>
                <c:pt idx="5">
                  <c:v>1.3552226259816862</c:v>
                </c:pt>
                <c:pt idx="6">
                  <c:v>1.3656121190916477</c:v>
                </c:pt>
                <c:pt idx="7">
                  <c:v>1.3701639862593882</c:v>
                </c:pt>
                <c:pt idx="8">
                  <c:v>1.3715407903224339</c:v>
                </c:pt>
                <c:pt idx="9">
                  <c:v>1.3658395995058552</c:v>
                </c:pt>
                <c:pt idx="10">
                  <c:v>1.3588172543414407</c:v>
                </c:pt>
                <c:pt idx="11">
                  <c:v>1.3515009622558487</c:v>
                </c:pt>
                <c:pt idx="12">
                  <c:v>1.3411157643469349</c:v>
                </c:pt>
                <c:pt idx="13">
                  <c:v>1.3291799095516921</c:v>
                </c:pt>
                <c:pt idx="14">
                  <c:v>1.3147613573283785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[5]Sheet1!$AK$2:$AK$18</c:f>
              <c:numCache>
                <c:formatCode>General</c:formatCode>
                <c:ptCount val="17"/>
                <c:pt idx="0">
                  <c:v>2740.1550688233333</c:v>
                </c:pt>
                <c:pt idx="1">
                  <c:v>48151.410099266672</c:v>
                </c:pt>
                <c:pt idx="2">
                  <c:v>140023.73074589999</c:v>
                </c:pt>
                <c:pt idx="3">
                  <c:v>272538.02467499999</c:v>
                </c:pt>
                <c:pt idx="4">
                  <c:v>439740.92971766664</c:v>
                </c:pt>
                <c:pt idx="5">
                  <c:v>633283.23345866671</c:v>
                </c:pt>
                <c:pt idx="6">
                  <c:v>847290.0021876666</c:v>
                </c:pt>
                <c:pt idx="7">
                  <c:v>1079249.2642293333</c:v>
                </c:pt>
                <c:pt idx="8">
                  <c:v>1321238.2197256668</c:v>
                </c:pt>
                <c:pt idx="9">
                  <c:v>1571170.907324</c:v>
                </c:pt>
                <c:pt idx="10">
                  <c:v>1823574.0032919999</c:v>
                </c:pt>
                <c:pt idx="11">
                  <c:v>2080882.7730066665</c:v>
                </c:pt>
                <c:pt idx="12">
                  <c:v>2341769.3260366665</c:v>
                </c:pt>
                <c:pt idx="13">
                  <c:v>2595675.0318933334</c:v>
                </c:pt>
                <c:pt idx="14">
                  <c:v>2846613.1900200001</c:v>
                </c:pt>
                <c:pt idx="15">
                  <c:v>3093770.9270099998</c:v>
                </c:pt>
                <c:pt idx="16">
                  <c:v>3332502.3303733333</c:v>
                </c:pt>
              </c:numCache>
            </c:numRef>
          </c:xVal>
          <c:yVal>
            <c:numRef>
              <c:f>[5]Sheet1!$AP$2:$AP$18</c:f>
              <c:numCache>
                <c:formatCode>General</c:formatCode>
                <c:ptCount val="17"/>
                <c:pt idx="0">
                  <c:v>1.152795749100235</c:v>
                </c:pt>
                <c:pt idx="1">
                  <c:v>1.1669663571940914</c:v>
                </c:pt>
                <c:pt idx="2">
                  <c:v>1.2158920601044989</c:v>
                </c:pt>
                <c:pt idx="3">
                  <c:v>1.2496451673124684</c:v>
                </c:pt>
                <c:pt idx="4">
                  <c:v>1.2848141117287988</c:v>
                </c:pt>
                <c:pt idx="5">
                  <c:v>1.3056760128104163</c:v>
                </c:pt>
                <c:pt idx="6">
                  <c:v>1.317415772564805</c:v>
                </c:pt>
                <c:pt idx="7">
                  <c:v>1.3255875442941221</c:v>
                </c:pt>
                <c:pt idx="8">
                  <c:v>1.3274342284661271</c:v>
                </c:pt>
                <c:pt idx="9">
                  <c:v>1.3253341427608241</c:v>
                </c:pt>
                <c:pt idx="10">
                  <c:v>1.3185995104564832</c:v>
                </c:pt>
                <c:pt idx="11">
                  <c:v>1.3118749143353376</c:v>
                </c:pt>
                <c:pt idx="12">
                  <c:v>1.3056427357641143</c:v>
                </c:pt>
                <c:pt idx="13">
                  <c:v>1.2944448577155609</c:v>
                </c:pt>
                <c:pt idx="14">
                  <c:v>1.2848007050702608</c:v>
                </c:pt>
                <c:pt idx="15">
                  <c:v>1.273967379325063</c:v>
                </c:pt>
                <c:pt idx="16">
                  <c:v>1.2632841496072935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01440"/>
        <c:axId val="387297520"/>
      </c:scatterChart>
      <c:valAx>
        <c:axId val="38730144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297520"/>
        <c:crosses val="autoZero"/>
        <c:crossBetween val="midCat"/>
      </c:valAx>
      <c:valAx>
        <c:axId val="38729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30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315817470129245E-2"/>
                  <c:y val="0.24555374788202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99405336199654"/>
                  <c:y val="-0.19967124499557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14521756037434"/>
                  <c:y val="0.2872662728104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9750395280843"/>
                  <c:y val="0.32782009566508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88819880333541"/>
                  <c:y val="-8.6888035866908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42550561097028"/>
                  <c:y val="2.03813108215501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11248"/>
        <c:axId val="247011808"/>
      </c:scatterChart>
      <c:valAx>
        <c:axId val="2470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011808"/>
        <c:crosses val="autoZero"/>
        <c:crossBetween val="midCat"/>
      </c:valAx>
      <c:valAx>
        <c:axId val="247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0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e_v_pred vs e_v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-1.791459868647486E-3</c:v>
                </c:pt>
                <c:pt idx="1">
                  <c:v>3.9722500231092972E-2</c:v>
                </c:pt>
                <c:pt idx="2">
                  <c:v>-6.8739849554488641E-2</c:v>
                </c:pt>
                <c:pt idx="3">
                  <c:v>-0.25844490321487235</c:v>
                </c:pt>
                <c:pt idx="4">
                  <c:v>-0.50548088699950622</c:v>
                </c:pt>
                <c:pt idx="5">
                  <c:v>-0.77107098249662753</c:v>
                </c:pt>
                <c:pt idx="6">
                  <c:v>-1.0526191013130926</c:v>
                </c:pt>
                <c:pt idx="7">
                  <c:v>-1.4083856656714833</c:v>
                </c:pt>
                <c:pt idx="8">
                  <c:v>-1.7422358331317225</c:v>
                </c:pt>
                <c:pt idx="9">
                  <c:v>-2.1116731330565348</c:v>
                </c:pt>
                <c:pt idx="10">
                  <c:v>-2.4369365957532381</c:v>
                </c:pt>
                <c:pt idx="11">
                  <c:v>-2.8032093736796608</c:v>
                </c:pt>
              </c:numCache>
            </c:numRef>
          </c:xVal>
          <c:yVal>
            <c:numRef>
              <c:f>Sheet1!$AS$2:$AS$13</c:f>
              <c:numCache>
                <c:formatCode>General</c:formatCode>
                <c:ptCount val="12"/>
                <c:pt idx="0">
                  <c:v>0</c:v>
                </c:pt>
                <c:pt idx="1">
                  <c:v>1.6359883201727595E-2</c:v>
                </c:pt>
                <c:pt idx="2">
                  <c:v>-6.0239489574720154E-2</c:v>
                </c:pt>
                <c:pt idx="3">
                  <c:v>-0.22306074761328676</c:v>
                </c:pt>
                <c:pt idx="4">
                  <c:v>-0.47265620827461829</c:v>
                </c:pt>
                <c:pt idx="5">
                  <c:v>-0.76519960772465967</c:v>
                </c:pt>
                <c:pt idx="6">
                  <c:v>-1.0857163515126569</c:v>
                </c:pt>
                <c:pt idx="7">
                  <c:v>-1.4988787733252364</c:v>
                </c:pt>
                <c:pt idx="8">
                  <c:v>-1.8997319966092214</c:v>
                </c:pt>
                <c:pt idx="9">
                  <c:v>-2.3158721780219689</c:v>
                </c:pt>
                <c:pt idx="10">
                  <c:v>-2.6743873626225381</c:v>
                </c:pt>
                <c:pt idx="11">
                  <c:v>-3.0477314743358948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4.1123320281332334E-3</c:v>
                </c:pt>
                <c:pt idx="1">
                  <c:v>-2.0550815545431006E-2</c:v>
                </c:pt>
                <c:pt idx="2">
                  <c:v>-0.1225045745579928</c:v>
                </c:pt>
                <c:pt idx="3">
                  <c:v>-0.41528192578586187</c:v>
                </c:pt>
                <c:pt idx="4">
                  <c:v>-0.67087135837053935</c:v>
                </c:pt>
                <c:pt idx="5">
                  <c:v>-1.0733997571280911</c:v>
                </c:pt>
                <c:pt idx="6">
                  <c:v>-1.5070588901416995</c:v>
                </c:pt>
                <c:pt idx="7">
                  <c:v>-1.9892501759378227</c:v>
                </c:pt>
                <c:pt idx="8">
                  <c:v>-2.4779914792001323</c:v>
                </c:pt>
                <c:pt idx="9">
                  <c:v>-2.9766757974206981</c:v>
                </c:pt>
                <c:pt idx="10">
                  <c:v>-3.5128514038027872</c:v>
                </c:pt>
              </c:numCache>
            </c:numRef>
          </c:xVal>
          <c:yVal>
            <c:numRef>
              <c:f>[1]Sheet1!$AS$2:$AS$12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-6.1005518163690367E-3</c:v>
                </c:pt>
                <c:pt idx="2">
                  <c:v>-7.1445529944936123E-2</c:v>
                </c:pt>
                <c:pt idx="3">
                  <c:v>-0.31112968799835761</c:v>
                </c:pt>
                <c:pt idx="4">
                  <c:v>-0.54794326862706155</c:v>
                </c:pt>
                <c:pt idx="5">
                  <c:v>-0.92546506709424115</c:v>
                </c:pt>
                <c:pt idx="6">
                  <c:v>-1.3514666102044535</c:v>
                </c:pt>
                <c:pt idx="7">
                  <c:v>-1.7884347430637086</c:v>
                </c:pt>
                <c:pt idx="8">
                  <c:v>-2.2108940658183154</c:v>
                </c:pt>
                <c:pt idx="9">
                  <c:v>-2.6062169518367519</c:v>
                </c:pt>
                <c:pt idx="10">
                  <c:v>-3.0487851992120012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-6.5499854898561551E-3</c:v>
                </c:pt>
                <c:pt idx="1">
                  <c:v>4.2608907106856275E-2</c:v>
                </c:pt>
                <c:pt idx="2">
                  <c:v>8.2649588158046239E-2</c:v>
                </c:pt>
                <c:pt idx="3">
                  <c:v>-1.6296435414874244E-2</c:v>
                </c:pt>
                <c:pt idx="4">
                  <c:v>3.4610395909435709E-3</c:v>
                </c:pt>
                <c:pt idx="5">
                  <c:v>-0.16316777408101846</c:v>
                </c:pt>
                <c:pt idx="6">
                  <c:v>-0.12556712728808228</c:v>
                </c:pt>
                <c:pt idx="7">
                  <c:v>-0.32800561721896493</c:v>
                </c:pt>
                <c:pt idx="8">
                  <c:v>-0.43513287037035164</c:v>
                </c:pt>
                <c:pt idx="9">
                  <c:v>-0.56232716066481814</c:v>
                </c:pt>
                <c:pt idx="10">
                  <c:v>-0.78874669437471789</c:v>
                </c:pt>
                <c:pt idx="11">
                  <c:v>-0.95979665890377008</c:v>
                </c:pt>
                <c:pt idx="12">
                  <c:v>-1.1180510684477447</c:v>
                </c:pt>
                <c:pt idx="13">
                  <c:v>-1.2647574226514391</c:v>
                </c:pt>
                <c:pt idx="14">
                  <c:v>-1.48154443611537</c:v>
                </c:pt>
                <c:pt idx="15">
                  <c:v>-1.7012445291380978</c:v>
                </c:pt>
              </c:numCache>
            </c:numRef>
          </c:xVal>
          <c:yVal>
            <c:numRef>
              <c:f>[2]Sheet1!$AS$2:$AS$17</c:f>
              <c:numCache>
                <c:formatCode>General</c:formatCode>
                <c:ptCount val="16"/>
                <c:pt idx="0">
                  <c:v>0</c:v>
                </c:pt>
                <c:pt idx="1">
                  <c:v>5.694659081840186E-3</c:v>
                </c:pt>
                <c:pt idx="2">
                  <c:v>1.4796567568510874E-2</c:v>
                </c:pt>
                <c:pt idx="3">
                  <c:v>-1.5010086068090882E-2</c:v>
                </c:pt>
                <c:pt idx="4">
                  <c:v>-7.0113168893510859E-3</c:v>
                </c:pt>
                <c:pt idx="5">
                  <c:v>-7.9973949383817092E-2</c:v>
                </c:pt>
                <c:pt idx="6">
                  <c:v>-6.0647511816070934E-2</c:v>
                </c:pt>
                <c:pt idx="7">
                  <c:v>-0.16275419902844374</c:v>
                </c:pt>
                <c:pt idx="8">
                  <c:v>-0.22009704376686279</c:v>
                </c:pt>
                <c:pt idx="9">
                  <c:v>-0.28829998608606716</c:v>
                </c:pt>
                <c:pt idx="10">
                  <c:v>-0.40820397190881264</c:v>
                </c:pt>
                <c:pt idx="11">
                  <c:v>-0.49886694071690568</c:v>
                </c:pt>
                <c:pt idx="12">
                  <c:v>-0.57979351606818563</c:v>
                </c:pt>
                <c:pt idx="13">
                  <c:v>-0.65414788291451198</c:v>
                </c:pt>
                <c:pt idx="14">
                  <c:v>-0.75723563782790015</c:v>
                </c:pt>
                <c:pt idx="15">
                  <c:v>-0.85584274751259815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1.976499304910926E-3</c:v>
                </c:pt>
                <c:pt idx="1">
                  <c:v>4.6401803741909053E-2</c:v>
                </c:pt>
                <c:pt idx="2">
                  <c:v>-0.11171775578605481</c:v>
                </c:pt>
                <c:pt idx="3">
                  <c:v>-0.27467776220035112</c:v>
                </c:pt>
                <c:pt idx="4">
                  <c:v>-0.67004297600892682</c:v>
                </c:pt>
                <c:pt idx="5">
                  <c:v>-0.95610919056450916</c:v>
                </c:pt>
                <c:pt idx="6">
                  <c:v>-1.3807634669284308</c:v>
                </c:pt>
                <c:pt idx="7">
                  <c:v>-1.716867345426226</c:v>
                </c:pt>
                <c:pt idx="8">
                  <c:v>-2.1638823268225158</c:v>
                </c:pt>
                <c:pt idx="9">
                  <c:v>-2.6010577264068924</c:v>
                </c:pt>
                <c:pt idx="10">
                  <c:v>-2.9660501254398177</c:v>
                </c:pt>
              </c:numCache>
            </c:numRef>
          </c:xVal>
          <c:yVal>
            <c:numRef>
              <c:f>[3]Sheet1!$AS$2:$AS$12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1.8915143640328775E-2</c:v>
                </c:pt>
                <c:pt idx="2">
                  <c:v>-9.6388758778085157E-2</c:v>
                </c:pt>
                <c:pt idx="3">
                  <c:v>-0.24563068545062899</c:v>
                </c:pt>
                <c:pt idx="4">
                  <c:v>-0.63512340848305815</c:v>
                </c:pt>
                <c:pt idx="5">
                  <c:v>-0.93390353573788154</c:v>
                </c:pt>
                <c:pt idx="6">
                  <c:v>-1.3806428701782949</c:v>
                </c:pt>
                <c:pt idx="7">
                  <c:v>-1.7445419345853115</c:v>
                </c:pt>
                <c:pt idx="8">
                  <c:v>-2.2125927703757657</c:v>
                </c:pt>
                <c:pt idx="9">
                  <c:v>-2.6420896086487944</c:v>
                </c:pt>
                <c:pt idx="10">
                  <c:v>-2.9656705432511319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-4.9630710716174241E-3</c:v>
                </c:pt>
                <c:pt idx="1">
                  <c:v>8.2392266917109436E-2</c:v>
                </c:pt>
                <c:pt idx="2">
                  <c:v>7.3472519556760929E-4</c:v>
                </c:pt>
                <c:pt idx="3">
                  <c:v>-0.18669164754685919</c:v>
                </c:pt>
                <c:pt idx="4">
                  <c:v>-0.18730549272936803</c:v>
                </c:pt>
                <c:pt idx="5">
                  <c:v>-0.41885830244800104</c:v>
                </c:pt>
                <c:pt idx="6">
                  <c:v>-0.52909659675123399</c:v>
                </c:pt>
                <c:pt idx="7">
                  <c:v>-0.79395564830439103</c:v>
                </c:pt>
                <c:pt idx="8">
                  <c:v>-0.98694689024977045</c:v>
                </c:pt>
                <c:pt idx="9">
                  <c:v>-1.1671587606231832</c:v>
                </c:pt>
                <c:pt idx="10">
                  <c:v>-1.408984287446835</c:v>
                </c:pt>
                <c:pt idx="11">
                  <c:v>-1.6700049882207799</c:v>
                </c:pt>
                <c:pt idx="12">
                  <c:v>-1.9437336170164512</c:v>
                </c:pt>
                <c:pt idx="13">
                  <c:v>-2.164574964110987</c:v>
                </c:pt>
                <c:pt idx="14">
                  <c:v>-2.5235629260899493</c:v>
                </c:pt>
              </c:numCache>
            </c:numRef>
          </c:xVal>
          <c:yVal>
            <c:numRef>
              <c:f>[4]Sheet1!$AS$2:$AS$16</c:f>
              <c:numCache>
                <c:formatCode>General</c:formatCode>
                <c:ptCount val="15"/>
                <c:pt idx="0">
                  <c:v>0</c:v>
                </c:pt>
                <c:pt idx="1">
                  <c:v>1.7895882157900354E-2</c:v>
                </c:pt>
                <c:pt idx="2">
                  <c:v>-1.2343303951701176E-2</c:v>
                </c:pt>
                <c:pt idx="3">
                  <c:v>-0.10100543381285036</c:v>
                </c:pt>
                <c:pt idx="4">
                  <c:v>-0.10140034236116315</c:v>
                </c:pt>
                <c:pt idx="5">
                  <c:v>-0.25759902257905853</c:v>
                </c:pt>
                <c:pt idx="6">
                  <c:v>-0.34092030476146346</c:v>
                </c:pt>
                <c:pt idx="7">
                  <c:v>-0.54039222030868717</c:v>
                </c:pt>
                <c:pt idx="8">
                  <c:v>-0.6936332187697295</c:v>
                </c:pt>
                <c:pt idx="9">
                  <c:v>-0.83655675579231825</c:v>
                </c:pt>
                <c:pt idx="10">
                  <c:v>-1.0230016864752769</c:v>
                </c:pt>
                <c:pt idx="11">
                  <c:v>-1.2192427785364544</c:v>
                </c:pt>
                <c:pt idx="12">
                  <c:v>-1.4125206837626825</c:v>
                </c:pt>
                <c:pt idx="13">
                  <c:v>-1.5638977738002973</c:v>
                </c:pt>
                <c:pt idx="14">
                  <c:v>-1.772081103944247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-7.428133246390199E-3</c:v>
                </c:pt>
                <c:pt idx="1">
                  <c:v>3.1308253193261804E-2</c:v>
                </c:pt>
                <c:pt idx="2">
                  <c:v>0.12102343568504104</c:v>
                </c:pt>
                <c:pt idx="3">
                  <c:v>1.4298442312832949E-2</c:v>
                </c:pt>
                <c:pt idx="4">
                  <c:v>0.10155338494880284</c:v>
                </c:pt>
                <c:pt idx="5">
                  <c:v>-1.3875163871537977E-2</c:v>
                </c:pt>
                <c:pt idx="6">
                  <c:v>1.0750485478439487E-2</c:v>
                </c:pt>
                <c:pt idx="7">
                  <c:v>-0.10567072032400393</c:v>
                </c:pt>
                <c:pt idx="8">
                  <c:v>-0.14448487196443249</c:v>
                </c:pt>
                <c:pt idx="9">
                  <c:v>-0.21240506388774039</c:v>
                </c:pt>
                <c:pt idx="10">
                  <c:v>-0.36398701463464578</c:v>
                </c:pt>
                <c:pt idx="11">
                  <c:v>-0.45372567200379743</c:v>
                </c:pt>
                <c:pt idx="12">
                  <c:v>-0.55834946287223408</c:v>
                </c:pt>
                <c:pt idx="13">
                  <c:v>-0.67015685623496468</c:v>
                </c:pt>
                <c:pt idx="14">
                  <c:v>-0.76785516659826358</c:v>
                </c:pt>
                <c:pt idx="15">
                  <c:v>-0.93947877038257888</c:v>
                </c:pt>
                <c:pt idx="16">
                  <c:v>-1.0650925022705793</c:v>
                </c:pt>
              </c:numCache>
            </c:numRef>
          </c:xVal>
          <c:yVal>
            <c:numRef>
              <c:f>[5]Sheet1!$AS$2:$AS$18</c:f>
              <c:numCache>
                <c:formatCode>General</c:formatCode>
                <c:ptCount val="17"/>
                <c:pt idx="0">
                  <c:v>0</c:v>
                </c:pt>
                <c:pt idx="1">
                  <c:v>2.6837803443777769E-3</c:v>
                </c:pt>
                <c:pt idx="2">
                  <c:v>1.5402043627914889E-2</c:v>
                </c:pt>
                <c:pt idx="3">
                  <c:v>-4.8507585321765061E-3</c:v>
                </c:pt>
                <c:pt idx="4">
                  <c:v>1.8325475464964922E-2</c:v>
                </c:pt>
                <c:pt idx="5">
                  <c:v>-1.4680377231296192E-2</c:v>
                </c:pt>
                <c:pt idx="6">
                  <c:v>-6.4671693655414461E-3</c:v>
                </c:pt>
                <c:pt idx="7">
                  <c:v>-4.6182423652466914E-2</c:v>
                </c:pt>
                <c:pt idx="8">
                  <c:v>-6.0424480794225563E-2</c:v>
                </c:pt>
                <c:pt idx="9">
                  <c:v>-8.5555439312051285E-2</c:v>
                </c:pt>
                <c:pt idx="10">
                  <c:v>-0.13999376683713155</c:v>
                </c:pt>
                <c:pt idx="11">
                  <c:v>-0.17333182231183769</c:v>
                </c:pt>
                <c:pt idx="12">
                  <c:v>-0.21196160593183688</c:v>
                </c:pt>
                <c:pt idx="13">
                  <c:v>-0.2513914649642976</c:v>
                </c:pt>
                <c:pt idx="14">
                  <c:v>-0.28532463553252052</c:v>
                </c:pt>
                <c:pt idx="15">
                  <c:v>-0.34153301737422903</c:v>
                </c:pt>
                <c:pt idx="16">
                  <c:v>-0.38152363276762469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69520"/>
        <c:axId val="247470080"/>
      </c:scatterChart>
      <c:valAx>
        <c:axId val="247469520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470080"/>
        <c:crosses val="autoZero"/>
        <c:crossBetween val="midCat"/>
      </c:valAx>
      <c:valAx>
        <c:axId val="247470080"/>
        <c:scaling>
          <c:orientation val="minMax"/>
          <c:max val="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46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e_q_pred vs 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Sheet1!$AU$2:$AU$13</c:f>
              <c:numCache>
                <c:formatCode>General</c:formatCode>
                <c:ptCount val="12"/>
                <c:pt idx="0">
                  <c:v>0</c:v>
                </c:pt>
                <c:pt idx="1">
                  <c:v>0.32709375307390315</c:v>
                </c:pt>
                <c:pt idx="2">
                  <c:v>0.98316689717008643</c:v>
                </c:pt>
                <c:pt idx="3">
                  <c:v>1.8265752893114922</c:v>
                </c:pt>
                <c:pt idx="4">
                  <c:v>2.8531213318066979</c:v>
                </c:pt>
                <c:pt idx="5">
                  <c:v>3.9935708648087216</c:v>
                </c:pt>
                <c:pt idx="6">
                  <c:v>5.1796442584750855</c:v>
                </c:pt>
                <c:pt idx="7">
                  <c:v>6.4336875397190152</c:v>
                </c:pt>
                <c:pt idx="8">
                  <c:v>7.7167678563658644</c:v>
                </c:pt>
                <c:pt idx="9">
                  <c:v>8.9498668698900605</c:v>
                </c:pt>
                <c:pt idx="10">
                  <c:v>10.136992243203091</c:v>
                </c:pt>
                <c:pt idx="11">
                  <c:v>11.254522912355293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0.14936647101621081</c:v>
                </c:pt>
                <c:pt idx="2">
                  <c:v>0.75508841986944175</c:v>
                </c:pt>
                <c:pt idx="3">
                  <c:v>1.601082821865818</c:v>
                </c:pt>
                <c:pt idx="4">
                  <c:v>2.5591341305949502</c:v>
                </c:pt>
                <c:pt idx="5">
                  <c:v>3.5830978512699811</c:v>
                </c:pt>
                <c:pt idx="6">
                  <c:v>4.6777246656395617</c:v>
                </c:pt>
                <c:pt idx="7">
                  <c:v>5.7035407810337038</c:v>
                </c:pt>
                <c:pt idx="8">
                  <c:v>6.6833049568661949</c:v>
                </c:pt>
                <c:pt idx="9">
                  <c:v>7.5952180891759831</c:v>
                </c:pt>
                <c:pt idx="10">
                  <c:v>8.5484186630011685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[2]Sheet1!$AU$2:$AU$17</c:f>
              <c:numCache>
                <c:formatCode>General</c:formatCode>
                <c:ptCount val="16"/>
                <c:pt idx="0">
                  <c:v>0</c:v>
                </c:pt>
                <c:pt idx="1">
                  <c:v>9.1778258659013137E-2</c:v>
                </c:pt>
                <c:pt idx="2">
                  <c:v>0.28601455494808642</c:v>
                </c:pt>
                <c:pt idx="3">
                  <c:v>0.56672705071128959</c:v>
                </c:pt>
                <c:pt idx="4">
                  <c:v>0.93156382018010842</c:v>
                </c:pt>
                <c:pt idx="5">
                  <c:v>1.3609258590639097</c:v>
                </c:pt>
                <c:pt idx="6">
                  <c:v>1.8339957197515657</c:v>
                </c:pt>
                <c:pt idx="7">
                  <c:v>2.3447477167400077</c:v>
                </c:pt>
                <c:pt idx="8">
                  <c:v>2.8714631522925238</c:v>
                </c:pt>
                <c:pt idx="9">
                  <c:v>3.4034120897289606</c:v>
                </c:pt>
                <c:pt idx="10">
                  <c:v>3.9490582571222146</c:v>
                </c:pt>
                <c:pt idx="11">
                  <c:v>4.4904992618435129</c:v>
                </c:pt>
                <c:pt idx="12">
                  <c:v>5.0097455453866697</c:v>
                </c:pt>
                <c:pt idx="13">
                  <c:v>5.5252937247509442</c:v>
                </c:pt>
                <c:pt idx="14">
                  <c:v>6.0199394013945149</c:v>
                </c:pt>
                <c:pt idx="15">
                  <c:v>6.4907193508656835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454810747340793E-2"/>
                  <c:y val="-0.194102277668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0.36803718647389322</c:v>
                </c:pt>
                <c:pt idx="2">
                  <c:v>1.0700516495750796</c:v>
                </c:pt>
                <c:pt idx="3">
                  <c:v>1.9731369694313123</c:v>
                </c:pt>
                <c:pt idx="4">
                  <c:v>3.0328583195306074</c:v>
                </c:pt>
                <c:pt idx="5">
                  <c:v>4.1290896444850809</c:v>
                </c:pt>
                <c:pt idx="6">
                  <c:v>5.2875790432773258</c:v>
                </c:pt>
                <c:pt idx="7">
                  <c:v>6.456430922075576</c:v>
                </c:pt>
                <c:pt idx="8">
                  <c:v>7.6230823187085202</c:v>
                </c:pt>
                <c:pt idx="9">
                  <c:v>8.7228662332586975</c:v>
                </c:pt>
                <c:pt idx="10">
                  <c:v>9.7025284659617057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[4]Sheet1!$AU$2:$AU$16</c:f>
              <c:numCache>
                <c:formatCode>General</c:formatCode>
                <c:ptCount val="15"/>
                <c:pt idx="0">
                  <c:v>0</c:v>
                </c:pt>
                <c:pt idx="1">
                  <c:v>0.16159964927845355</c:v>
                </c:pt>
                <c:pt idx="2">
                  <c:v>0.49770499529411738</c:v>
                </c:pt>
                <c:pt idx="3">
                  <c:v>0.95763764730305079</c:v>
                </c:pt>
                <c:pt idx="4">
                  <c:v>1.5500004981524931</c:v>
                </c:pt>
                <c:pt idx="5">
                  <c:v>2.2297785424184529</c:v>
                </c:pt>
                <c:pt idx="6">
                  <c:v>2.9656146763435975</c:v>
                </c:pt>
                <c:pt idx="7">
                  <c:v>3.7443590594698368</c:v>
                </c:pt>
                <c:pt idx="8">
                  <c:v>4.5522560985060467</c:v>
                </c:pt>
                <c:pt idx="9">
                  <c:v>5.3636378147658501</c:v>
                </c:pt>
                <c:pt idx="10">
                  <c:v>6.1668986777884784</c:v>
                </c:pt>
                <c:pt idx="11">
                  <c:v>6.9588526044092571</c:v>
                </c:pt>
                <c:pt idx="12">
                  <c:v>7.7063929692825068</c:v>
                </c:pt>
                <c:pt idx="13">
                  <c:v>8.4214399953771952</c:v>
                </c:pt>
                <c:pt idx="14">
                  <c:v>9.057455189743191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[5]Sheet1!$AU$2:$AU$18</c:f>
              <c:numCache>
                <c:formatCode>General</c:formatCode>
                <c:ptCount val="17"/>
                <c:pt idx="0">
                  <c:v>0</c:v>
                </c:pt>
                <c:pt idx="1">
                  <c:v>5.4626028108637412E-2</c:v>
                </c:pt>
                <c:pt idx="2">
                  <c:v>0.17259679169905928</c:v>
                </c:pt>
                <c:pt idx="3">
                  <c:v>0.34841654002641581</c:v>
                </c:pt>
                <c:pt idx="4">
                  <c:v>0.58130570248947744</c:v>
                </c:pt>
                <c:pt idx="5">
                  <c:v>0.85415808077150523</c:v>
                </c:pt>
                <c:pt idx="6">
                  <c:v>1.1612900369738304</c:v>
                </c:pt>
                <c:pt idx="7">
                  <c:v>1.4951382358552854</c:v>
                </c:pt>
                <c:pt idx="8">
                  <c:v>1.8447810443380048</c:v>
                </c:pt>
                <c:pt idx="9">
                  <c:v>2.2047298711042815</c:v>
                </c:pt>
                <c:pt idx="10">
                  <c:v>2.5654034956054961</c:v>
                </c:pt>
                <c:pt idx="11">
                  <c:v>2.9306152647691635</c:v>
                </c:pt>
                <c:pt idx="12">
                  <c:v>3.2984236075723232</c:v>
                </c:pt>
                <c:pt idx="13">
                  <c:v>3.6521580445971247</c:v>
                </c:pt>
                <c:pt idx="14">
                  <c:v>3.9981801241657355</c:v>
                </c:pt>
                <c:pt idx="15">
                  <c:v>4.3352960237032221</c:v>
                </c:pt>
                <c:pt idx="16">
                  <c:v>4.6568992341812612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75120"/>
        <c:axId val="247475680"/>
      </c:scatterChart>
      <c:valAx>
        <c:axId val="2474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475680"/>
        <c:crosses val="autoZero"/>
        <c:crossBetween val="midCat"/>
      </c:valAx>
      <c:valAx>
        <c:axId val="24747568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47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Sheet1!$AK$2:$AK$18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[1]Sheet1!$AK$2:$AK$22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[2]Sheet1!$AK$2:$AK$22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[3]Sheet1!$AK$2:$AK$22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16736"/>
        <c:axId val="247217296"/>
      </c:scatterChart>
      <c:valAx>
        <c:axId val="24721673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217296"/>
        <c:crosses val="autoZero"/>
        <c:crossBetween val="midCat"/>
      </c:valAx>
      <c:valAx>
        <c:axId val="24721729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2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Sheet1!$AI$2:$AI$13</c:f>
              <c:numCache>
                <c:formatCode>General</c:formatCode>
                <c:ptCount val="12"/>
                <c:pt idx="1">
                  <c:v>-5.0015883972052755E-2</c:v>
                </c:pt>
                <c:pt idx="2">
                  <c:v>0.11675431842583991</c:v>
                </c:pt>
                <c:pt idx="3">
                  <c:v>0.19305150334722779</c:v>
                </c:pt>
                <c:pt idx="4">
                  <c:v>0.24314102858420697</c:v>
                </c:pt>
                <c:pt idx="5">
                  <c:v>0.25651586587963654</c:v>
                </c:pt>
                <c:pt idx="6">
                  <c:v>0.27023348259859609</c:v>
                </c:pt>
                <c:pt idx="7">
                  <c:v>0.32946424417086245</c:v>
                </c:pt>
                <c:pt idx="8">
                  <c:v>0.31241475540015978</c:v>
                </c:pt>
                <c:pt idx="9">
                  <c:v>0.33747507446577174</c:v>
                </c:pt>
                <c:pt idx="10">
                  <c:v>0.30200279823859294</c:v>
                </c:pt>
                <c:pt idx="11">
                  <c:v>0.33407952194868024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  <c:pt idx="10">
                  <c:v>10.393042696659142</c:v>
                </c:pt>
              </c:numCache>
            </c:numRef>
          </c:xVal>
          <c:yVal>
            <c:numRef>
              <c:f>[1]Sheet1!$AI$2:$AI$12</c:f>
              <c:numCache>
                <c:formatCode>General</c:formatCode>
                <c:ptCount val="11"/>
                <c:pt idx="1">
                  <c:v>4.0842846288488374E-2</c:v>
                </c:pt>
                <c:pt idx="2">
                  <c:v>0.10787949529033893</c:v>
                </c:pt>
                <c:pt idx="3">
                  <c:v>0.283316482340563</c:v>
                </c:pt>
                <c:pt idx="4">
                  <c:v>0.24718256576763123</c:v>
                </c:pt>
                <c:pt idx="5">
                  <c:v>0.36868669352690009</c:v>
                </c:pt>
                <c:pt idx="6">
                  <c:v>0.38917513943375837</c:v>
                </c:pt>
                <c:pt idx="7">
                  <c:v>0.42597121092347212</c:v>
                </c:pt>
                <c:pt idx="8">
                  <c:v>0.43118470053842217</c:v>
                </c:pt>
                <c:pt idx="9">
                  <c:v>0.43350936839468679</c:v>
                </c:pt>
                <c:pt idx="10">
                  <c:v>0.46429708450470886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[2]Sheet1!$AI$2:$AI$17</c:f>
              <c:numCache>
                <c:formatCode>General</c:formatCode>
                <c:ptCount val="16"/>
                <c:pt idx="1">
                  <c:v>-6.2048018398319645E-2</c:v>
                </c:pt>
                <c:pt idx="2">
                  <c:v>-4.6859977566318184E-2</c:v>
                </c:pt>
                <c:pt idx="3">
                  <c:v>0.10618214039800114</c:v>
                </c:pt>
                <c:pt idx="4">
                  <c:v>-2.1924240778651686E-2</c:v>
                </c:pt>
                <c:pt idx="5">
                  <c:v>0.16993265795957338</c:v>
                </c:pt>
                <c:pt idx="6">
                  <c:v>-4.0853242139867352E-2</c:v>
                </c:pt>
                <c:pt idx="7">
                  <c:v>0.19991441602661708</c:v>
                </c:pt>
                <c:pt idx="8">
                  <c:v>0.10886873797094514</c:v>
                </c:pt>
                <c:pt idx="9">
                  <c:v>0.12821332560205365</c:v>
                </c:pt>
                <c:pt idx="10">
                  <c:v>0.21974677545261531</c:v>
                </c:pt>
                <c:pt idx="11">
                  <c:v>0.16744754833402556</c:v>
                </c:pt>
                <c:pt idx="12">
                  <c:v>0.15585393274086612</c:v>
                </c:pt>
                <c:pt idx="13">
                  <c:v>0.14422389569489544</c:v>
                </c:pt>
                <c:pt idx="14">
                  <c:v>0.2084072696498479</c:v>
                </c:pt>
                <c:pt idx="15">
                  <c:v>0.20945477774799928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[3]Sheet1!$AI$2:$AI$12</c:f>
              <c:numCache>
                <c:formatCode>General</c:formatCode>
                <c:ptCount val="11"/>
                <c:pt idx="1">
                  <c:v>-5.1394653408672643E-2</c:v>
                </c:pt>
                <c:pt idx="2">
                  <c:v>0.16424718930868293</c:v>
                </c:pt>
                <c:pt idx="3">
                  <c:v>0.16525783709594841</c:v>
                </c:pt>
                <c:pt idx="4">
                  <c:v>0.36754258371404336</c:v>
                </c:pt>
                <c:pt idx="5">
                  <c:v>0.27255207952320798</c:v>
                </c:pt>
                <c:pt idx="6">
                  <c:v>0.38562228960070855</c:v>
                </c:pt>
                <c:pt idx="7">
                  <c:v>0.31133034989955954</c:v>
                </c:pt>
                <c:pt idx="8">
                  <c:v>0.40119168171511116</c:v>
                </c:pt>
                <c:pt idx="9">
                  <c:v>0.39052838706837911</c:v>
                </c:pt>
                <c:pt idx="10">
                  <c:v>0.330298467982723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[4]Sheet1!$AI$2:$AI$16</c:f>
              <c:numCache>
                <c:formatCode>General</c:formatCode>
                <c:ptCount val="15"/>
                <c:pt idx="1">
                  <c:v>-0.11074208538079086</c:v>
                </c:pt>
                <c:pt idx="2">
                  <c:v>8.9969369627914908E-2</c:v>
                </c:pt>
                <c:pt idx="3">
                  <c:v>0.19277198405871621</c:v>
                </c:pt>
                <c:pt idx="4">
                  <c:v>6.6666663472654346E-4</c:v>
                </c:pt>
                <c:pt idx="5">
                  <c:v>0.2297789426055418</c:v>
                </c:pt>
                <c:pt idx="6">
                  <c:v>0.11323347460248688</c:v>
                </c:pt>
                <c:pt idx="7">
                  <c:v>0.25614555927382932</c:v>
                </c:pt>
                <c:pt idx="8">
                  <c:v>0.18967887126291841</c:v>
                </c:pt>
                <c:pt idx="9">
                  <c:v>0.1761483333410791</c:v>
                </c:pt>
                <c:pt idx="10">
                  <c:v>0.23211006444578428</c:v>
                </c:pt>
                <c:pt idx="11">
                  <c:v>0.24779357165198596</c:v>
                </c:pt>
                <c:pt idx="12">
                  <c:v>0.25855179774673392</c:v>
                </c:pt>
                <c:pt idx="13">
                  <c:v>0.21170228602219121</c:v>
                </c:pt>
                <c:pt idx="14">
                  <c:v>0.32732446015141975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[5]Sheet1!$AI$2:$AI$18</c:f>
              <c:numCache>
                <c:formatCode>General</c:formatCode>
                <c:ptCount val="17"/>
                <c:pt idx="1">
                  <c:v>-4.9130065598773136E-2</c:v>
                </c:pt>
                <c:pt idx="2">
                  <c:v>-0.1078086035595493</c:v>
                </c:pt>
                <c:pt idx="3">
                  <c:v>0.11519071294757506</c:v>
                </c:pt>
                <c:pt idx="4">
                  <c:v>-9.9516155032836312E-2</c:v>
                </c:pt>
                <c:pt idx="5">
                  <c:v>0.12096597033193311</c:v>
                </c:pt>
                <c:pt idx="6">
                  <c:v>-2.6741625870882232E-2</c:v>
                </c:pt>
                <c:pt idx="7">
                  <c:v>0.11896201453232283</c:v>
                </c:pt>
                <c:pt idx="8">
                  <c:v>4.0733161947652412E-2</c:v>
                </c:pt>
                <c:pt idx="9">
                  <c:v>6.9818142605431524E-2</c:v>
                </c:pt>
                <c:pt idx="10">
                  <c:v>0.15093514975031641</c:v>
                </c:pt>
                <c:pt idx="11">
                  <c:v>9.1284176167296296E-2</c:v>
                </c:pt>
                <c:pt idx="12">
                  <c:v>0.10502693692479052</c:v>
                </c:pt>
                <c:pt idx="13">
                  <c:v>0.11146740295940191</c:v>
                </c:pt>
                <c:pt idx="14">
                  <c:v>9.8066489313421074E-2</c:v>
                </c:pt>
                <c:pt idx="15">
                  <c:v>0.16673310846158473</c:v>
                </c:pt>
                <c:pt idx="16">
                  <c:v>0.12434768712026428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08144"/>
        <c:axId val="247308704"/>
      </c:scatterChart>
      <c:valAx>
        <c:axId val="2473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308704"/>
        <c:crosses val="autoZero"/>
        <c:crossBetween val="midCat"/>
      </c:valAx>
      <c:valAx>
        <c:axId val="2473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30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q/p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1.1782426886005244E-9</c:v>
                </c:pt>
                <c:pt idx="1">
                  <c:v>0.83001552430559766</c:v>
                </c:pt>
                <c:pt idx="2">
                  <c:v>1.7589948652665472</c:v>
                </c:pt>
                <c:pt idx="3">
                  <c:v>2.7416603735437604</c:v>
                </c:pt>
                <c:pt idx="4">
                  <c:v>3.7576796987193877</c:v>
                </c:pt>
                <c:pt idx="5">
                  <c:v>4.7930546241118881</c:v>
                </c:pt>
                <c:pt idx="6">
                  <c:v>5.8349244772073154</c:v>
                </c:pt>
                <c:pt idx="7">
                  <c:v>6.914758087843035</c:v>
                </c:pt>
                <c:pt idx="8">
                  <c:v>7.9833701226127234</c:v>
                </c:pt>
                <c:pt idx="9">
                  <c:v>9.0780800075120371</c:v>
                </c:pt>
                <c:pt idx="10">
                  <c:v>10.15510136159808</c:v>
                </c:pt>
                <c:pt idx="11">
                  <c:v>11.251465412258712</c:v>
                </c:pt>
              </c:numCache>
            </c:numRef>
          </c:xVal>
          <c:yVal>
            <c:numRef>
              <c:f>Sheet1!$AP$2:$AP$13</c:f>
              <c:numCache>
                <c:formatCode>General</c:formatCode>
                <c:ptCount val="12"/>
                <c:pt idx="0">
                  <c:v>1.2607590421870807</c:v>
                </c:pt>
                <c:pt idx="1">
                  <c:v>1.2873799820723497</c:v>
                </c:pt>
                <c:pt idx="2">
                  <c:v>1.3508682565092953</c:v>
                </c:pt>
                <c:pt idx="3">
                  <c:v>1.3710726704289367</c:v>
                </c:pt>
                <c:pt idx="4">
                  <c:v>1.3975043298953405</c:v>
                </c:pt>
                <c:pt idx="5">
                  <c:v>1.412331312531679</c:v>
                </c:pt>
                <c:pt idx="6">
                  <c:v>1.4178547208063292</c:v>
                </c:pt>
                <c:pt idx="7">
                  <c:v>1.420428035919691</c:v>
                </c:pt>
                <c:pt idx="8">
                  <c:v>1.4222568698871758</c:v>
                </c:pt>
                <c:pt idx="9">
                  <c:v>1.415398512864448</c:v>
                </c:pt>
                <c:pt idx="10">
                  <c:v>1.4079733778806431</c:v>
                </c:pt>
                <c:pt idx="11">
                  <c:v>1.3980944953263841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[1]Sheet1!$AE$2:$AE$11</c:f>
              <c:numCache>
                <c:formatCode>General</c:formatCode>
                <c:ptCount val="10"/>
                <c:pt idx="0">
                  <c:v>7.8712636408795333E-8</c:v>
                </c:pt>
                <c:pt idx="1">
                  <c:v>0.60385484924843991</c:v>
                </c:pt>
                <c:pt idx="2">
                  <c:v>1.5489256315891522</c:v>
                </c:pt>
                <c:pt idx="3">
                  <c:v>2.5823189195798366</c:v>
                </c:pt>
                <c:pt idx="4">
                  <c:v>3.616329679161276</c:v>
                </c:pt>
                <c:pt idx="5">
                  <c:v>4.708119553395461</c:v>
                </c:pt>
                <c:pt idx="6">
                  <c:v>5.8224228299217398</c:v>
                </c:pt>
                <c:pt idx="7">
                  <c:v>6.9544037559349565</c:v>
                </c:pt>
                <c:pt idx="8">
                  <c:v>8.087888554101534</c:v>
                </c:pt>
                <c:pt idx="9">
                  <c:v>9.2382312100566431</c:v>
                </c:pt>
              </c:numCache>
            </c:numRef>
          </c:xVal>
          <c:yVal>
            <c:numRef>
              <c:f>[1]Sheet1!$AP$2:$AP$11</c:f>
              <c:numCache>
                <c:formatCode>General</c:formatCode>
                <c:ptCount val="10"/>
                <c:pt idx="0">
                  <c:v>1.3817837640450785</c:v>
                </c:pt>
                <c:pt idx="1">
                  <c:v>1.3625837364055839</c:v>
                </c:pt>
                <c:pt idx="2">
                  <c:v>1.4620074972829318</c:v>
                </c:pt>
                <c:pt idx="3">
                  <c:v>1.5118113914496207</c:v>
                </c:pt>
                <c:pt idx="4">
                  <c:v>1.5347109124734899</c:v>
                </c:pt>
                <c:pt idx="5">
                  <c:v>1.5483504356166418</c:v>
                </c:pt>
                <c:pt idx="6">
                  <c:v>1.5605914814069928</c:v>
                </c:pt>
                <c:pt idx="7">
                  <c:v>1.563375740302964</c:v>
                </c:pt>
                <c:pt idx="8">
                  <c:v>1.5624116610317862</c:v>
                </c:pt>
                <c:pt idx="9">
                  <c:v>1.5567284342015653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2.531280308865322E-6</c:v>
                </c:pt>
                <c:pt idx="1">
                  <c:v>0.79227428895571161</c:v>
                </c:pt>
                <c:pt idx="2">
                  <c:v>1.6467493256652945</c:v>
                </c:pt>
                <c:pt idx="3">
                  <c:v>2.5786011719554747</c:v>
                </c:pt>
                <c:pt idx="4">
                  <c:v>3.4797714886515165</c:v>
                </c:pt>
                <c:pt idx="5">
                  <c:v>4.46032940890486</c:v>
                </c:pt>
                <c:pt idx="6">
                  <c:v>5.3807128307200633</c:v>
                </c:pt>
                <c:pt idx="7">
                  <c:v>6.3933386030602106</c:v>
                </c:pt>
                <c:pt idx="8">
                  <c:v>7.3773424148796956</c:v>
                </c:pt>
                <c:pt idx="9">
                  <c:v>8.3693944476711231</c:v>
                </c:pt>
                <c:pt idx="10">
                  <c:v>9.3997601185372393</c:v>
                </c:pt>
                <c:pt idx="11">
                  <c:v>10.42127381778735</c:v>
                </c:pt>
                <c:pt idx="12">
                  <c:v>11.4366759110223</c:v>
                </c:pt>
                <c:pt idx="13">
                  <c:v>12.453888443639299</c:v>
                </c:pt>
                <c:pt idx="14">
                  <c:v>13.494096944178469</c:v>
                </c:pt>
                <c:pt idx="15">
                  <c:v>14.54301115556521</c:v>
                </c:pt>
              </c:numCache>
            </c:numRef>
          </c:xVal>
          <c:yVal>
            <c:numRef>
              <c:f>[2]Sheet1!$AP$2:$AP$17</c:f>
              <c:numCache>
                <c:formatCode>General</c:formatCode>
                <c:ptCount val="16"/>
                <c:pt idx="0">
                  <c:v>1.1686640599807525</c:v>
                </c:pt>
                <c:pt idx="1">
                  <c:v>1.1913183299181493</c:v>
                </c:pt>
                <c:pt idx="2">
                  <c:v>1.2416889411726091</c:v>
                </c:pt>
                <c:pt idx="3">
                  <c:v>1.2717737365754307</c:v>
                </c:pt>
                <c:pt idx="4">
                  <c:v>1.3045855343355153</c:v>
                </c:pt>
                <c:pt idx="5">
                  <c:v>1.326301837188895</c:v>
                </c:pt>
                <c:pt idx="6">
                  <c:v>1.3362703631270985</c:v>
                </c:pt>
                <c:pt idx="7">
                  <c:v>1.3440925715499821</c:v>
                </c:pt>
                <c:pt idx="8">
                  <c:v>1.344498339943635</c:v>
                </c:pt>
                <c:pt idx="9">
                  <c:v>1.3404789959502508</c:v>
                </c:pt>
                <c:pt idx="10">
                  <c:v>1.3363264367099101</c:v>
                </c:pt>
                <c:pt idx="11">
                  <c:v>1.3285683804083501</c:v>
                </c:pt>
                <c:pt idx="12">
                  <c:v>1.3170671445191622</c:v>
                </c:pt>
                <c:pt idx="13">
                  <c:v>1.3081084034470469</c:v>
                </c:pt>
                <c:pt idx="14">
                  <c:v>1.2991632296306435</c:v>
                </c:pt>
                <c:pt idx="15">
                  <c:v>1.2878623402009355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9.588996263687477E-10</c:v>
                </c:pt>
                <c:pt idx="1">
                  <c:v>0.86439544855037098</c:v>
                </c:pt>
                <c:pt idx="2">
                  <c:v>1.8270880839220307</c:v>
                </c:pt>
                <c:pt idx="3">
                  <c:v>2.8131835652496848</c:v>
                </c:pt>
                <c:pt idx="4">
                  <c:v>3.8888826306841788</c:v>
                </c:pt>
                <c:pt idx="5">
                  <c:v>4.9384663104565565</c:v>
                </c:pt>
                <c:pt idx="6">
                  <c:v>6.0396844916037837</c:v>
                </c:pt>
                <c:pt idx="7">
                  <c:v>7.1192576157988006</c:v>
                </c:pt>
                <c:pt idx="8">
                  <c:v>8.2334755863341869</c:v>
                </c:pt>
                <c:pt idx="9">
                  <c:v>9.3529214808213137</c:v>
                </c:pt>
                <c:pt idx="10">
                  <c:v>10.457959603650322</c:v>
                </c:pt>
              </c:numCache>
            </c:numRef>
          </c:xVal>
          <c:yVal>
            <c:numRef>
              <c:f>[3]Sheet1!$AP$2:$AP$12</c:f>
              <c:numCache>
                <c:formatCode>General</c:formatCode>
                <c:ptCount val="11"/>
                <c:pt idx="0">
                  <c:v>1.3393829194319284</c:v>
                </c:pt>
                <c:pt idx="1">
                  <c:v>1.3530789263599041</c:v>
                </c:pt>
                <c:pt idx="2">
                  <c:v>1.421262848003912</c:v>
                </c:pt>
                <c:pt idx="3">
                  <c:v>1.4498992998035272</c:v>
                </c:pt>
                <c:pt idx="4">
                  <c:v>1.4697214087143282</c:v>
                </c:pt>
                <c:pt idx="5">
                  <c:v>1.4821583066755686</c:v>
                </c:pt>
                <c:pt idx="6">
                  <c:v>1.4872353745860825</c:v>
                </c:pt>
                <c:pt idx="7">
                  <c:v>1.4875666419633369</c:v>
                </c:pt>
                <c:pt idx="8">
                  <c:v>1.4867419177904724</c:v>
                </c:pt>
                <c:pt idx="9">
                  <c:v>1.4799446551527975</c:v>
                </c:pt>
                <c:pt idx="10">
                  <c:v>1.4666541135268127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7.7290840394539373E-9</c:v>
                </c:pt>
                <c:pt idx="1">
                  <c:v>0.78881789650508294</c:v>
                </c:pt>
                <c:pt idx="2">
                  <c:v>1.6964328109948899</c:v>
                </c:pt>
                <c:pt idx="3">
                  <c:v>2.6687025817170649</c:v>
                </c:pt>
                <c:pt idx="4">
                  <c:v>3.5894703995944859</c:v>
                </c:pt>
                <c:pt idx="5">
                  <c:v>4.5971902850329718</c:v>
                </c:pt>
                <c:pt idx="6">
                  <c:v>5.5707389170981036</c:v>
                </c:pt>
                <c:pt idx="7">
                  <c:v>6.6047566541380522</c:v>
                </c:pt>
                <c:pt idx="8">
                  <c:v>7.6222196992331996</c:v>
                </c:pt>
                <c:pt idx="9">
                  <c:v>8.6452885353400131</c:v>
                </c:pt>
                <c:pt idx="10">
                  <c:v>9.6871456706652967</c:v>
                </c:pt>
                <c:pt idx="11">
                  <c:v>10.740525300466734</c:v>
                </c:pt>
                <c:pt idx="12">
                  <c:v>11.799224683651081</c:v>
                </c:pt>
                <c:pt idx="13">
                  <c:v>12.842394085569522</c:v>
                </c:pt>
                <c:pt idx="14">
                  <c:v>13.939128383436827</c:v>
                </c:pt>
              </c:numCache>
            </c:numRef>
          </c:xVal>
          <c:yVal>
            <c:numRef>
              <c:f>[4]Sheet1!$AP$2:$AP$16</c:f>
              <c:numCache>
                <c:formatCode>General</c:formatCode>
                <c:ptCount val="15"/>
                <c:pt idx="0">
                  <c:v>1.1990975425173505</c:v>
                </c:pt>
                <c:pt idx="1">
                  <c:v>1.2251587129845241</c:v>
                </c:pt>
                <c:pt idx="2">
                  <c:v>1.2784263623088694</c:v>
                </c:pt>
                <c:pt idx="3">
                  <c:v>1.3063606872439839</c:v>
                </c:pt>
                <c:pt idx="4">
                  <c:v>1.3363225871334541</c:v>
                </c:pt>
                <c:pt idx="5">
                  <c:v>1.3552226259816862</c:v>
                </c:pt>
                <c:pt idx="6">
                  <c:v>1.3656121190916477</c:v>
                </c:pt>
                <c:pt idx="7">
                  <c:v>1.3701639862593882</c:v>
                </c:pt>
                <c:pt idx="8">
                  <c:v>1.3715407903224339</c:v>
                </c:pt>
                <c:pt idx="9">
                  <c:v>1.3658395995058552</c:v>
                </c:pt>
                <c:pt idx="10">
                  <c:v>1.3588172543414407</c:v>
                </c:pt>
                <c:pt idx="11">
                  <c:v>1.3515009622558487</c:v>
                </c:pt>
                <c:pt idx="12">
                  <c:v>1.3411157643469349</c:v>
                </c:pt>
                <c:pt idx="13">
                  <c:v>1.3291799095516921</c:v>
                </c:pt>
                <c:pt idx="14">
                  <c:v>1.3147613573283785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7.9876845878364592E-11</c:v>
                </c:pt>
                <c:pt idx="1">
                  <c:v>0.78844564873822742</c:v>
                </c:pt>
                <c:pt idx="2">
                  <c:v>1.6206165472530574</c:v>
                </c:pt>
                <c:pt idx="3">
                  <c:v>2.5471234733867654</c:v>
                </c:pt>
                <c:pt idx="4">
                  <c:v>3.4239152124484211</c:v>
                </c:pt>
                <c:pt idx="5">
                  <c:v>4.3781385242079391</c:v>
                </c:pt>
                <c:pt idx="6">
                  <c:v>5.2990118274572842</c:v>
                </c:pt>
                <c:pt idx="7">
                  <c:v>6.2776536759509556</c:v>
                </c:pt>
                <c:pt idx="8">
                  <c:v>7.2305419317242237</c:v>
                </c:pt>
                <c:pt idx="9">
                  <c:v>8.203357726998961</c:v>
                </c:pt>
                <c:pt idx="10">
                  <c:v>9.2076430177192403</c:v>
                </c:pt>
                <c:pt idx="11">
                  <c:v>10.190712166579036</c:v>
                </c:pt>
                <c:pt idx="12">
                  <c:v>11.186873665065443</c:v>
                </c:pt>
                <c:pt idx="13">
                  <c:v>12.189923798057709</c:v>
                </c:pt>
                <c:pt idx="14">
                  <c:v>13.186169417201416</c:v>
                </c:pt>
                <c:pt idx="15">
                  <c:v>14.215500696200856</c:v>
                </c:pt>
                <c:pt idx="16">
                  <c:v>15.2256821864807</c:v>
                </c:pt>
              </c:numCache>
            </c:numRef>
          </c:xVal>
          <c:yVal>
            <c:numRef>
              <c:f>[5]Sheet1!$AP$2:$AP$18</c:f>
              <c:numCache>
                <c:formatCode>General</c:formatCode>
                <c:ptCount val="17"/>
                <c:pt idx="0">
                  <c:v>1.152795749100235</c:v>
                </c:pt>
                <c:pt idx="1">
                  <c:v>1.1669663571940914</c:v>
                </c:pt>
                <c:pt idx="2">
                  <c:v>1.2158920601044989</c:v>
                </c:pt>
                <c:pt idx="3">
                  <c:v>1.2496451673124684</c:v>
                </c:pt>
                <c:pt idx="4">
                  <c:v>1.2848141117287988</c:v>
                </c:pt>
                <c:pt idx="5">
                  <c:v>1.3056760128104163</c:v>
                </c:pt>
                <c:pt idx="6">
                  <c:v>1.317415772564805</c:v>
                </c:pt>
                <c:pt idx="7">
                  <c:v>1.3255875442941221</c:v>
                </c:pt>
                <c:pt idx="8">
                  <c:v>1.3274342284661271</c:v>
                </c:pt>
                <c:pt idx="9">
                  <c:v>1.3253341427608241</c:v>
                </c:pt>
                <c:pt idx="10">
                  <c:v>1.3185995104564832</c:v>
                </c:pt>
                <c:pt idx="11">
                  <c:v>1.3118749143353376</c:v>
                </c:pt>
                <c:pt idx="12">
                  <c:v>1.3056427357641143</c:v>
                </c:pt>
                <c:pt idx="13">
                  <c:v>1.2944448577155609</c:v>
                </c:pt>
                <c:pt idx="14">
                  <c:v>1.2848007050702608</c:v>
                </c:pt>
                <c:pt idx="15">
                  <c:v>1.273967379325063</c:v>
                </c:pt>
                <c:pt idx="16">
                  <c:v>1.2632841496072935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13744"/>
        <c:axId val="248063088"/>
      </c:scatterChart>
      <c:valAx>
        <c:axId val="2473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063088"/>
        <c:crosses val="autoZero"/>
        <c:crossBetween val="midCat"/>
      </c:valAx>
      <c:valAx>
        <c:axId val="2480630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3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s_n_real_pred vs s_n_real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5262040600654228E-2"/>
                  <c:y val="-9.1580197222152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[3]Sheet1!$W$2:$W$12</c:f>
              <c:numCache>
                <c:formatCode>General</c:formatCode>
                <c:ptCount val="11"/>
                <c:pt idx="0">
                  <c:v>4.2173620645199996</c:v>
                </c:pt>
                <c:pt idx="1">
                  <c:v>32.877261734900003</c:v>
                </c:pt>
                <c:pt idx="2">
                  <c:v>86.153779829300007</c:v>
                </c:pt>
                <c:pt idx="3">
                  <c:v>153.12352342</c:v>
                </c:pt>
                <c:pt idx="4">
                  <c:v>230.324690731</c:v>
                </c:pt>
                <c:pt idx="5">
                  <c:v>309.65515061500003</c:v>
                </c:pt>
                <c:pt idx="6">
                  <c:v>392.03495226899997</c:v>
                </c:pt>
                <c:pt idx="7">
                  <c:v>474.558268494</c:v>
                </c:pt>
                <c:pt idx="8">
                  <c:v>556.12195336299999</c:v>
                </c:pt>
                <c:pt idx="9">
                  <c:v>632.28060539600006</c:v>
                </c:pt>
                <c:pt idx="10">
                  <c:v>698.22880191800004</c:v>
                </c:pt>
              </c:numCache>
            </c:numRef>
          </c:xVal>
          <c:yVal>
            <c:numRef>
              <c:f>[3]Sheet1!$AV$2:$AV$12</c:f>
              <c:numCache>
                <c:formatCode>General</c:formatCode>
                <c:ptCount val="11"/>
                <c:pt idx="0">
                  <c:v>-0.95579557395708714</c:v>
                </c:pt>
                <c:pt idx="1">
                  <c:v>31.048885324486896</c:v>
                </c:pt>
                <c:pt idx="2">
                  <c:v>83.878038367314915</c:v>
                </c:pt>
                <c:pt idx="3">
                  <c:v>151.60234099951631</c:v>
                </c:pt>
                <c:pt idx="4">
                  <c:v>230.65721129774403</c:v>
                </c:pt>
                <c:pt idx="5">
                  <c:v>312.06306622211565</c:v>
                </c:pt>
                <c:pt idx="6">
                  <c:v>396.30829648304172</c:v>
                </c:pt>
                <c:pt idx="7">
                  <c:v>480.40795615833036</c:v>
                </c:pt>
                <c:pt idx="8">
                  <c:v>564.33125013541826</c:v>
                </c:pt>
                <c:pt idx="9">
                  <c:v>641.86882088350251</c:v>
                </c:pt>
                <c:pt idx="10">
                  <c:v>708.60531781783538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910698919335112E-2"/>
                  <c:y val="-3.0834696859933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[1]Sheet1!$W$2:$W$12</c:f>
              <c:numCache>
                <c:formatCode>General</c:formatCode>
                <c:ptCount val="11"/>
                <c:pt idx="0">
                  <c:v>4.2122077073200002</c:v>
                </c:pt>
                <c:pt idx="1">
                  <c:v>12.2213842794</c:v>
                </c:pt>
                <c:pt idx="2">
                  <c:v>43.220880601200001</c:v>
                </c:pt>
                <c:pt idx="3">
                  <c:v>85.468871372600006</c:v>
                </c:pt>
                <c:pt idx="4">
                  <c:v>132.47279832500001</c:v>
                </c:pt>
                <c:pt idx="5">
                  <c:v>181.88015537199999</c:v>
                </c:pt>
                <c:pt idx="6">
                  <c:v>234.26768086800001</c:v>
                </c:pt>
                <c:pt idx="7">
                  <c:v>282.455016199</c:v>
                </c:pt>
                <c:pt idx="8">
                  <c:v>328.01130412100002</c:v>
                </c:pt>
                <c:pt idx="9">
                  <c:v>369.68770880099999</c:v>
                </c:pt>
                <c:pt idx="10">
                  <c:v>413.64107056900002</c:v>
                </c:pt>
              </c:numCache>
            </c:numRef>
          </c:xVal>
          <c:yVal>
            <c:numRef>
              <c:f>[1]Sheet1!$AV$2:$AV$12</c:f>
              <c:numCache>
                <c:formatCode>General</c:formatCode>
                <c:ptCount val="11"/>
                <c:pt idx="0">
                  <c:v>7.0549048057573849</c:v>
                </c:pt>
                <c:pt idx="1">
                  <c:v>11.544925646599328</c:v>
                </c:pt>
                <c:pt idx="2">
                  <c:v>42.093808622920491</c:v>
                </c:pt>
                <c:pt idx="3">
                  <c:v>85.079679730579613</c:v>
                </c:pt>
                <c:pt idx="4">
                  <c:v>133.27363886553618</c:v>
                </c:pt>
                <c:pt idx="5">
                  <c:v>184.69861856820185</c:v>
                </c:pt>
                <c:pt idx="6">
                  <c:v>238.74042309813143</c:v>
                </c:pt>
                <c:pt idx="7">
                  <c:v>288.26842852417082</c:v>
                </c:pt>
                <c:pt idx="8">
                  <c:v>335.24516626817837</c:v>
                </c:pt>
                <c:pt idx="9">
                  <c:v>378.71117269034664</c:v>
                </c:pt>
                <c:pt idx="10">
                  <c:v>425.01970569761494</c:v>
                </c:pt>
              </c:numCache>
            </c:numRef>
          </c:yVal>
          <c:smooth val="0"/>
        </c:ser>
        <c:ser>
          <c:idx val="1"/>
          <c:order val="2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9.0414565363922852E-2"/>
                  <c:y val="-0.13992320014488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Sheet1!$W$2:$W$13</c:f>
              <c:numCache>
                <c:formatCode>General</c:formatCode>
                <c:ptCount val="12"/>
                <c:pt idx="0">
                  <c:v>4.21834734761</c:v>
                </c:pt>
                <c:pt idx="1">
                  <c:v>46.231109236999998</c:v>
                </c:pt>
                <c:pt idx="2">
                  <c:v>127.599621309</c:v>
                </c:pt>
                <c:pt idx="3">
                  <c:v>229.79697229999999</c:v>
                </c:pt>
                <c:pt idx="4">
                  <c:v>353.03918995800001</c:v>
                </c:pt>
                <c:pt idx="5">
                  <c:v>487.64244106199999</c:v>
                </c:pt>
                <c:pt idx="6">
                  <c:v>625.88598877699997</c:v>
                </c:pt>
                <c:pt idx="7">
                  <c:v>770.39121487299997</c:v>
                </c:pt>
                <c:pt idx="8">
                  <c:v>918.03796805000002</c:v>
                </c:pt>
                <c:pt idx="9">
                  <c:v>1056.9408132999999</c:v>
                </c:pt>
                <c:pt idx="10">
                  <c:v>1190.87848538</c:v>
                </c:pt>
                <c:pt idx="11">
                  <c:v>1313.41297874</c:v>
                </c:pt>
              </c:numCache>
            </c:numRef>
          </c:xVal>
          <c:yVal>
            <c:numRef>
              <c:f>Sheet1!$AV$2:$AV$13</c:f>
              <c:numCache>
                <c:formatCode>General</c:formatCode>
                <c:ptCount val="12"/>
                <c:pt idx="0">
                  <c:v>7.0917990508595521</c:v>
                </c:pt>
                <c:pt idx="1">
                  <c:v>43.051694467028327</c:v>
                </c:pt>
                <c:pt idx="2">
                  <c:v>122.2919060346848</c:v>
                </c:pt>
                <c:pt idx="3">
                  <c:v>224.25633750517815</c:v>
                </c:pt>
                <c:pt idx="4">
                  <c:v>349.30709163820416</c:v>
                </c:pt>
                <c:pt idx="5">
                  <c:v>486.66443726364338</c:v>
                </c:pt>
                <c:pt idx="6">
                  <c:v>627.35000740763428</c:v>
                </c:pt>
                <c:pt idx="7">
                  <c:v>774.17764510144184</c:v>
                </c:pt>
                <c:pt idx="8">
                  <c:v>924.47503113140795</c:v>
                </c:pt>
                <c:pt idx="9">
                  <c:v>1065.7253912822632</c:v>
                </c:pt>
                <c:pt idx="10">
                  <c:v>1200.4245444090104</c:v>
                </c:pt>
                <c:pt idx="11">
                  <c:v>1326.0242888085886</c:v>
                </c:pt>
              </c:numCache>
            </c:numRef>
          </c:yVal>
          <c:smooth val="0"/>
        </c:ser>
        <c:ser>
          <c:idx val="5"/>
          <c:order val="3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1084244583706294E-2"/>
                  <c:y val="-7.3353307436736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[4]Sheet1!$W$2:$W$16</c:f>
              <c:numCache>
                <c:formatCode>General</c:formatCode>
                <c:ptCount val="15"/>
                <c:pt idx="0">
                  <c:v>4.2222995839699999</c:v>
                </c:pt>
                <c:pt idx="1">
                  <c:v>59.395032084</c:v>
                </c:pt>
                <c:pt idx="2">
                  <c:v>170.024590695</c:v>
                </c:pt>
                <c:pt idx="3">
                  <c:v>317.46221207000002</c:v>
                </c:pt>
                <c:pt idx="4">
                  <c:v>504.01211338500002</c:v>
                </c:pt>
                <c:pt idx="5">
                  <c:v>715.14294281599996</c:v>
                </c:pt>
                <c:pt idx="6">
                  <c:v>940.58579936499996</c:v>
                </c:pt>
                <c:pt idx="7">
                  <c:v>1176.2319013599999</c:v>
                </c:pt>
                <c:pt idx="8">
                  <c:v>1418.7763070200001</c:v>
                </c:pt>
                <c:pt idx="9">
                  <c:v>1658.6171486400001</c:v>
                </c:pt>
                <c:pt idx="10">
                  <c:v>1895.8692115199999</c:v>
                </c:pt>
                <c:pt idx="11">
                  <c:v>2128.46917996</c:v>
                </c:pt>
                <c:pt idx="12">
                  <c:v>2346.1114358599998</c:v>
                </c:pt>
                <c:pt idx="13">
                  <c:v>2553.6925211100001</c:v>
                </c:pt>
                <c:pt idx="14">
                  <c:v>2732.59069761</c:v>
                </c:pt>
              </c:numCache>
            </c:numRef>
          </c:xVal>
          <c:yVal>
            <c:numRef>
              <c:f>[4]Sheet1!$AV$2:$AV$16</c:f>
              <c:numCache>
                <c:formatCode>General</c:formatCode>
                <c:ptCount val="15"/>
                <c:pt idx="0">
                  <c:v>-1.0930520740821261</c:v>
                </c:pt>
                <c:pt idx="1">
                  <c:v>54.365336687304591</c:v>
                </c:pt>
                <c:pt idx="2">
                  <c:v>160.48713074337977</c:v>
                </c:pt>
                <c:pt idx="3">
                  <c:v>305.59690770020325</c:v>
                </c:pt>
                <c:pt idx="4">
                  <c:v>492.94413798949682</c:v>
                </c:pt>
                <c:pt idx="5">
                  <c:v>707.26118805332396</c:v>
                </c:pt>
                <c:pt idx="6">
                  <c:v>936.11469677757157</c:v>
                </c:pt>
                <c:pt idx="7">
                  <c:v>1175.6239317602474</c:v>
                </c:pt>
                <c:pt idx="8">
                  <c:v>1424.3196858457177</c:v>
                </c:pt>
                <c:pt idx="9">
                  <c:v>1667.6431045936072</c:v>
                </c:pt>
                <c:pt idx="10">
                  <c:v>1906.5175356346383</c:v>
                </c:pt>
                <c:pt idx="11">
                  <c:v>2142.1675735633012</c:v>
                </c:pt>
                <c:pt idx="12">
                  <c:v>2361.2133516477543</c:v>
                </c:pt>
                <c:pt idx="13">
                  <c:v>2568.1640328165322</c:v>
                </c:pt>
                <c:pt idx="14">
                  <c:v>2743.74210855725</c:v>
                </c:pt>
              </c:numCache>
            </c:numRef>
          </c:yVal>
          <c:smooth val="0"/>
        </c:ser>
        <c:ser>
          <c:idx val="3"/>
          <c:order val="4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0397633123014387E-2"/>
                  <c:y val="-6.1694764682371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[2]Sheet1!$W$2:$W$17</c:f>
              <c:numCache>
                <c:formatCode>General</c:formatCode>
                <c:ptCount val="16"/>
                <c:pt idx="0">
                  <c:v>4.2240728909899996</c:v>
                </c:pt>
                <c:pt idx="1">
                  <c:v>68.239404295900002</c:v>
                </c:pt>
                <c:pt idx="2">
                  <c:v>197.45593798499999</c:v>
                </c:pt>
                <c:pt idx="3">
                  <c:v>379.82954654000002</c:v>
                </c:pt>
                <c:pt idx="4">
                  <c:v>612.01060798499998</c:v>
                </c:pt>
                <c:pt idx="5">
                  <c:v>881.14109999899995</c:v>
                </c:pt>
                <c:pt idx="6">
                  <c:v>1170.67181512</c:v>
                </c:pt>
                <c:pt idx="7">
                  <c:v>1482.87835591</c:v>
                </c:pt>
                <c:pt idx="8">
                  <c:v>1800.4591455899999</c:v>
                </c:pt>
                <c:pt idx="9">
                  <c:v>2116.5728955099999</c:v>
                </c:pt>
                <c:pt idx="10">
                  <c:v>2440.6718577699999</c:v>
                </c:pt>
                <c:pt idx="11">
                  <c:v>2762.9585197400002</c:v>
                </c:pt>
                <c:pt idx="12">
                  <c:v>3068.3094737400002</c:v>
                </c:pt>
                <c:pt idx="13">
                  <c:v>3373.1603332</c:v>
                </c:pt>
                <c:pt idx="14">
                  <c:v>3657.3588259100002</c:v>
                </c:pt>
                <c:pt idx="15">
                  <c:v>3937.7048846100001</c:v>
                </c:pt>
              </c:numCache>
            </c:numRef>
          </c:xVal>
          <c:yVal>
            <c:numRef>
              <c:f>[2]Sheet1!$AV$2:$AV$17</c:f>
              <c:numCache>
                <c:formatCode>General</c:formatCode>
                <c:ptCount val="16"/>
                <c:pt idx="0">
                  <c:v>-1.1250553205695557</c:v>
                </c:pt>
                <c:pt idx="1">
                  <c:v>61.931726521892458</c:v>
                </c:pt>
                <c:pt idx="2">
                  <c:v>184.80683914850931</c:v>
                </c:pt>
                <c:pt idx="3">
                  <c:v>363.10386387041603</c:v>
                </c:pt>
                <c:pt idx="4">
                  <c:v>594.72293735444919</c:v>
                </c:pt>
                <c:pt idx="5">
                  <c:v>866.81967125087601</c:v>
                </c:pt>
                <c:pt idx="6">
                  <c:v>1159.9771004039569</c:v>
                </c:pt>
                <c:pt idx="7">
                  <c:v>1476.9150446862989</c:v>
                </c:pt>
                <c:pt idx="8">
                  <c:v>1798.7786048701641</c:v>
                </c:pt>
                <c:pt idx="9">
                  <c:v>2119.4620586188844</c:v>
                </c:pt>
                <c:pt idx="10">
                  <c:v>2450.0695611309498</c:v>
                </c:pt>
                <c:pt idx="11">
                  <c:v>2773.2292757628188</c:v>
                </c:pt>
                <c:pt idx="12">
                  <c:v>3078.7193865813874</c:v>
                </c:pt>
                <c:pt idx="13">
                  <c:v>3385.3134271444919</c:v>
                </c:pt>
                <c:pt idx="14">
                  <c:v>3678.2700597738526</c:v>
                </c:pt>
                <c:pt idx="15">
                  <c:v>3951.3515544303914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[5]Sheet1!$W$2:$W$18</c:f>
              <c:numCache>
                <c:formatCode>General</c:formatCode>
                <c:ptCount val="17"/>
                <c:pt idx="0">
                  <c:v>4.2257824171199996</c:v>
                </c:pt>
                <c:pt idx="1">
                  <c:v>74.232563508499993</c:v>
                </c:pt>
                <c:pt idx="2">
                  <c:v>217.63628506500001</c:v>
                </c:pt>
                <c:pt idx="3">
                  <c:v>426.58274723699998</c:v>
                </c:pt>
                <c:pt idx="4">
                  <c:v>695.05799973700005</c:v>
                </c:pt>
                <c:pt idx="5">
                  <c:v>1006.57904301</c:v>
                </c:pt>
                <c:pt idx="6">
                  <c:v>1349.8612750499999</c:v>
                </c:pt>
                <c:pt idx="7">
                  <c:v>1720.0985234</c:v>
                </c:pt>
                <c:pt idx="8">
                  <c:v>2104.51252217</c:v>
                </c:pt>
                <c:pt idx="9">
                  <c:v>2457.6409865099999</c:v>
                </c:pt>
                <c:pt idx="10">
                  <c:v>2882.8498941600001</c:v>
                </c:pt>
                <c:pt idx="11">
                  <c:v>3279.0129152300001</c:v>
                </c:pt>
                <c:pt idx="12">
                  <c:v>3672.9900029800001</c:v>
                </c:pt>
                <c:pt idx="13">
                  <c:v>4053.6330686400001</c:v>
                </c:pt>
                <c:pt idx="14">
                  <c:v>4415.4513714200002</c:v>
                </c:pt>
                <c:pt idx="15">
                  <c:v>4781.4251414700002</c:v>
                </c:pt>
                <c:pt idx="16">
                  <c:v>5120.64365954</c:v>
                </c:pt>
              </c:numCache>
            </c:numRef>
          </c:xVal>
          <c:yVal>
            <c:numRef>
              <c:f>[5]Sheet1!$AV$2:$AV$18</c:f>
              <c:numCache>
                <c:formatCode>General</c:formatCode>
                <c:ptCount val="17"/>
                <c:pt idx="0">
                  <c:v>7.8612131113106152</c:v>
                </c:pt>
                <c:pt idx="1">
                  <c:v>66.92944684181353</c:v>
                </c:pt>
                <c:pt idx="2">
                  <c:v>202.48649776813525</c:v>
                </c:pt>
                <c:pt idx="3">
                  <c:v>405.25533765032992</c:v>
                </c:pt>
                <c:pt idx="4">
                  <c:v>672.45894328324471</c:v>
                </c:pt>
                <c:pt idx="5">
                  <c:v>985.887740696366</c:v>
                </c:pt>
                <c:pt idx="6">
                  <c:v>1332.6255506436266</c:v>
                </c:pt>
                <c:pt idx="7">
                  <c:v>1708.8414786126064</c:v>
                </c:pt>
                <c:pt idx="8">
                  <c:v>2096.6708599958552</c:v>
                </c:pt>
                <c:pt idx="9">
                  <c:v>2492.6820608569533</c:v>
                </c:pt>
                <c:pt idx="10">
                  <c:v>2885.3704377407312</c:v>
                </c:pt>
                <c:pt idx="11">
                  <c:v>3280.3454628033014</c:v>
                </c:pt>
                <c:pt idx="12">
                  <c:v>3680.7455875409596</c:v>
                </c:pt>
                <c:pt idx="13">
                  <c:v>4055.5300218515031</c:v>
                </c:pt>
                <c:pt idx="14">
                  <c:v>4426.2488534488339</c:v>
                </c:pt>
                <c:pt idx="15">
                  <c:v>4784.2638981297505</c:v>
                </c:pt>
                <c:pt idx="16">
                  <c:v>5125.1246043857955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68128"/>
        <c:axId val="248068688"/>
      </c:scatterChart>
      <c:valAx>
        <c:axId val="2480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068688"/>
        <c:crosses val="autoZero"/>
        <c:crossBetween val="midCat"/>
      </c:valAx>
      <c:valAx>
        <c:axId val="248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0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Sheet1!$AI$3:$AI$13</c:f>
              <c:numCache>
                <c:formatCode>General</c:formatCode>
                <c:ptCount val="11"/>
                <c:pt idx="0">
                  <c:v>-5.0015883972052755E-2</c:v>
                </c:pt>
                <c:pt idx="1">
                  <c:v>0.11675431842583991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  <c:pt idx="10">
                  <c:v>0.33407952194868024</c:v>
                </c:pt>
              </c:numCache>
            </c:numRef>
          </c:xVal>
          <c:yVal>
            <c:numRef>
              <c:f>Sheet1!$AP$3:$AP$13</c:f>
              <c:numCache>
                <c:formatCode>General</c:formatCode>
                <c:ptCount val="11"/>
                <c:pt idx="0">
                  <c:v>1.2873799820723497</c:v>
                </c:pt>
                <c:pt idx="1">
                  <c:v>1.3508682565092953</c:v>
                </c:pt>
                <c:pt idx="2">
                  <c:v>1.3710726704289367</c:v>
                </c:pt>
                <c:pt idx="3">
                  <c:v>1.3975043298953405</c:v>
                </c:pt>
                <c:pt idx="4">
                  <c:v>1.412331312531679</c:v>
                </c:pt>
                <c:pt idx="5">
                  <c:v>1.4178547208063292</c:v>
                </c:pt>
                <c:pt idx="6">
                  <c:v>1.420428035919691</c:v>
                </c:pt>
                <c:pt idx="7">
                  <c:v>1.4222568698871758</c:v>
                </c:pt>
                <c:pt idx="8">
                  <c:v>1.415398512864448</c:v>
                </c:pt>
                <c:pt idx="9">
                  <c:v>1.4079733778806431</c:v>
                </c:pt>
                <c:pt idx="10">
                  <c:v>1.3980944953263841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[1]Sheet1!$AI$3:$AI$12</c:f>
              <c:numCache>
                <c:formatCode>General</c:formatCode>
                <c:ptCount val="10"/>
                <c:pt idx="0">
                  <c:v>4.0842846288488374E-2</c:v>
                </c:pt>
                <c:pt idx="1">
                  <c:v>0.10787949529033893</c:v>
                </c:pt>
                <c:pt idx="2">
                  <c:v>0.283316482340563</c:v>
                </c:pt>
                <c:pt idx="3">
                  <c:v>0.24718256576763123</c:v>
                </c:pt>
                <c:pt idx="4">
                  <c:v>0.36868669352690009</c:v>
                </c:pt>
                <c:pt idx="5">
                  <c:v>0.38917513943375837</c:v>
                </c:pt>
                <c:pt idx="6">
                  <c:v>0.42597121092347212</c:v>
                </c:pt>
                <c:pt idx="7">
                  <c:v>0.43118470053842217</c:v>
                </c:pt>
                <c:pt idx="8">
                  <c:v>0.43350936839468679</c:v>
                </c:pt>
                <c:pt idx="9">
                  <c:v>0.46429708450470886</c:v>
                </c:pt>
              </c:numCache>
            </c:numRef>
          </c:xVal>
          <c:yVal>
            <c:numRef>
              <c:f>[1]Sheet1!$AP$3:$AP$12</c:f>
              <c:numCache>
                <c:formatCode>General</c:formatCode>
                <c:ptCount val="10"/>
                <c:pt idx="0">
                  <c:v>1.3625837364055839</c:v>
                </c:pt>
                <c:pt idx="1">
                  <c:v>1.4620074972829318</c:v>
                </c:pt>
                <c:pt idx="2">
                  <c:v>1.5118113914496207</c:v>
                </c:pt>
                <c:pt idx="3">
                  <c:v>1.5347109124734899</c:v>
                </c:pt>
                <c:pt idx="4">
                  <c:v>1.5483504356166418</c:v>
                </c:pt>
                <c:pt idx="5">
                  <c:v>1.5605914814069928</c:v>
                </c:pt>
                <c:pt idx="6">
                  <c:v>1.563375740302964</c:v>
                </c:pt>
                <c:pt idx="7">
                  <c:v>1.5624116610317862</c:v>
                </c:pt>
                <c:pt idx="8">
                  <c:v>1.5567284342015653</c:v>
                </c:pt>
                <c:pt idx="9">
                  <c:v>1.5570272623984061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[2]Sheet1!$AI$3:$AI$17</c:f>
              <c:numCache>
                <c:formatCode>General</c:formatCode>
                <c:ptCount val="15"/>
                <c:pt idx="0">
                  <c:v>-6.2048018398319645E-2</c:v>
                </c:pt>
                <c:pt idx="1">
                  <c:v>-4.6859977566318184E-2</c:v>
                </c:pt>
                <c:pt idx="2">
                  <c:v>0.10618214039800114</c:v>
                </c:pt>
                <c:pt idx="3">
                  <c:v>-2.1924240778651686E-2</c:v>
                </c:pt>
                <c:pt idx="4">
                  <c:v>0.16993265795957338</c:v>
                </c:pt>
                <c:pt idx="5">
                  <c:v>-4.0853242139867352E-2</c:v>
                </c:pt>
                <c:pt idx="6">
                  <c:v>0.19991441602661708</c:v>
                </c:pt>
                <c:pt idx="7">
                  <c:v>0.10886873797094514</c:v>
                </c:pt>
                <c:pt idx="8">
                  <c:v>0.12821332560205365</c:v>
                </c:pt>
                <c:pt idx="9">
                  <c:v>0.21974677545261531</c:v>
                </c:pt>
                <c:pt idx="10">
                  <c:v>0.16744754833402556</c:v>
                </c:pt>
                <c:pt idx="11">
                  <c:v>0.15585393274086612</c:v>
                </c:pt>
                <c:pt idx="12">
                  <c:v>0.14422389569489544</c:v>
                </c:pt>
                <c:pt idx="13">
                  <c:v>0.2084072696498479</c:v>
                </c:pt>
                <c:pt idx="14">
                  <c:v>0.20945477774799928</c:v>
                </c:pt>
              </c:numCache>
            </c:numRef>
          </c:xVal>
          <c:yVal>
            <c:numRef>
              <c:f>[2]Sheet1!$AP$3:$AP$17</c:f>
              <c:numCache>
                <c:formatCode>General</c:formatCode>
                <c:ptCount val="15"/>
                <c:pt idx="0">
                  <c:v>1.1913183299181493</c:v>
                </c:pt>
                <c:pt idx="1">
                  <c:v>1.2416889411726091</c:v>
                </c:pt>
                <c:pt idx="2">
                  <c:v>1.2717737365754307</c:v>
                </c:pt>
                <c:pt idx="3">
                  <c:v>1.3045855343355153</c:v>
                </c:pt>
                <c:pt idx="4">
                  <c:v>1.326301837188895</c:v>
                </c:pt>
                <c:pt idx="5">
                  <c:v>1.3362703631270985</c:v>
                </c:pt>
                <c:pt idx="6">
                  <c:v>1.3440925715499821</c:v>
                </c:pt>
                <c:pt idx="7">
                  <c:v>1.344498339943635</c:v>
                </c:pt>
                <c:pt idx="8">
                  <c:v>1.3404789959502508</c:v>
                </c:pt>
                <c:pt idx="9">
                  <c:v>1.3363264367099101</c:v>
                </c:pt>
                <c:pt idx="10">
                  <c:v>1.3285683804083501</c:v>
                </c:pt>
                <c:pt idx="11">
                  <c:v>1.3170671445191622</c:v>
                </c:pt>
                <c:pt idx="12">
                  <c:v>1.3081084034470469</c:v>
                </c:pt>
                <c:pt idx="13">
                  <c:v>1.2991632296306435</c:v>
                </c:pt>
                <c:pt idx="14">
                  <c:v>1.2878623402009355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[3]Sheet1!$AI$3:$AI$12</c:f>
              <c:numCache>
                <c:formatCode>General</c:formatCode>
                <c:ptCount val="10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  <c:pt idx="9">
                  <c:v>0.330298467982723</c:v>
                </c:pt>
              </c:numCache>
            </c:numRef>
          </c:xVal>
          <c:yVal>
            <c:numRef>
              <c:f>[3]Sheet1!$AP$3:$AP$12</c:f>
              <c:numCache>
                <c:formatCode>General</c:formatCode>
                <c:ptCount val="10"/>
                <c:pt idx="0">
                  <c:v>1.3530789263599041</c:v>
                </c:pt>
                <c:pt idx="1">
                  <c:v>1.421262848003912</c:v>
                </c:pt>
                <c:pt idx="2">
                  <c:v>1.4498992998035272</c:v>
                </c:pt>
                <c:pt idx="3">
                  <c:v>1.4697214087143282</c:v>
                </c:pt>
                <c:pt idx="4">
                  <c:v>1.4821583066755686</c:v>
                </c:pt>
                <c:pt idx="5">
                  <c:v>1.4872353745860825</c:v>
                </c:pt>
                <c:pt idx="6">
                  <c:v>1.4875666419633369</c:v>
                </c:pt>
                <c:pt idx="7">
                  <c:v>1.4867419177904724</c:v>
                </c:pt>
                <c:pt idx="8">
                  <c:v>1.4799446551527975</c:v>
                </c:pt>
                <c:pt idx="9">
                  <c:v>1.4666541135268127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[4]Sheet1!$AI$3:$AI$16</c:f>
              <c:numCache>
                <c:formatCode>General</c:formatCode>
                <c:ptCount val="14"/>
                <c:pt idx="0">
                  <c:v>-0.11074208538079086</c:v>
                </c:pt>
                <c:pt idx="1">
                  <c:v>8.9969369627914908E-2</c:v>
                </c:pt>
                <c:pt idx="2">
                  <c:v>0.19277198405871621</c:v>
                </c:pt>
                <c:pt idx="3">
                  <c:v>6.6666663472654346E-4</c:v>
                </c:pt>
                <c:pt idx="4">
                  <c:v>0.2297789426055418</c:v>
                </c:pt>
                <c:pt idx="5">
                  <c:v>0.11323347460248688</c:v>
                </c:pt>
                <c:pt idx="6">
                  <c:v>0.25614555927382932</c:v>
                </c:pt>
                <c:pt idx="7">
                  <c:v>0.18967887126291841</c:v>
                </c:pt>
                <c:pt idx="8">
                  <c:v>0.1761483333410791</c:v>
                </c:pt>
                <c:pt idx="9">
                  <c:v>0.23211006444578428</c:v>
                </c:pt>
                <c:pt idx="10">
                  <c:v>0.24779357165198596</c:v>
                </c:pt>
                <c:pt idx="11">
                  <c:v>0.25855179774673392</c:v>
                </c:pt>
                <c:pt idx="12">
                  <c:v>0.21170228602219121</c:v>
                </c:pt>
                <c:pt idx="13">
                  <c:v>0.32732446015141975</c:v>
                </c:pt>
              </c:numCache>
            </c:numRef>
          </c:xVal>
          <c:yVal>
            <c:numRef>
              <c:f>[4]Sheet1!$AP$3:$AP$16</c:f>
              <c:numCache>
                <c:formatCode>General</c:formatCode>
                <c:ptCount val="14"/>
                <c:pt idx="0">
                  <c:v>1.2251587129845241</c:v>
                </c:pt>
                <c:pt idx="1">
                  <c:v>1.2784263623088694</c:v>
                </c:pt>
                <c:pt idx="2">
                  <c:v>1.3063606872439839</c:v>
                </c:pt>
                <c:pt idx="3">
                  <c:v>1.3363225871334541</c:v>
                </c:pt>
                <c:pt idx="4">
                  <c:v>1.3552226259816862</c:v>
                </c:pt>
                <c:pt idx="5">
                  <c:v>1.3656121190916477</c:v>
                </c:pt>
                <c:pt idx="6">
                  <c:v>1.3701639862593882</c:v>
                </c:pt>
                <c:pt idx="7">
                  <c:v>1.3715407903224339</c:v>
                </c:pt>
                <c:pt idx="8">
                  <c:v>1.3658395995058552</c:v>
                </c:pt>
                <c:pt idx="9">
                  <c:v>1.3588172543414407</c:v>
                </c:pt>
                <c:pt idx="10">
                  <c:v>1.3515009622558487</c:v>
                </c:pt>
                <c:pt idx="11">
                  <c:v>1.3411157643469349</c:v>
                </c:pt>
                <c:pt idx="12">
                  <c:v>1.3291799095516921</c:v>
                </c:pt>
                <c:pt idx="13">
                  <c:v>1.3147613573283785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[5]Sheet1!$AI$3:$AI$18</c:f>
              <c:numCache>
                <c:formatCode>General</c:formatCode>
                <c:ptCount val="16"/>
                <c:pt idx="0">
                  <c:v>-4.9130065598773136E-2</c:v>
                </c:pt>
                <c:pt idx="1">
                  <c:v>-0.1078086035595493</c:v>
                </c:pt>
                <c:pt idx="2">
                  <c:v>0.11519071294757506</c:v>
                </c:pt>
                <c:pt idx="3">
                  <c:v>-9.9516155032836312E-2</c:v>
                </c:pt>
                <c:pt idx="4">
                  <c:v>0.12096597033193311</c:v>
                </c:pt>
                <c:pt idx="5">
                  <c:v>-2.6741625870882232E-2</c:v>
                </c:pt>
                <c:pt idx="6">
                  <c:v>0.11896201453232283</c:v>
                </c:pt>
                <c:pt idx="7">
                  <c:v>4.0733161947652412E-2</c:v>
                </c:pt>
                <c:pt idx="8">
                  <c:v>6.9818142605431524E-2</c:v>
                </c:pt>
                <c:pt idx="9">
                  <c:v>0.15093514975031641</c:v>
                </c:pt>
                <c:pt idx="10">
                  <c:v>9.1284176167296296E-2</c:v>
                </c:pt>
                <c:pt idx="11">
                  <c:v>0.10502693692479052</c:v>
                </c:pt>
                <c:pt idx="12">
                  <c:v>0.11146740295940191</c:v>
                </c:pt>
                <c:pt idx="13">
                  <c:v>9.8066489313421074E-2</c:v>
                </c:pt>
                <c:pt idx="14">
                  <c:v>0.16673310846158473</c:v>
                </c:pt>
                <c:pt idx="15">
                  <c:v>0.12434768712026428</c:v>
                </c:pt>
              </c:numCache>
            </c:numRef>
          </c:xVal>
          <c:yVal>
            <c:numRef>
              <c:f>[5]Sheet1!$AP$3:$AP$18</c:f>
              <c:numCache>
                <c:formatCode>General</c:formatCode>
                <c:ptCount val="16"/>
                <c:pt idx="0">
                  <c:v>1.1669663571940914</c:v>
                </c:pt>
                <c:pt idx="1">
                  <c:v>1.2158920601044989</c:v>
                </c:pt>
                <c:pt idx="2">
                  <c:v>1.2496451673124684</c:v>
                </c:pt>
                <c:pt idx="3">
                  <c:v>1.2848141117287988</c:v>
                </c:pt>
                <c:pt idx="4">
                  <c:v>1.3056760128104163</c:v>
                </c:pt>
                <c:pt idx="5">
                  <c:v>1.317415772564805</c:v>
                </c:pt>
                <c:pt idx="6">
                  <c:v>1.3255875442941221</c:v>
                </c:pt>
                <c:pt idx="7">
                  <c:v>1.3274342284661271</c:v>
                </c:pt>
                <c:pt idx="8">
                  <c:v>1.3253341427608241</c:v>
                </c:pt>
                <c:pt idx="9">
                  <c:v>1.3185995104564832</c:v>
                </c:pt>
                <c:pt idx="10">
                  <c:v>1.3118749143353376</c:v>
                </c:pt>
                <c:pt idx="11">
                  <c:v>1.3056427357641143</c:v>
                </c:pt>
                <c:pt idx="12">
                  <c:v>1.2944448577155609</c:v>
                </c:pt>
                <c:pt idx="13">
                  <c:v>1.2848007050702608</c:v>
                </c:pt>
                <c:pt idx="14">
                  <c:v>1.273967379325063</c:v>
                </c:pt>
                <c:pt idx="15">
                  <c:v>1.2632841496072935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28288"/>
        <c:axId val="247828848"/>
      </c:scatterChart>
      <c:valAx>
        <c:axId val="2478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828848"/>
        <c:crosses val="autoZero"/>
        <c:crossBetween val="midCat"/>
      </c:valAx>
      <c:valAx>
        <c:axId val="24782884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8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0</xdr:colOff>
      <xdr:row>0</xdr:row>
      <xdr:rowOff>0</xdr:rowOff>
    </xdr:from>
    <xdr:to>
      <xdr:col>61</xdr:col>
      <xdr:colOff>718456</xdr:colOff>
      <xdr:row>15</xdr:row>
      <xdr:rowOff>112699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0</xdr:colOff>
      <xdr:row>16</xdr:row>
      <xdr:rowOff>0</xdr:rowOff>
    </xdr:from>
    <xdr:to>
      <xdr:col>61</xdr:col>
      <xdr:colOff>718456</xdr:colOff>
      <xdr:row>31</xdr:row>
      <xdr:rowOff>112699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858982</xdr:colOff>
      <xdr:row>32</xdr:row>
      <xdr:rowOff>13855</xdr:rowOff>
    </xdr:from>
    <xdr:to>
      <xdr:col>40</xdr:col>
      <xdr:colOff>409015</xdr:colOff>
      <xdr:row>47</xdr:row>
      <xdr:rowOff>126552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249382</xdr:colOff>
      <xdr:row>32</xdr:row>
      <xdr:rowOff>13855</xdr:rowOff>
    </xdr:from>
    <xdr:to>
      <xdr:col>47</xdr:col>
      <xdr:colOff>832088</xdr:colOff>
      <xdr:row>47</xdr:row>
      <xdr:rowOff>126552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32</xdr:row>
      <xdr:rowOff>0</xdr:rowOff>
    </xdr:from>
    <xdr:to>
      <xdr:col>61</xdr:col>
      <xdr:colOff>740230</xdr:colOff>
      <xdr:row>48</xdr:row>
      <xdr:rowOff>17930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16</xdr:row>
      <xdr:rowOff>0</xdr:rowOff>
    </xdr:from>
    <xdr:to>
      <xdr:col>54</xdr:col>
      <xdr:colOff>744070</xdr:colOff>
      <xdr:row>31</xdr:row>
      <xdr:rowOff>112699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32</xdr:row>
      <xdr:rowOff>0</xdr:rowOff>
    </xdr:from>
    <xdr:to>
      <xdr:col>54</xdr:col>
      <xdr:colOff>744070</xdr:colOff>
      <xdr:row>47</xdr:row>
      <xdr:rowOff>112699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443346</xdr:colOff>
      <xdr:row>16</xdr:row>
      <xdr:rowOff>13855</xdr:rowOff>
    </xdr:from>
    <xdr:to>
      <xdr:col>47</xdr:col>
      <xdr:colOff>838506</xdr:colOff>
      <xdr:row>31</xdr:row>
      <xdr:rowOff>126553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54</xdr:col>
      <xdr:colOff>718456</xdr:colOff>
      <xdr:row>16</xdr:row>
      <xdr:rowOff>112700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48</xdr:row>
      <xdr:rowOff>0</xdr:rowOff>
    </xdr:from>
    <xdr:to>
      <xdr:col>54</xdr:col>
      <xdr:colOff>744070</xdr:colOff>
      <xdr:row>63</xdr:row>
      <xdr:rowOff>112699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P2">
            <v>0</v>
          </cell>
          <cell r="W2">
            <v>4.2122077073200002</v>
          </cell>
          <cell r="AD2">
            <v>4.1123320281332334E-3</v>
          </cell>
          <cell r="AE2">
            <v>7.8712636408795333E-8</v>
          </cell>
          <cell r="AK2">
            <v>2515.4747919599999</v>
          </cell>
          <cell r="AL2">
            <v>3475.8422263949997</v>
          </cell>
          <cell r="AP2">
            <v>1.3817837640450785</v>
          </cell>
          <cell r="AS2">
            <v>0</v>
          </cell>
          <cell r="AU2">
            <v>0</v>
          </cell>
          <cell r="AV2">
            <v>7.0549048057573849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P3">
            <v>0.65193792854100008</v>
          </cell>
          <cell r="W3">
            <v>12.2213842794</v>
          </cell>
          <cell r="AD3">
            <v>-2.0550815545431006E-2</v>
          </cell>
          <cell r="AE3">
            <v>0.60385484924843991</v>
          </cell>
          <cell r="AI3">
            <v>4.0842846288488374E-2</v>
          </cell>
          <cell r="AK3">
            <v>7369.2502595533333</v>
          </cell>
          <cell r="AL3">
            <v>10041.22055317</v>
          </cell>
          <cell r="AP3">
            <v>1.3625837364055839</v>
          </cell>
          <cell r="AS3">
            <v>-6.1005518163690367E-3</v>
          </cell>
          <cell r="AU3">
            <v>0.14936647101621081</v>
          </cell>
          <cell r="AV3">
            <v>11.544925646599328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P4">
            <v>1.6545970663610001</v>
          </cell>
          <cell r="W4">
            <v>43.220880601200001</v>
          </cell>
          <cell r="AD4">
            <v>-0.1225045745579928</v>
          </cell>
          <cell r="AE4">
            <v>1.5489256315891522</v>
          </cell>
          <cell r="AI4">
            <v>0.10787949529033893</v>
          </cell>
          <cell r="AK4">
            <v>25328.292626999999</v>
          </cell>
          <cell r="AL4">
            <v>37030.15371405</v>
          </cell>
          <cell r="AP4">
            <v>1.4620074972829318</v>
          </cell>
          <cell r="AS4">
            <v>-7.1445529944936123E-2</v>
          </cell>
          <cell r="AU4">
            <v>0.75508841986944175</v>
          </cell>
          <cell r="AV4">
            <v>42.093808622920491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P5">
            <v>2.6560478027109999</v>
          </cell>
          <cell r="W5">
            <v>85.468871372600006</v>
          </cell>
          <cell r="AD5">
            <v>-0.41528192578586187</v>
          </cell>
          <cell r="AE5">
            <v>2.5823189195798366</v>
          </cell>
          <cell r="AI5">
            <v>0.283316482340563</v>
          </cell>
          <cell r="AK5">
            <v>49400.543063766672</v>
          </cell>
          <cell r="AL5">
            <v>74684.303747600003</v>
          </cell>
          <cell r="AP5">
            <v>1.5118113914496207</v>
          </cell>
          <cell r="AS5">
            <v>-0.31112968799835761</v>
          </cell>
          <cell r="AU5">
            <v>1.601082821865818</v>
          </cell>
          <cell r="AV5">
            <v>85.079679730579613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P6">
            <v>3.6549908813310004</v>
          </cell>
          <cell r="W6">
            <v>132.47279832500001</v>
          </cell>
          <cell r="AD6">
            <v>-0.67087135837053935</v>
          </cell>
          <cell r="AE6">
            <v>3.616329679161276</v>
          </cell>
          <cell r="AI6">
            <v>0.24718256576763123</v>
          </cell>
          <cell r="AK6">
            <v>76159.720779999989</v>
          </cell>
          <cell r="AL6">
            <v>116883.154572</v>
          </cell>
          <cell r="AP6">
            <v>1.5347109124734899</v>
          </cell>
          <cell r="AS6">
            <v>-0.54794326862706155</v>
          </cell>
          <cell r="AU6">
            <v>2.5591341305949502</v>
          </cell>
          <cell r="AV6">
            <v>133.27363886553618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P7">
            <v>4.6534031123809996</v>
          </cell>
          <cell r="W7">
            <v>181.88015537199999</v>
          </cell>
          <cell r="AD7">
            <v>-1.0733997571280911</v>
          </cell>
          <cell r="AE7">
            <v>4.708119553395461</v>
          </cell>
          <cell r="AI7">
            <v>0.36868669352690009</v>
          </cell>
          <cell r="AK7">
            <v>104360.67064436666</v>
          </cell>
          <cell r="AL7">
            <v>161586.88985345</v>
          </cell>
          <cell r="AP7">
            <v>1.5483504356166418</v>
          </cell>
          <cell r="AS7">
            <v>-0.92546506709424115</v>
          </cell>
          <cell r="AU7">
            <v>3.5830978512699811</v>
          </cell>
          <cell r="AV7">
            <v>184.69861856820185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P8">
            <v>5.6585920053109993</v>
          </cell>
          <cell r="W8">
            <v>234.26768086800001</v>
          </cell>
          <cell r="AD8">
            <v>-1.5070588901416995</v>
          </cell>
          <cell r="AE8">
            <v>5.8224228299217398</v>
          </cell>
          <cell r="AI8">
            <v>0.38917513943375837</v>
          </cell>
          <cell r="AK8">
            <v>134186.94364290001</v>
          </cell>
          <cell r="AL8">
            <v>209411.00116514997</v>
          </cell>
          <cell r="AP8">
            <v>1.5605914814069928</v>
          </cell>
          <cell r="AS8">
            <v>-1.3514666102044535</v>
          </cell>
          <cell r="AU8">
            <v>4.6777246656395617</v>
          </cell>
          <cell r="AV8">
            <v>238.74042309813143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P9">
            <v>6.6582194092909992</v>
          </cell>
          <cell r="W9">
            <v>282.455016199</v>
          </cell>
          <cell r="AD9">
            <v>-1.9892501759378227</v>
          </cell>
          <cell r="AE9">
            <v>6.9544037559349565</v>
          </cell>
          <cell r="AI9">
            <v>0.42597121092347212</v>
          </cell>
          <cell r="AK9">
            <v>162015.33762943334</v>
          </cell>
          <cell r="AL9">
            <v>253290.84840685001</v>
          </cell>
          <cell r="AP9">
            <v>1.563375740302964</v>
          </cell>
          <cell r="AS9">
            <v>-1.7884347430637086</v>
          </cell>
          <cell r="AU9">
            <v>5.7035407810337038</v>
          </cell>
          <cell r="AV9">
            <v>288.26842852417082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P10">
            <v>7.652869856880999</v>
          </cell>
          <cell r="W10">
            <v>328.01130412100002</v>
          </cell>
          <cell r="AD10">
            <v>-2.4779914792001323</v>
          </cell>
          <cell r="AE10">
            <v>8.087888554101534</v>
          </cell>
          <cell r="AI10">
            <v>0.43118470053842217</v>
          </cell>
          <cell r="AK10">
            <v>188604.79414103334</v>
          </cell>
          <cell r="AL10">
            <v>294678.32969245</v>
          </cell>
          <cell r="AP10">
            <v>1.5624116610317862</v>
          </cell>
          <cell r="AS10">
            <v>-2.2108940658183154</v>
          </cell>
          <cell r="AU10">
            <v>6.6833049568661949</v>
          </cell>
          <cell r="AV10">
            <v>335.24516626817837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P11">
            <v>8.6574270871509995</v>
          </cell>
          <cell r="W11">
            <v>369.68770880099999</v>
          </cell>
          <cell r="AD11">
            <v>-2.9766757974206981</v>
          </cell>
          <cell r="AE11">
            <v>9.2382312100566431</v>
          </cell>
          <cell r="AI11">
            <v>0.43350936839468679</v>
          </cell>
          <cell r="AK11">
            <v>213458.34164</v>
          </cell>
          <cell r="AL11">
            <v>332296.6699485</v>
          </cell>
          <cell r="AP11">
            <v>1.5567284342015653</v>
          </cell>
          <cell r="AS11">
            <v>-2.6062169518367519</v>
          </cell>
          <cell r="AU11">
            <v>7.5952180891759831</v>
          </cell>
          <cell r="AV11">
            <v>378.71117269034664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P12">
            <v>9.6531216588909992</v>
          </cell>
          <cell r="W12">
            <v>413.64107056900002</v>
          </cell>
          <cell r="AD12">
            <v>-3.5128514038027872</v>
          </cell>
          <cell r="AE12">
            <v>10.393042696659142</v>
          </cell>
          <cell r="AI12">
            <v>0.46429708450470886</v>
          </cell>
          <cell r="AK12">
            <v>239369.36507900001</v>
          </cell>
          <cell r="AL12">
            <v>372704.62721100001</v>
          </cell>
          <cell r="AP12">
            <v>1.5570272623984061</v>
          </cell>
          <cell r="AS12">
            <v>-3.0487851992120012</v>
          </cell>
          <cell r="AU12">
            <v>8.5484186630011685</v>
          </cell>
          <cell r="AV12">
            <v>425.01970569761494</v>
          </cell>
        </row>
        <row r="13">
          <cell r="H13">
            <v>0.71358375624199999</v>
          </cell>
          <cell r="AK13">
            <v>260588.73698333334</v>
          </cell>
        </row>
        <row r="14">
          <cell r="H14">
            <v>0.72185379502000002</v>
          </cell>
          <cell r="AK14">
            <v>278776.51919733331</v>
          </cell>
        </row>
        <row r="15">
          <cell r="H15">
            <v>0.73535420229799997</v>
          </cell>
          <cell r="AK15">
            <v>277316.525586</v>
          </cell>
        </row>
        <row r="16">
          <cell r="H16">
            <v>0.76002962424499998</v>
          </cell>
          <cell r="AK16">
            <v>262834.2941623333</v>
          </cell>
        </row>
        <row r="17">
          <cell r="H17">
            <v>0.76969494942200001</v>
          </cell>
          <cell r="AK17">
            <v>259877.62820366668</v>
          </cell>
        </row>
        <row r="18">
          <cell r="H18">
            <v>0.79135584571499995</v>
          </cell>
          <cell r="AK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P2">
            <v>2.5308609332200001E-6</v>
          </cell>
          <cell r="W2">
            <v>4.2240728909899996</v>
          </cell>
          <cell r="AD2">
            <v>-6.5499854898561551E-3</v>
          </cell>
          <cell r="AE2">
            <v>2.531280308865322E-6</v>
          </cell>
          <cell r="AK2">
            <v>2722.5836246366666</v>
          </cell>
          <cell r="AL2">
            <v>3181.7856324049999</v>
          </cell>
          <cell r="AP2">
            <v>1.1686640599807525</v>
          </cell>
          <cell r="AS2">
            <v>0</v>
          </cell>
          <cell r="AU2">
            <v>0</v>
          </cell>
          <cell r="AV2">
            <v>-1.1250553205695557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P3">
            <v>1.00595955986</v>
          </cell>
          <cell r="W3">
            <v>68.239404295900002</v>
          </cell>
          <cell r="AD3">
            <v>4.2608907106856275E-2</v>
          </cell>
          <cell r="AE3">
            <v>0.79227428895571161</v>
          </cell>
          <cell r="AI3">
            <v>-6.2048018398319645E-2</v>
          </cell>
          <cell r="AK3">
            <v>43859.805339299994</v>
          </cell>
          <cell r="AL3">
            <v>52250.990047350002</v>
          </cell>
          <cell r="AP3">
            <v>1.1913183299181493</v>
          </cell>
          <cell r="AS3">
            <v>5.694659081840186E-3</v>
          </cell>
          <cell r="AU3">
            <v>9.1778258659013137E-2</v>
          </cell>
          <cell r="AV3">
            <v>61.931726521892458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P4">
            <v>2.0034568397400001</v>
          </cell>
          <cell r="W4">
            <v>197.45593798499999</v>
          </cell>
          <cell r="AD4">
            <v>8.2649588158046239E-2</v>
          </cell>
          <cell r="AE4">
            <v>1.6467493256652945</v>
          </cell>
          <cell r="AI4">
            <v>-4.6859977566318184E-2</v>
          </cell>
          <cell r="AK4">
            <v>125791.86203140001</v>
          </cell>
          <cell r="AL4">
            <v>156194.36397390001</v>
          </cell>
          <cell r="AP4">
            <v>1.2416889411726091</v>
          </cell>
          <cell r="AS4">
            <v>1.4796567568510874E-2</v>
          </cell>
          <cell r="AU4">
            <v>0.28601455494808642</v>
          </cell>
          <cell r="AV4">
            <v>184.80683914850931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P5">
            <v>3.0051645592999998</v>
          </cell>
          <cell r="W5">
            <v>379.82954654000002</v>
          </cell>
          <cell r="AD5">
            <v>-1.6296435414874244E-2</v>
          </cell>
          <cell r="AE5">
            <v>2.5786011719554747</v>
          </cell>
          <cell r="AI5">
            <v>0.10618214039800114</v>
          </cell>
          <cell r="AK5">
            <v>240700.15517366666</v>
          </cell>
          <cell r="AL5">
            <v>306116.13573950005</v>
          </cell>
          <cell r="AP5">
            <v>1.2717737365754307</v>
          </cell>
          <cell r="AS5">
            <v>-1.5010086068090882E-2</v>
          </cell>
          <cell r="AU5">
            <v>0.56672705071128959</v>
          </cell>
          <cell r="AV5">
            <v>363.10386387041603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P6">
            <v>4.0004733110500004</v>
          </cell>
          <cell r="W6">
            <v>612.01060798499998</v>
          </cell>
          <cell r="AD6">
            <v>3.4610395909435709E-3</v>
          </cell>
          <cell r="AE6">
            <v>3.4797714886515165</v>
          </cell>
          <cell r="AI6">
            <v>-2.1924240778651686E-2</v>
          </cell>
          <cell r="AK6">
            <v>384207.03470800002</v>
          </cell>
          <cell r="AL6">
            <v>501230.93967000005</v>
          </cell>
          <cell r="AP6">
            <v>1.3045855343355153</v>
          </cell>
          <cell r="AS6">
            <v>-7.0113168893510859E-3</v>
          </cell>
          <cell r="AU6">
            <v>0.93156382018010842</v>
          </cell>
          <cell r="AV6">
            <v>594.72293735444919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P7">
            <v>5.0015242186200002</v>
          </cell>
          <cell r="W7">
            <v>881.14109999899995</v>
          </cell>
          <cell r="AD7">
            <v>-0.16316777408101846</v>
          </cell>
          <cell r="AE7">
            <v>4.46032940890486</v>
          </cell>
          <cell r="AI7">
            <v>0.16993265795957338</v>
          </cell>
          <cell r="AK7">
            <v>550081.61634333339</v>
          </cell>
          <cell r="AL7">
            <v>729574.25835999998</v>
          </cell>
          <cell r="AP7">
            <v>1.326301837188895</v>
          </cell>
          <cell r="AS7">
            <v>-7.9973949383817092E-2</v>
          </cell>
          <cell r="AU7">
            <v>1.3609258590639097</v>
          </cell>
          <cell r="AV7">
            <v>866.81967125087601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P8">
            <v>6.00032989378</v>
          </cell>
          <cell r="W8">
            <v>1170.67181512</v>
          </cell>
          <cell r="AD8">
            <v>-0.12556712728808228</v>
          </cell>
          <cell r="AE8">
            <v>5.3807128307200633</v>
          </cell>
          <cell r="AI8">
            <v>-4.0853242139867352E-2</v>
          </cell>
          <cell r="AK8">
            <v>729663.24277466664</v>
          </cell>
          <cell r="AL8">
            <v>975027.36638299993</v>
          </cell>
          <cell r="AP8">
            <v>1.3362703631270985</v>
          </cell>
          <cell r="AS8">
            <v>-6.0647511816070934E-2</v>
          </cell>
          <cell r="AU8">
            <v>1.8339957197515657</v>
          </cell>
          <cell r="AV8">
            <v>1159.9771004039569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P9">
            <v>7.0048255087299998</v>
          </cell>
          <cell r="W9">
            <v>1482.87835591</v>
          </cell>
          <cell r="AD9">
            <v>-0.32800561721896493</v>
          </cell>
          <cell r="AE9">
            <v>6.3933386030602106</v>
          </cell>
          <cell r="AI9">
            <v>0.19991441602661708</v>
          </cell>
          <cell r="AK9">
            <v>923395.66245333327</v>
          </cell>
          <cell r="AL9">
            <v>1241129.2505049999</v>
          </cell>
          <cell r="AP9">
            <v>1.3440925715499821</v>
          </cell>
          <cell r="AS9">
            <v>-0.16275419902844374</v>
          </cell>
          <cell r="AU9">
            <v>2.3447477167400077</v>
          </cell>
          <cell r="AV9">
            <v>1476.9150446862989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P10">
            <v>8.0057731891700001</v>
          </cell>
          <cell r="W10">
            <v>1800.4591455899999</v>
          </cell>
          <cell r="AD10">
            <v>-0.43513287037035164</v>
          </cell>
          <cell r="AE10">
            <v>7.3773424148796956</v>
          </cell>
          <cell r="AI10">
            <v>0.10886873797094514</v>
          </cell>
          <cell r="AK10">
            <v>1123146.0568890001</v>
          </cell>
          <cell r="AL10">
            <v>1510068.0090015002</v>
          </cell>
          <cell r="AP10">
            <v>1.344498339943635</v>
          </cell>
          <cell r="AS10">
            <v>-0.22009704376686279</v>
          </cell>
          <cell r="AU10">
            <v>2.8714631522925238</v>
          </cell>
          <cell r="AV10">
            <v>1798.7786048701641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P11">
            <v>9.0025018483799997</v>
          </cell>
          <cell r="W11">
            <v>2116.5728955099999</v>
          </cell>
          <cell r="AD11">
            <v>-0.56232716066481814</v>
          </cell>
          <cell r="AE11">
            <v>8.3693944476711231</v>
          </cell>
          <cell r="AI11">
            <v>0.12821332560205365</v>
          </cell>
          <cell r="AK11">
            <v>1325751.0573406667</v>
          </cell>
          <cell r="AL11">
            <v>1777141.4462240003</v>
          </cell>
          <cell r="AP11">
            <v>1.3404789959502508</v>
          </cell>
          <cell r="AS11">
            <v>-0.28829998608606716</v>
          </cell>
          <cell r="AU11">
            <v>3.4034120897289606</v>
          </cell>
          <cell r="AV11">
            <v>2119.4620586188844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P12">
            <v>10.000829901299999</v>
          </cell>
          <cell r="W12">
            <v>2440.6718577699999</v>
          </cell>
          <cell r="AD12">
            <v>-0.78874669437471789</v>
          </cell>
          <cell r="AE12">
            <v>9.3997601185372393</v>
          </cell>
          <cell r="AI12">
            <v>0.21974677545261531</v>
          </cell>
          <cell r="AK12">
            <v>1534206.2600356666</v>
          </cell>
          <cell r="AL12">
            <v>2050200.3846515003</v>
          </cell>
          <cell r="AP12">
            <v>1.3363264367099101</v>
          </cell>
          <cell r="AS12">
            <v>-0.40820397190881264</v>
          </cell>
          <cell r="AU12">
            <v>3.9490582571222146</v>
          </cell>
          <cell r="AV12">
            <v>2450.0695611309498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P13">
            <v>11.0048504764</v>
          </cell>
          <cell r="W13">
            <v>2762.9585197400002</v>
          </cell>
          <cell r="AD13">
            <v>-0.95979665890377008</v>
          </cell>
          <cell r="AE13">
            <v>10.42127381778735</v>
          </cell>
          <cell r="AI13">
            <v>0.16744754833402556</v>
          </cell>
          <cell r="AK13">
            <v>1742907.02988</v>
          </cell>
          <cell r="AL13">
            <v>2315571.1698899996</v>
          </cell>
          <cell r="AP13">
            <v>1.3285683804083501</v>
          </cell>
          <cell r="AS13">
            <v>-0.49886694071690568</v>
          </cell>
          <cell r="AU13">
            <v>4.4904992618435129</v>
          </cell>
          <cell r="AV13">
            <v>2773.2292757628188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P14">
            <v>12.0028031227</v>
          </cell>
          <cell r="W14">
            <v>3068.3094737400002</v>
          </cell>
          <cell r="AD14">
            <v>-1.1180510684477447</v>
          </cell>
          <cell r="AE14">
            <v>11.4366759110223</v>
          </cell>
          <cell r="AI14">
            <v>0.15585393274086612</v>
          </cell>
          <cell r="AK14">
            <v>1945440.1324166667</v>
          </cell>
          <cell r="AL14">
            <v>2562275.2800349998</v>
          </cell>
          <cell r="AP14">
            <v>1.3170671445191622</v>
          </cell>
          <cell r="AS14">
            <v>-0.57979351606818563</v>
          </cell>
          <cell r="AU14">
            <v>5.0097455453866697</v>
          </cell>
          <cell r="AV14">
            <v>3078.7193865813874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P15">
            <v>13.0039989773</v>
          </cell>
          <cell r="W15">
            <v>3373.1603332</v>
          </cell>
          <cell r="AD15">
            <v>-1.2647574226514391</v>
          </cell>
          <cell r="AE15">
            <v>12.453888443639299</v>
          </cell>
          <cell r="AI15">
            <v>0.14422389569489544</v>
          </cell>
          <cell r="AK15">
            <v>2148422.9221899998</v>
          </cell>
          <cell r="AL15">
            <v>2810370.078675</v>
          </cell>
          <cell r="AP15">
            <v>1.3081084034470469</v>
          </cell>
          <cell r="AS15">
            <v>-0.65414788291451198</v>
          </cell>
          <cell r="AU15">
            <v>5.5252937247509442</v>
          </cell>
          <cell r="AV15">
            <v>3385.3134271444919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P16">
            <v>14.001736538999999</v>
          </cell>
          <cell r="W16">
            <v>3657.3588259100002</v>
          </cell>
          <cell r="AD16">
            <v>-1.48154443611537</v>
          </cell>
          <cell r="AE16">
            <v>13.494096944178469</v>
          </cell>
          <cell r="AI16">
            <v>0.2084072696498479</v>
          </cell>
          <cell r="AK16">
            <v>2344706.9102633335</v>
          </cell>
          <cell r="AL16">
            <v>3046157.0020749997</v>
          </cell>
          <cell r="AP16">
            <v>1.2991632296306435</v>
          </cell>
          <cell r="AS16">
            <v>-0.75723563782790015</v>
          </cell>
          <cell r="AU16">
            <v>6.0199394013945149</v>
          </cell>
          <cell r="AV16">
            <v>3678.2700597738526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P17">
            <v>15.0044971383</v>
          </cell>
          <cell r="W17">
            <v>3937.7048846100001</v>
          </cell>
          <cell r="AD17">
            <v>-1.7012445291380978</v>
          </cell>
          <cell r="AE17">
            <v>14.54301115556521</v>
          </cell>
          <cell r="AI17">
            <v>0.20945477774799928</v>
          </cell>
          <cell r="AK17">
            <v>2533717.0905633331</v>
          </cell>
          <cell r="AL17">
            <v>3263078.8216599999</v>
          </cell>
          <cell r="AP17">
            <v>1.2878623402009355</v>
          </cell>
          <cell r="AS17">
            <v>-0.85584274751259815</v>
          </cell>
          <cell r="AU17">
            <v>6.4907193508656835</v>
          </cell>
          <cell r="AV17">
            <v>3951.3515544303914</v>
          </cell>
        </row>
        <row r="18">
          <cell r="H18">
            <v>0.67549807377299997</v>
          </cell>
          <cell r="AK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P2">
            <v>0</v>
          </cell>
          <cell r="W2">
            <v>4.2173620645199996</v>
          </cell>
          <cell r="AD2">
            <v>1.976499304910926E-3</v>
          </cell>
          <cell r="AE2">
            <v>9.588996263687477E-10</v>
          </cell>
          <cell r="AK2">
            <v>2556.0498433166663</v>
          </cell>
          <cell r="AL2">
            <v>3423.5295013549999</v>
          </cell>
          <cell r="AP2">
            <v>1.3393829194319284</v>
          </cell>
          <cell r="AS2">
            <v>0</v>
          </cell>
          <cell r="AU2">
            <v>0</v>
          </cell>
          <cell r="AV2">
            <v>-0.95579557395708714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P3">
            <v>1.00591444852</v>
          </cell>
          <cell r="W3">
            <v>32.877261734900003</v>
          </cell>
          <cell r="AD3">
            <v>4.6401803741909053E-2</v>
          </cell>
          <cell r="AE3">
            <v>0.86439544855037098</v>
          </cell>
          <cell r="AI3">
            <v>-5.1394653408672643E-2</v>
          </cell>
          <cell r="AK3">
            <v>19947.490459600001</v>
          </cell>
          <cell r="AL3">
            <v>26990.528974650002</v>
          </cell>
          <cell r="AP3">
            <v>1.3530789263599041</v>
          </cell>
          <cell r="AS3">
            <v>1.8915143640328775E-2</v>
          </cell>
          <cell r="AU3">
            <v>0.36803718647389322</v>
          </cell>
          <cell r="AV3">
            <v>31.048885324486896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P4">
            <v>2.0061650236599999</v>
          </cell>
          <cell r="W4">
            <v>86.153779829300007</v>
          </cell>
          <cell r="AD4">
            <v>-0.11171775578605481</v>
          </cell>
          <cell r="AE4">
            <v>1.8270880839220307</v>
          </cell>
          <cell r="AI4">
            <v>0.16424718930868293</v>
          </cell>
          <cell r="AK4">
            <v>51321.077509900002</v>
          </cell>
          <cell r="AL4">
            <v>72940.740784349997</v>
          </cell>
          <cell r="AP4">
            <v>1.421262848003912</v>
          </cell>
          <cell r="AS4">
            <v>-9.6388758778085157E-2</v>
          </cell>
          <cell r="AU4">
            <v>1.0700516495750796</v>
          </cell>
          <cell r="AV4">
            <v>83.878038367314915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P5">
            <v>3.0059730675199998</v>
          </cell>
          <cell r="W5">
            <v>153.12352342</v>
          </cell>
          <cell r="AD5">
            <v>-0.27467776220035112</v>
          </cell>
          <cell r="AE5">
            <v>2.8131835652496848</v>
          </cell>
          <cell r="AI5">
            <v>0.16525783709594841</v>
          </cell>
          <cell r="AK5">
            <v>90638.674862666681</v>
          </cell>
          <cell r="AL5">
            <v>131416.95121849998</v>
          </cell>
          <cell r="AP5">
            <v>1.4498992998035272</v>
          </cell>
          <cell r="AS5">
            <v>-0.24563068545062899</v>
          </cell>
          <cell r="AU5">
            <v>1.9731369694313123</v>
          </cell>
          <cell r="AV5">
            <v>151.60234099951631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P6">
            <v>4.00578277329</v>
          </cell>
          <cell r="W6">
            <v>230.324690731</v>
          </cell>
          <cell r="AD6">
            <v>-0.67004297600892682</v>
          </cell>
          <cell r="AE6">
            <v>3.8888826306841788</v>
          </cell>
          <cell r="AI6">
            <v>0.36754258371404336</v>
          </cell>
          <cell r="AK6">
            <v>135775.63518106667</v>
          </cell>
          <cell r="AL6">
            <v>199552.3578074</v>
          </cell>
          <cell r="AP6">
            <v>1.4697214087143282</v>
          </cell>
          <cell r="AS6">
            <v>-0.63512340848305815</v>
          </cell>
          <cell r="AU6">
            <v>3.0328583195306074</v>
          </cell>
          <cell r="AV6">
            <v>230.65721129774403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P7">
            <v>5.0051329553999997</v>
          </cell>
          <cell r="W7">
            <v>309.65515061500003</v>
          </cell>
          <cell r="AD7">
            <v>-0.95610919056450916</v>
          </cell>
          <cell r="AE7">
            <v>4.9384663104565565</v>
          </cell>
          <cell r="AI7">
            <v>0.27255207952320798</v>
          </cell>
          <cell r="AK7">
            <v>182157.4419312333</v>
          </cell>
          <cell r="AL7">
            <v>269986.16568114999</v>
          </cell>
          <cell r="AP7">
            <v>1.4821583066755686</v>
          </cell>
          <cell r="AS7">
            <v>-0.93390353573788154</v>
          </cell>
          <cell r="AU7">
            <v>4.1290896444850809</v>
          </cell>
          <cell r="AV7">
            <v>312.06306622211565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P8">
            <v>6.0040912496500001</v>
          </cell>
          <cell r="W8">
            <v>392.03495226899997</v>
          </cell>
          <cell r="AD8">
            <v>-1.3807634669284308</v>
          </cell>
          <cell r="AE8">
            <v>6.0396844916037837</v>
          </cell>
          <cell r="AI8">
            <v>0.38562228960070855</v>
          </cell>
          <cell r="AK8">
            <v>230725.84384566665</v>
          </cell>
          <cell r="AL8">
            <v>343143.63679850003</v>
          </cell>
          <cell r="AP8">
            <v>1.4872353745860825</v>
          </cell>
          <cell r="AS8">
            <v>-1.3806428701782949</v>
          </cell>
          <cell r="AU8">
            <v>5.2875790432773258</v>
          </cell>
          <cell r="AV8">
            <v>396.30829648304172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P9">
            <v>7.0058814962199998</v>
          </cell>
          <cell r="W9">
            <v>474.558268494</v>
          </cell>
          <cell r="AD9">
            <v>-1.716867345426226</v>
          </cell>
          <cell r="AE9">
            <v>7.1192576157988006</v>
          </cell>
          <cell r="AI9">
            <v>0.31133034989955954</v>
          </cell>
          <cell r="AK9">
            <v>279898.81311533332</v>
          </cell>
          <cell r="AL9">
            <v>416368.13751550001</v>
          </cell>
          <cell r="AP9">
            <v>1.4875666419633369</v>
          </cell>
          <cell r="AS9">
            <v>-1.7445419345853115</v>
          </cell>
          <cell r="AU9">
            <v>6.456430922075576</v>
          </cell>
          <cell r="AV9">
            <v>480.40795615833036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P10">
            <v>8.0011853222700005</v>
          </cell>
          <cell r="W10">
            <v>556.12195336299999</v>
          </cell>
          <cell r="AD10">
            <v>-2.1638823268225158</v>
          </cell>
          <cell r="AE10">
            <v>8.2334755863341869</v>
          </cell>
          <cell r="AI10">
            <v>0.40119168171511116</v>
          </cell>
          <cell r="AK10">
            <v>328777.82239633333</v>
          </cell>
          <cell r="AL10">
            <v>488807.77019649994</v>
          </cell>
          <cell r="AP10">
            <v>1.4867419177904724</v>
          </cell>
          <cell r="AS10">
            <v>-2.2125927703757657</v>
          </cell>
          <cell r="AU10">
            <v>7.6230823187085202</v>
          </cell>
          <cell r="AV10">
            <v>564.33125013541826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P11">
            <v>9.0006810350700004</v>
          </cell>
          <cell r="W11">
            <v>632.28060539600006</v>
          </cell>
          <cell r="AD11">
            <v>-2.6010577264068924</v>
          </cell>
          <cell r="AE11">
            <v>9.3529214808213137</v>
          </cell>
          <cell r="AI11">
            <v>0.39052838706837911</v>
          </cell>
          <cell r="AK11">
            <v>375151.09649433335</v>
          </cell>
          <cell r="AL11">
            <v>555202.86013150006</v>
          </cell>
          <cell r="AP11">
            <v>1.4799446551527975</v>
          </cell>
          <cell r="AS11">
            <v>-2.6420896086487944</v>
          </cell>
          <cell r="AU11">
            <v>8.7228662332586975</v>
          </cell>
          <cell r="AV11">
            <v>641.86882088350251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P12">
            <v>10.005498787500001</v>
          </cell>
          <cell r="W12">
            <v>698.22880191800004</v>
          </cell>
          <cell r="AD12">
            <v>-2.9660501254398177</v>
          </cell>
          <cell r="AE12">
            <v>10.457959603650322</v>
          </cell>
          <cell r="AI12">
            <v>0.330298467982723</v>
          </cell>
          <cell r="AK12">
            <v>417071.63527299999</v>
          </cell>
          <cell r="AL12">
            <v>611699.82950849994</v>
          </cell>
          <cell r="AP12">
            <v>1.4666541135268127</v>
          </cell>
          <cell r="AS12">
            <v>-2.9656705432511319</v>
          </cell>
          <cell r="AU12">
            <v>9.7025284659617057</v>
          </cell>
          <cell r="AV12">
            <v>708.60531781783538</v>
          </cell>
        </row>
        <row r="13">
          <cell r="H13">
            <v>0.70293230756799996</v>
          </cell>
          <cell r="AK13">
            <v>436089.82460366673</v>
          </cell>
        </row>
        <row r="14">
          <cell r="H14">
            <v>0.72158282396999995</v>
          </cell>
          <cell r="AK14">
            <v>438582.73709499999</v>
          </cell>
        </row>
        <row r="15">
          <cell r="H15">
            <v>0.75704675798700005</v>
          </cell>
          <cell r="AK15">
            <v>416502.71381466667</v>
          </cell>
        </row>
        <row r="16">
          <cell r="H16">
            <v>0.77541323647299998</v>
          </cell>
          <cell r="AK16">
            <v>381694.40478300001</v>
          </cell>
        </row>
        <row r="17">
          <cell r="H17">
            <v>0.78313690683199999</v>
          </cell>
          <cell r="AK17">
            <v>388242.81343566667</v>
          </cell>
        </row>
        <row r="18">
          <cell r="H18">
            <v>0.79893115098</v>
          </cell>
          <cell r="AK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P2">
            <v>0</v>
          </cell>
          <cell r="W2">
            <v>4.2222995839699999</v>
          </cell>
          <cell r="AD2">
            <v>-4.9630710716174241E-3</v>
          </cell>
          <cell r="AE2">
            <v>7.7290840394539373E-9</v>
          </cell>
          <cell r="AK2">
            <v>2691.0299018966666</v>
          </cell>
          <cell r="AL2">
            <v>3226.8073422049997</v>
          </cell>
          <cell r="AP2">
            <v>1.1990975425173505</v>
          </cell>
          <cell r="AS2">
            <v>0</v>
          </cell>
          <cell r="AU2">
            <v>0</v>
          </cell>
          <cell r="AV2">
            <v>-1.0930520740821261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P3">
            <v>1.000291781</v>
          </cell>
          <cell r="W3">
            <v>59.395032084</v>
          </cell>
          <cell r="AD3">
            <v>8.2392266917109436E-2</v>
          </cell>
          <cell r="AE3">
            <v>0.78881789650508294</v>
          </cell>
          <cell r="AI3">
            <v>-0.11074208538079086</v>
          </cell>
          <cell r="AK3">
            <v>37703.912981300004</v>
          </cell>
          <cell r="AL3">
            <v>46193.277502650002</v>
          </cell>
          <cell r="AP3">
            <v>1.2251587129845241</v>
          </cell>
          <cell r="AS3">
            <v>1.7895882157900354E-2</v>
          </cell>
          <cell r="AU3">
            <v>0.16159964927845355</v>
          </cell>
          <cell r="AV3">
            <v>54.365336687304591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P4">
            <v>2.0028918727199998</v>
          </cell>
          <cell r="W4">
            <v>170.024590695</v>
          </cell>
          <cell r="AD4">
            <v>7.3472519556760929E-4</v>
          </cell>
          <cell r="AE4">
            <v>1.6964328109948899</v>
          </cell>
          <cell r="AI4">
            <v>8.9969369627914908E-2</v>
          </cell>
          <cell r="AK4">
            <v>106787.34644183335</v>
          </cell>
          <cell r="AL4">
            <v>136519.75885225</v>
          </cell>
          <cell r="AP4">
            <v>1.2784263623088694</v>
          </cell>
          <cell r="AS4">
            <v>-1.2343303951701176E-2</v>
          </cell>
          <cell r="AU4">
            <v>0.49770499529411738</v>
          </cell>
          <cell r="AV4">
            <v>160.48713074337977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P5">
            <v>3.0057739477899998</v>
          </cell>
          <cell r="W5">
            <v>317.46221207000002</v>
          </cell>
          <cell r="AD5">
            <v>-0.18669164754685919</v>
          </cell>
          <cell r="AE5">
            <v>2.6687025817170649</v>
          </cell>
          <cell r="AI5">
            <v>0.19277198405871621</v>
          </cell>
          <cell r="AK5">
            <v>198464.7302633333</v>
          </cell>
          <cell r="AL5">
            <v>259266.52142049998</v>
          </cell>
          <cell r="AP5">
            <v>1.3063606872439839</v>
          </cell>
          <cell r="AS5">
            <v>-0.10100543381285036</v>
          </cell>
          <cell r="AU5">
            <v>0.95763764730305079</v>
          </cell>
          <cell r="AV5">
            <v>305.59690770020325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P6">
            <v>4.0064185534799996</v>
          </cell>
          <cell r="W6">
            <v>504.01211338500002</v>
          </cell>
          <cell r="AD6">
            <v>-0.18730549272936803</v>
          </cell>
          <cell r="AE6">
            <v>3.5894703995944859</v>
          </cell>
          <cell r="AI6">
            <v>6.6666663472654346E-4</v>
          </cell>
          <cell r="AK6">
            <v>312549.49699266668</v>
          </cell>
          <cell r="AL6">
            <v>417666.95242850005</v>
          </cell>
          <cell r="AP6">
            <v>1.3363225871334541</v>
          </cell>
          <cell r="AS6">
            <v>-0.10140034236116315</v>
          </cell>
          <cell r="AU6">
            <v>1.5500004981524931</v>
          </cell>
          <cell r="AV6">
            <v>492.94413798949682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P7">
            <v>5.0055779012499997</v>
          </cell>
          <cell r="W7">
            <v>715.14294281599996</v>
          </cell>
          <cell r="AD7">
            <v>-0.41885830244800104</v>
          </cell>
          <cell r="AE7">
            <v>4.5971902850329718</v>
          </cell>
          <cell r="AI7">
            <v>0.2297789426055418</v>
          </cell>
          <cell r="AK7">
            <v>441452.11121466663</v>
          </cell>
          <cell r="AL7">
            <v>598265.88940549991</v>
          </cell>
          <cell r="AP7">
            <v>1.3552226259816862</v>
          </cell>
          <cell r="AS7">
            <v>-0.25759902257905853</v>
          </cell>
          <cell r="AU7">
            <v>2.2297785424184529</v>
          </cell>
          <cell r="AV7">
            <v>707.26118805332396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P8">
            <v>6.0017548057700001</v>
          </cell>
          <cell r="W8">
            <v>940.58579936499996</v>
          </cell>
          <cell r="AD8">
            <v>-0.52909659675123399</v>
          </cell>
          <cell r="AE8">
            <v>5.5707389170981036</v>
          </cell>
          <cell r="AI8">
            <v>0.11323347460248688</v>
          </cell>
          <cell r="AK8">
            <v>579660.74060000002</v>
          </cell>
          <cell r="AL8">
            <v>791591.73232499987</v>
          </cell>
          <cell r="AP8">
            <v>1.3656121190916477</v>
          </cell>
          <cell r="AS8">
            <v>-0.34092030476146346</v>
          </cell>
          <cell r="AU8">
            <v>2.9656146763435975</v>
          </cell>
          <cell r="AV8">
            <v>936.11469677757157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P9">
            <v>7.0000509280800003</v>
          </cell>
          <cell r="W9">
            <v>1176.2319013599999</v>
          </cell>
          <cell r="AD9">
            <v>-0.79395564830439103</v>
          </cell>
          <cell r="AE9">
            <v>6.6047566541380522</v>
          </cell>
          <cell r="AI9">
            <v>0.25614555927382932</v>
          </cell>
          <cell r="AK9">
            <v>725093.87252199987</v>
          </cell>
          <cell r="AL9">
            <v>993497.51078699995</v>
          </cell>
          <cell r="AP9">
            <v>1.3701639862593882</v>
          </cell>
          <cell r="AS9">
            <v>-0.54039222030868717</v>
          </cell>
          <cell r="AU9">
            <v>3.7443590594698368</v>
          </cell>
          <cell r="AV9">
            <v>1175.6239317602474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P10">
            <v>8.0004176068399993</v>
          </cell>
          <cell r="W10">
            <v>1418.7763070200001</v>
          </cell>
          <cell r="AD10">
            <v>-0.98694689024977045</v>
          </cell>
          <cell r="AE10">
            <v>7.6222196992331996</v>
          </cell>
          <cell r="AI10">
            <v>0.18967887126291841</v>
          </cell>
          <cell r="AK10">
            <v>876017.18164433341</v>
          </cell>
          <cell r="AL10">
            <v>1201493.2976485002</v>
          </cell>
          <cell r="AP10">
            <v>1.3715407903224339</v>
          </cell>
          <cell r="AS10">
            <v>-0.6936332187697295</v>
          </cell>
          <cell r="AU10">
            <v>4.5522560985060467</v>
          </cell>
          <cell r="AV10">
            <v>1424.3196858457177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P11">
            <v>9.0056449762900002</v>
          </cell>
          <cell r="W11">
            <v>1658.6171486400001</v>
          </cell>
          <cell r="AD11">
            <v>-1.1671587606231832</v>
          </cell>
          <cell r="AE11">
            <v>8.6452885353400131</v>
          </cell>
          <cell r="AI11">
            <v>0.1761483333410791</v>
          </cell>
          <cell r="AK11">
            <v>1028448.6459476665</v>
          </cell>
          <cell r="AL11">
            <v>1404695.8866935</v>
          </cell>
          <cell r="AP11">
            <v>1.3658395995058552</v>
          </cell>
          <cell r="AS11">
            <v>-0.83655675579231825</v>
          </cell>
          <cell r="AU11">
            <v>5.3636378147658501</v>
          </cell>
          <cell r="AV11">
            <v>1667.6431045936072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P12">
            <v>10.0047857344</v>
          </cell>
          <cell r="W12">
            <v>1895.8692115199999</v>
          </cell>
          <cell r="AD12">
            <v>-1.408984287446835</v>
          </cell>
          <cell r="AE12">
            <v>9.6871456706652967</v>
          </cell>
          <cell r="AI12">
            <v>0.23211006444578428</v>
          </cell>
          <cell r="AK12">
            <v>1180226.3532186665</v>
          </cell>
          <cell r="AL12">
            <v>1603711.9327819999</v>
          </cell>
          <cell r="AP12">
            <v>1.3588172543414407</v>
          </cell>
          <cell r="AS12">
            <v>-1.0230016864752769</v>
          </cell>
          <cell r="AU12">
            <v>6.1668986777884784</v>
          </cell>
          <cell r="AV12">
            <v>1906.5175356346383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P13">
            <v>11.005523975599999</v>
          </cell>
          <cell r="W13">
            <v>2128.46917996</v>
          </cell>
          <cell r="AD13">
            <v>-1.6700049882207799</v>
          </cell>
          <cell r="AE13">
            <v>10.740525300466734</v>
          </cell>
          <cell r="AI13">
            <v>0.24779357165198596</v>
          </cell>
          <cell r="AK13">
            <v>1330848.3509603334</v>
          </cell>
          <cell r="AL13">
            <v>1798642.8269394999</v>
          </cell>
          <cell r="AP13">
            <v>1.3515009622558487</v>
          </cell>
          <cell r="AS13">
            <v>-1.2192427785364544</v>
          </cell>
          <cell r="AU13">
            <v>6.9588526044092571</v>
          </cell>
          <cell r="AV13">
            <v>2142.1675735633012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P14">
            <v>12.0032834765</v>
          </cell>
          <cell r="W14">
            <v>2346.1114358599998</v>
          </cell>
          <cell r="AD14">
            <v>-1.9437336170164512</v>
          </cell>
          <cell r="AE14">
            <v>11.799224683651081</v>
          </cell>
          <cell r="AI14">
            <v>0.25855179774673392</v>
          </cell>
          <cell r="AK14">
            <v>1474401.9476263335</v>
          </cell>
          <cell r="AL14">
            <v>1977343.6949454998</v>
          </cell>
          <cell r="AP14">
            <v>1.3411157643469349</v>
          </cell>
          <cell r="AS14">
            <v>-1.4125206837626825</v>
          </cell>
          <cell r="AU14">
            <v>7.7063929692825068</v>
          </cell>
          <cell r="AV14">
            <v>2361.2133516477543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P15">
            <v>13.000307788300001</v>
          </cell>
          <cell r="W15">
            <v>2553.6925211100001</v>
          </cell>
          <cell r="AD15">
            <v>-2.164574964110987</v>
          </cell>
          <cell r="AE15">
            <v>12.842394085569522</v>
          </cell>
          <cell r="AI15">
            <v>0.21170228602219121</v>
          </cell>
          <cell r="AK15">
            <v>1613592.7783003331</v>
          </cell>
          <cell r="AL15">
            <v>2144755.1031145002</v>
          </cell>
          <cell r="AP15">
            <v>1.3291799095516921</v>
          </cell>
          <cell r="AS15">
            <v>-1.5638977738002973</v>
          </cell>
          <cell r="AU15">
            <v>8.4214399953771952</v>
          </cell>
          <cell r="AV15">
            <v>2568.1640328165322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P16">
            <v>14.0006306308</v>
          </cell>
          <cell r="W16">
            <v>2732.59069761</v>
          </cell>
          <cell r="AD16">
            <v>-2.5235629260899493</v>
          </cell>
          <cell r="AE16">
            <v>13.939128383436827</v>
          </cell>
          <cell r="AI16">
            <v>0.32732446015141975</v>
          </cell>
          <cell r="AK16">
            <v>1738391.8924673332</v>
          </cell>
          <cell r="AL16">
            <v>2285570.4841089998</v>
          </cell>
          <cell r="AP16">
            <v>1.3147613573283785</v>
          </cell>
          <cell r="AS16">
            <v>-1.772081103944247</v>
          </cell>
          <cell r="AU16">
            <v>9.057455189743191</v>
          </cell>
          <cell r="AV16">
            <v>2743.74210855725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P2">
            <v>0</v>
          </cell>
          <cell r="W2">
            <v>4.2257824171199996</v>
          </cell>
          <cell r="AD2">
            <v>-7.428133246390199E-3</v>
          </cell>
          <cell r="AE2">
            <v>7.9876845878364592E-11</v>
          </cell>
          <cell r="AK2">
            <v>2740.1550688233333</v>
          </cell>
          <cell r="AL2">
            <v>3158.8391152150002</v>
          </cell>
          <cell r="AP2">
            <v>1.152795749100235</v>
          </cell>
          <cell r="AS2">
            <v>0</v>
          </cell>
          <cell r="AU2">
            <v>0</v>
          </cell>
          <cell r="AV2">
            <v>7.8612131113106152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P3">
            <v>1.0082710889099999</v>
          </cell>
          <cell r="W3">
            <v>74.232563508499993</v>
          </cell>
          <cell r="AD3">
            <v>3.1308253193261804E-2</v>
          </cell>
          <cell r="AE3">
            <v>0.78844564873822742</v>
          </cell>
          <cell r="AI3">
            <v>-4.9130065598773136E-2</v>
          </cell>
          <cell r="AK3">
            <v>48151.410099266672</v>
          </cell>
          <cell r="AL3">
            <v>56191.075637300004</v>
          </cell>
          <cell r="AP3">
            <v>1.1669663571940914</v>
          </cell>
          <cell r="AS3">
            <v>2.6837803443777769E-3</v>
          </cell>
          <cell r="AU3">
            <v>5.4626028108637412E-2</v>
          </cell>
          <cell r="AV3">
            <v>66.92944684181353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P4">
            <v>2.00575144974</v>
          </cell>
          <cell r="W4">
            <v>217.63628506500001</v>
          </cell>
          <cell r="AD4">
            <v>0.12102343568504104</v>
          </cell>
          <cell r="AE4">
            <v>1.6206165472530574</v>
          </cell>
          <cell r="AI4">
            <v>-0.1078086035595493</v>
          </cell>
          <cell r="AK4">
            <v>140023.73074589999</v>
          </cell>
          <cell r="AL4">
            <v>170253.74244015</v>
          </cell>
          <cell r="AP4">
            <v>1.2158920601044989</v>
          </cell>
          <cell r="AS4">
            <v>1.5402043627914889E-2</v>
          </cell>
          <cell r="AU4">
            <v>0.17259679169905928</v>
          </cell>
          <cell r="AV4">
            <v>202.48649776813525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P5">
            <v>3.00595902406</v>
          </cell>
          <cell r="W5">
            <v>426.58274723699998</v>
          </cell>
          <cell r="AD5">
            <v>1.4298442312832949E-2</v>
          </cell>
          <cell r="AE5">
            <v>2.5471234733867654</v>
          </cell>
          <cell r="AI5">
            <v>0.11519071294757506</v>
          </cell>
          <cell r="AK5">
            <v>272538.02467499999</v>
          </cell>
          <cell r="AL5">
            <v>340575.82544400002</v>
          </cell>
          <cell r="AP5">
            <v>1.2496451673124684</v>
          </cell>
          <cell r="AS5">
            <v>-4.8507585321765061E-3</v>
          </cell>
          <cell r="AU5">
            <v>0.34841654002641581</v>
          </cell>
          <cell r="AV5">
            <v>405.25533765032992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P6">
            <v>4.0049613604200003</v>
          </cell>
          <cell r="W6">
            <v>695.05799973700005</v>
          </cell>
          <cell r="AD6">
            <v>0.10155338494880284</v>
          </cell>
          <cell r="AE6">
            <v>3.4239152124484211</v>
          </cell>
          <cell r="AI6">
            <v>-9.9516155032836312E-2</v>
          </cell>
          <cell r="AK6">
            <v>439740.92971766664</v>
          </cell>
          <cell r="AL6">
            <v>564985.352006</v>
          </cell>
          <cell r="AP6">
            <v>1.2848141117287988</v>
          </cell>
          <cell r="AS6">
            <v>1.8325475464964922E-2</v>
          </cell>
          <cell r="AU6">
            <v>0.58130570248947744</v>
          </cell>
          <cell r="AV6">
            <v>672.45894328324471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P7">
            <v>5.0012490301800003</v>
          </cell>
          <cell r="W7">
            <v>1006.57904301</v>
          </cell>
          <cell r="AD7">
            <v>-1.3875163871537977E-2</v>
          </cell>
          <cell r="AE7">
            <v>4.3781385242079391</v>
          </cell>
          <cell r="AI7">
            <v>0.12096597033193311</v>
          </cell>
          <cell r="AK7">
            <v>633283.23345866671</v>
          </cell>
          <cell r="AL7">
            <v>826862.72724200005</v>
          </cell>
          <cell r="AP7">
            <v>1.3056760128104163</v>
          </cell>
          <cell r="AS7">
            <v>-1.4680377231296192E-2</v>
          </cell>
          <cell r="AU7">
            <v>0.85415808077150523</v>
          </cell>
          <cell r="AV7">
            <v>985.887740696366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P8">
            <v>6.00125063603</v>
          </cell>
          <cell r="W8">
            <v>1349.8612750499999</v>
          </cell>
          <cell r="AD8">
            <v>1.0750485478439487E-2</v>
          </cell>
          <cell r="AE8">
            <v>5.2990118274572842</v>
          </cell>
          <cell r="AI8">
            <v>-2.6741625870882232E-2</v>
          </cell>
          <cell r="AK8">
            <v>847290.0021876666</v>
          </cell>
          <cell r="AL8">
            <v>1116233.2128185001</v>
          </cell>
          <cell r="AP8">
            <v>1.317415772564805</v>
          </cell>
          <cell r="AS8">
            <v>-6.4671693655414461E-3</v>
          </cell>
          <cell r="AU8">
            <v>1.1612900369738304</v>
          </cell>
          <cell r="AV8">
            <v>1332.6255506436266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P9">
            <v>7.0049336642000002</v>
          </cell>
          <cell r="W9">
            <v>1720.0985234</v>
          </cell>
          <cell r="AD9">
            <v>-0.10567072032400393</v>
          </cell>
          <cell r="AE9">
            <v>6.2776536759509556</v>
          </cell>
          <cell r="AI9">
            <v>0.11896201453232283</v>
          </cell>
          <cell r="AK9">
            <v>1079249.2642293333</v>
          </cell>
          <cell r="AL9">
            <v>1430639.381851</v>
          </cell>
          <cell r="AP9">
            <v>1.3255875442941221</v>
          </cell>
          <cell r="AS9">
            <v>-4.6182423652466914E-2</v>
          </cell>
          <cell r="AU9">
            <v>1.4951382358552854</v>
          </cell>
          <cell r="AV9">
            <v>1708.8414786126064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P10">
            <v>8.0019384663200004</v>
          </cell>
          <cell r="W10">
            <v>2104.51252217</v>
          </cell>
          <cell r="AD10">
            <v>-0.14448487196443249</v>
          </cell>
          <cell r="AE10">
            <v>7.2305419317242237</v>
          </cell>
          <cell r="AI10">
            <v>4.0733161947652412E-2</v>
          </cell>
          <cell r="AK10">
            <v>1321238.2197256668</v>
          </cell>
          <cell r="AL10">
            <v>1753856.8368215</v>
          </cell>
          <cell r="AP10">
            <v>1.3274342284661271</v>
          </cell>
          <cell r="AS10">
            <v>-6.0424480794225563E-2</v>
          </cell>
          <cell r="AU10">
            <v>1.8447810443380048</v>
          </cell>
          <cell r="AV10">
            <v>2096.6708599958552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P11">
            <v>9.0038048627999991</v>
          </cell>
          <cell r="W11">
            <v>2457.6409865099999</v>
          </cell>
          <cell r="AD11">
            <v>-0.21240506388774039</v>
          </cell>
          <cell r="AE11">
            <v>8.203357726998961</v>
          </cell>
          <cell r="AI11">
            <v>6.9818142605431524E-2</v>
          </cell>
          <cell r="AK11">
            <v>1571170.907324</v>
          </cell>
          <cell r="AL11">
            <v>2082326.4475889998</v>
          </cell>
          <cell r="AP11">
            <v>1.3253341427608241</v>
          </cell>
          <cell r="AS11">
            <v>-8.5555439312051285E-2</v>
          </cell>
          <cell r="AU11">
            <v>2.2047298711042815</v>
          </cell>
          <cell r="AV11">
            <v>2492.6820608569533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P12">
            <v>10.004210800299999</v>
          </cell>
          <cell r="W12">
            <v>2882.8498941600001</v>
          </cell>
          <cell r="AD12">
            <v>-0.36398701463464578</v>
          </cell>
          <cell r="AE12">
            <v>9.2076430177192403</v>
          </cell>
          <cell r="AI12">
            <v>0.15093514975031641</v>
          </cell>
          <cell r="AK12">
            <v>1823574.0032919999</v>
          </cell>
          <cell r="AL12">
            <v>2404563.7880220003</v>
          </cell>
          <cell r="AP12">
            <v>1.3185995104564832</v>
          </cell>
          <cell r="AS12">
            <v>-0.13999376683713155</v>
          </cell>
          <cell r="AU12">
            <v>2.5654034956054961</v>
          </cell>
          <cell r="AV12">
            <v>2885.3704377407312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P13">
            <v>11.0004755409</v>
          </cell>
          <cell r="W13">
            <v>3279.0129152300001</v>
          </cell>
          <cell r="AD13">
            <v>-0.45372567200379743</v>
          </cell>
          <cell r="AE13">
            <v>10.190712166579036</v>
          </cell>
          <cell r="AI13">
            <v>9.1284176167296296E-2</v>
          </cell>
          <cell r="AK13">
            <v>2080882.7730066665</v>
          </cell>
          <cell r="AL13">
            <v>2729857.9095800002</v>
          </cell>
          <cell r="AP13">
            <v>1.3118749143353376</v>
          </cell>
          <cell r="AS13">
            <v>-0.17333182231183769</v>
          </cell>
          <cell r="AU13">
            <v>2.9306152647691635</v>
          </cell>
          <cell r="AV13">
            <v>3280.3454628033014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P14">
            <v>12.001812181</v>
          </cell>
          <cell r="W14">
            <v>3672.9900029800001</v>
          </cell>
          <cell r="AD14">
            <v>-0.55834946287223408</v>
          </cell>
          <cell r="AE14">
            <v>11.186873665065443</v>
          </cell>
          <cell r="AI14">
            <v>0.10502693692479052</v>
          </cell>
          <cell r="AK14">
            <v>2341769.3260366665</v>
          </cell>
          <cell r="AL14">
            <v>3057514.1093749995</v>
          </cell>
          <cell r="AP14">
            <v>1.3056427357641143</v>
          </cell>
          <cell r="AS14">
            <v>-0.21196160593183688</v>
          </cell>
          <cell r="AU14">
            <v>3.2984236075723232</v>
          </cell>
          <cell r="AV14">
            <v>3680.7455875409596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P15">
            <v>13.0036738642</v>
          </cell>
          <cell r="W15">
            <v>4053.6330686400001</v>
          </cell>
          <cell r="AD15">
            <v>-0.67015685623496468</v>
          </cell>
          <cell r="AE15">
            <v>12.189923798057709</v>
          </cell>
          <cell r="AI15">
            <v>0.11146740295940191</v>
          </cell>
          <cell r="AK15">
            <v>2595675.0318933334</v>
          </cell>
          <cell r="AL15">
            <v>3359958.1973350001</v>
          </cell>
          <cell r="AP15">
            <v>1.2944448577155609</v>
          </cell>
          <cell r="AS15">
            <v>-0.2513914649642976</v>
          </cell>
          <cell r="AU15">
            <v>3.6521580445971247</v>
          </cell>
          <cell r="AV15">
            <v>4055.5300218515031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P16">
            <v>14.000659857600001</v>
          </cell>
          <cell r="W16">
            <v>4415.4513714200002</v>
          </cell>
          <cell r="AD16">
            <v>-0.76785516659826358</v>
          </cell>
          <cell r="AE16">
            <v>13.186169417201416</v>
          </cell>
          <cell r="AI16">
            <v>9.8066489313421074E-2</v>
          </cell>
          <cell r="AK16">
            <v>2846613.1900200001</v>
          </cell>
          <cell r="AL16">
            <v>3657330.6336000003</v>
          </cell>
          <cell r="AP16">
            <v>1.2848007050702608</v>
          </cell>
          <cell r="AS16">
            <v>-0.28532463553252052</v>
          </cell>
          <cell r="AU16">
            <v>3.9981801241657355</v>
          </cell>
          <cell r="AV16">
            <v>4426.2488534488339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P17">
            <v>15.0036349649</v>
          </cell>
          <cell r="W17">
            <v>4781.4251414700002</v>
          </cell>
          <cell r="AD17">
            <v>-0.93947877038257888</v>
          </cell>
          <cell r="AE17">
            <v>14.215500696200856</v>
          </cell>
          <cell r="AI17">
            <v>0.16673310846158473</v>
          </cell>
          <cell r="AK17">
            <v>3093770.9270099998</v>
          </cell>
          <cell r="AL17">
            <v>3941363.2401150004</v>
          </cell>
          <cell r="AP17">
            <v>1.273967379325063</v>
          </cell>
          <cell r="AS17">
            <v>-0.34153301737422903</v>
          </cell>
          <cell r="AU17">
            <v>4.3352960237032221</v>
          </cell>
          <cell r="AV17">
            <v>4784.2638981297505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P18">
            <v>16.0001474024</v>
          </cell>
          <cell r="W18">
            <v>5120.64365954</v>
          </cell>
          <cell r="AD18">
            <v>-1.0650925022705793</v>
          </cell>
          <cell r="AE18">
            <v>15.2256821864807</v>
          </cell>
          <cell r="AI18">
            <v>0.12434768712026428</v>
          </cell>
          <cell r="AK18">
            <v>3332502.3303733333</v>
          </cell>
          <cell r="AL18">
            <v>4209897.37249</v>
          </cell>
          <cell r="AP18">
            <v>1.2632841496072935</v>
          </cell>
          <cell r="AS18">
            <v>-0.38152363276762469</v>
          </cell>
          <cell r="AU18">
            <v>4.6568992341812612</v>
          </cell>
          <cell r="AV18">
            <v>5125.1246043857955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topLeftCell="AT7" zoomScale="70" zoomScaleNormal="70" workbookViewId="0">
      <selection activeCell="AQ11" sqref="AQ11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style="5" customWidth="1"/>
    <col min="44" max="44" width="12.44140625" customWidth="1"/>
    <col min="45" max="45" width="11.21875" customWidth="1"/>
    <col min="48" max="48" width="13.33203125" style="5" customWidth="1"/>
    <col min="49" max="1012" width="11.5546875" style="1"/>
    <col min="1013" max="16384" width="8.88671875" style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31</v>
      </c>
      <c r="AD1" t="s">
        <v>32</v>
      </c>
      <c r="AE1" s="4" t="s">
        <v>48</v>
      </c>
      <c r="AF1" t="s">
        <v>33</v>
      </c>
      <c r="AG1" t="s">
        <v>49</v>
      </c>
      <c r="AH1" t="s">
        <v>34</v>
      </c>
      <c r="AI1" t="s">
        <v>35</v>
      </c>
      <c r="AJ1" t="s">
        <v>46</v>
      </c>
      <c r="AK1" t="s">
        <v>36</v>
      </c>
      <c r="AL1" t="s">
        <v>37</v>
      </c>
      <c r="AM1" t="s">
        <v>30</v>
      </c>
      <c r="AN1" t="s">
        <v>38</v>
      </c>
      <c r="AO1" t="s">
        <v>39</v>
      </c>
      <c r="AP1" s="5" t="s">
        <v>44</v>
      </c>
      <c r="AQ1" t="s">
        <v>45</v>
      </c>
      <c r="AR1" t="s">
        <v>40</v>
      </c>
      <c r="AS1" t="s">
        <v>41</v>
      </c>
      <c r="AT1" t="s">
        <v>42</v>
      </c>
      <c r="AU1" t="s">
        <v>43</v>
      </c>
      <c r="AV1" s="5" t="s">
        <v>47</v>
      </c>
    </row>
    <row r="2" spans="1:64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1.34 *((AK2/100000)^0.3-(2594/100000)^0.3)</f>
        <v>1.7914563339194202E-3</v>
      </c>
      <c r="AD2">
        <f>AB2-AC2</f>
        <v>-1.791459868647486E-3</v>
      </c>
      <c r="AE2" s="4">
        <f>P2-AB2/3</f>
        <v>1.1782426886005244E-9</v>
      </c>
      <c r="AF2">
        <f t="shared" ref="AF2:AF18" si="1">AB2-P2/2</f>
        <v>-3.5347280658015734E-9</v>
      </c>
      <c r="AJ2">
        <f>(( 1.588*EXP(-0.0005387*232))^2-AP2^2)/(2*AP2)+0.4</f>
        <v>0.54852468663480614</v>
      </c>
      <c r="AK2">
        <f t="shared" ref="AK2:AK18" si="2">(X2+Y2+Z2)/3</f>
        <v>2628.7363384566665</v>
      </c>
      <c r="AL2">
        <f t="shared" ref="AL2:AL18" si="3">Z2-(Y2+X2)/2</f>
        <v>3314.2031082350004</v>
      </c>
      <c r="AM2" s="3">
        <f>(-2*AI2-3)/(-2*AI2+6)</f>
        <v>-0.5</v>
      </c>
      <c r="AN2">
        <f t="shared" ref="AN2:AN18" si="4">1/(2+AM2*AQ2-2*0.33*(1+AM2+AQ2))</f>
        <v>-0.22624434389140272</v>
      </c>
      <c r="AO2" s="3">
        <f>3*(1-2*0.33)*(100000^0.3/(1.34*0.3*AK2^-0.7))</f>
        <v>19869.962100507521</v>
      </c>
      <c r="AP2" s="5">
        <v>1.2607590421870807</v>
      </c>
      <c r="AQ2">
        <v>5.25</v>
      </c>
      <c r="AS2">
        <v>0</v>
      </c>
      <c r="AU2">
        <v>0</v>
      </c>
      <c r="AV2" s="5">
        <f>(AQ2*X2-4*X2*(1-0.01*P2-2*0.01*AF2)*(0.08/0.4)/(-0.08/0.4*0.01*P2-(2*0.08/0.4+3)*0.01*AF2+0.08/0.4+1))/1000</f>
        <v>7.0917990508595521</v>
      </c>
    </row>
    <row r="3" spans="1:64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5">
        <f t="shared" ref="AC3:AC18" si="5">1.34 *((AK3/100000)^0.3-(2594/100000)^0.3)</f>
        <v>0.47338186432211443</v>
      </c>
      <c r="AD3" s="5">
        <f t="shared" ref="AD3:AD18" si="6">AB3-AC3</f>
        <v>3.9722500231092972E-2</v>
      </c>
      <c r="AE3" s="4">
        <f t="shared" ref="AE3:AE18" si="7">P3-AB3/3</f>
        <v>0.83001552430559766</v>
      </c>
      <c r="AF3" s="5">
        <f t="shared" si="1"/>
        <v>1.2579208308207357E-2</v>
      </c>
      <c r="AG3" s="3">
        <f t="shared" ref="AG3:AH18" si="8">AD3-AD2</f>
        <v>4.1513960099740455E-2</v>
      </c>
      <c r="AH3" s="3">
        <f t="shared" si="8"/>
        <v>0.83001552312735494</v>
      </c>
      <c r="AI3" s="5">
        <f>-AG3/AH3</f>
        <v>-5.0015883972052755E-2</v>
      </c>
      <c r="AJ3">
        <f t="shared" ref="AJ3:AJ18" si="9">(( 1.588*EXP(-0.0005387*232))^2-AP3^2)/(2*AP3)+0.4</f>
        <v>0.5191077350169313</v>
      </c>
      <c r="AK3" s="5">
        <f t="shared" si="2"/>
        <v>28695.360281533332</v>
      </c>
      <c r="AL3" s="3">
        <f t="shared" si="3"/>
        <v>36941.832404799999</v>
      </c>
      <c r="AM3" s="3">
        <f>(-2*AI3-3)/(-2*AI3+6)</f>
        <v>-0.47540215237817873</v>
      </c>
      <c r="AN3" s="3">
        <f t="shared" si="4"/>
        <v>-0.48969459377564856</v>
      </c>
      <c r="AO3" s="3">
        <v>64071.330653885612</v>
      </c>
      <c r="AP3" s="5">
        <f>AL3/AK3</f>
        <v>1.2873799820723497</v>
      </c>
      <c r="AQ3" s="3">
        <f>(2*AP3+3)/(3-AP3)</f>
        <v>3.2551061565252621</v>
      </c>
      <c r="AR3" s="3">
        <f>(1+2*AM3)*(AK3-AK2)*(1-AP3/3)/(3*AN3*AO3*AM3)</f>
        <v>1.6359883201727595E-2</v>
      </c>
      <c r="AS3" s="3">
        <f>(AS2+AR3)</f>
        <v>1.6359883201727595E-2</v>
      </c>
      <c r="AT3" s="3">
        <f>2*(1-AM3)*(AK3-AK2)*(1-AP3/3)/(9*AN3*AO3*AM3)</f>
        <v>0.32709375307390315</v>
      </c>
      <c r="AU3" s="3">
        <f>AU2+AT3</f>
        <v>0.32709375307390315</v>
      </c>
      <c r="AV3" s="5">
        <f t="shared" ref="AV3:AV18" si="10">(AQ3*X3-4*X3*(1-0.01*P3-2*0.01*AF3)*(0.08/0.4)/(-0.08/0.4*0.01*P3-(2*0.08/0.4+3)*0.01*AF3+0.08/0.4+1))/1000</f>
        <v>43.051694467028327</v>
      </c>
      <c r="BD3" s="1"/>
      <c r="BE3" s="1"/>
      <c r="BF3" s="1"/>
      <c r="BG3" s="1"/>
      <c r="BH3" s="1"/>
      <c r="BI3" s="1"/>
      <c r="BJ3" s="1"/>
      <c r="BK3" s="1" t="s">
        <v>28</v>
      </c>
      <c r="BL3" s="1" t="s">
        <v>29</v>
      </c>
    </row>
    <row r="4" spans="1:64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 s="5">
        <f t="shared" si="5"/>
        <v>0.79544639231484671</v>
      </c>
      <c r="AD4" s="5">
        <f t="shared" si="6"/>
        <v>-6.8739849554488641E-2</v>
      </c>
      <c r="AE4" s="4">
        <f t="shared" si="7"/>
        <v>1.7589948652665472</v>
      </c>
      <c r="AF4" s="5">
        <f t="shared" si="1"/>
        <v>-0.2739086469996419</v>
      </c>
      <c r="AG4" s="3">
        <f t="shared" si="8"/>
        <v>-0.10846234978558161</v>
      </c>
      <c r="AH4" s="3">
        <f t="shared" si="8"/>
        <v>0.92897934096094958</v>
      </c>
      <c r="AI4" s="5">
        <f t="shared" ref="AI3:AI18" si="11">-AG4/AH4</f>
        <v>0.11675431842583991</v>
      </c>
      <c r="AJ4">
        <f t="shared" si="9"/>
        <v>0.45151353533812683</v>
      </c>
      <c r="AK4">
        <f t="shared" si="2"/>
        <v>77940.330432899995</v>
      </c>
      <c r="AL4">
        <f t="shared" si="3"/>
        <v>105287.11828364999</v>
      </c>
      <c r="AM4" s="3">
        <f t="shared" ref="AM4:AM18" si="12">(-2*AI4-3)/(-2*AI4+6)</f>
        <v>-0.56074108729546202</v>
      </c>
      <c r="AN4">
        <f t="shared" si="4"/>
        <v>-0.39832351094679114</v>
      </c>
      <c r="AO4" s="3">
        <v>64071.330653885612</v>
      </c>
      <c r="AP4" s="5">
        <f t="shared" ref="AP4:AP18" si="13">AL4/AK4</f>
        <v>1.3508682565092953</v>
      </c>
      <c r="AQ4">
        <f t="shared" ref="AQ4:AQ18" si="14">(2*AP4+3)/(3-AP4)</f>
        <v>3.4574172351747765</v>
      </c>
      <c r="AR4" s="3">
        <f>(1+2*AM4)*(AK4-AK3)*(1-AP4/3)/(3*AN4*AO4*AM4)</f>
        <v>-7.6599372776447752E-2</v>
      </c>
      <c r="AS4">
        <f>AS3+AR4</f>
        <v>-6.0239489574720154E-2</v>
      </c>
      <c r="AT4" s="3">
        <f>2*(1-AM4)*(AK4-AK3)*(1-AP4/3)/(9*AN4*AO4*AM4)</f>
        <v>0.65607314409618334</v>
      </c>
      <c r="AU4">
        <f>AU3+AT4</f>
        <v>0.98316689717008643</v>
      </c>
      <c r="AV4" s="5">
        <f t="shared" si="10"/>
        <v>122.2919060346848</v>
      </c>
      <c r="BK4" s="1">
        <v>1.3664000000000001</v>
      </c>
      <c r="BL4" s="1">
        <v>0.251</v>
      </c>
    </row>
    <row r="5" spans="1:64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 s="5">
        <f t="shared" si="5"/>
        <v>1.0343329507135908</v>
      </c>
      <c r="AD5" s="5">
        <f t="shared" si="6"/>
        <v>-0.25844490321487235</v>
      </c>
      <c r="AE5" s="4">
        <f t="shared" si="7"/>
        <v>2.7416603735437604</v>
      </c>
      <c r="AF5" s="5">
        <f t="shared" si="1"/>
        <v>-0.72425681385628149</v>
      </c>
      <c r="AG5" s="3">
        <f t="shared" si="8"/>
        <v>-0.1897050536603837</v>
      </c>
      <c r="AH5" s="3">
        <f t="shared" si="8"/>
        <v>0.98266550827721311</v>
      </c>
      <c r="AI5" s="5">
        <f t="shared" si="11"/>
        <v>0.19305150334722779</v>
      </c>
      <c r="AJ5">
        <f t="shared" si="9"/>
        <v>0.43069887541361418</v>
      </c>
      <c r="AK5">
        <f t="shared" si="2"/>
        <v>140008.51703866667</v>
      </c>
      <c r="AL5">
        <f t="shared" si="3"/>
        <v>191961.85133899999</v>
      </c>
      <c r="AM5" s="3">
        <f t="shared" si="12"/>
        <v>-0.60316443474689918</v>
      </c>
      <c r="AN5">
        <f t="shared" si="4"/>
        <v>-0.36836442456285379</v>
      </c>
      <c r="AO5" s="3">
        <v>64071.330653885612</v>
      </c>
      <c r="AP5" s="5">
        <f t="shared" si="13"/>
        <v>1.3710726704289367</v>
      </c>
      <c r="AQ5">
        <f t="shared" si="14"/>
        <v>3.5251083560430665</v>
      </c>
      <c r="AR5" s="3">
        <f t="shared" ref="AR5:AR18" si="15">(1+2*AM5)*(AK5-AK4)*(1-AP5/3)/(3*AN5*AO5*AM5)</f>
        <v>-0.16282125803856662</v>
      </c>
      <c r="AS5">
        <f t="shared" ref="AS5:AS18" si="16">AS4+AR5</f>
        <v>-0.22306074761328676</v>
      </c>
      <c r="AT5" s="3">
        <f t="shared" ref="AT5:AT18" si="17">2*(1-AM5)*(AK5-AK4)*(1-AP5/3)/(9*AN5*AO5*AM5)</f>
        <v>0.84340839214140562</v>
      </c>
      <c r="AU5">
        <f>AU4+AT5</f>
        <v>1.8265752893114922</v>
      </c>
      <c r="AV5" s="5">
        <f t="shared" si="10"/>
        <v>224.25633750517815</v>
      </c>
      <c r="BK5" s="1">
        <v>1.2961</v>
      </c>
      <c r="BL5" s="1">
        <v>0.27110000000000001</v>
      </c>
    </row>
    <row r="6" spans="1:64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 s="5">
        <f t="shared" si="5"/>
        <v>1.2346363198513419</v>
      </c>
      <c r="AD6" s="5">
        <f t="shared" si="6"/>
        <v>-0.50548088699950622</v>
      </c>
      <c r="AE6" s="4">
        <f t="shared" si="7"/>
        <v>3.7576796987193877</v>
      </c>
      <c r="AF6" s="5">
        <f t="shared" si="1"/>
        <v>-1.2712103219831641</v>
      </c>
      <c r="AG6" s="3">
        <f t="shared" si="8"/>
        <v>-0.24703598378463387</v>
      </c>
      <c r="AH6" s="3">
        <f t="shared" si="8"/>
        <v>1.0160193251756273</v>
      </c>
      <c r="AI6" s="5">
        <f t="shared" si="11"/>
        <v>0.24314102858420697</v>
      </c>
      <c r="AJ6">
        <f t="shared" si="9"/>
        <v>0.40393655084659141</v>
      </c>
      <c r="AK6">
        <f t="shared" si="2"/>
        <v>213616.09823266664</v>
      </c>
      <c r="AL6">
        <f t="shared" si="3"/>
        <v>298529.42221550003</v>
      </c>
      <c r="AM6" s="3">
        <f t="shared" si="12"/>
        <v>-0.63229241925603907</v>
      </c>
      <c r="AN6">
        <f t="shared" si="4"/>
        <v>-0.34294419418018834</v>
      </c>
      <c r="AO6" s="3">
        <v>64071.330653885612</v>
      </c>
      <c r="AP6" s="5">
        <f t="shared" si="13"/>
        <v>1.3975043298953405</v>
      </c>
      <c r="AQ6">
        <f t="shared" si="14"/>
        <v>3.6162398238568763</v>
      </c>
      <c r="AR6" s="3">
        <f t="shared" si="15"/>
        <v>-0.24959546066133151</v>
      </c>
      <c r="AS6">
        <f t="shared" si="16"/>
        <v>-0.47265620827461829</v>
      </c>
      <c r="AT6" s="3">
        <f t="shared" si="17"/>
        <v>1.0265460424952058</v>
      </c>
      <c r="AU6">
        <f t="shared" ref="AU6:AU18" si="18">AU5+AT6</f>
        <v>2.8531213318066979</v>
      </c>
      <c r="AV6" s="5">
        <f t="shared" si="10"/>
        <v>349.30709163820416</v>
      </c>
      <c r="BK6" s="1">
        <v>1.2944</v>
      </c>
      <c r="BL6" s="1">
        <v>0.2298</v>
      </c>
    </row>
    <row r="7" spans="1:64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 s="5">
        <f t="shared" si="5"/>
        <v>1.4043205550409641</v>
      </c>
      <c r="AD7" s="5">
        <f t="shared" si="6"/>
        <v>-0.77107098249662753</v>
      </c>
      <c r="AE7" s="4">
        <f t="shared" si="7"/>
        <v>4.7930546241118881</v>
      </c>
      <c r="AF7" s="5">
        <f t="shared" si="1"/>
        <v>-1.8688193349356634</v>
      </c>
      <c r="AG7" s="3">
        <f t="shared" si="8"/>
        <v>-0.26559009549712131</v>
      </c>
      <c r="AH7" s="3">
        <f t="shared" si="8"/>
        <v>1.0353749253925004</v>
      </c>
      <c r="AI7" s="5">
        <f t="shared" si="11"/>
        <v>0.25651586587963654</v>
      </c>
      <c r="AJ7">
        <f t="shared" si="9"/>
        <v>0.38914606994008233</v>
      </c>
      <c r="AK7">
        <f t="shared" si="2"/>
        <v>294251.59353300004</v>
      </c>
      <c r="AL7">
        <f t="shared" si="3"/>
        <v>415580.73930900003</v>
      </c>
      <c r="AM7" s="3">
        <f t="shared" si="12"/>
        <v>-0.64025005431380921</v>
      </c>
      <c r="AN7">
        <f t="shared" si="4"/>
        <v>-0.33248571467078469</v>
      </c>
      <c r="AO7" s="3">
        <v>64071.330653885612</v>
      </c>
      <c r="AP7" s="5">
        <f t="shared" si="13"/>
        <v>1.412331312531679</v>
      </c>
      <c r="AQ7">
        <f t="shared" si="14"/>
        <v>3.6686889846969901</v>
      </c>
      <c r="AR7" s="3">
        <f t="shared" si="15"/>
        <v>-0.29254339945004143</v>
      </c>
      <c r="AS7">
        <f t="shared" si="16"/>
        <v>-0.76519960772465967</v>
      </c>
      <c r="AT7" s="3">
        <f t="shared" si="17"/>
        <v>1.1404495330020239</v>
      </c>
      <c r="AU7">
        <f t="shared" si="18"/>
        <v>3.9935708648087216</v>
      </c>
      <c r="AV7" s="5">
        <f t="shared" si="10"/>
        <v>486.66443726364338</v>
      </c>
      <c r="BK7" s="1">
        <v>1.2937000000000001</v>
      </c>
      <c r="BL7" s="1">
        <v>0.24590000000000001</v>
      </c>
    </row>
    <row r="8" spans="1:64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 s="5">
        <f t="shared" si="5"/>
        <v>1.5483197399211468</v>
      </c>
      <c r="AD8" s="5">
        <f t="shared" si="6"/>
        <v>-1.0526191013130926</v>
      </c>
      <c r="AE8" s="4">
        <f t="shared" si="7"/>
        <v>5.8349244772073154</v>
      </c>
      <c r="AF8" s="5">
        <f t="shared" si="1"/>
        <v>-2.5043783730969458</v>
      </c>
      <c r="AG8" s="3">
        <f t="shared" si="8"/>
        <v>-0.28154811881646502</v>
      </c>
      <c r="AH8" s="3">
        <f t="shared" si="8"/>
        <v>1.0418698530954273</v>
      </c>
      <c r="AI8" s="5">
        <f t="shared" si="11"/>
        <v>0.27023348259859609</v>
      </c>
      <c r="AJ8">
        <f t="shared" si="9"/>
        <v>0.38367570285892388</v>
      </c>
      <c r="AK8">
        <f t="shared" si="2"/>
        <v>377657.08791199996</v>
      </c>
      <c r="AL8">
        <f t="shared" si="3"/>
        <v>535462.88494200003</v>
      </c>
      <c r="AM8" s="3">
        <f t="shared" si="12"/>
        <v>-0.64849263529093559</v>
      </c>
      <c r="AN8">
        <f t="shared" si="4"/>
        <v>-0.32697451756587181</v>
      </c>
      <c r="AO8" s="3">
        <v>64071.330653885612</v>
      </c>
      <c r="AP8" s="5">
        <f t="shared" si="13"/>
        <v>1.4178547208063292</v>
      </c>
      <c r="AQ8">
        <f t="shared" si="14"/>
        <v>3.6884788763436358</v>
      </c>
      <c r="AR8" s="3">
        <f t="shared" si="15"/>
        <v>-0.32051674378799722</v>
      </c>
      <c r="AS8">
        <f t="shared" si="16"/>
        <v>-1.0857163515126569</v>
      </c>
      <c r="AT8" s="3">
        <f t="shared" si="17"/>
        <v>1.1860733936663641</v>
      </c>
      <c r="AU8">
        <f t="shared" si="18"/>
        <v>5.1796442584750855</v>
      </c>
      <c r="AV8" s="5">
        <f t="shared" si="10"/>
        <v>627.35000740763428</v>
      </c>
      <c r="BK8" s="1">
        <v>1.3320000000000001</v>
      </c>
      <c r="BL8" s="1">
        <v>0.28539999999999999</v>
      </c>
    </row>
    <row r="9" spans="1:64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 s="5">
        <f t="shared" si="5"/>
        <v>1.6774497412623801</v>
      </c>
      <c r="AD9" s="5">
        <f t="shared" si="6"/>
        <v>-1.4083856656714833</v>
      </c>
      <c r="AE9" s="4">
        <f t="shared" si="7"/>
        <v>6.914758087843035</v>
      </c>
      <c r="AF9" s="5">
        <f t="shared" si="1"/>
        <v>-3.2331589809291033</v>
      </c>
      <c r="AG9" s="3">
        <f t="shared" si="8"/>
        <v>-0.35576656435839071</v>
      </c>
      <c r="AH9" s="3">
        <f t="shared" si="8"/>
        <v>1.0798336106357196</v>
      </c>
      <c r="AI9" s="5">
        <f t="shared" si="11"/>
        <v>0.32946424417086245</v>
      </c>
      <c r="AJ9">
        <f t="shared" si="9"/>
        <v>0.38113429259025583</v>
      </c>
      <c r="AK9">
        <f t="shared" si="2"/>
        <v>465406.69704500004</v>
      </c>
      <c r="AL9">
        <f t="shared" si="3"/>
        <v>661076.72058750002</v>
      </c>
      <c r="AM9" s="3">
        <f t="shared" si="12"/>
        <v>-0.68505513928341222</v>
      </c>
      <c r="AN9">
        <f t="shared" si="4"/>
        <v>-0.31431358888339939</v>
      </c>
      <c r="AO9" s="3">
        <v>64071.330653885612</v>
      </c>
      <c r="AP9" s="5">
        <f t="shared" si="13"/>
        <v>1.420428035919691</v>
      </c>
      <c r="AQ9">
        <f t="shared" si="14"/>
        <v>3.6977461012611514</v>
      </c>
      <c r="AR9" s="3">
        <f t="shared" si="15"/>
        <v>-0.41316242181257956</v>
      </c>
      <c r="AS9">
        <f t="shared" si="16"/>
        <v>-1.4988787733252364</v>
      </c>
      <c r="AT9" s="3">
        <f t="shared" si="17"/>
        <v>1.2540432812439299</v>
      </c>
      <c r="AU9">
        <f t="shared" si="18"/>
        <v>6.4336875397190152</v>
      </c>
      <c r="AV9" s="5">
        <f t="shared" si="10"/>
        <v>774.17764510144184</v>
      </c>
      <c r="BK9" s="1">
        <v>1.3442000000000001</v>
      </c>
      <c r="BL9" s="1">
        <v>0.30330000000000001</v>
      </c>
    </row>
    <row r="10" spans="1:64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 s="5">
        <f t="shared" si="5"/>
        <v>1.7928753652135534</v>
      </c>
      <c r="AD10" s="5">
        <f t="shared" si="6"/>
        <v>-1.7422358331317225</v>
      </c>
      <c r="AE10" s="4">
        <f t="shared" si="7"/>
        <v>7.9833701226127234</v>
      </c>
      <c r="AF10" s="5">
        <f t="shared" si="1"/>
        <v>-3.9494854512381692</v>
      </c>
      <c r="AG10" s="3">
        <f t="shared" si="8"/>
        <v>-0.33385016746023921</v>
      </c>
      <c r="AH10" s="3">
        <f t="shared" si="8"/>
        <v>1.0686120347696884</v>
      </c>
      <c r="AI10" s="5">
        <f t="shared" si="11"/>
        <v>0.31241475540015978</v>
      </c>
      <c r="AJ10">
        <f t="shared" si="9"/>
        <v>0.37933089324301272</v>
      </c>
      <c r="AK10">
        <f t="shared" si="2"/>
        <v>555121.68472466664</v>
      </c>
      <c r="AL10">
        <f t="shared" si="3"/>
        <v>789525.62972299999</v>
      </c>
      <c r="AM10" s="3">
        <f t="shared" si="12"/>
        <v>-0.67436549558449954</v>
      </c>
      <c r="AN10">
        <f t="shared" si="4"/>
        <v>-0.31666850327817675</v>
      </c>
      <c r="AO10" s="3">
        <v>64071.330653885612</v>
      </c>
      <c r="AP10" s="5">
        <f t="shared" si="13"/>
        <v>1.4222568698871758</v>
      </c>
      <c r="AQ10">
        <f t="shared" si="14"/>
        <v>3.7043506184409187</v>
      </c>
      <c r="AR10" s="3">
        <f t="shared" si="15"/>
        <v>-0.40085322328398493</v>
      </c>
      <c r="AS10">
        <f t="shared" si="16"/>
        <v>-1.8997319966092214</v>
      </c>
      <c r="AT10" s="3">
        <f t="shared" si="17"/>
        <v>1.2830803166468492</v>
      </c>
      <c r="AU10">
        <f t="shared" si="18"/>
        <v>7.7167678563658644</v>
      </c>
      <c r="AV10" s="5">
        <f t="shared" si="10"/>
        <v>924.47503113140795</v>
      </c>
      <c r="BK10" s="1">
        <f>AVERAGE(BK4:BK9)</f>
        <v>1.3211333333333333</v>
      </c>
      <c r="BL10" s="1">
        <f>AVERAGE(BL4:BL9)</f>
        <v>0.26441666666666669</v>
      </c>
    </row>
    <row r="11" spans="1:64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 s="5">
        <f t="shared" si="5"/>
        <v>1.8925179198904236</v>
      </c>
      <c r="AD11" s="5">
        <f t="shared" si="6"/>
        <v>-2.1116731330565348</v>
      </c>
      <c r="AE11" s="4">
        <f t="shared" si="7"/>
        <v>9.0780800075120371</v>
      </c>
      <c r="AF11" s="5">
        <f t="shared" si="1"/>
        <v>-4.7216693480611109</v>
      </c>
      <c r="AG11" s="3">
        <f t="shared" si="8"/>
        <v>-0.36943729992481233</v>
      </c>
      <c r="AH11" s="3">
        <f t="shared" si="8"/>
        <v>1.0947098848993138</v>
      </c>
      <c r="AI11" s="5">
        <f t="shared" si="11"/>
        <v>0.33747507446577174</v>
      </c>
      <c r="AJ11">
        <f t="shared" si="9"/>
        <v>0.38610571366323615</v>
      </c>
      <c r="AK11">
        <f t="shared" si="2"/>
        <v>641753.99755099998</v>
      </c>
      <c r="AL11">
        <f t="shared" si="3"/>
        <v>908337.65375849989</v>
      </c>
      <c r="AM11" s="3">
        <f t="shared" si="12"/>
        <v>-0.69012502262193376</v>
      </c>
      <c r="AN11">
        <f t="shared" si="4"/>
        <v>-0.31520678900517529</v>
      </c>
      <c r="AO11" s="3">
        <v>64071.330653885612</v>
      </c>
      <c r="AP11" s="5">
        <f t="shared" si="13"/>
        <v>1.415398512864448</v>
      </c>
      <c r="AQ11">
        <f t="shared" si="14"/>
        <v>3.6796614625605928</v>
      </c>
      <c r="AR11" s="3">
        <f t="shared" si="15"/>
        <v>-0.41614018141274756</v>
      </c>
      <c r="AS11">
        <f t="shared" si="16"/>
        <v>-2.3158721780219689</v>
      </c>
      <c r="AT11" s="3">
        <f t="shared" si="17"/>
        <v>1.2330990135241955</v>
      </c>
      <c r="AU11">
        <f t="shared" si="18"/>
        <v>8.9498668698900605</v>
      </c>
      <c r="AV11" s="5">
        <f t="shared" si="10"/>
        <v>1065.7253912822632</v>
      </c>
    </row>
    <row r="12" spans="1:64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 s="5">
        <f t="shared" si="5"/>
        <v>1.9806246308589979</v>
      </c>
      <c r="AD12" s="5">
        <f t="shared" si="6"/>
        <v>-2.4369365957532381</v>
      </c>
      <c r="AE12" s="4">
        <f t="shared" si="7"/>
        <v>10.15510136159808</v>
      </c>
      <c r="AF12" s="5">
        <f t="shared" si="1"/>
        <v>-5.4578106515442402</v>
      </c>
      <c r="AG12" s="3">
        <f t="shared" si="8"/>
        <v>-0.32526346269670325</v>
      </c>
      <c r="AH12" s="3">
        <f t="shared" si="8"/>
        <v>1.0770213540860425</v>
      </c>
      <c r="AI12" s="5">
        <f t="shared" si="11"/>
        <v>0.30200279823859294</v>
      </c>
      <c r="AJ12">
        <f t="shared" si="9"/>
        <v>0.3934771539977116</v>
      </c>
      <c r="AK12">
        <f t="shared" si="2"/>
        <v>725876.80681533332</v>
      </c>
      <c r="AL12">
        <f t="shared" si="3"/>
        <v>1022015.2196169998</v>
      </c>
      <c r="AM12" s="3">
        <f t="shared" si="12"/>
        <v>-0.66790387961193665</v>
      </c>
      <c r="AN12">
        <f t="shared" si="4"/>
        <v>-0.32570696538732108</v>
      </c>
      <c r="AO12" s="3">
        <v>64071.330653885612</v>
      </c>
      <c r="AP12" s="5">
        <f t="shared" si="13"/>
        <v>1.4079733778806431</v>
      </c>
      <c r="AQ12">
        <f t="shared" si="14"/>
        <v>3.6531717968503012</v>
      </c>
      <c r="AR12" s="3">
        <f t="shared" si="15"/>
        <v>-0.35851518460056908</v>
      </c>
      <c r="AS12">
        <f t="shared" si="16"/>
        <v>-2.6743873626225381</v>
      </c>
      <c r="AT12" s="3">
        <f t="shared" si="17"/>
        <v>1.1871253733130296</v>
      </c>
      <c r="AU12">
        <f t="shared" si="18"/>
        <v>10.136992243203091</v>
      </c>
      <c r="AV12" s="5">
        <f t="shared" si="10"/>
        <v>1200.4245444090104</v>
      </c>
    </row>
    <row r="13" spans="1:64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 s="5">
        <f t="shared" si="5"/>
        <v>2.0577865200035244</v>
      </c>
      <c r="AD13" s="5">
        <f t="shared" si="6"/>
        <v>-2.8032093736796608</v>
      </c>
      <c r="AE13" s="4">
        <f t="shared" si="7"/>
        <v>11.251465412258712</v>
      </c>
      <c r="AF13" s="5">
        <f t="shared" si="1"/>
        <v>-6.2469184175261363</v>
      </c>
      <c r="AG13" s="3">
        <f t="shared" si="8"/>
        <v>-0.36627277792642277</v>
      </c>
      <c r="AH13" s="3">
        <f t="shared" si="8"/>
        <v>1.0963640506606325</v>
      </c>
      <c r="AI13" s="5">
        <f t="shared" si="11"/>
        <v>0.33407952194868024</v>
      </c>
      <c r="AJ13">
        <f t="shared" si="9"/>
        <v>0.40334484827437717</v>
      </c>
      <c r="AK13">
        <f t="shared" si="2"/>
        <v>805640.87890000001</v>
      </c>
      <c r="AL13">
        <f t="shared" si="3"/>
        <v>1126362.078</v>
      </c>
      <c r="AM13" s="3">
        <f t="shared" si="12"/>
        <v>-0.68797232965077726</v>
      </c>
      <c r="AN13">
        <f t="shared" si="4"/>
        <v>-0.32432587632919618</v>
      </c>
      <c r="AO13" s="3">
        <v>64071.330653885612</v>
      </c>
      <c r="AP13" s="5">
        <f t="shared" si="13"/>
        <v>1.3980944953263841</v>
      </c>
      <c r="AQ13">
        <f t="shared" si="14"/>
        <v>3.6183089287989718</v>
      </c>
      <c r="AR13" s="3">
        <f t="shared" si="15"/>
        <v>-0.37334411171335652</v>
      </c>
      <c r="AS13">
        <f t="shared" si="16"/>
        <v>-3.0477314743358948</v>
      </c>
      <c r="AT13" s="3">
        <f t="shared" si="17"/>
        <v>1.1175306691522022</v>
      </c>
      <c r="AU13">
        <f t="shared" si="18"/>
        <v>11.254522912355293</v>
      </c>
      <c r="AV13" s="5">
        <f t="shared" si="10"/>
        <v>1326.0242888085886</v>
      </c>
    </row>
    <row r="14" spans="1:64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 s="5">
        <f t="shared" si="5"/>
        <v>2.1188674035429025</v>
      </c>
      <c r="AD14" s="5">
        <f t="shared" si="6"/>
        <v>-3.4237928754237159</v>
      </c>
      <c r="AE14" s="4">
        <f t="shared" si="7"/>
        <v>12.439201033993605</v>
      </c>
      <c r="AF14" s="5">
        <f t="shared" si="1"/>
        <v>-7.3070384102308132</v>
      </c>
      <c r="AG14" s="3">
        <f t="shared" si="8"/>
        <v>-0.62058350174405508</v>
      </c>
      <c r="AH14" s="3">
        <f t="shared" si="8"/>
        <v>1.1877356217348929</v>
      </c>
      <c r="AI14" s="5">
        <f t="shared" si="11"/>
        <v>0.52249296088096253</v>
      </c>
      <c r="AJ14">
        <f t="shared" si="9"/>
        <v>0.41788138582942208</v>
      </c>
      <c r="AK14">
        <f t="shared" si="2"/>
        <v>872983.02084666665</v>
      </c>
      <c r="AL14">
        <f t="shared" si="3"/>
        <v>1207918.70438</v>
      </c>
      <c r="AM14" s="3">
        <f t="shared" si="12"/>
        <v>-0.81634196349251509</v>
      </c>
      <c r="AN14">
        <f t="shared" si="4"/>
        <v>-0.29506852828440333</v>
      </c>
      <c r="AO14" s="3">
        <v>64071.330653885612</v>
      </c>
      <c r="AP14" s="5">
        <f t="shared" si="13"/>
        <v>1.3836680388222149</v>
      </c>
      <c r="AQ14">
        <f t="shared" si="14"/>
        <v>3.5681631101583244</v>
      </c>
      <c r="AR14" s="3">
        <f t="shared" si="15"/>
        <v>-0.49579600475854896</v>
      </c>
      <c r="AS14">
        <f t="shared" si="16"/>
        <v>-3.5435274790944438</v>
      </c>
      <c r="AT14" s="3">
        <f t="shared" si="17"/>
        <v>0.94890465877779384</v>
      </c>
      <c r="AU14">
        <f t="shared" si="18"/>
        <v>12.203427571133087</v>
      </c>
      <c r="AV14" s="5">
        <f t="shared" si="10"/>
        <v>1425.5549001553854</v>
      </c>
    </row>
    <row r="15" spans="1:64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 s="5">
        <f t="shared" si="5"/>
        <v>2.1275293393674088</v>
      </c>
      <c r="AD15" s="5">
        <f t="shared" si="6"/>
        <v>-4.780911561829484</v>
      </c>
      <c r="AE15" s="4">
        <f t="shared" si="7"/>
        <v>13.888967988420692</v>
      </c>
      <c r="AF15" s="5">
        <f t="shared" si="1"/>
        <v>-9.1556358462620757</v>
      </c>
      <c r="AG15" s="3">
        <f t="shared" si="8"/>
        <v>-1.357118686405768</v>
      </c>
      <c r="AH15" s="3">
        <f t="shared" si="8"/>
        <v>1.449766954427087</v>
      </c>
      <c r="AI15" s="5">
        <f t="shared" si="11"/>
        <v>0.93609437176202481</v>
      </c>
      <c r="AJ15">
        <f t="shared" si="9"/>
        <v>0.4653477077267652</v>
      </c>
      <c r="AK15">
        <f t="shared" si="2"/>
        <v>882841.3188433334</v>
      </c>
      <c r="AL15">
        <f t="shared" si="3"/>
        <v>1180897.7034100001</v>
      </c>
      <c r="AM15" s="3">
        <f t="shared" si="12"/>
        <v>-1.1803322489322343</v>
      </c>
      <c r="AN15">
        <f t="shared" si="4"/>
        <v>-0.24017223826304135</v>
      </c>
      <c r="AO15" s="3">
        <v>64071.330653885612</v>
      </c>
      <c r="AP15" s="5">
        <f t="shared" si="13"/>
        <v>1.3376103702952749</v>
      </c>
      <c r="AQ15">
        <f t="shared" si="14"/>
        <v>3.4138932529304737</v>
      </c>
      <c r="AR15" s="3">
        <f t="shared" si="15"/>
        <v>-0.13641197121447202</v>
      </c>
      <c r="AS15">
        <f t="shared" si="16"/>
        <v>-3.6799394503089156</v>
      </c>
      <c r="AT15" s="3">
        <f t="shared" si="17"/>
        <v>0.14572459287165848</v>
      </c>
      <c r="AU15">
        <f t="shared" si="18"/>
        <v>12.349152164004746</v>
      </c>
      <c r="AV15" s="5">
        <f t="shared" si="10"/>
        <v>1390.7012273019604</v>
      </c>
    </row>
    <row r="16" spans="1:64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 s="5">
        <f t="shared" si="5"/>
        <v>2.0614905146646674</v>
      </c>
      <c r="AD16" s="5">
        <f t="shared" si="6"/>
        <v>-5.9257189052384547</v>
      </c>
      <c r="AE16" s="4">
        <f t="shared" si="7"/>
        <v>15.290569338191263</v>
      </c>
      <c r="AF16" s="5">
        <f t="shared" si="1"/>
        <v>-10.865474994573788</v>
      </c>
      <c r="AG16" s="3">
        <f t="shared" si="8"/>
        <v>-1.1448073434089707</v>
      </c>
      <c r="AH16" s="3">
        <f t="shared" si="8"/>
        <v>1.401601349770571</v>
      </c>
      <c r="AI16" s="5">
        <f t="shared" si="11"/>
        <v>0.81678527464058515</v>
      </c>
      <c r="AJ16">
        <f t="shared" si="9"/>
        <v>0.5689984615663578</v>
      </c>
      <c r="AK16">
        <f t="shared" si="2"/>
        <v>809617.2979316666</v>
      </c>
      <c r="AL16">
        <f t="shared" si="3"/>
        <v>1006022.2265975</v>
      </c>
      <c r="AM16" s="3">
        <f t="shared" si="12"/>
        <v>-1.0611806744108421</v>
      </c>
      <c r="AN16">
        <f t="shared" si="4"/>
        <v>-0.30014509376023368</v>
      </c>
      <c r="AO16" s="3">
        <v>64071.330653885612</v>
      </c>
      <c r="AP16" s="5">
        <f t="shared" si="13"/>
        <v>1.242589837405389</v>
      </c>
      <c r="AQ16">
        <f t="shared" si="14"/>
        <v>3.1211721609214726</v>
      </c>
      <c r="AR16" s="3">
        <f t="shared" si="15"/>
        <v>0.78638020928095964</v>
      </c>
      <c r="AS16">
        <f t="shared" si="16"/>
        <v>-2.893559241027956</v>
      </c>
      <c r="AT16" s="3">
        <f t="shared" si="17"/>
        <v>-0.96277471410952553</v>
      </c>
      <c r="AU16">
        <f t="shared" si="18"/>
        <v>11.386377449895221</v>
      </c>
      <c r="AV16" s="5">
        <f t="shared" si="10"/>
        <v>1181.3090715573342</v>
      </c>
    </row>
    <row r="17" spans="1:48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 s="5">
        <f t="shared" si="5"/>
        <v>2.0337872691598444</v>
      </c>
      <c r="AD17" s="5">
        <f t="shared" si="6"/>
        <v>-7.4701725124797971</v>
      </c>
      <c r="AE17" s="4">
        <f t="shared" si="7"/>
        <v>16.815645384239986</v>
      </c>
      <c r="AF17" s="5">
        <f t="shared" si="1"/>
        <v>-12.938143728219952</v>
      </c>
      <c r="AG17" s="3">
        <f t="shared" si="8"/>
        <v>-1.5444536072413424</v>
      </c>
      <c r="AH17" s="3">
        <f t="shared" si="8"/>
        <v>1.5250760460487225</v>
      </c>
      <c r="AI17" s="5">
        <f t="shared" si="11"/>
        <v>1.0127059639044391</v>
      </c>
      <c r="AJ17">
        <f t="shared" si="9"/>
        <v>0.61556579399163081</v>
      </c>
      <c r="AK17">
        <f t="shared" si="2"/>
        <v>780207.06103233341</v>
      </c>
      <c r="AL17">
        <f t="shared" si="3"/>
        <v>938083.18646650005</v>
      </c>
      <c r="AM17" s="3">
        <f t="shared" si="12"/>
        <v>-1.2643856008550984</v>
      </c>
      <c r="AN17">
        <f t="shared" si="4"/>
        <v>-0.27691249426868625</v>
      </c>
      <c r="AO17" s="3">
        <v>64071.330653885612</v>
      </c>
      <c r="AP17" s="5">
        <f t="shared" si="13"/>
        <v>1.2023515721906852</v>
      </c>
      <c r="AQ17">
        <f t="shared" si="14"/>
        <v>3.0065406899210845</v>
      </c>
      <c r="AR17" s="3">
        <f t="shared" si="15"/>
        <v>0.40032934791797298</v>
      </c>
      <c r="AS17">
        <f t="shared" si="16"/>
        <v>-2.4932298931099832</v>
      </c>
      <c r="AT17" s="3">
        <f t="shared" si="17"/>
        <v>-0.39530659657075817</v>
      </c>
      <c r="AU17">
        <f t="shared" si="18"/>
        <v>10.991070853324462</v>
      </c>
      <c r="AV17" s="5">
        <f t="shared" si="10"/>
        <v>1113.11345449385</v>
      </c>
    </row>
    <row r="18" spans="1:48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 s="5">
        <f t="shared" si="5"/>
        <v>1.9958235298477638</v>
      </c>
      <c r="AD18" s="5">
        <f t="shared" si="6"/>
        <v>-8.2791064478111487</v>
      </c>
      <c r="AE18" s="4">
        <f t="shared" si="7"/>
        <v>18.09725157922113</v>
      </c>
      <c r="AF18" s="5">
        <f t="shared" si="1"/>
        <v>-14.284694887913385</v>
      </c>
      <c r="AG18" s="3">
        <f t="shared" si="8"/>
        <v>-0.80893393533135161</v>
      </c>
      <c r="AH18" s="3">
        <f t="shared" si="8"/>
        <v>1.2816061949811441</v>
      </c>
      <c r="AI18" s="5">
        <f t="shared" si="11"/>
        <v>0.63118759764051635</v>
      </c>
      <c r="AJ18">
        <f t="shared" si="9"/>
        <v>0.67731222913416778</v>
      </c>
      <c r="AK18">
        <f t="shared" si="2"/>
        <v>741129.91105766676</v>
      </c>
      <c r="AL18">
        <f t="shared" si="3"/>
        <v>853260.32899850002</v>
      </c>
      <c r="AM18" s="3">
        <f t="shared" si="12"/>
        <v>-0.89968610241896818</v>
      </c>
      <c r="AN18">
        <f t="shared" si="4"/>
        <v>-0.39372889955754958</v>
      </c>
      <c r="AO18" s="3">
        <v>64071.330653885612</v>
      </c>
      <c r="AP18" s="5">
        <f t="shared" si="13"/>
        <v>1.1512965760359233</v>
      </c>
      <c r="AQ18">
        <f t="shared" si="14"/>
        <v>2.8682768059691139</v>
      </c>
      <c r="AR18" s="3">
        <f t="shared" si="15"/>
        <v>0.2827122405286816</v>
      </c>
      <c r="AS18">
        <f t="shared" si="16"/>
        <v>-2.2105176525813017</v>
      </c>
      <c r="AT18" s="3">
        <f t="shared" si="17"/>
        <v>-0.44790525286857141</v>
      </c>
      <c r="AU18">
        <f t="shared" si="18"/>
        <v>10.543165600455891</v>
      </c>
      <c r="AV18" s="5">
        <f t="shared" si="10"/>
        <v>1029.2702145734695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2016-03-12T10:47:08Z</dcterms:modified>
  <dc:language>en-US</dc:language>
</cp:coreProperties>
</file>