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N18" i="1" l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3" i="1"/>
  <c r="AP2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L2" i="1" l="1"/>
  <c r="AM2" i="1"/>
  <c r="AO2" i="1"/>
  <c r="AL3" i="1"/>
  <c r="AM3" i="1"/>
  <c r="AL4" i="1"/>
  <c r="AM4" i="1"/>
  <c r="AL5" i="1"/>
  <c r="AQ5" i="1" s="1"/>
  <c r="AK5" i="1" s="1"/>
  <c r="AM5" i="1"/>
  <c r="AL6" i="1"/>
  <c r="AM6" i="1"/>
  <c r="AL7" i="1"/>
  <c r="AM7" i="1"/>
  <c r="AL8" i="1"/>
  <c r="AM8" i="1"/>
  <c r="AL9" i="1"/>
  <c r="AQ9" i="1" s="1"/>
  <c r="AK9" i="1" s="1"/>
  <c r="AM9" i="1"/>
  <c r="AL10" i="1"/>
  <c r="AM10" i="1"/>
  <c r="AL11" i="1"/>
  <c r="AM11" i="1"/>
  <c r="AL12" i="1"/>
  <c r="AQ12" i="1" s="1"/>
  <c r="AK12" i="1" s="1"/>
  <c r="AM12" i="1"/>
  <c r="AC13" i="1"/>
  <c r="AL13" i="1"/>
  <c r="AQ13" i="1" s="1"/>
  <c r="AK13" i="1" s="1"/>
  <c r="AM13" i="1"/>
  <c r="AL14" i="1"/>
  <c r="AM14" i="1"/>
  <c r="AL15" i="1"/>
  <c r="AM15" i="1"/>
  <c r="AL16" i="1"/>
  <c r="AM16" i="1"/>
  <c r="AL17" i="1"/>
  <c r="AM17" i="1"/>
  <c r="AL18" i="1"/>
  <c r="AQ18" i="1" s="1"/>
  <c r="AK18" i="1" s="1"/>
  <c r="AM18" i="1"/>
  <c r="AC16" i="1" l="1"/>
  <c r="AQ16" i="1"/>
  <c r="AK16" i="1" s="1"/>
  <c r="AC8" i="1"/>
  <c r="AQ8" i="1"/>
  <c r="AK8" i="1" s="1"/>
  <c r="AC2" i="1"/>
  <c r="AQ2" i="1"/>
  <c r="AC15" i="1"/>
  <c r="AQ15" i="1"/>
  <c r="AK15" i="1" s="1"/>
  <c r="AC7" i="1"/>
  <c r="AQ7" i="1"/>
  <c r="AK7" i="1" s="1"/>
  <c r="AC6" i="1"/>
  <c r="AQ6" i="1"/>
  <c r="AK6" i="1" s="1"/>
  <c r="AC4" i="1"/>
  <c r="AQ4" i="1"/>
  <c r="AK4" i="1" s="1"/>
  <c r="AC17" i="1"/>
  <c r="AQ17" i="1"/>
  <c r="AK17" i="1" s="1"/>
  <c r="AC14" i="1"/>
  <c r="AQ14" i="1"/>
  <c r="AK14" i="1" s="1"/>
  <c r="AC18" i="1"/>
  <c r="AC11" i="1"/>
  <c r="AQ11" i="1"/>
  <c r="AK11" i="1" s="1"/>
  <c r="AC10" i="1"/>
  <c r="AQ10" i="1"/>
  <c r="AK10" i="1" s="1"/>
  <c r="AC3" i="1"/>
  <c r="AQ3" i="1"/>
  <c r="AK3" i="1" s="1"/>
  <c r="AT2" i="1"/>
  <c r="AR5" i="1"/>
  <c r="AR15" i="1"/>
  <c r="AR6" i="1"/>
  <c r="AR17" i="1"/>
  <c r="AR13" i="1"/>
  <c r="AR18" i="1"/>
  <c r="AR10" i="1"/>
  <c r="AR12" i="1"/>
  <c r="AR8" i="1"/>
  <c r="AR9" i="1"/>
  <c r="AR16" i="1"/>
  <c r="AC12" i="1"/>
  <c r="AC9" i="1"/>
  <c r="AC5" i="1"/>
  <c r="AR14" i="1" l="1"/>
  <c r="AR7" i="1"/>
  <c r="AR4" i="1"/>
  <c r="AR11" i="1"/>
  <c r="AR3" i="1"/>
  <c r="BI42" i="1" l="1"/>
  <c r="BH42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6" i="1" l="1"/>
  <c r="AE6" i="1"/>
  <c r="AH6" i="1" s="1"/>
  <c r="AD6" i="1"/>
  <c r="AF5" i="1"/>
  <c r="AE5" i="1"/>
  <c r="AD5" i="1"/>
  <c r="AF13" i="1"/>
  <c r="AE13" i="1"/>
  <c r="AD13" i="1"/>
  <c r="AD2" i="1"/>
  <c r="AE2" i="1"/>
  <c r="AF2" i="1"/>
  <c r="AF14" i="1"/>
  <c r="AE14" i="1"/>
  <c r="AH14" i="1" s="1"/>
  <c r="AD14" i="1"/>
  <c r="AE3" i="1"/>
  <c r="AF3" i="1"/>
  <c r="AD3" i="1"/>
  <c r="AE7" i="1"/>
  <c r="AH7" i="1" s="1"/>
  <c r="AF7" i="1"/>
  <c r="AD7" i="1"/>
  <c r="AE11" i="1"/>
  <c r="AF11" i="1"/>
  <c r="AD11" i="1"/>
  <c r="AE15" i="1"/>
  <c r="AF15" i="1"/>
  <c r="AD15" i="1"/>
  <c r="AE9" i="1"/>
  <c r="AF9" i="1"/>
  <c r="AD9" i="1"/>
  <c r="AE17" i="1"/>
  <c r="AH17" i="1" s="1"/>
  <c r="AF17" i="1"/>
  <c r="AD17" i="1"/>
  <c r="AE10" i="1"/>
  <c r="AF10" i="1"/>
  <c r="AD10" i="1"/>
  <c r="AE18" i="1"/>
  <c r="AF18" i="1"/>
  <c r="AD18" i="1"/>
  <c r="AE4" i="1"/>
  <c r="AH4" i="1" s="1"/>
  <c r="AF4" i="1"/>
  <c r="AD4" i="1"/>
  <c r="AE8" i="1"/>
  <c r="AH8" i="1" s="1"/>
  <c r="AF8" i="1"/>
  <c r="AD8" i="1"/>
  <c r="AF12" i="1"/>
  <c r="AE12" i="1"/>
  <c r="AH12" i="1" s="1"/>
  <c r="AD12" i="1"/>
  <c r="AE16" i="1"/>
  <c r="AH16" i="1" s="1"/>
  <c r="AF16" i="1"/>
  <c r="AD16" i="1"/>
  <c r="AH15" i="1" l="1"/>
  <c r="AH9" i="1"/>
  <c r="AH3" i="1"/>
  <c r="AG12" i="1"/>
  <c r="AG10" i="1"/>
  <c r="AG11" i="1"/>
  <c r="AH13" i="1"/>
  <c r="AG16" i="1"/>
  <c r="AG6" i="1"/>
  <c r="AG4" i="1"/>
  <c r="AH10" i="1"/>
  <c r="AG9" i="1"/>
  <c r="AH11" i="1"/>
  <c r="AG3" i="1"/>
  <c r="AG5" i="1"/>
  <c r="AG18" i="1"/>
  <c r="AG15" i="1"/>
  <c r="AG14" i="1"/>
  <c r="AG8" i="1"/>
  <c r="AH18" i="1"/>
  <c r="AG17" i="1"/>
  <c r="AG7" i="1"/>
  <c r="AG13" i="1"/>
  <c r="AH5" i="1"/>
  <c r="AO17" i="1" l="1"/>
  <c r="AU17" i="1" s="1"/>
  <c r="AO8" i="1"/>
  <c r="AS8" i="1" s="1"/>
  <c r="AU8" i="1"/>
  <c r="AO9" i="1"/>
  <c r="AV9" i="1" s="1"/>
  <c r="AO7" i="1"/>
  <c r="AV7" i="1" s="1"/>
  <c r="AO3" i="1"/>
  <c r="AS3" i="1" s="1"/>
  <c r="AO11" i="1"/>
  <c r="AV11" i="1" s="1"/>
  <c r="AO6" i="1"/>
  <c r="AV6" i="1" s="1"/>
  <c r="AO15" i="1"/>
  <c r="AV15" i="1" s="1"/>
  <c r="AO16" i="1"/>
  <c r="AV16" i="1" s="1"/>
  <c r="AU16" i="1"/>
  <c r="AS9" i="1" l="1"/>
  <c r="AT15" i="1"/>
  <c r="AU7" i="1"/>
  <c r="AS16" i="1"/>
  <c r="AS7" i="1"/>
  <c r="AU9" i="1"/>
  <c r="AV17" i="1"/>
  <c r="AX15" i="1"/>
  <c r="AZ15" i="1" s="1"/>
  <c r="AW15" i="1"/>
  <c r="AY15" i="1" s="1"/>
  <c r="AO12" i="1"/>
  <c r="AV12" i="1" s="1"/>
  <c r="AU12" i="1"/>
  <c r="AT16" i="1"/>
  <c r="AX16" i="1"/>
  <c r="AZ16" i="1" s="1"/>
  <c r="AW16" i="1"/>
  <c r="AY16" i="1" s="1"/>
  <c r="AU15" i="1"/>
  <c r="AS6" i="1"/>
  <c r="AO10" i="1"/>
  <c r="AV10" i="1" s="1"/>
  <c r="AT11" i="1"/>
  <c r="AX11" i="1"/>
  <c r="AZ11" i="1" s="1"/>
  <c r="AW11" i="1"/>
  <c r="AY11" i="1" s="1"/>
  <c r="AT3" i="1"/>
  <c r="AX3" i="1"/>
  <c r="AZ3" i="1" s="1"/>
  <c r="AW3" i="1"/>
  <c r="AY3" i="1" s="1"/>
  <c r="AO4" i="1"/>
  <c r="AU4" i="1" s="1"/>
  <c r="AS11" i="1"/>
  <c r="AU3" i="1"/>
  <c r="AO18" i="1"/>
  <c r="AS18" i="1" s="1"/>
  <c r="AO5" i="1"/>
  <c r="AV5" i="1" s="1"/>
  <c r="AT8" i="1"/>
  <c r="AX8" i="1"/>
  <c r="AZ8" i="1" s="1"/>
  <c r="AW8" i="1"/>
  <c r="AY8" i="1" s="1"/>
  <c r="AT17" i="1"/>
  <c r="AW17" i="1"/>
  <c r="AY17" i="1" s="1"/>
  <c r="AX17" i="1"/>
  <c r="AZ17" i="1" s="1"/>
  <c r="AT6" i="1"/>
  <c r="AW6" i="1"/>
  <c r="AY6" i="1" s="1"/>
  <c r="AX6" i="1"/>
  <c r="AZ6" i="1" s="1"/>
  <c r="AS15" i="1"/>
  <c r="AU6" i="1"/>
  <c r="AU11" i="1"/>
  <c r="AV3" i="1"/>
  <c r="AO14" i="1"/>
  <c r="AU14" i="1" s="1"/>
  <c r="AT7" i="1"/>
  <c r="AW7" i="1"/>
  <c r="AY7" i="1" s="1"/>
  <c r="AX7" i="1"/>
  <c r="AZ7" i="1" s="1"/>
  <c r="AT9" i="1"/>
  <c r="AX9" i="1"/>
  <c r="AZ9" i="1" s="1"/>
  <c r="AW9" i="1"/>
  <c r="AY9" i="1" s="1"/>
  <c r="AV8" i="1"/>
  <c r="AS17" i="1"/>
  <c r="AO13" i="1"/>
  <c r="AU13" i="1" s="1"/>
  <c r="AV13" i="1"/>
  <c r="AU18" i="1" l="1"/>
  <c r="AS4" i="1"/>
  <c r="AS10" i="1"/>
  <c r="AS12" i="1"/>
  <c r="AS5" i="1"/>
  <c r="AT5" i="1"/>
  <c r="AW5" i="1"/>
  <c r="AY5" i="1" s="1"/>
  <c r="AX5" i="1"/>
  <c r="AZ5" i="1" s="1"/>
  <c r="AT18" i="1"/>
  <c r="AW18" i="1"/>
  <c r="AY18" i="1" s="1"/>
  <c r="AX18" i="1"/>
  <c r="AZ18" i="1" s="1"/>
  <c r="AV4" i="1"/>
  <c r="AT10" i="1"/>
  <c r="AX10" i="1"/>
  <c r="AZ10" i="1" s="1"/>
  <c r="AW10" i="1"/>
  <c r="AY10" i="1" s="1"/>
  <c r="AT13" i="1"/>
  <c r="AX13" i="1"/>
  <c r="AZ13" i="1" s="1"/>
  <c r="AW13" i="1"/>
  <c r="AY13" i="1" s="1"/>
  <c r="AT14" i="1"/>
  <c r="AX14" i="1"/>
  <c r="AZ14" i="1" s="1"/>
  <c r="AW14" i="1"/>
  <c r="AY14" i="1" s="1"/>
  <c r="AS13" i="1"/>
  <c r="AS14" i="1"/>
  <c r="AU5" i="1"/>
  <c r="AV18" i="1"/>
  <c r="AU10" i="1"/>
  <c r="AT12" i="1"/>
  <c r="AW12" i="1"/>
  <c r="AY12" i="1" s="1"/>
  <c r="AX12" i="1"/>
  <c r="AZ12" i="1" s="1"/>
  <c r="AV14" i="1"/>
  <c r="AT4" i="1"/>
  <c r="AW4" i="1"/>
  <c r="AY4" i="1" s="1"/>
  <c r="AX4" i="1"/>
  <c r="AZ4" i="1" s="1"/>
</calcChain>
</file>

<file path=xl/sharedStrings.xml><?xml version="1.0" encoding="utf-8"?>
<sst xmlns="http://schemas.openxmlformats.org/spreadsheetml/2006/main" count="54" uniqueCount="54">
  <si>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</si>
  <si>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</si>
  <si>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</si>
  <si>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</si>
  <si>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</si>
  <si>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</si>
  <si>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</si>
  <si>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</si>
  <si>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</si>
  <si>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</si>
  <si>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</si>
  <si>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</si>
  <si>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</si>
  <si>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</si>
  <si>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</si>
  <si>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</si>
  <si>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</si>
  <si>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</si>
  <si>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</si>
  <si>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</si>
  <si>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</si>
  <si>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</si>
  <si>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</si>
  <si>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</si>
  <si>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</si>
  <si>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</si>
  <si>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</si>
  <si>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</si>
  <si>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</si>
  <si>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a</t>
    <phoneticPr fontId="1"/>
  </si>
  <si>
    <t>b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</si>
  <si>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</si>
  <si>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</si>
  <si>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</si>
  <si>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</si>
  <si>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</si>
  <si>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</si>
  <si>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</si>
  <si>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</si>
  <si>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</si>
  <si>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</si>
  <si>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deq_pred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</si>
  <si>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</si>
  <si>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</si>
  <si>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</si>
  <si>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</si>
  <si>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K_p</t>
    <phoneticPr fontId="1"/>
  </si>
  <si>
    <t>ev_pla_pred</t>
    <phoneticPr fontId="1"/>
  </si>
  <si>
    <t>eq_pred</t>
    <phoneticPr fontId="1"/>
  </si>
  <si>
    <t>ratio</t>
    <phoneticPr fontId="1"/>
  </si>
  <si>
    <t>ratio^4</t>
    <phoneticPr fontId="1"/>
  </si>
  <si>
    <t>ev/eq</t>
    <phoneticPr fontId="1"/>
  </si>
  <si>
    <t>ev/eq_pred</t>
    <phoneticPr fontId="1"/>
  </si>
  <si>
    <t>K_phi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</si>
</sst>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97382195783757"/>
                  <c:y val="2.9228081750161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Sheet1!$AI$5:$AI$13</c:f>
              <c:numCache>
                <c:formatCode>General</c:formatCode>
                <c:ptCount val="9"/>
                <c:pt idx="0">
                  <c:v>0.110942752570691</c:v>
                </c:pt>
                <c:pt idx="1">
                  <c:v>0.14514604183816554</c:v>
                </c:pt>
                <c:pt idx="2">
                  <c:v>0.16768316172564396</c:v>
                </c:pt>
                <c:pt idx="3">
                  <c:v>0.18467157087340852</c:v>
                </c:pt>
                <c:pt idx="4">
                  <c:v>0.20612339864140558</c:v>
                </c:pt>
                <c:pt idx="5">
                  <c:v>0.21935091768130638</c:v>
                </c:pt>
                <c:pt idx="6">
                  <c:v>0.23277170779629058</c:v>
                </c:pt>
                <c:pt idx="7">
                  <c:v>0.23942090554488499</c:v>
                </c:pt>
                <c:pt idx="8">
                  <c:v>0.24806845926385976</c:v>
                </c:pt>
              </c:numCache>
            </c:numRef>
          </c:xVal>
          <c:yVal>
            <c:numRef>
              <c:f>Sheet1!$AK$5:$AK$13</c:f>
              <c:numCache>
                <c:formatCode>General</c:formatCode>
                <c:ptCount val="9"/>
                <c:pt idx="0">
                  <c:v>8.2508169587925995</c:v>
                </c:pt>
                <c:pt idx="1">
                  <c:v>7.3018797173413237</c:v>
                </c:pt>
                <c:pt idx="2">
                  <c:v>6.6559697174068058</c:v>
                </c:pt>
                <c:pt idx="3">
                  <c:v>6.1925309185171971</c:v>
                </c:pt>
                <c:pt idx="4">
                  <c:v>5.8294505820314475</c:v>
                </c:pt>
                <c:pt idx="5">
                  <c:v>5.539719254825064</c:v>
                </c:pt>
                <c:pt idx="6">
                  <c:v>5.312192777550087</c:v>
                </c:pt>
                <c:pt idx="7">
                  <c:v>5.1262911045153903</c:v>
                </c:pt>
                <c:pt idx="8">
                  <c:v>4.9740334426204216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[1]Sheet1!$AI$5:$AI$12</c:f>
              <c:numCache>
                <c:formatCode>General</c:formatCode>
                <c:ptCount val="8"/>
                <c:pt idx="0">
                  <c:v>0.17872746124239833</c:v>
                </c:pt>
                <c:pt idx="1">
                  <c:v>0.19878146460548027</c:v>
                </c:pt>
                <c:pt idx="2">
                  <c:v>0.23809968777422619</c:v>
                </c:pt>
                <c:pt idx="3">
                  <c:v>0.26675376627979375</c:v>
                </c:pt>
                <c:pt idx="4">
                  <c:v>0.29239247277710401</c:v>
                </c:pt>
                <c:pt idx="5">
                  <c:v>0.31158299001978484</c:v>
                </c:pt>
                <c:pt idx="6">
                  <c:v>0.32653663827628593</c:v>
                </c:pt>
                <c:pt idx="7">
                  <c:v>0.34162324274214445</c:v>
                </c:pt>
              </c:numCache>
            </c:numRef>
          </c:xVal>
          <c:yVal>
            <c:numRef>
              <c:f>[1]Sheet1!$AK$5:$AK$12</c:f>
              <c:numCache>
                <c:formatCode>General</c:formatCode>
                <c:ptCount val="8"/>
                <c:pt idx="0">
                  <c:v>11.151610876649848</c:v>
                </c:pt>
                <c:pt idx="1">
                  <c:v>9.8394279946711976</c:v>
                </c:pt>
                <c:pt idx="2">
                  <c:v>8.9826393000799953</c:v>
                </c:pt>
                <c:pt idx="3">
                  <c:v>8.3527794370607289</c:v>
                </c:pt>
                <c:pt idx="4">
                  <c:v>7.9097214262736575</c:v>
                </c:pt>
                <c:pt idx="5">
                  <c:v>7.5696355831523254</c:v>
                </c:pt>
                <c:pt idx="6">
                  <c:v>7.303439964180833</c:v>
                </c:pt>
                <c:pt idx="7">
                  <c:v>7.06542338325524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74118482613423"/>
                  <c:y val="8.32657330074522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[2]Sheet1!$AI$7:$AI$17</c:f>
              <c:numCache>
                <c:formatCode>General</c:formatCode>
                <c:ptCount val="11"/>
                <c:pt idx="0">
                  <c:v>3.868181143293406E-2</c:v>
                </c:pt>
                <c:pt idx="1">
                  <c:v>2.2239097334903039E-2</c:v>
                </c:pt>
                <c:pt idx="2">
                  <c:v>4.7968860820986864E-2</c:v>
                </c:pt>
                <c:pt idx="3">
                  <c:v>5.4072349075828322E-2</c:v>
                </c:pt>
                <c:pt idx="4">
                  <c:v>6.1160683414603824E-2</c:v>
                </c:pt>
                <c:pt idx="5">
                  <c:v>7.7071487778270484E-2</c:v>
                </c:pt>
                <c:pt idx="6">
                  <c:v>8.4666932328850739E-2</c:v>
                </c:pt>
                <c:pt idx="7">
                  <c:v>8.9920598809611063E-2</c:v>
                </c:pt>
                <c:pt idx="8">
                  <c:v>9.3414713924521081E-2</c:v>
                </c:pt>
                <c:pt idx="9">
                  <c:v>0.10147064900064615</c:v>
                </c:pt>
                <c:pt idx="10">
                  <c:v>0.10856127497268256</c:v>
                </c:pt>
              </c:numCache>
            </c:numRef>
          </c:xVal>
          <c:yVal>
            <c:numRef>
              <c:f>[2]Sheet1!$AK$7:$AK$17</c:f>
              <c:numCache>
                <c:formatCode>General</c:formatCode>
                <c:ptCount val="11"/>
                <c:pt idx="0">
                  <c:v>5.5543506655416293</c:v>
                </c:pt>
                <c:pt idx="1">
                  <c:v>5.1185836264926623</c:v>
                </c:pt>
                <c:pt idx="2">
                  <c:v>4.7816156102478056</c:v>
                </c:pt>
                <c:pt idx="3">
                  <c:v>4.5183374352198342</c:v>
                </c:pt>
                <c:pt idx="4">
                  <c:v>4.3067416055433272</c:v>
                </c:pt>
                <c:pt idx="5">
                  <c:v>4.1286421353061593</c:v>
                </c:pt>
                <c:pt idx="6">
                  <c:v>3.9791317249275808</c:v>
                </c:pt>
                <c:pt idx="7">
                  <c:v>3.8546136316205919</c:v>
                </c:pt>
                <c:pt idx="8">
                  <c:v>3.7455515748213779</c:v>
                </c:pt>
                <c:pt idx="9">
                  <c:v>3.6520373341150312</c:v>
                </c:pt>
                <c:pt idx="10">
                  <c:v>3.5710667871674415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580485125979016"/>
                  <c:y val="1.6502226687259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[3]Sheet1!$AI$4:$AI$12</c:f>
              <c:numCache>
                <c:formatCode>General</c:formatCode>
                <c:ptCount val="9"/>
                <c:pt idx="0">
                  <c:v>8.6592508535044424E-2</c:v>
                </c:pt>
                <c:pt idx="1">
                  <c:v>0.11469024359167217</c:v>
                </c:pt>
                <c:pt idx="2">
                  <c:v>0.18412430033504151</c:v>
                </c:pt>
                <c:pt idx="3">
                  <c:v>0.20222768007438241</c:v>
                </c:pt>
                <c:pt idx="4">
                  <c:v>0.23497736987435044</c:v>
                </c:pt>
                <c:pt idx="5">
                  <c:v>0.24592919269183505</c:v>
                </c:pt>
                <c:pt idx="6">
                  <c:v>0.2663918478354112</c:v>
                </c:pt>
                <c:pt idx="7">
                  <c:v>0.28079082864777344</c:v>
                </c:pt>
                <c:pt idx="8">
                  <c:v>0.28565350355456676</c:v>
                </c:pt>
              </c:numCache>
            </c:numRef>
          </c:xVal>
          <c:yVal>
            <c:numRef>
              <c:f>[3]Sheet1!$AK$4:$AK$12</c:f>
              <c:numCache>
                <c:formatCode>General</c:formatCode>
                <c:ptCount val="9"/>
                <c:pt idx="0">
                  <c:v>11.029283131660142</c:v>
                </c:pt>
                <c:pt idx="1">
                  <c:v>9.3564207450334393</c:v>
                </c:pt>
                <c:pt idx="2">
                  <c:v>8.3243962342418119</c:v>
                </c:pt>
                <c:pt idx="3">
                  <c:v>7.6461633555965847</c:v>
                </c:pt>
                <c:pt idx="4">
                  <c:v>7.1409729446232255</c:v>
                </c:pt>
                <c:pt idx="5">
                  <c:v>6.7529279408785516</c:v>
                </c:pt>
                <c:pt idx="6">
                  <c:v>6.445796850129458</c:v>
                </c:pt>
                <c:pt idx="7">
                  <c:v>6.2044656179427848</c:v>
                </c:pt>
                <c:pt idx="8">
                  <c:v>6.0172755513511387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87518225561699"/>
                  <c:y val="5.6816511973129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[4]Sheet1!$AI$6:$AI$16</c:f>
              <c:numCache>
                <c:formatCode>General</c:formatCode>
                <c:ptCount val="11"/>
                <c:pt idx="0">
                  <c:v>6.0804846032563836E-2</c:v>
                </c:pt>
                <c:pt idx="1">
                  <c:v>9.5261831682436737E-2</c:v>
                </c:pt>
                <c:pt idx="2">
                  <c:v>9.6195307156505733E-2</c:v>
                </c:pt>
                <c:pt idx="3">
                  <c:v>0.11937262837492017</c:v>
                </c:pt>
                <c:pt idx="4">
                  <c:v>0.12716758995037084</c:v>
                </c:pt>
                <c:pt idx="5">
                  <c:v>0.13161878151522965</c:v>
                </c:pt>
                <c:pt idx="6">
                  <c:v>0.14128718175166993</c:v>
                </c:pt>
                <c:pt idx="7">
                  <c:v>0.15075688065182952</c:v>
                </c:pt>
                <c:pt idx="8">
                  <c:v>0.15961529964248958</c:v>
                </c:pt>
                <c:pt idx="9">
                  <c:v>0.16314692217255353</c:v>
                </c:pt>
                <c:pt idx="10">
                  <c:v>0.17550464028814977</c:v>
                </c:pt>
              </c:numCache>
            </c:numRef>
          </c:xVal>
          <c:yVal>
            <c:numRef>
              <c:f>[4]Sheet1!$AK$6:$AK$16</c:f>
              <c:numCache>
                <c:formatCode>General</c:formatCode>
                <c:ptCount val="11"/>
                <c:pt idx="0">
                  <c:v>6.5408517058917441</c:v>
                </c:pt>
                <c:pt idx="1">
                  <c:v>5.9192200384914937</c:v>
                </c:pt>
                <c:pt idx="2">
                  <c:v>5.4708515804995139</c:v>
                </c:pt>
                <c:pt idx="3">
                  <c:v>5.1278912742215805</c:v>
                </c:pt>
                <c:pt idx="4">
                  <c:v>4.8550104631250237</c:v>
                </c:pt>
                <c:pt idx="5">
                  <c:v>4.6349132508888031</c:v>
                </c:pt>
                <c:pt idx="6">
                  <c:v>4.4540229875032571</c:v>
                </c:pt>
                <c:pt idx="7">
                  <c:v>4.301964660487112</c:v>
                </c:pt>
                <c:pt idx="8">
                  <c:v>4.176390546437788</c:v>
                </c:pt>
                <c:pt idx="9">
                  <c:v>4.068841882430303</c:v>
                </c:pt>
                <c:pt idx="10">
                  <c:v>3.9821178597184934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116986599523353E-2"/>
                  <c:y val="3.4240002399124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[5]Sheet1!$AI$8:$AI$18</c:f>
              <c:numCache>
                <c:formatCode>General</c:formatCode>
                <c:ptCount val="11"/>
                <c:pt idx="0">
                  <c:v>-4.932973950305476E-3</c:v>
                </c:pt>
                <c:pt idx="1">
                  <c:v>1.157166784599452E-2</c:v>
                </c:pt>
                <c:pt idx="2">
                  <c:v>1.3047951314597864E-2</c:v>
                </c:pt>
                <c:pt idx="3">
                  <c:v>1.776493849310689E-2</c:v>
                </c:pt>
                <c:pt idx="4">
                  <c:v>3.0583811480424793E-2</c:v>
                </c:pt>
                <c:pt idx="5">
                  <c:v>3.4952703646064814E-2</c:v>
                </c:pt>
                <c:pt idx="6">
                  <c:v>3.9887835900711176E-2</c:v>
                </c:pt>
                <c:pt idx="7">
                  <c:v>4.4665141855916156E-2</c:v>
                </c:pt>
                <c:pt idx="8">
                  <c:v>4.7724823408173883E-2</c:v>
                </c:pt>
                <c:pt idx="9">
                  <c:v>5.5484856237205275E-2</c:v>
                </c:pt>
                <c:pt idx="10">
                  <c:v>5.9307125568848124E-2</c:v>
                </c:pt>
              </c:numCache>
            </c:numRef>
          </c:xVal>
          <c:yVal>
            <c:numRef>
              <c:f>[5]Sheet1!$AK$8:$AK$18</c:f>
              <c:numCache>
                <c:formatCode>General</c:formatCode>
                <c:ptCount val="11"/>
                <c:pt idx="0">
                  <c:v>4.9020523295982743</c:v>
                </c:pt>
                <c:pt idx="1">
                  <c:v>4.5707346325188603</c:v>
                </c:pt>
                <c:pt idx="2">
                  <c:v>4.310990629646497</c:v>
                </c:pt>
                <c:pt idx="3">
                  <c:v>4.1003129562455118</c:v>
                </c:pt>
                <c:pt idx="4">
                  <c:v>3.9274057902103929</c:v>
                </c:pt>
                <c:pt idx="5">
                  <c:v>3.780311704343732</c:v>
                </c:pt>
                <c:pt idx="6">
                  <c:v>3.6533616335326289</c:v>
                </c:pt>
                <c:pt idx="7">
                  <c:v>3.546203292544488</c:v>
                </c:pt>
                <c:pt idx="8">
                  <c:v>3.4528127862433831</c:v>
                </c:pt>
                <c:pt idx="9">
                  <c:v>3.3706654309529607</c:v>
                </c:pt>
                <c:pt idx="10">
                  <c:v>3.2989793993605172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88432"/>
        <c:axId val="269688992"/>
      </c:scatterChart>
      <c:valAx>
        <c:axId val="26968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688992"/>
        <c:crosses val="autoZero"/>
        <c:crossBetween val="midCat"/>
      </c:valAx>
      <c:valAx>
        <c:axId val="26968899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68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Sheet1!$AL$2:$AL$18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[1]Sheet1!$AL$2:$AL$22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[2]Sheet1!$AL$1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[2]Sheet1!$AL$2:$AL$22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[3]Sheet1!$AL$1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[3]Sheet1!$AL$2:$AL$22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65552"/>
        <c:axId val="270666112"/>
      </c:scatterChart>
      <c:valAx>
        <c:axId val="27066555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66112"/>
        <c:crosses val="autoZero"/>
        <c:crossBetween val="midCat"/>
      </c:valAx>
      <c:valAx>
        <c:axId val="2706661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6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37440"/>
        <c:axId val="271238000"/>
      </c:scatterChart>
      <c:valAx>
        <c:axId val="2712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238000"/>
        <c:crosses val="autoZero"/>
        <c:crossBetween val="midCat"/>
      </c:valAx>
      <c:valAx>
        <c:axId val="2712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2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750446893813931E-2"/>
                  <c:y val="-0.13289351535550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704721084277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43040"/>
        <c:axId val="271243600"/>
      </c:scatterChart>
      <c:valAx>
        <c:axId val="2712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243600"/>
        <c:crosses val="autoZero"/>
        <c:crossBetween val="midCat"/>
      </c:valAx>
      <c:valAx>
        <c:axId val="271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2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s_r_pred vs s_r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-1.9179253740304603E-3</c:v>
                </c:pt>
                <c:pt idx="1">
                  <c:v>-1.4551771634487842E-3</c:v>
                </c:pt>
                <c:pt idx="2">
                  <c:v>-0.1167508869937437</c:v>
                </c:pt>
                <c:pt idx="3">
                  <c:v>-0.30416734845493365</c:v>
                </c:pt>
                <c:pt idx="4">
                  <c:v>-0.54541233476474948</c:v>
                </c:pt>
                <c:pt idx="5">
                  <c:v>-0.80371455369479938</c:v>
                </c:pt>
                <c:pt idx="6">
                  <c:v>-1.0775446691335768</c:v>
                </c:pt>
                <c:pt idx="7">
                  <c:v>-1.4252934378493534</c:v>
                </c:pt>
                <c:pt idx="8">
                  <c:v>-1.7511595625846244</c:v>
                </c:pt>
                <c:pt idx="9">
                  <c:v>-2.1131201868599394</c:v>
                </c:pt>
                <c:pt idx="10">
                  <c:v>-2.4313435638939067</c:v>
                </c:pt>
                <c:pt idx="11">
                  <c:v>-2.7911336892796275</c:v>
                </c:pt>
              </c:numCache>
            </c:numRef>
          </c:xVal>
          <c:yVal>
            <c:numRef>
              <c:f>Sheet1!$AT$2:$AT$13</c:f>
              <c:numCache>
                <c:formatCode>General</c:formatCode>
                <c:ptCount val="12"/>
                <c:pt idx="0">
                  <c:v>0</c:v>
                </c:pt>
                <c:pt idx="1">
                  <c:v>6.2568014280127843E-2</c:v>
                </c:pt>
                <c:pt idx="2">
                  <c:v>-4.5496352768342019E-2</c:v>
                </c:pt>
                <c:pt idx="3">
                  <c:v>-0.23151982258160644</c:v>
                </c:pt>
                <c:pt idx="4">
                  <c:v>-0.47971428601592203</c:v>
                </c:pt>
                <c:pt idx="5">
                  <c:v>-0.76883575220522737</c:v>
                </c:pt>
                <c:pt idx="6">
                  <c:v>-1.0789047592767971</c:v>
                </c:pt>
                <c:pt idx="7">
                  <c:v>-1.4128619704358609</c:v>
                </c:pt>
                <c:pt idx="8">
                  <c:v>-1.7599076973205097</c:v>
                </c:pt>
                <c:pt idx="9">
                  <c:v>-2.0988936246482046</c:v>
                </c:pt>
                <c:pt idx="10">
                  <c:v>-2.4307804708460421</c:v>
                </c:pt>
                <c:pt idx="11">
                  <c:v>-2.7473928831564947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4.850295926548287E-3</c:v>
                </c:pt>
                <c:pt idx="1">
                  <c:v>-4.0450284855741425E-2</c:v>
                </c:pt>
                <c:pt idx="2">
                  <c:v>-0.16215753058077409</c:v>
                </c:pt>
                <c:pt idx="3">
                  <c:v>-0.46153130461471714</c:v>
                </c:pt>
                <c:pt idx="4">
                  <c:v>-0.71885931011994497</c:v>
                </c:pt>
                <c:pt idx="5">
                  <c:v>-1.1210017956671885</c:v>
                </c:pt>
                <c:pt idx="6">
                  <c:v>-1.5531532187550792</c:v>
                </c:pt>
                <c:pt idx="7">
                  <c:v>-2.0334153108882016</c:v>
                </c:pt>
                <c:pt idx="8">
                  <c:v>-2.5200484986337504</c:v>
                </c:pt>
                <c:pt idx="9">
                  <c:v>-3.0166209629509613</c:v>
                </c:pt>
                <c:pt idx="10">
                  <c:v>-3.550504947990258</c:v>
                </c:pt>
              </c:numCache>
            </c:numRef>
          </c:xVal>
          <c:yVal>
            <c:numRef>
              <c:f>[1]Sheet1!$AT$2:$AT$12</c:f>
              <c:numCache>
                <c:formatCode>General</c:formatCode>
                <c:ptCount val="11"/>
                <c:pt idx="0">
                  <c:v>0</c:v>
                </c:pt>
                <c:pt idx="1">
                  <c:v>9.3008104509897702E-2</c:v>
                </c:pt>
                <c:pt idx="2">
                  <c:v>-7.1015501659425606E-2</c:v>
                </c:pt>
                <c:pt idx="3">
                  <c:v>-0.38338670473871495</c:v>
                </c:pt>
                <c:pt idx="4">
                  <c:v>-0.77421252756914993</c:v>
                </c:pt>
                <c:pt idx="5">
                  <c:v>-1.2104894094636414</c:v>
                </c:pt>
                <c:pt idx="6">
                  <c:v>-1.6878776138833129</c:v>
                </c:pt>
                <c:pt idx="7">
                  <c:v>-2.1429993737974056</c:v>
                </c:pt>
                <c:pt idx="8">
                  <c:v>-2.5840718943886407</c:v>
                </c:pt>
                <c:pt idx="9">
                  <c:v>-3.0005007427404506</c:v>
                </c:pt>
                <c:pt idx="10">
                  <c:v>-3.4379979947659156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-7.3646714530181123E-3</c:v>
                </c:pt>
                <c:pt idx="1">
                  <c:v>-2.7743186307924717E-3</c:v>
                </c:pt>
                <c:pt idx="2">
                  <c:v>3.6056637227999344E-2</c:v>
                </c:pt>
                <c:pt idx="3">
                  <c:v>-5.3830521729392178E-2</c:v>
                </c:pt>
                <c:pt idx="4">
                  <c:v>-2.0860492076021364E-2</c:v>
                </c:pt>
                <c:pt idx="5">
                  <c:v>-0.17253362112402804</c:v>
                </c:pt>
                <c:pt idx="6">
                  <c:v>-0.11966219637354514</c:v>
                </c:pt>
                <c:pt idx="7">
                  <c:v>-0.30668116963163783</c:v>
                </c:pt>
                <c:pt idx="8">
                  <c:v>-0.39891023430928918</c:v>
                </c:pt>
                <c:pt idx="9">
                  <c:v>-0.51187788418595659</c:v>
                </c:pt>
                <c:pt idx="10">
                  <c:v>-0.72445349709451712</c:v>
                </c:pt>
                <c:pt idx="11">
                  <c:v>-0.8823372851110256</c:v>
                </c:pt>
                <c:pt idx="12">
                  <c:v>-1.0283927463105793</c:v>
                </c:pt>
                <c:pt idx="13">
                  <c:v>-1.1633764262104642</c:v>
                </c:pt>
                <c:pt idx="14">
                  <c:v>-1.3692547746034252</c:v>
                </c:pt>
                <c:pt idx="15">
                  <c:v>-1.5788078329901047</c:v>
                </c:pt>
              </c:numCache>
            </c:numRef>
          </c:xVal>
          <c:yVal>
            <c:numRef>
              <c:f>[2]Sheet1!$AT$2:$AT$17</c:f>
              <c:numCache>
                <c:formatCode>General</c:formatCode>
                <c:ptCount val="16"/>
                <c:pt idx="0">
                  <c:v>0</c:v>
                </c:pt>
                <c:pt idx="1">
                  <c:v>0.15308908136963345</c:v>
                </c:pt>
                <c:pt idx="2">
                  <c:v>8.0025496072430327E-2</c:v>
                </c:pt>
                <c:pt idx="3">
                  <c:v>5.9970414568625889E-2</c:v>
                </c:pt>
                <c:pt idx="4">
                  <c:v>1.4385244419047791E-2</c:v>
                </c:pt>
                <c:pt idx="5">
                  <c:v>-5.2160965077520889E-2</c:v>
                </c:pt>
                <c:pt idx="6">
                  <c:v>-0.13378030489414905</c:v>
                </c:pt>
                <c:pt idx="7">
                  <c:v>-0.22891294339597598</c:v>
                </c:pt>
                <c:pt idx="8">
                  <c:v>-0.33226680399291197</c:v>
                </c:pt>
                <c:pt idx="9">
                  <c:v>-0.44104692254549765</c:v>
                </c:pt>
                <c:pt idx="10">
                  <c:v>-0.5561005249934674</c:v>
                </c:pt>
                <c:pt idx="11">
                  <c:v>-0.67377190622262806</c:v>
                </c:pt>
                <c:pt idx="12">
                  <c:v>-0.7898697289444645</c:v>
                </c:pt>
                <c:pt idx="13">
                  <c:v>-0.9077695488336357</c:v>
                </c:pt>
                <c:pt idx="14">
                  <c:v>-1.02300992231832</c:v>
                </c:pt>
                <c:pt idx="15">
                  <c:v>-1.1349543521145862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2.4003572443069832E-3</c:v>
                </c:pt>
                <c:pt idx="1">
                  <c:v>9.9703808983271358E-3</c:v>
                </c:pt>
                <c:pt idx="2">
                  <c:v>-0.15821214050129639</c:v>
                </c:pt>
                <c:pt idx="3">
                  <c:v>-0.32264470836657511</c:v>
                </c:pt>
                <c:pt idx="4">
                  <c:v>-0.7160377934598201</c:v>
                </c:pt>
                <c:pt idx="5">
                  <c:v>-0.99869458508912423</c:v>
                </c:pt>
                <c:pt idx="6">
                  <c:v>-1.4191891767079605</c:v>
                </c:pt>
                <c:pt idx="7">
                  <c:v>-1.7508332780185973</c:v>
                </c:pt>
                <c:pt idx="8">
                  <c:v>-2.1933307755513098</c:v>
                </c:pt>
                <c:pt idx="9">
                  <c:v>-2.6262145728773767</c:v>
                </c:pt>
                <c:pt idx="10">
                  <c:v>-2.9873528008148424</c:v>
                </c:pt>
              </c:numCache>
            </c:numRef>
          </c:xVal>
          <c:yVal>
            <c:numRef>
              <c:f>[3]Sheet1!$AT$2:$AT$12</c:f>
              <c:numCache>
                <c:formatCode>General</c:formatCode>
                <c:ptCount val="11"/>
                <c:pt idx="0">
                  <c:v>0</c:v>
                </c:pt>
                <c:pt idx="1">
                  <c:v>4.0986129748253566E-2</c:v>
                </c:pt>
                <c:pt idx="2">
                  <c:v>-9.0962195149273492E-2</c:v>
                </c:pt>
                <c:pt idx="3">
                  <c:v>-0.30063791090157771</c:v>
                </c:pt>
                <c:pt idx="4">
                  <c:v>-0.56553324006309658</c:v>
                </c:pt>
                <c:pt idx="5">
                  <c:v>-0.85166398322474335</c:v>
                </c:pt>
                <c:pt idx="6">
                  <c:v>-1.1603409336828321</c:v>
                </c:pt>
                <c:pt idx="7">
                  <c:v>-1.4790824591228682</c:v>
                </c:pt>
                <c:pt idx="8">
                  <c:v>-1.8002705451505174</c:v>
                </c:pt>
                <c:pt idx="9">
                  <c:v>-2.1079529542419553</c:v>
                </c:pt>
                <c:pt idx="10">
                  <c:v>-2.3880056213378253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[4]Sheet1!$AD$2:$AD$14</c:f>
              <c:numCache>
                <c:formatCode>General</c:formatCode>
                <c:ptCount val="13"/>
                <c:pt idx="0">
                  <c:v>-5.5490763105969787E-3</c:v>
                </c:pt>
                <c:pt idx="1">
                  <c:v>3.8319450699044966E-2</c:v>
                </c:pt>
                <c:pt idx="2">
                  <c:v>-4.6776410363131404E-2</c:v>
                </c:pt>
                <c:pt idx="3">
                  <c:v>-0.22792370372989579</c:v>
                </c:pt>
                <c:pt idx="4">
                  <c:v>-0.21825719498578811</c:v>
                </c:pt>
                <c:pt idx="5">
                  <c:v>-0.43793676714494434</c:v>
                </c:pt>
                <c:pt idx="6">
                  <c:v>-0.53587894121895219</c:v>
                </c:pt>
                <c:pt idx="7">
                  <c:v>-0.78842716158120285</c:v>
                </c:pt>
                <c:pt idx="8">
                  <c:v>-0.96929930922372654</c:v>
                </c:pt>
                <c:pt idx="9">
                  <c:v>-1.137882342869037</c:v>
                </c:pt>
                <c:pt idx="10">
                  <c:v>-1.3686695110261904</c:v>
                </c:pt>
                <c:pt idx="11">
                  <c:v>-1.6192080908604187</c:v>
                </c:pt>
                <c:pt idx="12">
                  <c:v>-1.8833367834300265</c:v>
                </c:pt>
              </c:numCache>
            </c:numRef>
          </c:xVal>
          <c:yVal>
            <c:numRef>
              <c:f>[4]Sheet1!$AT$2:$AT$14</c:f>
              <c:numCache>
                <c:formatCode>General</c:formatCode>
                <c:ptCount val="13"/>
                <c:pt idx="0">
                  <c:v>0</c:v>
                </c:pt>
                <c:pt idx="1">
                  <c:v>0.11170396141532078</c:v>
                </c:pt>
                <c:pt idx="2">
                  <c:v>7.1577071318164515E-2</c:v>
                </c:pt>
                <c:pt idx="3">
                  <c:v>-4.3784889371407267E-2</c:v>
                </c:pt>
                <c:pt idx="4">
                  <c:v>-0.22421990458876159</c:v>
                </c:pt>
                <c:pt idx="5">
                  <c:v>-0.45221331167743062</c:v>
                </c:pt>
                <c:pt idx="6">
                  <c:v>-0.71288463977070227</c:v>
                </c:pt>
                <c:pt idx="7">
                  <c:v>-0.99865278313394623</c:v>
                </c:pt>
                <c:pt idx="8">
                  <c:v>-1.303670625879658</c:v>
                </c:pt>
                <c:pt idx="9">
                  <c:v>-1.6180101404301763</c:v>
                </c:pt>
                <c:pt idx="10">
                  <c:v>-1.9356831585548053</c:v>
                </c:pt>
                <c:pt idx="11">
                  <c:v>-2.2545064755903019</c:v>
                </c:pt>
                <c:pt idx="12">
                  <c:v>-2.5610009060950296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-8.3690043125059788E-3</c:v>
                </c:pt>
                <c:pt idx="1">
                  <c:v>-1.4767528900081039E-2</c:v>
                </c:pt>
                <c:pt idx="2">
                  <c:v>7.5301987622554467E-2</c:v>
                </c:pt>
                <c:pt idx="3">
                  <c:v>-2.0343218828634546E-2</c:v>
                </c:pt>
                <c:pt idx="4">
                  <c:v>8.2319284906789969E-2</c:v>
                </c:pt>
                <c:pt idx="5">
                  <c:v>-1.6043042656769702E-2</c:v>
                </c:pt>
                <c:pt idx="6">
                  <c:v>2.6139887307207399E-2</c:v>
                </c:pt>
                <c:pt idx="7">
                  <c:v>-7.2642923190290976E-2</c:v>
                </c:pt>
                <c:pt idx="8">
                  <c:v>-9.4343759103296065E-2</c:v>
                </c:pt>
                <c:pt idx="9">
                  <c:v>-0.14573214545708968</c:v>
                </c:pt>
                <c:pt idx="10">
                  <c:v>-0.2816048182329749</c:v>
                </c:pt>
                <c:pt idx="11">
                  <c:v>-0.35619294230078413</c:v>
                </c:pt>
                <c:pt idx="12">
                  <c:v>-0.44622018099411775</c:v>
                </c:pt>
                <c:pt idx="13">
                  <c:v>-0.54446467565305579</c:v>
                </c:pt>
                <c:pt idx="14">
                  <c:v>-0.62930760686620069</c:v>
                </c:pt>
                <c:pt idx="15">
                  <c:v>-0.78874501246859596</c:v>
                </c:pt>
                <c:pt idx="16">
                  <c:v>-0.90299144530498499</c:v>
                </c:pt>
              </c:numCache>
            </c:numRef>
          </c:xVal>
          <c:yVal>
            <c:numRef>
              <c:f>[5]Sheet1!$AT$2:$AT$18</c:f>
              <c:numCache>
                <c:formatCode>General</c:formatCode>
                <c:ptCount val="17"/>
                <c:pt idx="0">
                  <c:v>0</c:v>
                </c:pt>
                <c:pt idx="1">
                  <c:v>0.19035035859307686</c:v>
                </c:pt>
                <c:pt idx="2">
                  <c:v>0.12124075021627324</c:v>
                </c:pt>
                <c:pt idx="3">
                  <c:v>0.13326949064962568</c:v>
                </c:pt>
                <c:pt idx="4">
                  <c:v>0.12462649601497065</c:v>
                </c:pt>
                <c:pt idx="5">
                  <c:v>9.8413702795700914E-2</c:v>
                </c:pt>
                <c:pt idx="6">
                  <c:v>5.7806578277934458E-2</c:v>
                </c:pt>
                <c:pt idx="7">
                  <c:v>4.9966491900065493E-3</c:v>
                </c:pt>
                <c:pt idx="8">
                  <c:v>-5.6803077345776699E-2</c:v>
                </c:pt>
                <c:pt idx="9">
                  <c:v>-0.12585589249093634</c:v>
                </c:pt>
                <c:pt idx="10">
                  <c:v>-0.19968372867261963</c:v>
                </c:pt>
                <c:pt idx="11">
                  <c:v>-0.278272348708127</c:v>
                </c:pt>
                <c:pt idx="12">
                  <c:v>-0.36071979604571852</c:v>
                </c:pt>
                <c:pt idx="13">
                  <c:v>-0.44316836178921731</c:v>
                </c:pt>
                <c:pt idx="14">
                  <c:v>-0.52645413350023662</c:v>
                </c:pt>
                <c:pt idx="15">
                  <c:v>-0.60998430860234198</c:v>
                </c:pt>
                <c:pt idx="16">
                  <c:v>-0.69189441339820434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79520"/>
        <c:axId val="632771680"/>
      </c:scatterChart>
      <c:valAx>
        <c:axId val="6327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771680"/>
        <c:crosses val="autoZero"/>
        <c:crossBetween val="midCat"/>
      </c:valAx>
      <c:valAx>
        <c:axId val="6327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7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s_r_pred vs s_r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Sheet1!$AV$2:$AV$13</c:f>
              <c:numCache>
                <c:formatCode>General</c:formatCode>
                <c:ptCount val="12"/>
                <c:pt idx="0">
                  <c:v>0</c:v>
                </c:pt>
                <c:pt idx="1">
                  <c:v>0.58207636554329634</c:v>
                </c:pt>
                <c:pt idx="2">
                  <c:v>1.4067456929548487</c:v>
                </c:pt>
                <c:pt idx="3">
                  <c:v>2.3775732748229137</c:v>
                </c:pt>
                <c:pt idx="4">
                  <c:v>3.478808537644948</c:v>
                </c:pt>
                <c:pt idx="5">
                  <c:v>4.6461929253893928</c:v>
                </c:pt>
                <c:pt idx="6">
                  <c:v>5.8235650967322403</c:v>
                </c:pt>
                <c:pt idx="7">
                  <c:v>7.0372562139477877</c:v>
                </c:pt>
                <c:pt idx="8">
                  <c:v>8.2570349187245036</c:v>
                </c:pt>
                <c:pt idx="9">
                  <c:v>9.4181701331991672</c:v>
                </c:pt>
                <c:pt idx="10">
                  <c:v>10.532261681379735</c:v>
                </c:pt>
                <c:pt idx="11">
                  <c:v>11.577954824483045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[1]Sheet1!$AV$2:$AV$12</c:f>
              <c:numCache>
                <c:formatCode>General</c:formatCode>
                <c:ptCount val="11"/>
                <c:pt idx="0">
                  <c:v>0</c:v>
                </c:pt>
                <c:pt idx="1">
                  <c:v>0.47357587817117852</c:v>
                </c:pt>
                <c:pt idx="2">
                  <c:v>1.3794827219182129</c:v>
                </c:pt>
                <c:pt idx="3">
                  <c:v>2.5064050534874571</c:v>
                </c:pt>
                <c:pt idx="4">
                  <c:v>3.7044902872649614</c:v>
                </c:pt>
                <c:pt idx="5">
                  <c:v>4.9291468664042242</c:v>
                </c:pt>
                <c:pt idx="6">
                  <c:v>6.1946625633698504</c:v>
                </c:pt>
                <c:pt idx="7">
                  <c:v>7.354365562754241</c:v>
                </c:pt>
                <c:pt idx="8">
                  <c:v>8.4470773422221797</c:v>
                </c:pt>
                <c:pt idx="9">
                  <c:v>9.4569582481027457</c:v>
                </c:pt>
                <c:pt idx="10">
                  <c:v>10.499531394833886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[2]Sheet1!$AV$2:$AV$17</c:f>
              <c:numCache>
                <c:formatCode>General</c:formatCode>
                <c:ptCount val="16"/>
                <c:pt idx="0">
                  <c:v>0</c:v>
                </c:pt>
                <c:pt idx="1">
                  <c:v>0.64627369134265178</c:v>
                </c:pt>
                <c:pt idx="2">
                  <c:v>0.74491786619949651</c:v>
                </c:pt>
                <c:pt idx="3">
                  <c:v>1.3253516525692015</c:v>
                </c:pt>
                <c:pt idx="4">
                  <c:v>2.0125220282438439</c:v>
                </c:pt>
                <c:pt idx="5">
                  <c:v>2.7758802367737836</c:v>
                </c:pt>
                <c:pt idx="6">
                  <c:v>3.5772013261539315</c:v>
                </c:pt>
                <c:pt idx="7">
                  <c:v>4.4203147835787631</c:v>
                </c:pt>
                <c:pt idx="8">
                  <c:v>5.2716873741316634</c:v>
                </c:pt>
                <c:pt idx="9">
                  <c:v>6.120237794787716</c:v>
                </c:pt>
                <c:pt idx="10">
                  <c:v>6.9801773628296946</c:v>
                </c:pt>
                <c:pt idx="11">
                  <c:v>7.8297651914833919</c:v>
                </c:pt>
                <c:pt idx="12">
                  <c:v>8.6447802948750621</c:v>
                </c:pt>
                <c:pt idx="13">
                  <c:v>9.4533228104589639</c:v>
                </c:pt>
                <c:pt idx="14">
                  <c:v>10.228098306290832</c:v>
                </c:pt>
                <c:pt idx="15">
                  <c:v>10.968179344442571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[3]Sheet1!$AV$2:$AV$12</c:f>
              <c:numCache>
                <c:formatCode>General</c:formatCode>
                <c:ptCount val="11"/>
                <c:pt idx="0">
                  <c:v>0</c:v>
                </c:pt>
                <c:pt idx="1">
                  <c:v>0.54357683165796811</c:v>
                </c:pt>
                <c:pt idx="2">
                  <c:v>1.2527111791161281</c:v>
                </c:pt>
                <c:pt idx="3">
                  <c:v>2.0871329538978531</c:v>
                </c:pt>
                <c:pt idx="4">
                  <c:v>3.0063815311831945</c:v>
                </c:pt>
                <c:pt idx="5">
                  <c:v>3.9234264603892344</c:v>
                </c:pt>
                <c:pt idx="6">
                  <c:v>4.8622436133342513</c:v>
                </c:pt>
                <c:pt idx="7">
                  <c:v>5.7954908188107046</c:v>
                </c:pt>
                <c:pt idx="8">
                  <c:v>6.7092379197771779</c:v>
                </c:pt>
                <c:pt idx="9">
                  <c:v>7.5653663812129777</c:v>
                </c:pt>
                <c:pt idx="10">
                  <c:v>8.3314634872135844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[4]Sheet1!$AV$2:$AV$16</c:f>
              <c:numCache>
                <c:formatCode>General</c:formatCode>
                <c:ptCount val="15"/>
                <c:pt idx="0">
                  <c:v>0</c:v>
                </c:pt>
                <c:pt idx="1">
                  <c:v>0.62023050184506723</c:v>
                </c:pt>
                <c:pt idx="2">
                  <c:v>1.5478411415260978</c:v>
                </c:pt>
                <c:pt idx="3">
                  <c:v>2.6896279289337501</c:v>
                </c:pt>
                <c:pt idx="4">
                  <c:v>4.0414666516949271</c:v>
                </c:pt>
                <c:pt idx="5">
                  <c:v>5.5132159663741742</c:v>
                </c:pt>
                <c:pt idx="6">
                  <c:v>7.0464842187972456</c:v>
                </c:pt>
                <c:pt idx="7">
                  <c:v>8.6229582463004739</c:v>
                </c:pt>
                <c:pt idx="8">
                  <c:v>10.227654672952438</c:v>
                </c:pt>
                <c:pt idx="9">
                  <c:v>11.822079918168953</c:v>
                </c:pt>
                <c:pt idx="10">
                  <c:v>13.387631760774376</c:v>
                </c:pt>
                <c:pt idx="11">
                  <c:v>14.922569607268564</c:v>
                </c:pt>
                <c:pt idx="12">
                  <c:v>16.370255779169344</c:v>
                </c:pt>
                <c:pt idx="13">
                  <c:v>17.761273892312413</c:v>
                </c:pt>
                <c:pt idx="14">
                  <c:v>18.998833242236518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[5]Sheet1!$AV$2:$AV$18</c:f>
              <c:numCache>
                <c:formatCode>General</c:formatCode>
                <c:ptCount val="17"/>
                <c:pt idx="0">
                  <c:v>0</c:v>
                </c:pt>
                <c:pt idx="1">
                  <c:v>0.66648936766692291</c:v>
                </c:pt>
                <c:pt idx="2">
                  <c:v>0.76644157328350582</c:v>
                </c:pt>
                <c:pt idx="3">
                  <c:v>1.3814788653453136</c:v>
                </c:pt>
                <c:pt idx="4">
                  <c:v>2.1150924484534142</c:v>
                </c:pt>
                <c:pt idx="5">
                  <c:v>2.9297042280700136</c:v>
                </c:pt>
                <c:pt idx="6">
                  <c:v>3.8017203652631655</c:v>
                </c:pt>
                <c:pt idx="7">
                  <c:v>4.7222492836646968</c:v>
                </c:pt>
                <c:pt idx="8">
                  <c:v>5.6616463592610762</c:v>
                </c:pt>
                <c:pt idx="9">
                  <c:v>6.6139350009707902</c:v>
                </c:pt>
                <c:pt idx="10">
                  <c:v>7.5603314406179996</c:v>
                </c:pt>
                <c:pt idx="11">
                  <c:v>8.5116925488356401</c:v>
                </c:pt>
                <c:pt idx="12">
                  <c:v>9.4643032446290967</c:v>
                </c:pt>
                <c:pt idx="13">
                  <c:v>10.381232014081771</c:v>
                </c:pt>
                <c:pt idx="14">
                  <c:v>11.278625143814052</c:v>
                </c:pt>
                <c:pt idx="15">
                  <c:v>12.154750781760283</c:v>
                </c:pt>
                <c:pt idx="16">
                  <c:v>12.994337321888244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95552"/>
        <c:axId val="574196112"/>
      </c:scatterChart>
      <c:valAx>
        <c:axId val="5741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196112"/>
        <c:crosses val="autoZero"/>
        <c:crossBetween val="midCat"/>
      </c:valAx>
      <c:valAx>
        <c:axId val="5741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1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21774</xdr:colOff>
      <xdr:row>0</xdr:row>
      <xdr:rowOff>0</xdr:rowOff>
    </xdr:from>
    <xdr:to>
      <xdr:col>58</xdr:col>
      <xdr:colOff>740230</xdr:colOff>
      <xdr:row>15</xdr:row>
      <xdr:rowOff>112699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15</xdr:row>
      <xdr:rowOff>112699</xdr:rowOff>
    </xdr:from>
    <xdr:to>
      <xdr:col>58</xdr:col>
      <xdr:colOff>740229</xdr:colOff>
      <xdr:row>31</xdr:row>
      <xdr:rowOff>130629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0</xdr:colOff>
      <xdr:row>32</xdr:row>
      <xdr:rowOff>0</xdr:rowOff>
    </xdr:from>
    <xdr:to>
      <xdr:col>58</xdr:col>
      <xdr:colOff>718456</xdr:colOff>
      <xdr:row>47</xdr:row>
      <xdr:rowOff>112699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0</xdr:colOff>
      <xdr:row>48</xdr:row>
      <xdr:rowOff>0</xdr:rowOff>
    </xdr:from>
    <xdr:to>
      <xdr:col>58</xdr:col>
      <xdr:colOff>718456</xdr:colOff>
      <xdr:row>63</xdr:row>
      <xdr:rowOff>112699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18</xdr:row>
      <xdr:rowOff>0</xdr:rowOff>
    </xdr:from>
    <xdr:to>
      <xdr:col>42</xdr:col>
      <xdr:colOff>732310</xdr:colOff>
      <xdr:row>33</xdr:row>
      <xdr:rowOff>112699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55417</xdr:colOff>
      <xdr:row>18</xdr:row>
      <xdr:rowOff>0</xdr:rowOff>
    </xdr:from>
    <xdr:to>
      <xdr:col>51</xdr:col>
      <xdr:colOff>219691</xdr:colOff>
      <xdr:row>33</xdr:row>
      <xdr:rowOff>112699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_ani_e&amp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AD2">
            <v>4.850295926548287E-3</v>
          </cell>
          <cell r="AE2">
            <v>7.8712636408795333E-8</v>
          </cell>
          <cell r="AL2">
            <v>2515.4747919599999</v>
          </cell>
          <cell r="AT2" t="e">
            <v>#DIV/0!</v>
          </cell>
          <cell r="AV2">
            <v>0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AD3">
            <v>-4.0450284855741425E-2</v>
          </cell>
          <cell r="AE3">
            <v>0.60385484924843991</v>
          </cell>
          <cell r="AJ3">
            <v>-0.1963953587946029</v>
          </cell>
          <cell r="AK3">
            <v>19.333300496197833</v>
          </cell>
          <cell r="AL3">
            <v>7369.2502595533333</v>
          </cell>
          <cell r="AQ3">
            <v>2.096894112417417</v>
          </cell>
          <cell r="AS3">
            <v>9.3008104509897702E-2</v>
          </cell>
          <cell r="AT3">
            <v>9.3008104509897702E-2</v>
          </cell>
          <cell r="AV3">
            <v>0.47357587817117852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AD4">
            <v>-0.16215753058077409</v>
          </cell>
          <cell r="AE4">
            <v>1.5489256315891522</v>
          </cell>
          <cell r="AI4">
            <v>0.10469032681343469</v>
          </cell>
          <cell r="AJ4">
            <v>5.1479805097287779E-2</v>
          </cell>
          <cell r="AK4">
            <v>13.52826152917463</v>
          </cell>
          <cell r="AL4">
            <v>25328.292626999999</v>
          </cell>
          <cell r="AP4">
            <v>37174.366906725903</v>
          </cell>
          <cell r="AQ4">
            <v>1.9178317211030547</v>
          </cell>
          <cell r="AS4">
            <v>-5.0353587659025888E-2</v>
          </cell>
          <cell r="AT4">
            <v>-7.1015501659425606E-2</v>
          </cell>
          <cell r="AV4">
            <v>1.3794827219182129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AD5">
            <v>-0.46153130461471714</v>
          </cell>
          <cell r="AE5">
            <v>2.5823189195798366</v>
          </cell>
          <cell r="AI5">
            <v>0.17872746124239833</v>
          </cell>
          <cell r="AJ5">
            <v>0.15296278796009599</v>
          </cell>
          <cell r="AK5">
            <v>11.151610876649848</v>
          </cell>
          <cell r="AL5">
            <v>49400.543063766672</v>
          </cell>
          <cell r="AP5">
            <v>37174.366906725903</v>
          </cell>
          <cell r="AQ5">
            <v>1.8274032867570487</v>
          </cell>
          <cell r="AS5">
            <v>-0.18681941934695362</v>
          </cell>
          <cell r="AT5">
            <v>-0.38338670473871495</v>
          </cell>
          <cell r="AV5">
            <v>2.5064050534874571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AD6">
            <v>-0.71885931011994497</v>
          </cell>
          <cell r="AE6">
            <v>3.616329679161276</v>
          </cell>
          <cell r="AI6">
            <v>0.19878146460548027</v>
          </cell>
          <cell r="AJ6">
            <v>0.20899299702058438</v>
          </cell>
          <cell r="AK6">
            <v>9.8394279946711976</v>
          </cell>
          <cell r="AL6">
            <v>76159.720779999989</v>
          </cell>
          <cell r="AP6">
            <v>37174.366906725903</v>
          </cell>
          <cell r="AQ6">
            <v>1.7710974712384502</v>
          </cell>
          <cell r="AS6">
            <v>-0.27202424592918883</v>
          </cell>
          <cell r="AT6">
            <v>-0.77421252756914993</v>
          </cell>
          <cell r="AV6">
            <v>3.7044902872649614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AD7">
            <v>-1.1210017956671885</v>
          </cell>
          <cell r="AE7">
            <v>4.708119553395461</v>
          </cell>
          <cell r="AI7">
            <v>0.23809968777422619</v>
          </cell>
          <cell r="AJ7">
            <v>0.24557787427962874</v>
          </cell>
          <cell r="AK7">
            <v>8.9826393000799953</v>
          </cell>
          <cell r="AL7">
            <v>104360.67064436666</v>
          </cell>
          <cell r="AP7">
            <v>37174.366906725903</v>
          </cell>
          <cell r="AQ7">
            <v>1.7312149356228954</v>
          </cell>
          <cell r="AS7">
            <v>-0.3271055172111782</v>
          </cell>
          <cell r="AT7">
            <v>-1.2104894094636414</v>
          </cell>
          <cell r="AV7">
            <v>4.9291468664042242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AD8">
            <v>-1.5531532187550792</v>
          </cell>
          <cell r="AE8">
            <v>5.8224228299217398</v>
          </cell>
          <cell r="AI8">
            <v>0.26675376627979375</v>
          </cell>
          <cell r="AJ8">
            <v>0.27247289043055145</v>
          </cell>
          <cell r="AK8">
            <v>8.3527794370607289</v>
          </cell>
          <cell r="AL8">
            <v>134186.94364290001</v>
          </cell>
          <cell r="AP8">
            <v>37174.366906725903</v>
          </cell>
          <cell r="AQ8">
            <v>1.7000345723760852</v>
          </cell>
          <cell r="AS8">
            <v>-0.37517136267571927</v>
          </cell>
          <cell r="AT8">
            <v>-1.6878776138833129</v>
          </cell>
          <cell r="AV8">
            <v>6.1946625633698504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AD9">
            <v>-2.0334153108882016</v>
          </cell>
          <cell r="AE9">
            <v>6.9544037559349565</v>
          </cell>
          <cell r="AI9">
            <v>0.29239247277710401</v>
          </cell>
          <cell r="AJ9">
            <v>0.29139146749115941</v>
          </cell>
          <cell r="AK9">
            <v>7.9097214262736575</v>
          </cell>
          <cell r="AL9">
            <v>162015.33762943334</v>
          </cell>
          <cell r="AP9">
            <v>37174.366906725903</v>
          </cell>
          <cell r="AQ9">
            <v>1.6770279356474203</v>
          </cell>
          <cell r="AS9">
            <v>-0.36809003245933619</v>
          </cell>
          <cell r="AT9">
            <v>-2.1429993737974056</v>
          </cell>
          <cell r="AV9">
            <v>7.354365562754241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AD10">
            <v>-2.5200484986337504</v>
          </cell>
          <cell r="AE10">
            <v>8.087888554101534</v>
          </cell>
          <cell r="AI10">
            <v>0.31158299001978484</v>
          </cell>
          <cell r="AJ10">
            <v>0.30591313299244016</v>
          </cell>
          <cell r="AK10">
            <v>7.5696355831523254</v>
          </cell>
          <cell r="AL10">
            <v>188604.79414103334</v>
          </cell>
          <cell r="AP10">
            <v>37174.366906725903</v>
          </cell>
          <cell r="AQ10">
            <v>1.6587034312572033</v>
          </cell>
          <cell r="AS10">
            <v>-0.36430180670442502</v>
          </cell>
          <cell r="AT10">
            <v>-2.5840718943886407</v>
          </cell>
          <cell r="AV10">
            <v>8.4470773422221797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AD11">
            <v>-3.0166209629509613</v>
          </cell>
          <cell r="AE11">
            <v>9.2382312100566431</v>
          </cell>
          <cell r="AI11">
            <v>0.32653663827628593</v>
          </cell>
          <cell r="AJ11">
            <v>0.31727968592252298</v>
          </cell>
          <cell r="AK11">
            <v>7.303439964180833</v>
          </cell>
          <cell r="AL11">
            <v>213458.34164</v>
          </cell>
          <cell r="AP11">
            <v>37174.366906725903</v>
          </cell>
          <cell r="AQ11">
            <v>1.643924492236746</v>
          </cell>
          <cell r="AS11">
            <v>-0.34935663398038058</v>
          </cell>
          <cell r="AT11">
            <v>-3.0005007427404506</v>
          </cell>
          <cell r="AV11">
            <v>9.4569582481027457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AD12">
            <v>-3.550504947990258</v>
          </cell>
          <cell r="AE12">
            <v>10.393042696659142</v>
          </cell>
          <cell r="AI12">
            <v>0.34162324274214445</v>
          </cell>
          <cell r="AJ12">
            <v>0.32744299392804577</v>
          </cell>
          <cell r="AK12">
            <v>7.06542338325524</v>
          </cell>
          <cell r="AL12">
            <v>239369.36507900001</v>
          </cell>
          <cell r="AP12">
            <v>37174.366906725903</v>
          </cell>
          <cell r="AQ12">
            <v>1.630363889996677</v>
          </cell>
          <cell r="AS12">
            <v>-0.37215308064260683</v>
          </cell>
          <cell r="AT12">
            <v>-3.4379979947659156</v>
          </cell>
          <cell r="AV12">
            <v>10.499531394833886</v>
          </cell>
        </row>
        <row r="13">
          <cell r="H13">
            <v>0.71358375624199999</v>
          </cell>
          <cell r="AL13">
            <v>260588.73698333334</v>
          </cell>
        </row>
        <row r="14">
          <cell r="H14">
            <v>0.72185379502000002</v>
          </cell>
          <cell r="AL14">
            <v>278776.51919733331</v>
          </cell>
        </row>
        <row r="15">
          <cell r="H15">
            <v>0.73535420229799997</v>
          </cell>
          <cell r="AL15">
            <v>277316.525586</v>
          </cell>
        </row>
        <row r="16">
          <cell r="H16">
            <v>0.76002962424499998</v>
          </cell>
          <cell r="AL16">
            <v>262834.2941623333</v>
          </cell>
        </row>
        <row r="17">
          <cell r="H17">
            <v>0.76969494942200001</v>
          </cell>
          <cell r="AL17">
            <v>259877.62820366668</v>
          </cell>
        </row>
        <row r="18">
          <cell r="H18">
            <v>0.79135584571499995</v>
          </cell>
          <cell r="AL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L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AD2">
            <v>-7.3646714530181123E-3</v>
          </cell>
          <cell r="AE2">
            <v>2.531280308865322E-6</v>
          </cell>
          <cell r="AL2">
            <v>2722.5836246366666</v>
          </cell>
          <cell r="AT2" t="e">
            <v>#DIV/0!</v>
          </cell>
          <cell r="AV2">
            <v>0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AD3">
            <v>-2.7743186307924717E-3</v>
          </cell>
          <cell r="AE3">
            <v>0.79227428895571161</v>
          </cell>
          <cell r="AJ3">
            <v>-0.23687964313012133</v>
          </cell>
          <cell r="AK3">
            <v>11.541948483334281</v>
          </cell>
          <cell r="AL3">
            <v>43859.805339299994</v>
          </cell>
          <cell r="AQ3">
            <v>1.8431886306208907</v>
          </cell>
          <cell r="AS3">
            <v>0.14358612478277036</v>
          </cell>
          <cell r="AT3">
            <v>0.15308908136963345</v>
          </cell>
          <cell r="AV3">
            <v>0.64627369134265178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AD4">
            <v>3.6056637227999344E-2</v>
          </cell>
          <cell r="AE4">
            <v>1.6467493256652945</v>
          </cell>
          <cell r="AI4">
            <v>-2.1895644143307781E-2</v>
          </cell>
          <cell r="AJ4">
            <v>-0.1074286169033819</v>
          </cell>
          <cell r="AK4">
            <v>8.5103085248626336</v>
          </cell>
          <cell r="AL4">
            <v>125791.86203140001</v>
          </cell>
          <cell r="AP4">
            <v>302938.08896634029</v>
          </cell>
          <cell r="AQ4">
            <v>1.7079939429529858</v>
          </cell>
          <cell r="AS4">
            <v>5.2123033836506259E-2</v>
          </cell>
          <cell r="AT4">
            <v>8.0025496072430327E-2</v>
          </cell>
          <cell r="AV4">
            <v>0.74491786619949651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AD5">
            <v>-5.3830521729392178E-2</v>
          </cell>
          <cell r="AE5">
            <v>2.5786011719554747</v>
          </cell>
          <cell r="AI5">
            <v>2.0875861810211605E-2</v>
          </cell>
          <cell r="AJ5">
            <v>-4.5248681323460826E-2</v>
          </cell>
          <cell r="AK5">
            <v>7.0541039445366129</v>
          </cell>
          <cell r="AL5">
            <v>240700.15517366666</v>
          </cell>
          <cell r="AP5">
            <v>302938.08896634029</v>
          </cell>
          <cell r="AQ5">
            <v>1.6297105002118593</v>
          </cell>
          <cell r="AS5">
            <v>2.8629387347685553E-2</v>
          </cell>
          <cell r="AT5">
            <v>5.9970414568625889E-2</v>
          </cell>
          <cell r="AV5">
            <v>1.3253516525692015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AD6">
            <v>-2.0860492076021364E-2</v>
          </cell>
          <cell r="AE6">
            <v>3.4797714886515165</v>
          </cell>
          <cell r="AI6">
            <v>5.9947879175552519E-3</v>
          </cell>
          <cell r="AJ6">
            <v>-7.1478692989017656E-3</v>
          </cell>
          <cell r="AK6">
            <v>6.1618132648045494</v>
          </cell>
          <cell r="AL6">
            <v>384207.03470800002</v>
          </cell>
          <cell r="AP6">
            <v>302938.08896634029</v>
          </cell>
          <cell r="AQ6">
            <v>1.57553165468834</v>
          </cell>
          <cell r="AS6">
            <v>5.3730966677514817E-3</v>
          </cell>
          <cell r="AT6">
            <v>1.4385244419047791E-2</v>
          </cell>
          <cell r="AV6">
            <v>2.0125220282438439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AD7">
            <v>-0.17253362112402804</v>
          </cell>
          <cell r="AE7">
            <v>4.46032940890486</v>
          </cell>
          <cell r="AI7">
            <v>3.868181143293406E-2</v>
          </cell>
          <cell r="AJ7">
            <v>1.8790783689624946E-2</v>
          </cell>
          <cell r="AK7">
            <v>5.5543506655416293</v>
          </cell>
          <cell r="AL7">
            <v>550081.61634333339</v>
          </cell>
          <cell r="AP7">
            <v>302938.08896634029</v>
          </cell>
          <cell r="AQ7">
            <v>1.5351765352315057</v>
          </cell>
          <cell r="AS7">
            <v>-1.5728899135812519E-2</v>
          </cell>
          <cell r="AT7">
            <v>-5.2160965077520889E-2</v>
          </cell>
          <cell r="AV7">
            <v>2.7758802367737836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AD8">
            <v>-0.11966219637354514</v>
          </cell>
          <cell r="AE8">
            <v>5.3807128307200633</v>
          </cell>
          <cell r="AI8">
            <v>2.2239097334903039E-2</v>
          </cell>
          <cell r="AJ8">
            <v>3.7398036257015765E-2</v>
          </cell>
          <cell r="AK8">
            <v>5.1185836264926623</v>
          </cell>
          <cell r="AL8">
            <v>729663.24277466664</v>
          </cell>
          <cell r="AP8">
            <v>302938.08896634029</v>
          </cell>
          <cell r="AQ8">
            <v>1.5041371948276157</v>
          </cell>
          <cell r="AS8">
            <v>-3.2925441942249702E-2</v>
          </cell>
          <cell r="AT8">
            <v>-0.13378030489414905</v>
          </cell>
          <cell r="AV8">
            <v>3.5772013261539315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AD9">
            <v>-0.30668116963163783</v>
          </cell>
          <cell r="AE9">
            <v>6.3933386030602106</v>
          </cell>
          <cell r="AI9">
            <v>4.7968860820986864E-2</v>
          </cell>
          <cell r="AJ9">
            <v>5.1786570550671152E-2</v>
          </cell>
          <cell r="AK9">
            <v>4.7816156102478056</v>
          </cell>
          <cell r="AL9">
            <v>923395.66245333327</v>
          </cell>
          <cell r="AP9">
            <v>302938.08896634029</v>
          </cell>
          <cell r="AQ9">
            <v>1.4787462801832456</v>
          </cell>
          <cell r="AS9">
            <v>-4.8026929541819606E-2</v>
          </cell>
          <cell r="AT9">
            <v>-0.22891294339597598</v>
          </cell>
          <cell r="AV9">
            <v>4.4203147835787631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AD10">
            <v>-0.39891023430928918</v>
          </cell>
          <cell r="AE10">
            <v>7.3773424148796956</v>
          </cell>
          <cell r="AI10">
            <v>5.4072349075828322E-2</v>
          </cell>
          <cell r="AJ10">
            <v>6.3028548624365577E-2</v>
          </cell>
          <cell r="AK10">
            <v>4.5183374352198342</v>
          </cell>
          <cell r="AL10">
            <v>1123146.0568890001</v>
          </cell>
          <cell r="AP10">
            <v>302938.08896634029</v>
          </cell>
          <cell r="AQ10">
            <v>1.4579568320904985</v>
          </cell>
          <cell r="AS10">
            <v>-5.909331626850195E-2</v>
          </cell>
          <cell r="AT10">
            <v>-0.33226680399291197</v>
          </cell>
          <cell r="AV10">
            <v>5.2716873741316634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AD11">
            <v>-0.51187788418595659</v>
          </cell>
          <cell r="AE11">
            <v>8.3693944476711231</v>
          </cell>
          <cell r="AI11">
            <v>6.1160683414603824E-2</v>
          </cell>
          <cell r="AJ11">
            <v>7.2063690551552484E-2</v>
          </cell>
          <cell r="AK11">
            <v>4.3067416055433272</v>
          </cell>
          <cell r="AL11">
            <v>1325751.0573406667</v>
          </cell>
          <cell r="AP11">
            <v>302938.08896634029</v>
          </cell>
          <cell r="AQ11">
            <v>1.4405794126443006</v>
          </cell>
          <cell r="AS11">
            <v>-6.7402029549032502E-2</v>
          </cell>
          <cell r="AT11">
            <v>-0.44104692254549765</v>
          </cell>
          <cell r="AV11">
            <v>6.120237794787716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AD12">
            <v>-0.72445349709451712</v>
          </cell>
          <cell r="AE12">
            <v>9.3997601185372393</v>
          </cell>
          <cell r="AI12">
            <v>7.7071487778270484E-2</v>
          </cell>
          <cell r="AJ12">
            <v>7.9668537930679517E-2</v>
          </cell>
          <cell r="AK12">
            <v>4.1286421353061593</v>
          </cell>
          <cell r="AL12">
            <v>1534206.2600356666</v>
          </cell>
          <cell r="AP12">
            <v>302938.08896634029</v>
          </cell>
          <cell r="AQ12">
            <v>1.4254494151173009</v>
          </cell>
          <cell r="AS12">
            <v>-7.5558320074651658E-2</v>
          </cell>
          <cell r="AT12">
            <v>-0.5561005249934674</v>
          </cell>
          <cell r="AV12">
            <v>6.9801773628296946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AD13">
            <v>-0.8823372851110256</v>
          </cell>
          <cell r="AE13">
            <v>10.42127381778735</v>
          </cell>
          <cell r="AI13">
            <v>8.4666932328850739E-2</v>
          </cell>
          <cell r="AJ13">
            <v>8.6052632453844757E-2</v>
          </cell>
          <cell r="AK13">
            <v>3.9791317249275808</v>
          </cell>
          <cell r="AL13">
            <v>1742907.02988</v>
          </cell>
          <cell r="AP13">
            <v>302938.08896634029</v>
          </cell>
          <cell r="AQ13">
            <v>1.4123654303941768</v>
          </cell>
          <cell r="AS13">
            <v>-8.0679412680909321E-2</v>
          </cell>
          <cell r="AT13">
            <v>-0.67377190622262806</v>
          </cell>
          <cell r="AV13">
            <v>7.8297651914833919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AD14">
            <v>-1.0283927463105793</v>
          </cell>
          <cell r="AE14">
            <v>11.4366759110223</v>
          </cell>
          <cell r="AI14">
            <v>8.9920598809611063E-2</v>
          </cell>
          <cell r="AJ14">
            <v>9.1369555038053218E-2</v>
          </cell>
          <cell r="AK14">
            <v>3.8546136316205919</v>
          </cell>
          <cell r="AL14">
            <v>1945440.1324166667</v>
          </cell>
          <cell r="AP14">
            <v>302938.08896634029</v>
          </cell>
          <cell r="AQ14">
            <v>1.4011841410864352</v>
          </cell>
          <cell r="AS14">
            <v>-8.2230629530703828E-2</v>
          </cell>
          <cell r="AT14">
            <v>-0.7898697289444645</v>
          </cell>
          <cell r="AV14">
            <v>8.6447802948750621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AD15">
            <v>-1.1633764262104642</v>
          </cell>
          <cell r="AE15">
            <v>12.453888443639299</v>
          </cell>
          <cell r="AI15">
            <v>9.3414713924521081E-2</v>
          </cell>
          <cell r="AJ15">
            <v>9.6026504863379714E-2</v>
          </cell>
          <cell r="AK15">
            <v>3.7455515748213779</v>
          </cell>
          <cell r="AL15">
            <v>2148422.9221899998</v>
          </cell>
          <cell r="AP15">
            <v>302938.08896634029</v>
          </cell>
          <cell r="AQ15">
            <v>1.3911659691909273</v>
          </cell>
          <cell r="AS15">
            <v>-8.5765979123749003E-2</v>
          </cell>
          <cell r="AT15">
            <v>-0.9077695488336357</v>
          </cell>
          <cell r="AV15">
            <v>9.4533228104589639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AD16">
            <v>-1.3692547746034252</v>
          </cell>
          <cell r="AE16">
            <v>13.494096944178469</v>
          </cell>
          <cell r="AI16">
            <v>0.10147064900064615</v>
          </cell>
          <cell r="AJ16">
            <v>0.10001956294154069</v>
          </cell>
          <cell r="AK16">
            <v>3.6520373341150312</v>
          </cell>
          <cell r="AL16">
            <v>2344706.9102633335</v>
          </cell>
          <cell r="AP16">
            <v>302938.08896634029</v>
          </cell>
          <cell r="AQ16">
            <v>1.3824002451454775</v>
          </cell>
          <cell r="AS16">
            <v>-8.5639900881547368E-2</v>
          </cell>
          <cell r="AT16">
            <v>-1.02300992231832</v>
          </cell>
          <cell r="AV16">
            <v>10.228098306290832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AD17">
            <v>-1.5788078329901047</v>
          </cell>
          <cell r="AE17">
            <v>14.54301115556521</v>
          </cell>
          <cell r="AI17">
            <v>0.10856127497268256</v>
          </cell>
          <cell r="AJ17">
            <v>0.10347700529620274</v>
          </cell>
          <cell r="AK17">
            <v>3.5710667871674415</v>
          </cell>
          <cell r="AL17">
            <v>2533717.0905633331</v>
          </cell>
          <cell r="AP17">
            <v>302938.08896634029</v>
          </cell>
          <cell r="AQ17">
            <v>1.3746732860951418</v>
          </cell>
          <cell r="AS17">
            <v>-8.4665303606470302E-2</v>
          </cell>
          <cell r="AT17">
            <v>-1.1349543521145862</v>
          </cell>
          <cell r="AV17">
            <v>10.968179344442571</v>
          </cell>
        </row>
        <row r="18">
          <cell r="H18">
            <v>0.67549807377299997</v>
          </cell>
          <cell r="AL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L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AD2">
            <v>2.4003572443069832E-3</v>
          </cell>
          <cell r="AE2">
            <v>9.588996263687477E-10</v>
          </cell>
          <cell r="AL2">
            <v>2556.0498433166663</v>
          </cell>
          <cell r="AT2" t="e">
            <v>#DIV/0!</v>
          </cell>
          <cell r="AV2">
            <v>0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AD3">
            <v>9.9703808983271358E-3</v>
          </cell>
          <cell r="AE3">
            <v>0.86439544855037098</v>
          </cell>
          <cell r="AI3">
            <v>-1.1534513416339594E-2</v>
          </cell>
          <cell r="AJ3">
            <v>-7.5400803274196515E-2</v>
          </cell>
          <cell r="AK3">
            <v>14.495631316908813</v>
          </cell>
          <cell r="AL3">
            <v>19947.490459600001</v>
          </cell>
          <cell r="AP3">
            <v>77626.17248935283</v>
          </cell>
          <cell r="AQ3">
            <v>1.9512336798868941</v>
          </cell>
          <cell r="AS3">
            <v>3.5734211431342588E-2</v>
          </cell>
          <cell r="AT3">
            <v>4.0986129748253566E-2</v>
          </cell>
          <cell r="AV3">
            <v>0.54357683165796811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AD4">
            <v>-0.15821214050129639</v>
          </cell>
          <cell r="AE4">
            <v>1.8270880839220307</v>
          </cell>
          <cell r="AI4">
            <v>8.6592508535044424E-2</v>
          </cell>
          <cell r="AJ4">
            <v>7.261226423592182E-2</v>
          </cell>
          <cell r="AK4">
            <v>11.029283131660142</v>
          </cell>
          <cell r="AL4">
            <v>51321.077509900002</v>
          </cell>
          <cell r="AP4">
            <v>77626.17248935283</v>
          </cell>
          <cell r="AQ4">
            <v>1.822371107768963</v>
          </cell>
          <cell r="AS4">
            <v>-5.5606984230827966E-2</v>
          </cell>
          <cell r="AT4">
            <v>-9.0962195149273492E-2</v>
          </cell>
          <cell r="AV4">
            <v>1.2527111791161281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AD5">
            <v>-0.32264470836657511</v>
          </cell>
          <cell r="AE5">
            <v>2.8131835652496848</v>
          </cell>
          <cell r="AI5">
            <v>0.11469024359167217</v>
          </cell>
          <cell r="AJ5">
            <v>0.14404348814488188</v>
          </cell>
          <cell r="AK5">
            <v>9.3564207450334393</v>
          </cell>
          <cell r="AL5">
            <v>90638.674862666681</v>
          </cell>
          <cell r="AP5">
            <v>77626.17248935283</v>
          </cell>
          <cell r="AQ5">
            <v>1.7489501691531595</v>
          </cell>
          <cell r="AS5">
            <v>-0.1304118837539833</v>
          </cell>
          <cell r="AT5">
            <v>-0.30063791090157771</v>
          </cell>
          <cell r="AV5">
            <v>2.0871329538978531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AD6">
            <v>-0.7160377934598201</v>
          </cell>
          <cell r="AE6">
            <v>3.8888826306841788</v>
          </cell>
          <cell r="AI6">
            <v>0.18412430033504151</v>
          </cell>
          <cell r="AJ6">
            <v>0.18811093475568452</v>
          </cell>
          <cell r="AK6">
            <v>8.3243962342418119</v>
          </cell>
          <cell r="AL6">
            <v>135775.63518106667</v>
          </cell>
          <cell r="AP6">
            <v>77626.17248935283</v>
          </cell>
          <cell r="AQ6">
            <v>1.698588525726527</v>
          </cell>
          <cell r="AS6">
            <v>-0.18800465474842218</v>
          </cell>
          <cell r="AT6">
            <v>-0.56553324006309658</v>
          </cell>
          <cell r="AV6">
            <v>3.0063815311831945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AD7">
            <v>-0.99869458508912423</v>
          </cell>
          <cell r="AE7">
            <v>4.9384663104565565</v>
          </cell>
          <cell r="AI7">
            <v>0.20222768007438241</v>
          </cell>
          <cell r="AJ7">
            <v>0.21707147867383558</v>
          </cell>
          <cell r="AK7">
            <v>7.6461633555965847</v>
          </cell>
          <cell r="AL7">
            <v>182157.4419312333</v>
          </cell>
          <cell r="AP7">
            <v>77626.17248935283</v>
          </cell>
          <cell r="AQ7">
            <v>1.662879935338087</v>
          </cell>
          <cell r="AS7">
            <v>-0.21685479257509332</v>
          </cell>
          <cell r="AT7">
            <v>-0.85166398322474335</v>
          </cell>
          <cell r="AV7">
            <v>3.9234264603892344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AD8">
            <v>-1.4191891767079605</v>
          </cell>
          <cell r="AE8">
            <v>6.0396844916037837</v>
          </cell>
          <cell r="AI8">
            <v>0.23497736987435044</v>
          </cell>
          <cell r="AJ8">
            <v>0.23864310922239806</v>
          </cell>
          <cell r="AK8">
            <v>7.1409729446232255</v>
          </cell>
          <cell r="AL8">
            <v>230725.84384566665</v>
          </cell>
          <cell r="AP8">
            <v>77626.17248935283</v>
          </cell>
          <cell r="AQ8">
            <v>1.6347048341100596</v>
          </cell>
          <cell r="AS8">
            <v>-0.24425484326139602</v>
          </cell>
          <cell r="AT8">
            <v>-1.1603409336828321</v>
          </cell>
          <cell r="AV8">
            <v>4.8622436133342513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AD9">
            <v>-1.7508332780185973</v>
          </cell>
          <cell r="AE9">
            <v>7.1192576157988006</v>
          </cell>
          <cell r="AI9">
            <v>0.24592919269183505</v>
          </cell>
          <cell r="AJ9">
            <v>0.25521263088229562</v>
          </cell>
          <cell r="AK9">
            <v>6.7529279408785516</v>
          </cell>
          <cell r="AL9">
            <v>279898.81311533332</v>
          </cell>
          <cell r="AP9">
            <v>77626.17248935283</v>
          </cell>
          <cell r="AQ9">
            <v>1.6120296624895136</v>
          </cell>
          <cell r="AS9">
            <v>-0.25984703364848782</v>
          </cell>
          <cell r="AT9">
            <v>-1.4790824591228682</v>
          </cell>
          <cell r="AV9">
            <v>5.7954908188107046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AD10">
            <v>-2.1933307755513098</v>
          </cell>
          <cell r="AE10">
            <v>8.2334755863341869</v>
          </cell>
          <cell r="AI10">
            <v>0.2663918478354112</v>
          </cell>
          <cell r="AJ10">
            <v>0.26832712845728202</v>
          </cell>
          <cell r="AK10">
            <v>6.445796850129458</v>
          </cell>
          <cell r="AL10">
            <v>328777.82239633333</v>
          </cell>
          <cell r="AP10">
            <v>77626.17248935283</v>
          </cell>
          <cell r="AQ10">
            <v>1.5933792362975137</v>
          </cell>
          <cell r="AS10">
            <v>-0.26764408877508417</v>
          </cell>
          <cell r="AT10">
            <v>-1.8002705451505174</v>
          </cell>
          <cell r="AV10">
            <v>6.7092379197771779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AD11">
            <v>-2.6262145728773767</v>
          </cell>
          <cell r="AE11">
            <v>9.3529214808213137</v>
          </cell>
          <cell r="AI11">
            <v>0.28079082864777344</v>
          </cell>
          <cell r="AJ11">
            <v>0.27863197207165291</v>
          </cell>
          <cell r="AK11">
            <v>6.2044656179427848</v>
          </cell>
          <cell r="AL11">
            <v>375151.09649433335</v>
          </cell>
          <cell r="AP11">
            <v>77626.17248935283</v>
          </cell>
          <cell r="AQ11">
            <v>1.5782510813713937</v>
          </cell>
          <cell r="AS11">
            <v>-0.26056882425832828</v>
          </cell>
          <cell r="AT11">
            <v>-2.1079529542419553</v>
          </cell>
          <cell r="AV11">
            <v>7.5653663812129777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AD12">
            <v>-2.9873528008148424</v>
          </cell>
          <cell r="AE12">
            <v>10.457959603650322</v>
          </cell>
          <cell r="AI12">
            <v>0.28565350355456676</v>
          </cell>
          <cell r="AJ12">
            <v>0.28662498791511626</v>
          </cell>
          <cell r="AK12">
            <v>6.0172755513511387</v>
          </cell>
          <cell r="AL12">
            <v>417071.63527299999</v>
          </cell>
          <cell r="AP12">
            <v>77626.17248935283</v>
          </cell>
          <cell r="AQ12">
            <v>1.5662099365220228</v>
          </cell>
          <cell r="AS12">
            <v>-0.24002227384137534</v>
          </cell>
          <cell r="AT12">
            <v>-2.3880056213378253</v>
          </cell>
          <cell r="AV12">
            <v>8.3314634872135844</v>
          </cell>
        </row>
        <row r="13">
          <cell r="H13">
            <v>0.70293230756799996</v>
          </cell>
          <cell r="AL13">
            <v>436089.82460366673</v>
          </cell>
        </row>
        <row r="14">
          <cell r="H14">
            <v>0.72158282396999995</v>
          </cell>
          <cell r="AL14">
            <v>438582.73709499999</v>
          </cell>
        </row>
        <row r="15">
          <cell r="H15">
            <v>0.75704675798700005</v>
          </cell>
          <cell r="AL15">
            <v>416502.71381466667</v>
          </cell>
        </row>
        <row r="16">
          <cell r="H16">
            <v>0.77541323647299998</v>
          </cell>
          <cell r="AL16">
            <v>381694.40478300001</v>
          </cell>
        </row>
        <row r="17">
          <cell r="H17">
            <v>0.78313690683199999</v>
          </cell>
          <cell r="AL17">
            <v>388242.81343566667</v>
          </cell>
        </row>
        <row r="18">
          <cell r="H18">
            <v>0.79893115098</v>
          </cell>
          <cell r="AL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AD2">
            <v>-5.5490763105969787E-3</v>
          </cell>
          <cell r="AE2">
            <v>7.7290840394539373E-9</v>
          </cell>
          <cell r="AT2" t="e">
            <v>#DIV/0!</v>
          </cell>
          <cell r="AV2">
            <v>0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AD3">
            <v>3.8319450699044966E-2</v>
          </cell>
          <cell r="AE3">
            <v>0.78881789650508294</v>
          </cell>
          <cell r="AI3">
            <v>-4.8578323170432841E-2</v>
          </cell>
          <cell r="AJ3">
            <v>-0.18010072236535091</v>
          </cell>
          <cell r="AK3">
            <v>12.057960786920809</v>
          </cell>
          <cell r="AQ3">
            <v>1.8634531001502148</v>
          </cell>
          <cell r="AS3">
            <v>0.10373134858656667</v>
          </cell>
          <cell r="AT3">
            <v>0.11170396141532078</v>
          </cell>
          <cell r="AV3">
            <v>0.62023050184506723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AD4">
            <v>-4.6776410363131404E-2</v>
          </cell>
          <cell r="AE4">
            <v>1.6964328109948899</v>
          </cell>
          <cell r="AI4">
            <v>2.7573394041877152E-2</v>
          </cell>
          <cell r="AJ4">
            <v>-4.6243163718721836E-2</v>
          </cell>
          <cell r="AK4">
            <v>8.9231233478896872</v>
          </cell>
          <cell r="AP4">
            <v>124294.21369229902</v>
          </cell>
          <cell r="AQ4">
            <v>1.7283401707884312</v>
          </cell>
          <cell r="AS4">
            <v>4.6305016544274526E-2</v>
          </cell>
          <cell r="AT4">
            <v>7.1577071318164515E-2</v>
          </cell>
          <cell r="AV4">
            <v>1.5478411415260978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AD5">
            <v>-0.22792370372989579</v>
          </cell>
          <cell r="AE5">
            <v>2.6687025817170649</v>
          </cell>
          <cell r="AI5">
            <v>8.5406183997936494E-2</v>
          </cell>
          <cell r="AJ5">
            <v>1.6279162221804144E-2</v>
          </cell>
          <cell r="AK5">
            <v>7.4589002579476258</v>
          </cell>
          <cell r="AP5">
            <v>124294.21369229902</v>
          </cell>
          <cell r="AQ5">
            <v>1.6526036207278714</v>
          </cell>
          <cell r="AS5">
            <v>-2.0225679913797895E-2</v>
          </cell>
          <cell r="AT5">
            <v>-4.3784889371407267E-2</v>
          </cell>
          <cell r="AV5">
            <v>2.6896279289337501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AD6">
            <v>-0.21825719498578811</v>
          </cell>
          <cell r="AE6">
            <v>3.5894703995944859</v>
          </cell>
          <cell r="AI6">
            <v>6.0804846032563836E-2</v>
          </cell>
          <cell r="AJ6">
            <v>5.5479835394590338E-2</v>
          </cell>
          <cell r="AK6">
            <v>6.5408517058917441</v>
          </cell>
          <cell r="AP6">
            <v>124294.21369229902</v>
          </cell>
          <cell r="AQ6">
            <v>1.5992213376412019</v>
          </cell>
          <cell r="AS6">
            <v>-8.1843278447773157E-2</v>
          </cell>
          <cell r="AT6">
            <v>-0.22421990458876159</v>
          </cell>
          <cell r="AV6">
            <v>4.0414666516949271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AD7">
            <v>-0.43793676714494434</v>
          </cell>
          <cell r="AE7">
            <v>4.5971902850329718</v>
          </cell>
          <cell r="AI7">
            <v>9.5261831682436737E-2</v>
          </cell>
          <cell r="AJ7">
            <v>8.2023507592581035E-2</v>
          </cell>
          <cell r="AK7">
            <v>5.9192200384914937</v>
          </cell>
          <cell r="AP7">
            <v>124294.21369229902</v>
          </cell>
          <cell r="AQ7">
            <v>1.5597899620580336</v>
          </cell>
          <cell r="AS7">
            <v>-0.13204485057466003</v>
          </cell>
          <cell r="AT7">
            <v>-0.45221331167743062</v>
          </cell>
          <cell r="AV7">
            <v>5.5132159663741742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AD8">
            <v>-0.53587894121895219</v>
          </cell>
          <cell r="AE8">
            <v>5.5707389170981036</v>
          </cell>
          <cell r="AI8">
            <v>9.6195307156505733E-2</v>
          </cell>
          <cell r="AJ8">
            <v>0.10116884074883858</v>
          </cell>
          <cell r="AK8">
            <v>5.4708515804995139</v>
          </cell>
          <cell r="AP8">
            <v>124294.21369229902</v>
          </cell>
          <cell r="AQ8">
            <v>1.5293741073997003</v>
          </cell>
          <cell r="AS8">
            <v>-0.16997323101540726</v>
          </cell>
          <cell r="AT8">
            <v>-0.71288463977070227</v>
          </cell>
          <cell r="AV8">
            <v>7.0464842187972456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AD9">
            <v>-0.78842716158120285</v>
          </cell>
          <cell r="AE9">
            <v>6.6047566541380522</v>
          </cell>
          <cell r="AI9">
            <v>0.11937262837492017</v>
          </cell>
          <cell r="AJ9">
            <v>0.11581324582690633</v>
          </cell>
          <cell r="AK9">
            <v>5.1278912742215805</v>
          </cell>
          <cell r="AP9">
            <v>124294.21369229902</v>
          </cell>
          <cell r="AQ9">
            <v>1.5048205109399746</v>
          </cell>
          <cell r="AS9">
            <v>-0.20030124023615287</v>
          </cell>
          <cell r="AT9">
            <v>-0.99865278313394623</v>
          </cell>
          <cell r="AV9">
            <v>8.6229582463004739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AD10">
            <v>-0.96929930922372654</v>
          </cell>
          <cell r="AE10">
            <v>7.6222196992331996</v>
          </cell>
          <cell r="AI10">
            <v>0.12716758995037084</v>
          </cell>
          <cell r="AJ10">
            <v>0.12746525646072926</v>
          </cell>
          <cell r="AK10">
            <v>4.8550104631250237</v>
          </cell>
          <cell r="AP10">
            <v>124294.21369229902</v>
          </cell>
          <cell r="AQ10">
            <v>1.4843883683047383</v>
          </cell>
          <cell r="AS10">
            <v>-0.22460094275094336</v>
          </cell>
          <cell r="AT10">
            <v>-1.303670625879658</v>
          </cell>
          <cell r="AV10">
            <v>10.227654672952438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AD11">
            <v>-1.137882342869037</v>
          </cell>
          <cell r="AE11">
            <v>8.6452885353400131</v>
          </cell>
          <cell r="AI11">
            <v>0.13161878151522965</v>
          </cell>
          <cell r="AJ11">
            <v>0.1368634074232159</v>
          </cell>
          <cell r="AK11">
            <v>4.6349132508888031</v>
          </cell>
          <cell r="AP11">
            <v>124294.21369229902</v>
          </cell>
          <cell r="AQ11">
            <v>1.4672712315986158</v>
          </cell>
          <cell r="AS11">
            <v>-0.23981329153887931</v>
          </cell>
          <cell r="AT11">
            <v>-1.6180101404301763</v>
          </cell>
          <cell r="AV11">
            <v>11.822079918168953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AD12">
            <v>-1.3686695110261904</v>
          </cell>
          <cell r="AE12">
            <v>9.6871456706652967</v>
          </cell>
          <cell r="AI12">
            <v>0.14128718175166993</v>
          </cell>
          <cell r="AJ12">
            <v>0.14458742166977878</v>
          </cell>
          <cell r="AK12">
            <v>4.4540229875032571</v>
          </cell>
          <cell r="AP12">
            <v>124294.21369229902</v>
          </cell>
          <cell r="AQ12">
            <v>1.4527407322187205</v>
          </cell>
          <cell r="AS12">
            <v>-0.24892983537209945</v>
          </cell>
          <cell r="AT12">
            <v>-1.9356831585548053</v>
          </cell>
          <cell r="AV12">
            <v>13.387631760774376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AD13">
            <v>-1.6192080908604187</v>
          </cell>
          <cell r="AE13">
            <v>10.740525300466734</v>
          </cell>
          <cell r="AI13">
            <v>0.15075688065182952</v>
          </cell>
          <cell r="AJ13">
            <v>0.15108031223336804</v>
          </cell>
          <cell r="AK13">
            <v>4.301964660487112</v>
          </cell>
          <cell r="AP13">
            <v>124294.21369229902</v>
          </cell>
          <cell r="AQ13">
            <v>1.4401797814660104</v>
          </cell>
          <cell r="AS13">
            <v>-0.25515925163817338</v>
          </cell>
          <cell r="AT13">
            <v>-2.2545064755903019</v>
          </cell>
          <cell r="AV13">
            <v>14.922569607268564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AD14">
            <v>-1.8833367834300265</v>
          </cell>
          <cell r="AE14">
            <v>11.799224683651081</v>
          </cell>
          <cell r="AI14">
            <v>0.15961529964248958</v>
          </cell>
          <cell r="AJ14">
            <v>0.15644232690327431</v>
          </cell>
          <cell r="AK14">
            <v>4.176390546437788</v>
          </cell>
          <cell r="AP14">
            <v>124294.21369229902</v>
          </cell>
          <cell r="AQ14">
            <v>1.429553048565354</v>
          </cell>
          <cell r="AS14">
            <v>-0.24934916270742749</v>
          </cell>
          <cell r="AT14">
            <v>-2.5610009060950296</v>
          </cell>
          <cell r="AV14">
            <v>16.370255779169344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AD15">
            <v>-2.0951970683876726</v>
          </cell>
          <cell r="AE15">
            <v>12.842394085569522</v>
          </cell>
          <cell r="AI15">
            <v>0.16314692217255353</v>
          </cell>
          <cell r="AJ15">
            <v>0.16103465485639379</v>
          </cell>
          <cell r="AK15">
            <v>4.068841882430303</v>
          </cell>
          <cell r="AP15">
            <v>124294.21369229902</v>
          </cell>
          <cell r="AQ15">
            <v>1.4202595012808454</v>
          </cell>
          <cell r="AT15">
            <v>-2.8601806110584085</v>
          </cell>
          <cell r="AV15">
            <v>17.761273892312413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AD16">
            <v>-2.4463817128654188</v>
          </cell>
          <cell r="AE16">
            <v>13.939128383436827</v>
          </cell>
          <cell r="AI16">
            <v>0.17550464028814977</v>
          </cell>
          <cell r="AJ16">
            <v>0.16473777062618811</v>
          </cell>
          <cell r="AK16">
            <v>3.9821178597184934</v>
          </cell>
          <cell r="AP16">
            <v>124294.21369229902</v>
          </cell>
          <cell r="AQ16">
            <v>1.4126303328574779</v>
          </cell>
          <cell r="AT16">
            <v>-3.1298254328247586</v>
          </cell>
          <cell r="AV16">
            <v>18.998833242236518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AD2">
            <v>-8.3690043125059788E-3</v>
          </cell>
          <cell r="AE2">
            <v>7.9876845878364592E-11</v>
          </cell>
          <cell r="AT2" t="e">
            <v>#DIV/0!</v>
          </cell>
          <cell r="AV2">
            <v>0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AD3">
            <v>-1.4767528900081039E-2</v>
          </cell>
          <cell r="AE3">
            <v>0.78844564873822742</v>
          </cell>
          <cell r="AJ3">
            <v>-0.28560149317821415</v>
          </cell>
          <cell r="AK3">
            <v>11.234514147641812</v>
          </cell>
          <cell r="AQ3">
            <v>1.8307901782315903</v>
          </cell>
          <cell r="AS3">
            <v>0.17951807976934411</v>
          </cell>
          <cell r="AT3">
            <v>0.19035035859307686</v>
          </cell>
          <cell r="AV3">
            <v>0.66648936766692291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AD4">
            <v>7.5301987622554467E-2</v>
          </cell>
          <cell r="AE4">
            <v>1.6206165472530574</v>
          </cell>
          <cell r="AI4">
            <v>-4.6465024530442579E-2</v>
          </cell>
          <cell r="AJ4">
            <v>-0.15818655255986014</v>
          </cell>
          <cell r="AK4">
            <v>8.2505576928794238</v>
          </cell>
          <cell r="AP4">
            <v>327923.30704855063</v>
          </cell>
          <cell r="AQ4">
            <v>1.6948092528357286</v>
          </cell>
          <cell r="AS4">
            <v>7.9548438110973438E-2</v>
          </cell>
          <cell r="AT4">
            <v>0.12124075021627324</v>
          </cell>
          <cell r="AV4">
            <v>0.76644157328350582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AD5">
            <v>-2.0343218828634546E-2</v>
          </cell>
          <cell r="AE5">
            <v>2.5471234733867654</v>
          </cell>
          <cell r="AI5">
            <v>7.9867423158663468E-3</v>
          </cell>
          <cell r="AJ5">
            <v>-9.6468714790156285E-2</v>
          </cell>
          <cell r="AK5">
            <v>6.805175075321956</v>
          </cell>
          <cell r="AP5">
            <v>327923.30704855063</v>
          </cell>
          <cell r="AQ5">
            <v>1.6151387088293911</v>
          </cell>
          <cell r="AS5">
            <v>6.4798710113150346E-2</v>
          </cell>
          <cell r="AT5">
            <v>0.13326949064962568</v>
          </cell>
          <cell r="AV5">
            <v>1.3814788653453136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AD6">
            <v>8.2319284906789969E-2</v>
          </cell>
          <cell r="AE6">
            <v>3.4239152124484211</v>
          </cell>
          <cell r="AI6">
            <v>-2.4042442583712215E-2</v>
          </cell>
          <cell r="AJ6">
            <v>-5.8922481665564574E-2</v>
          </cell>
          <cell r="AK6">
            <v>5.9258721918420578</v>
          </cell>
          <cell r="AP6">
            <v>327923.30704855063</v>
          </cell>
          <cell r="AQ6">
            <v>1.5602280093024956</v>
          </cell>
          <cell r="AS6">
            <v>4.7386792474310463E-2</v>
          </cell>
          <cell r="AT6">
            <v>0.12462649601497065</v>
          </cell>
          <cell r="AV6">
            <v>2.1150924484534142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AD7">
            <v>-1.6043042656769702E-2</v>
          </cell>
          <cell r="AE7">
            <v>4.3781385242079391</v>
          </cell>
          <cell r="AI7">
            <v>3.6643524566578422E-3</v>
          </cell>
          <cell r="AJ7">
            <v>-3.3591685417518113E-2</v>
          </cell>
          <cell r="AK7">
            <v>5.3326451134334727</v>
          </cell>
          <cell r="AP7">
            <v>327923.30704855063</v>
          </cell>
          <cell r="AQ7">
            <v>1.5196223438644587</v>
          </cell>
          <cell r="AS7">
            <v>3.0076928856518088E-2</v>
          </cell>
          <cell r="AT7">
            <v>9.8413702795700914E-2</v>
          </cell>
          <cell r="AV7">
            <v>2.9297042280700136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AD8">
            <v>2.6139887307207399E-2</v>
          </cell>
          <cell r="AE8">
            <v>5.2990118274572842</v>
          </cell>
          <cell r="AI8">
            <v>-4.932973950305476E-3</v>
          </cell>
          <cell r="AJ8">
            <v>-1.5205373547755086E-2</v>
          </cell>
          <cell r="AK8">
            <v>4.9020523295982743</v>
          </cell>
          <cell r="AP8">
            <v>327923.30704855063</v>
          </cell>
          <cell r="AQ8">
            <v>1.4879710640969215</v>
          </cell>
          <cell r="AS8">
            <v>1.4600666827885796E-2</v>
          </cell>
          <cell r="AT8">
            <v>5.7806578277934458E-2</v>
          </cell>
          <cell r="AV8">
            <v>3.8017203652631655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AD9">
            <v>-7.2642923190290976E-2</v>
          </cell>
          <cell r="AE9">
            <v>6.2776536759509556</v>
          </cell>
          <cell r="AI9">
            <v>1.157166784599452E-2</v>
          </cell>
          <cell r="AJ9">
            <v>-1.0581078824640766E-3</v>
          </cell>
          <cell r="AK9">
            <v>4.5707346325188603</v>
          </cell>
          <cell r="AP9">
            <v>327923.30704855063</v>
          </cell>
          <cell r="AQ9">
            <v>1.4621653972917923</v>
          </cell>
          <cell r="AS9">
            <v>1.0739122992338931E-3</v>
          </cell>
          <cell r="AT9">
            <v>4.9966491900065493E-3</v>
          </cell>
          <cell r="AV9">
            <v>4.7222492836646968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AD10">
            <v>-9.4343759103296065E-2</v>
          </cell>
          <cell r="AE10">
            <v>7.2305419317242237</v>
          </cell>
          <cell r="AI10">
            <v>1.3047951314597864E-2</v>
          </cell>
          <cell r="AJ10">
            <v>1.0032961040185806E-2</v>
          </cell>
          <cell r="AK10">
            <v>4.310990629646497</v>
          </cell>
          <cell r="AP10">
            <v>327923.30704855063</v>
          </cell>
          <cell r="AQ10">
            <v>1.4409345995742127</v>
          </cell>
          <cell r="AS10">
            <v>-1.0403663132554567E-2</v>
          </cell>
          <cell r="AT10">
            <v>-5.6803077345776699E-2</v>
          </cell>
          <cell r="AV10">
            <v>5.6616463592610762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AD11">
            <v>-0.14573214545708968</v>
          </cell>
          <cell r="AE11">
            <v>8.203357726998961</v>
          </cell>
          <cell r="AI11">
            <v>1.776493849310689E-2</v>
          </cell>
          <cell r="AJ11">
            <v>1.9028897694407854E-2</v>
          </cell>
          <cell r="AK11">
            <v>4.1003129562455118</v>
          </cell>
          <cell r="AP11">
            <v>327923.30704855063</v>
          </cell>
          <cell r="AQ11">
            <v>1.4229978744515255</v>
          </cell>
          <cell r="AS11">
            <v>-2.0020420002507078E-2</v>
          </cell>
          <cell r="AT11">
            <v>-0.12585589249093634</v>
          </cell>
          <cell r="AV11">
            <v>6.6139350009707902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AD12">
            <v>-0.2816048182329749</v>
          </cell>
          <cell r="AE12">
            <v>9.2076430177192403</v>
          </cell>
          <cell r="AI12">
            <v>3.0583811480424793E-2</v>
          </cell>
          <cell r="AJ12">
            <v>2.6412033684107494E-2</v>
          </cell>
          <cell r="AK12">
            <v>3.9274057902103929</v>
          </cell>
          <cell r="AP12">
            <v>327923.30704855063</v>
          </cell>
          <cell r="AQ12">
            <v>1.4077529432683171</v>
          </cell>
          <cell r="AS12">
            <v>-2.7638467778339365E-2</v>
          </cell>
          <cell r="AT12">
            <v>-0.19968372867261963</v>
          </cell>
          <cell r="AV12">
            <v>7.5603314406179996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AD13">
            <v>-0.35619294230078413</v>
          </cell>
          <cell r="AE13">
            <v>10.190712166579036</v>
          </cell>
          <cell r="AI13">
            <v>3.4952703646064814E-2</v>
          </cell>
          <cell r="AJ13">
            <v>3.269295115061388E-2</v>
          </cell>
          <cell r="AK13">
            <v>3.780311704343732</v>
          </cell>
          <cell r="AP13">
            <v>327923.30704855063</v>
          </cell>
          <cell r="AQ13">
            <v>1.3943824330424046</v>
          </cell>
          <cell r="AS13">
            <v>-3.4409394234275512E-2</v>
          </cell>
          <cell r="AT13">
            <v>-0.278272348708127</v>
          </cell>
          <cell r="AV13">
            <v>8.5116925488356401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AD14">
            <v>-0.44622018099411775</v>
          </cell>
          <cell r="AE14">
            <v>11.186873665065443</v>
          </cell>
          <cell r="AI14">
            <v>3.9887835900711176E-2</v>
          </cell>
          <cell r="AJ14">
            <v>3.8113719174247995E-2</v>
          </cell>
          <cell r="AK14">
            <v>3.6533616335326289</v>
          </cell>
          <cell r="AP14">
            <v>327923.30704855063</v>
          </cell>
          <cell r="AQ14">
            <v>1.3825255493784567</v>
          </cell>
          <cell r="AS14">
            <v>-4.0186257097885772E-2</v>
          </cell>
          <cell r="AT14">
            <v>-0.36071979604571852</v>
          </cell>
          <cell r="AV14">
            <v>9.4643032446290967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AD15">
            <v>-0.54446467565305579</v>
          </cell>
          <cell r="AE15">
            <v>12.189923798057709</v>
          </cell>
          <cell r="AI15">
            <v>4.4665141855916156E-2</v>
          </cell>
          <cell r="AJ15">
            <v>4.2689380334441585E-2</v>
          </cell>
          <cell r="AK15">
            <v>3.546203292544488</v>
          </cell>
          <cell r="AP15">
            <v>327923.30704855063</v>
          </cell>
          <cell r="AQ15">
            <v>1.3722742280835523</v>
          </cell>
          <cell r="AS15">
            <v>-4.3350178404789608E-2</v>
          </cell>
          <cell r="AT15">
            <v>-0.44316836178921731</v>
          </cell>
          <cell r="AV15">
            <v>10.381232014081771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AD16">
            <v>-0.62930760686620069</v>
          </cell>
          <cell r="AE16">
            <v>13.186169417201416</v>
          </cell>
          <cell r="AI16">
            <v>4.7724823408173883E-2</v>
          </cell>
          <cell r="AJ16">
            <v>4.6677154953498778E-2</v>
          </cell>
          <cell r="AK16">
            <v>3.4528127862433831</v>
          </cell>
          <cell r="AP16">
            <v>327923.30704855063</v>
          </cell>
          <cell r="AQ16">
            <v>1.3631487756058986</v>
          </cell>
          <cell r="AS16">
            <v>-4.6408634324423791E-2</v>
          </cell>
          <cell r="AT16">
            <v>-0.52645413350023662</v>
          </cell>
          <cell r="AV16">
            <v>11.278625143814052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AD17">
            <v>-0.78874501246859596</v>
          </cell>
          <cell r="AE17">
            <v>14.215500696200856</v>
          </cell>
          <cell r="AI17">
            <v>5.5484856237205275E-2</v>
          </cell>
          <cell r="AJ17">
            <v>5.0184847024399848E-2</v>
          </cell>
          <cell r="AK17">
            <v>3.3706654309529607</v>
          </cell>
          <cell r="AP17">
            <v>327923.30704855063</v>
          </cell>
          <cell r="AQ17">
            <v>1.3549676039638074</v>
          </cell>
          <cell r="AS17">
            <v>-4.8730932208762442E-2</v>
          </cell>
          <cell r="AT17">
            <v>-0.60998430860234198</v>
          </cell>
          <cell r="AV17">
            <v>12.154750781760283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AD18">
            <v>-0.90299144530498499</v>
          </cell>
          <cell r="AE18">
            <v>15.2256821864807</v>
          </cell>
          <cell r="AI18">
            <v>5.9307125568848124E-2</v>
          </cell>
          <cell r="AJ18">
            <v>5.3245840573397207E-2</v>
          </cell>
          <cell r="AK18">
            <v>3.2989793993605172</v>
          </cell>
          <cell r="AP18">
            <v>327923.30704855063</v>
          </cell>
          <cell r="AQ18">
            <v>1.3477051901862307</v>
          </cell>
          <cell r="AS18">
            <v>-4.9565433993649849E-2</v>
          </cell>
          <cell r="AT18">
            <v>-0.69189441339820434</v>
          </cell>
          <cell r="AV18">
            <v>12.994337321888244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2"/>
  <sheetViews>
    <sheetView tabSelected="1" topLeftCell="AP1" zoomScale="70" zoomScaleNormal="70" workbookViewId="0">
      <selection activeCell="BH56" sqref="BH56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36" max="36" width="10.33203125" customWidth="1"/>
    <col min="37" max="37" width="10.21875" style="4" customWidth="1"/>
    <col min="42" max="42" width="12.77734375" bestFit="1" customWidth="1"/>
    <col min="43" max="43" width="12.77734375" customWidth="1"/>
    <col min="45" max="45" width="12.44140625" customWidth="1"/>
    <col min="46" max="46" width="11.21875" customWidth="1"/>
    <col min="53" max="1016" width="11.5546875" style="1"/>
    <col min="1017" max="16384" width="8.88671875" style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31</v>
      </c>
      <c r="AD1" t="s">
        <v>32</v>
      </c>
      <c r="AE1" t="s">
        <v>28</v>
      </c>
      <c r="AF1" t="s">
        <v>33</v>
      </c>
      <c r="AG1" t="s">
        <v>34</v>
      </c>
      <c r="AH1" t="s">
        <v>35</v>
      </c>
      <c r="AI1" t="s">
        <v>51</v>
      </c>
      <c r="AJ1" t="s">
        <v>52</v>
      </c>
      <c r="AK1" s="4" t="s">
        <v>50</v>
      </c>
      <c r="AL1" t="s">
        <v>36</v>
      </c>
      <c r="AM1" t="s">
        <v>37</v>
      </c>
      <c r="AN1" t="s">
        <v>53</v>
      </c>
      <c r="AO1" t="s">
        <v>38</v>
      </c>
      <c r="AP1" t="s">
        <v>39</v>
      </c>
      <c r="AQ1" t="s">
        <v>49</v>
      </c>
      <c r="AR1" t="s">
        <v>46</v>
      </c>
      <c r="AS1" t="s">
        <v>40</v>
      </c>
      <c r="AT1" t="s">
        <v>47</v>
      </c>
      <c r="AU1" t="s">
        <v>41</v>
      </c>
      <c r="AV1" t="s">
        <v>48</v>
      </c>
      <c r="AW1" t="s">
        <v>42</v>
      </c>
      <c r="AX1" t="s">
        <v>43</v>
      </c>
      <c r="AY1" t="s">
        <v>44</v>
      </c>
      <c r="AZ1" t="s">
        <v>45</v>
      </c>
    </row>
    <row r="2" spans="1:52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0.0762*AL2^0.2606-0.5912</f>
        <v>1.9179218393023945E-3</v>
      </c>
      <c r="AD2">
        <f>AB2-AC2</f>
        <v>-1.9179253740304603E-3</v>
      </c>
      <c r="AE2">
        <f>P2-AB2/3</f>
        <v>1.1782426886005244E-9</v>
      </c>
      <c r="AF2">
        <f t="shared" ref="AF2:AF18" si="1">AB2-P2/2</f>
        <v>-3.5347280658015734E-9</v>
      </c>
      <c r="AL2">
        <f>(X2+Y2+Z2)/3</f>
        <v>2628.7363384566665</v>
      </c>
      <c r="AM2">
        <f>Z2-(Y2+X2)/2</f>
        <v>3314.2031082350004</v>
      </c>
      <c r="AO2">
        <f t="shared" ref="AO2:AO18" si="2">1/(2+AN2*AR2-2*0.33*(1+AN2+AR2))</f>
        <v>0.74626865671641796</v>
      </c>
      <c r="AP2">
        <f>(3*(1-2*0.33))/(0.0762*0.2606*(AL2)^(0.2606-1))</f>
        <v>17347.294124695229</v>
      </c>
      <c r="AQ2" s="4">
        <f>1.35*(AL2/3255000)^-0.0723</f>
        <v>2.2591418202119011</v>
      </c>
      <c r="AT2" s="3" t="e">
        <f>(1+2*AN2)*AL2*(1-AQ2/3)/(2*AO2*AP2*AN2)</f>
        <v>#DIV/0!</v>
      </c>
      <c r="AV2" s="3">
        <v>0</v>
      </c>
    </row>
    <row r="3" spans="1:52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3">
        <f t="shared" ref="AC3:AC18" si="3">0.0762*AL3^0.2606-0.5912</f>
        <v>0.51455954171665619</v>
      </c>
      <c r="AD3" s="3">
        <f t="shared" ref="AD3:AD18" si="4">AB3-AC3</f>
        <v>-1.4551771634487842E-3</v>
      </c>
      <c r="AE3" s="3">
        <f t="shared" ref="AE3:AE18" si="5">P3-AB3/3</f>
        <v>0.83001552430559766</v>
      </c>
      <c r="AF3" s="3">
        <f t="shared" si="1"/>
        <v>1.2579208308207357E-2</v>
      </c>
      <c r="AG3" s="3">
        <f t="shared" ref="AG3:AH18" si="6">AD3-AD2</f>
        <v>4.6274821058167603E-4</v>
      </c>
      <c r="AH3" s="3">
        <f t="shared" si="6"/>
        <v>0.83001552312735494</v>
      </c>
      <c r="AI3" s="3">
        <f>-AD3/AE3</f>
        <v>1.7531927064451057E-3</v>
      </c>
      <c r="AJ3" s="3">
        <f>-0.0427*AK3-0.1047*(232)^0.2917+0.9625</f>
        <v>-0.10749107502711996</v>
      </c>
      <c r="AK3" s="4">
        <f>AQ3^4</f>
        <v>13.048653016594299</v>
      </c>
      <c r="AL3" s="3">
        <f>(X3+Y3+Z3)/3</f>
        <v>28695.360281533332</v>
      </c>
      <c r="AM3" s="3">
        <f>Z3-(Y3+X3)/2</f>
        <v>36941.832404799999</v>
      </c>
      <c r="AN3">
        <f>(-2*AJ3-3)/(-2*AJ3+6)</f>
        <v>-0.44811357180188427</v>
      </c>
      <c r="AO3" s="3">
        <f t="shared" si="2"/>
        <v>-0.19159382877431366</v>
      </c>
      <c r="AP3" s="3">
        <v>101572.6414392595</v>
      </c>
      <c r="AQ3" s="3">
        <f>1.35*(AL3/3255000)^-0.0723</f>
        <v>1.9006030448310756</v>
      </c>
      <c r="AR3" s="3">
        <f>(2*AQ3+3)/(3-AQ3)</f>
        <v>6.1863060996172514</v>
      </c>
      <c r="AS3" s="3">
        <f>(1+2*AN3)*(AL3-AL2)*(1-AQ3/3)/(2*AO3*AP3*AN3)</f>
        <v>5.6836257956123987E-2</v>
      </c>
      <c r="AT3" s="3">
        <f>(1+2*AN3)*AL3*(1-AQ3/3)/(2*AO3*AP3*AN3)</f>
        <v>6.2568014280127843E-2</v>
      </c>
      <c r="AU3" s="3">
        <f>(1-AN3)*(AL3-AL2)*(1-AQ3/3)/(3*AO3*AP3*AN3)</f>
        <v>0.52875327502105773</v>
      </c>
      <c r="AV3" s="3">
        <f>(1-AN3)*(AL3)*(1-AQ3/3)/(3*AO3*AP3*AN3)</f>
        <v>0.58207636554329634</v>
      </c>
      <c r="AW3" s="3">
        <f>AO3*AP3*(AN3*0.01*((AD3-AD2)/3+(AE3-AE2))-2*0.01*((AD3-AD2)/3-(AE3-AE2)/2))</f>
        <v>-89.070938314540697</v>
      </c>
      <c r="AX3" s="3">
        <f>AO3*AP3*(AN3*AR3*0.01*((AD3-AD2)/3+(AE3-AE2))-2*AR3*0.01*((AD3-AD2)/3-(AE3-AE2)/2))</f>
        <v>-551.02008899387522</v>
      </c>
      <c r="AY3" s="3">
        <f t="shared" ref="AY3:AY18" si="7">AW3+(AL2-1.35*(AL2/3255000)^-0.0723*AL2/3)</f>
        <v>560.10266796940516</v>
      </c>
      <c r="AZ3" s="3">
        <f t="shared" ref="AZ3:AZ18" si="8">AX3+(AL2+2*1.35*(AL2/3255000)^-0.0723*AL2/3)</f>
        <v>6036.8417138082332</v>
      </c>
    </row>
    <row r="4" spans="1:52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>
        <f t="shared" si="3"/>
        <v>0.84345742975410176</v>
      </c>
      <c r="AD4">
        <f t="shared" si="4"/>
        <v>-0.1167508869937437</v>
      </c>
      <c r="AE4">
        <f t="shared" si="5"/>
        <v>1.7589948652665472</v>
      </c>
      <c r="AF4">
        <f t="shared" si="1"/>
        <v>-0.2739086469996419</v>
      </c>
      <c r="AG4">
        <f t="shared" si="6"/>
        <v>-0.11529570983029491</v>
      </c>
      <c r="AH4">
        <f t="shared" si="6"/>
        <v>0.92897934096094958</v>
      </c>
      <c r="AI4" s="3">
        <f t="shared" ref="AI4:AI18" si="9">-AD4/AE4</f>
        <v>6.6373637182876019E-2</v>
      </c>
      <c r="AJ4" s="3">
        <f t="shared" ref="AJ4:AJ18" si="10">-0.0427*AK4-0.1047*(232)^0.2917+0.9625</f>
        <v>3.2341561801961016E-2</v>
      </c>
      <c r="AK4" s="4">
        <f t="shared" ref="AK4:AK18" si="11">AQ4^4</f>
        <v>9.7738840042036443</v>
      </c>
      <c r="AL4">
        <f>(X4+Y4+Z4)/3</f>
        <v>77940.330432899995</v>
      </c>
      <c r="AM4">
        <f>Z4-(Y4+X4)/2</f>
        <v>105287.11828364999</v>
      </c>
      <c r="AN4">
        <f t="shared" ref="AN4:AN18" si="12">(-2*AJ4-3)/(-2*AJ4+6)</f>
        <v>-0.51634701018099594</v>
      </c>
      <c r="AO4">
        <f t="shared" si="2"/>
        <v>-0.21925296188679799</v>
      </c>
      <c r="AP4" s="3">
        <v>101572.6414392595</v>
      </c>
      <c r="AQ4" s="3">
        <f t="shared" ref="AQ4:AQ18" si="13">1.35*(AL4/3255000)^-0.0723</f>
        <v>1.7681405943526642</v>
      </c>
      <c r="AR4">
        <f t="shared" ref="AR4:AR18" si="14">(2*AQ4+3)/(3-AQ4)</f>
        <v>5.3060285603538873</v>
      </c>
      <c r="AS4">
        <f t="shared" ref="AS4:AS18" si="15">(1+2*AN4)*(AL4-AL3)*(1-AQ4/3)/(2*AO4*AP4*AN4)</f>
        <v>-2.8745920393574698E-2</v>
      </c>
      <c r="AT4" s="3">
        <f t="shared" ref="AT4:AT18" si="16">(1+2*AN4)*AL4*(1-AQ4/3)/(2*AO4*AP4*AN4)</f>
        <v>-4.5496352768342019E-2</v>
      </c>
      <c r="AU4">
        <f t="shared" ref="AU4:AU18" si="17">(1-AN4)*(AL4-AL3)*(1-AQ4/3)/(3*AO4*AP4*AN4)</f>
        <v>0.88882288893764905</v>
      </c>
      <c r="AV4" s="3">
        <f t="shared" ref="AV4:AV18" si="18">(1-AN4)*(AL4)*(1-AQ4/3)/(3*AO4*AP4*AN4)</f>
        <v>1.4067456929548487</v>
      </c>
      <c r="AW4">
        <f>AO4*AP4*(AN4*0.01*((AD4-AD3)/3+(AE4-AE3))-2*0.01*((AD4-AD3)/3-(AE4-AE3)/2))</f>
        <v>-121.59735193582119</v>
      </c>
      <c r="AX4">
        <f>AO4*AP4*(AN4*AR4*0.01*((AD4-AD3)/3+(AE4-AE3))-2*AR4*0.01*((AD4-AD3)/3-(AE4-AE3)/2))</f>
        <v>-645.1990222348702</v>
      </c>
      <c r="AY4">
        <f t="shared" si="7"/>
        <v>10394.266555061857</v>
      </c>
      <c r="AZ4">
        <f t="shared" si="8"/>
        <v>64409.154008369776</v>
      </c>
    </row>
    <row r="5" spans="1:52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>
        <f t="shared" si="3"/>
        <v>1.0800553959536521</v>
      </c>
      <c r="AD5">
        <f t="shared" si="4"/>
        <v>-0.30416734845493365</v>
      </c>
      <c r="AE5">
        <f t="shared" si="5"/>
        <v>2.7416603735437604</v>
      </c>
      <c r="AF5">
        <f t="shared" si="1"/>
        <v>-0.72425681385628149</v>
      </c>
      <c r="AG5">
        <f t="shared" si="6"/>
        <v>-0.18741646146118995</v>
      </c>
      <c r="AH5">
        <f t="shared" si="6"/>
        <v>0.98266550827721311</v>
      </c>
      <c r="AI5" s="3">
        <f t="shared" si="9"/>
        <v>0.110942752570691</v>
      </c>
      <c r="AJ5" s="3">
        <f t="shared" si="10"/>
        <v>9.7376524641012652E-2</v>
      </c>
      <c r="AK5" s="4">
        <f t="shared" si="11"/>
        <v>8.2508169587925995</v>
      </c>
      <c r="AL5">
        <f>(X5+Y5+Z5)/3</f>
        <v>140008.51703866667</v>
      </c>
      <c r="AM5">
        <f>Z5-(Y5+X5)/2</f>
        <v>191961.85133899999</v>
      </c>
      <c r="AN5">
        <f t="shared" si="12"/>
        <v>-0.55032164460926303</v>
      </c>
      <c r="AO5">
        <f t="shared" si="2"/>
        <v>-0.23685145734880367</v>
      </c>
      <c r="AP5" s="3">
        <v>101572.6414392595</v>
      </c>
      <c r="AQ5" s="3">
        <f t="shared" si="13"/>
        <v>1.6948225671202617</v>
      </c>
      <c r="AR5">
        <f t="shared" si="14"/>
        <v>4.8956141695941184</v>
      </c>
      <c r="AS5">
        <f t="shared" si="15"/>
        <v>-0.10263672421414564</v>
      </c>
      <c r="AT5" s="3">
        <f t="shared" si="16"/>
        <v>-0.23151982258160644</v>
      </c>
      <c r="AU5">
        <f t="shared" si="17"/>
        <v>1.0540191754894237</v>
      </c>
      <c r="AV5" s="3">
        <f t="shared" si="18"/>
        <v>2.3775732748229137</v>
      </c>
      <c r="AW5">
        <f>AO5*AP5*(AN5*0.01*((AD5-AD4)/3+(AE5-AE4))-2*0.01*((AD5-AD4)/3-(AE5-AE4)/2))</f>
        <v>-144.63626374376585</v>
      </c>
      <c r="AX5">
        <f>AO5*AP5*(AN5*AR5*0.01*((AD5-AD4)/3+(AE5-AE4))-2*AR5*0.01*((AD5-AD4)/3-(AE5-AE4)/2))</f>
        <v>-708.0833422211324</v>
      </c>
      <c r="AY5">
        <f t="shared" si="7"/>
        <v>31859.206777265947</v>
      </c>
      <c r="AZ5">
        <f t="shared" si="8"/>
        <v>169105.22187445944</v>
      </c>
    </row>
    <row r="6" spans="1:52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>
        <f t="shared" si="3"/>
        <v>1.2745677676165852</v>
      </c>
      <c r="AD6">
        <f t="shared" si="4"/>
        <v>-0.54541233476474948</v>
      </c>
      <c r="AE6">
        <f t="shared" si="5"/>
        <v>3.7576796987193877</v>
      </c>
      <c r="AF6">
        <f t="shared" si="1"/>
        <v>-1.2712103219831641</v>
      </c>
      <c r="AG6">
        <f t="shared" si="6"/>
        <v>-0.24124498630981583</v>
      </c>
      <c r="AH6">
        <f t="shared" si="6"/>
        <v>1.0160193251756273</v>
      </c>
      <c r="AI6" s="3">
        <f t="shared" si="9"/>
        <v>0.14514604183816554</v>
      </c>
      <c r="AJ6" s="3">
        <f t="shared" si="10"/>
        <v>0.13789614485098223</v>
      </c>
      <c r="AK6" s="4">
        <f t="shared" si="11"/>
        <v>7.3018797173413237</v>
      </c>
      <c r="AL6">
        <f>(X6+Y6+Z6)/3</f>
        <v>213616.09823266664</v>
      </c>
      <c r="AM6">
        <f>Z6-(Y6+X6)/2</f>
        <v>298529.42221550003</v>
      </c>
      <c r="AN6">
        <f t="shared" si="12"/>
        <v>-0.57226999009988899</v>
      </c>
      <c r="AO6">
        <f t="shared" si="2"/>
        <v>-0.25027780637268499</v>
      </c>
      <c r="AP6" s="3">
        <v>101572.6414392595</v>
      </c>
      <c r="AQ6" s="3">
        <f t="shared" si="13"/>
        <v>1.6438366865755476</v>
      </c>
      <c r="AR6">
        <f t="shared" si="14"/>
        <v>4.6363688730629873</v>
      </c>
      <c r="AS6">
        <f t="shared" si="15"/>
        <v>-0.16529937841753412</v>
      </c>
      <c r="AT6" s="3">
        <f t="shared" si="16"/>
        <v>-0.47971428601592203</v>
      </c>
      <c r="AU6">
        <f t="shared" si="17"/>
        <v>1.1987237104863595</v>
      </c>
      <c r="AV6" s="3">
        <f t="shared" si="18"/>
        <v>3.478808537644948</v>
      </c>
      <c r="AW6">
        <f>AO6*AP6*(AN6*0.01*((AD6-AD5)/3+(AE6-AE5))-2*0.01*((AD6-AD5)/3-(AE6-AE5)/2))</f>
        <v>-163.06060742634443</v>
      </c>
      <c r="AX6">
        <f>AO6*AP6*(AN6*AR6*0.01*((AD6-AD5)/3+(AE6-AE5))-2*AR6*0.01*((AD6-AD5)/3-(AE6-AE5)/2))</f>
        <v>-756.00912469424691</v>
      </c>
      <c r="AY6">
        <f t="shared" si="7"/>
        <v>60748.925009182341</v>
      </c>
      <c r="AZ6">
        <f t="shared" si="8"/>
        <v>297445.57075808838</v>
      </c>
    </row>
    <row r="7" spans="1:52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>
        <f t="shared" si="3"/>
        <v>1.4369641262391359</v>
      </c>
      <c r="AD7">
        <f t="shared" si="4"/>
        <v>-0.80371455369479938</v>
      </c>
      <c r="AE7">
        <f t="shared" si="5"/>
        <v>4.7930546241118881</v>
      </c>
      <c r="AF7">
        <f t="shared" si="1"/>
        <v>-1.8688193349356634</v>
      </c>
      <c r="AG7">
        <f t="shared" si="6"/>
        <v>-0.2583022189300499</v>
      </c>
      <c r="AH7">
        <f t="shared" si="6"/>
        <v>1.0353749253925004</v>
      </c>
      <c r="AI7" s="3">
        <f t="shared" si="9"/>
        <v>0.16768316172564396</v>
      </c>
      <c r="AJ7" s="3">
        <f t="shared" si="10"/>
        <v>0.16547650184818607</v>
      </c>
      <c r="AK7" s="4">
        <f t="shared" si="11"/>
        <v>6.6559697174068058</v>
      </c>
      <c r="AL7">
        <f>(X7+Y7+Z7)/3</f>
        <v>294251.59353300004</v>
      </c>
      <c r="AM7">
        <f>Z7-(Y7+X7)/2</f>
        <v>415580.73930900003</v>
      </c>
      <c r="AN7">
        <f t="shared" si="12"/>
        <v>-0.58756842302916945</v>
      </c>
      <c r="AO7">
        <f t="shared" si="2"/>
        <v>-0.26089940590191629</v>
      </c>
      <c r="AP7" s="3">
        <v>101572.6414392595</v>
      </c>
      <c r="AQ7" s="3">
        <f t="shared" si="13"/>
        <v>1.6062118822100988</v>
      </c>
      <c r="AR7">
        <f t="shared" si="14"/>
        <v>4.4572225039994597</v>
      </c>
      <c r="AS7">
        <f t="shared" si="15"/>
        <v>-0.21068858434821075</v>
      </c>
      <c r="AT7" s="3">
        <f t="shared" si="16"/>
        <v>-0.76883575220522737</v>
      </c>
      <c r="AU7">
        <f t="shared" si="17"/>
        <v>1.2732235815663042</v>
      </c>
      <c r="AV7" s="3">
        <f t="shared" si="18"/>
        <v>4.6461929253893928</v>
      </c>
      <c r="AW7">
        <f>AO7*AP7*(AN7*0.01*((AD7-AD6)/3+(AE7-AE6))-2*0.01*((AD7-AD6)/3-(AE7-AE6)/2))</f>
        <v>-172.20198140465678</v>
      </c>
      <c r="AX7">
        <f>AO7*AP7*(AN7*AR7*0.01*((AD7-AD6)/3+(AE7-AE6))-2*AR7*0.01*((AD7-AD6)/3-(AE7-AE6)/2))</f>
        <v>-767.54254675013271</v>
      </c>
      <c r="AY7">
        <f t="shared" si="7"/>
        <v>96393.903211934186</v>
      </c>
      <c r="AZ7">
        <f t="shared" si="8"/>
        <v>446948.54176457215</v>
      </c>
    </row>
    <row r="8" spans="1:52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>
        <f t="shared" si="3"/>
        <v>1.5732453077416311</v>
      </c>
      <c r="AD8">
        <f t="shared" si="4"/>
        <v>-1.0775446691335768</v>
      </c>
      <c r="AE8">
        <f t="shared" si="5"/>
        <v>5.8349244772073154</v>
      </c>
      <c r="AF8">
        <f t="shared" si="1"/>
        <v>-2.5043783730969458</v>
      </c>
      <c r="AG8">
        <f t="shared" si="6"/>
        <v>-0.27383011543877744</v>
      </c>
      <c r="AH8">
        <f t="shared" si="6"/>
        <v>1.0418698530954273</v>
      </c>
      <c r="AI8" s="3">
        <f t="shared" si="9"/>
        <v>0.18467157087340852</v>
      </c>
      <c r="AJ8" s="3">
        <f t="shared" si="10"/>
        <v>0.18526533856077243</v>
      </c>
      <c r="AK8" s="4">
        <f t="shared" si="11"/>
        <v>6.1925309185171971</v>
      </c>
      <c r="AL8">
        <f>(X8+Y8+Z8)/3</f>
        <v>377657.08791199996</v>
      </c>
      <c r="AM8">
        <f>Z8-(Y8+X8)/2</f>
        <v>535462.88494200003</v>
      </c>
      <c r="AN8">
        <f t="shared" si="12"/>
        <v>-0.59872973522096196</v>
      </c>
      <c r="AO8">
        <f t="shared" si="2"/>
        <v>-0.26945641337033904</v>
      </c>
      <c r="AP8" s="3">
        <v>101572.6414392595</v>
      </c>
      <c r="AQ8" s="3">
        <f t="shared" si="13"/>
        <v>1.5774915657347806</v>
      </c>
      <c r="AR8">
        <f t="shared" si="14"/>
        <v>4.3268517663649897</v>
      </c>
      <c r="AS8">
        <f t="shared" si="15"/>
        <v>-0.23827590614771002</v>
      </c>
      <c r="AT8" s="3">
        <f t="shared" si="16"/>
        <v>-1.0789047592767971</v>
      </c>
      <c r="AU8">
        <f t="shared" si="17"/>
        <v>1.2861332184355052</v>
      </c>
      <c r="AV8" s="3">
        <f t="shared" si="18"/>
        <v>5.8235650967322403</v>
      </c>
      <c r="AW8">
        <f>AO8*AP8*(AN8*0.01*((AD8-AD7)/3+(AE8-AE7))-2*0.01*((AD8-AD7)/3-(AE8-AE7)/2))</f>
        <v>-179.34480066496562</v>
      </c>
      <c r="AX8">
        <f>AO8*AP8*(AN8*AR8*0.01*((AD8-AD7)/3+(AE8-AE7))-2*AR8*0.01*((AD8-AD7)/3-(AE8-AE7)/2))</f>
        <v>-775.99836754558351</v>
      </c>
      <c r="AY8">
        <f t="shared" si="7"/>
        <v>136528.78010168142</v>
      </c>
      <c r="AZ8">
        <f t="shared" si="8"/>
        <v>608562.53242676181</v>
      </c>
    </row>
    <row r="9" spans="1:52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>
        <f t="shared" si="3"/>
        <v>1.6943575134402502</v>
      </c>
      <c r="AD9">
        <f t="shared" si="4"/>
        <v>-1.4252934378493534</v>
      </c>
      <c r="AE9">
        <f t="shared" si="5"/>
        <v>6.914758087843035</v>
      </c>
      <c r="AF9">
        <f t="shared" si="1"/>
        <v>-3.2331589809291033</v>
      </c>
      <c r="AG9">
        <f t="shared" si="6"/>
        <v>-0.34774876871577654</v>
      </c>
      <c r="AH9">
        <f t="shared" si="6"/>
        <v>1.0798336106357196</v>
      </c>
      <c r="AI9" s="3">
        <f t="shared" si="9"/>
        <v>0.20612339864140558</v>
      </c>
      <c r="AJ9" s="3">
        <f t="shared" si="10"/>
        <v>0.20076886892871393</v>
      </c>
      <c r="AK9" s="4">
        <f t="shared" si="11"/>
        <v>5.8294505820314475</v>
      </c>
      <c r="AL9">
        <f>(X9+Y9+Z9)/3</f>
        <v>465406.69704500004</v>
      </c>
      <c r="AM9">
        <f>Z9-(Y9+X9)/2</f>
        <v>661076.72058750002</v>
      </c>
      <c r="AN9">
        <f t="shared" si="12"/>
        <v>-0.60758429343339626</v>
      </c>
      <c r="AO9">
        <f t="shared" si="2"/>
        <v>-0.27681710063545395</v>
      </c>
      <c r="AP9" s="3">
        <v>101572.6414392595</v>
      </c>
      <c r="AQ9" s="3">
        <f t="shared" si="13"/>
        <v>1.5538421792488497</v>
      </c>
      <c r="AR9">
        <f t="shared" si="14"/>
        <v>4.2233871510132284</v>
      </c>
      <c r="AS9">
        <f t="shared" si="15"/>
        <v>-0.26638655277588263</v>
      </c>
      <c r="AT9" s="3">
        <f t="shared" si="16"/>
        <v>-1.4128619704358609</v>
      </c>
      <c r="AU9">
        <f t="shared" si="17"/>
        <v>1.3268319645236792</v>
      </c>
      <c r="AV9" s="3">
        <f t="shared" si="18"/>
        <v>7.0372562139477877</v>
      </c>
      <c r="AW9">
        <f>AO9*AP9*(AN9*0.01*((AD9-AD8)/3+(AE9-AE8))-2*0.01*((AD9-AD8)/3-(AE9-AE8)/2))</f>
        <v>-204.13116811726655</v>
      </c>
      <c r="AX9">
        <f>AO9*AP9*(AN9*AR9*0.01*((AD9-AD8)/3+(AE9-AE8))-2*AR9*0.01*((AD9-AD8)/3-(AE9-AE8)/2))</f>
        <v>-862.12495254778457</v>
      </c>
      <c r="AY9">
        <f t="shared" si="7"/>
        <v>178869.33310350319</v>
      </c>
      <c r="AZ9">
        <f t="shared" si="8"/>
        <v>773962.2102402111</v>
      </c>
    </row>
    <row r="10" spans="1:52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>
        <f t="shared" si="3"/>
        <v>1.8017990946664553</v>
      </c>
      <c r="AD10">
        <f t="shared" si="4"/>
        <v>-1.7511595625846244</v>
      </c>
      <c r="AE10">
        <f t="shared" si="5"/>
        <v>7.9833701226127234</v>
      </c>
      <c r="AF10">
        <f t="shared" si="1"/>
        <v>-3.9494854512381692</v>
      </c>
      <c r="AG10">
        <f t="shared" si="6"/>
        <v>-0.32586612473527099</v>
      </c>
      <c r="AH10">
        <f t="shared" si="6"/>
        <v>1.0686120347696884</v>
      </c>
      <c r="AI10" s="3">
        <f t="shared" si="9"/>
        <v>0.21935091768130638</v>
      </c>
      <c r="AJ10" s="3">
        <f t="shared" si="10"/>
        <v>0.2131403966004265</v>
      </c>
      <c r="AK10" s="4">
        <f t="shared" si="11"/>
        <v>5.539719254825064</v>
      </c>
      <c r="AL10">
        <f>(X10+Y10+Z10)/3</f>
        <v>555121.68472466664</v>
      </c>
      <c r="AM10">
        <f>Z10-(Y10+X10)/2</f>
        <v>789525.62972299999</v>
      </c>
      <c r="AN10">
        <f t="shared" si="12"/>
        <v>-0.61472073961337625</v>
      </c>
      <c r="AO10">
        <f t="shared" si="2"/>
        <v>-0.28317153694607072</v>
      </c>
      <c r="AP10" s="3">
        <v>101572.6414392595</v>
      </c>
      <c r="AQ10" s="3">
        <f t="shared" si="13"/>
        <v>1.5341645347988995</v>
      </c>
      <c r="AR10">
        <f t="shared" si="14"/>
        <v>4.1398432591240892</v>
      </c>
      <c r="AS10">
        <f t="shared" si="15"/>
        <v>-0.2844243014227979</v>
      </c>
      <c r="AT10" s="3">
        <f t="shared" si="16"/>
        <v>-1.7599076973205097</v>
      </c>
      <c r="AU10">
        <f t="shared" si="17"/>
        <v>1.3344457735809101</v>
      </c>
      <c r="AV10" s="3">
        <f t="shared" si="18"/>
        <v>8.2570349187245036</v>
      </c>
      <c r="AW10">
        <f>AO10*AP10*(AN10*0.01*((AD10-AD9)/3+(AE10-AE9))-2*0.01*((AD10-AD9)/3-(AE10-AE9)/2))</f>
        <v>-200.10931231888151</v>
      </c>
      <c r="AX10">
        <f>AO10*AP10*(AN10*AR10*0.01*((AD10-AD9)/3+(AE10-AE9))-2*AR10*0.01*((AD10-AD9)/3-(AE10-AE9)/2))</f>
        <v>-828.42118769127899</v>
      </c>
      <c r="AY10">
        <f t="shared" si="7"/>
        <v>224150.40227487715</v>
      </c>
      <c r="AZ10">
        <f t="shared" si="8"/>
        <v>946690.64677291678</v>
      </c>
    </row>
    <row r="11" spans="1:52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>
        <f t="shared" si="3"/>
        <v>1.8939649736938284</v>
      </c>
      <c r="AD11">
        <f t="shared" si="4"/>
        <v>-2.1131201868599394</v>
      </c>
      <c r="AE11">
        <f t="shared" si="5"/>
        <v>9.0780800075120371</v>
      </c>
      <c r="AF11">
        <f t="shared" si="1"/>
        <v>-4.7216693480611109</v>
      </c>
      <c r="AG11">
        <f t="shared" si="6"/>
        <v>-0.36196062427531506</v>
      </c>
      <c r="AH11">
        <f t="shared" si="6"/>
        <v>1.0947098848993138</v>
      </c>
      <c r="AI11" s="3">
        <f t="shared" si="9"/>
        <v>0.23277170779629058</v>
      </c>
      <c r="AJ11" s="3">
        <f t="shared" si="10"/>
        <v>0.22285577718006799</v>
      </c>
      <c r="AK11" s="4">
        <f t="shared" si="11"/>
        <v>5.312192777550087</v>
      </c>
      <c r="AL11">
        <f>(X11+Y11+Z11)/3</f>
        <v>641753.99755099998</v>
      </c>
      <c r="AM11">
        <f>Z11-(Y11+X11)/2</f>
        <v>908337.65375849989</v>
      </c>
      <c r="AN11">
        <f t="shared" si="12"/>
        <v>-0.62036957354366995</v>
      </c>
      <c r="AO11">
        <f t="shared" si="2"/>
        <v>-0.2885006291400708</v>
      </c>
      <c r="AP11" s="3">
        <v>101572.6414392595</v>
      </c>
      <c r="AQ11" s="3">
        <f t="shared" si="13"/>
        <v>1.5181631886766809</v>
      </c>
      <c r="AR11">
        <f t="shared" si="14"/>
        <v>4.0735432749593823</v>
      </c>
      <c r="AS11">
        <f t="shared" si="15"/>
        <v>-0.28333599755297162</v>
      </c>
      <c r="AT11" s="3">
        <f t="shared" si="16"/>
        <v>-2.0988936246482046</v>
      </c>
      <c r="AU11">
        <f t="shared" si="17"/>
        <v>1.2713872673089179</v>
      </c>
      <c r="AV11" s="3">
        <f t="shared" si="18"/>
        <v>9.4181701331991672</v>
      </c>
      <c r="AW11">
        <f>AO11*AP11*(AN11*0.01*((AD11-AD10)/3+(AE11-AE10))-2*0.01*((AD11-AD10)/3-(AE11-AE10)/2))</f>
        <v>-214.42801414696038</v>
      </c>
      <c r="AX11">
        <f>AO11*AP11*(AN11*AR11*0.01*((AD11-AD10)/3+(AE11-AE10))-2*AR11*0.01*((AD11-AD10)/3-(AE11-AE10)/2))</f>
        <v>-873.48179499124592</v>
      </c>
      <c r="AY11">
        <f t="shared" si="7"/>
        <v>271024.58964305319</v>
      </c>
      <c r="AZ11">
        <f t="shared" si="8"/>
        <v>1122013.5370646084</v>
      </c>
    </row>
    <row r="12" spans="1:52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>
        <f t="shared" si="3"/>
        <v>1.9750315989996661</v>
      </c>
      <c r="AD12">
        <f t="shared" si="4"/>
        <v>-2.4313435638939067</v>
      </c>
      <c r="AE12">
        <f t="shared" si="5"/>
        <v>10.15510136159808</v>
      </c>
      <c r="AF12">
        <f t="shared" si="1"/>
        <v>-5.4578106515442402</v>
      </c>
      <c r="AG12">
        <f t="shared" si="6"/>
        <v>-0.3182233770339673</v>
      </c>
      <c r="AH12">
        <f t="shared" si="6"/>
        <v>1.0770213540860425</v>
      </c>
      <c r="AI12" s="3">
        <f t="shared" si="9"/>
        <v>0.23942090554488499</v>
      </c>
      <c r="AJ12" s="3">
        <f t="shared" si="10"/>
        <v>0.23079377861864958</v>
      </c>
      <c r="AK12" s="4">
        <f t="shared" si="11"/>
        <v>5.1262911045153903</v>
      </c>
      <c r="AL12">
        <f>(X12+Y12+Z12)/3</f>
        <v>725876.80681533332</v>
      </c>
      <c r="AM12">
        <f>Z12-(Y12+X12)/2</f>
        <v>1022015.2196169998</v>
      </c>
      <c r="AN12">
        <f t="shared" si="12"/>
        <v>-0.62501440494210858</v>
      </c>
      <c r="AO12">
        <f t="shared" si="2"/>
        <v>-0.29310055710905702</v>
      </c>
      <c r="AP12" s="3">
        <v>101572.6414392595</v>
      </c>
      <c r="AQ12" s="3">
        <f t="shared" si="13"/>
        <v>1.5047031015655952</v>
      </c>
      <c r="AR12">
        <f t="shared" si="14"/>
        <v>4.0188715762221641</v>
      </c>
      <c r="AS12">
        <f t="shared" si="15"/>
        <v>-0.28170631709475424</v>
      </c>
      <c r="AT12" s="3">
        <f t="shared" si="16"/>
        <v>-2.4307804708460421</v>
      </c>
      <c r="AU12">
        <f t="shared" si="17"/>
        <v>1.2205975342178936</v>
      </c>
      <c r="AV12" s="3">
        <f t="shared" si="18"/>
        <v>10.532261681379735</v>
      </c>
      <c r="AW12">
        <f>AO12*AP12*(AN12*0.01*((AD12-AD11)/3+(AE12-AE11))-2*0.01*((AD12-AD11)/3-(AE12-AE11)/2))</f>
        <v>-203.13182766587016</v>
      </c>
      <c r="AX12">
        <f>AO12*AP12*(AN12*AR12*0.01*((AD12-AD11)/3+(AE12-AE11))-2*AR12*0.01*((AD12-AD11)/3-(AE12-AE11)/2))</f>
        <v>-816.36072843242437</v>
      </c>
      <c r="AY12">
        <f t="shared" si="7"/>
        <v>316788.43396732316</v>
      </c>
      <c r="AZ12">
        <f t="shared" si="8"/>
        <v>1290462.5003345895</v>
      </c>
    </row>
    <row r="13" spans="1:52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>
        <f t="shared" si="3"/>
        <v>2.045710835603491</v>
      </c>
      <c r="AD13">
        <f t="shared" si="4"/>
        <v>-2.7911336892796275</v>
      </c>
      <c r="AE13">
        <f t="shared" si="5"/>
        <v>11.251465412258712</v>
      </c>
      <c r="AF13">
        <f t="shared" si="1"/>
        <v>-6.2469184175261363</v>
      </c>
      <c r="AG13">
        <f t="shared" si="6"/>
        <v>-0.35979012538572075</v>
      </c>
      <c r="AH13">
        <f t="shared" si="6"/>
        <v>1.0963640506606325</v>
      </c>
      <c r="AI13" s="3">
        <f t="shared" si="9"/>
        <v>0.24806845926385976</v>
      </c>
      <c r="AJ13" s="3">
        <f t="shared" si="10"/>
        <v>0.23729518078156475</v>
      </c>
      <c r="AK13" s="4">
        <f t="shared" si="11"/>
        <v>4.9740334426204216</v>
      </c>
      <c r="AL13">
        <f>(X13+Y13+Z13)/3</f>
        <v>805640.87890000001</v>
      </c>
      <c r="AM13">
        <f>Z13-(Y13+X13)/2</f>
        <v>1126362.078</v>
      </c>
      <c r="AN13">
        <f t="shared" si="12"/>
        <v>-0.62883850952742859</v>
      </c>
      <c r="AO13">
        <f t="shared" si="2"/>
        <v>-0.29704772497771514</v>
      </c>
      <c r="AP13" s="3">
        <v>101572.6414392595</v>
      </c>
      <c r="AQ13" s="3">
        <f t="shared" si="13"/>
        <v>1.4934035357656923</v>
      </c>
      <c r="AR13">
        <f t="shared" si="14"/>
        <v>3.9737296705883605</v>
      </c>
      <c r="AS13">
        <f t="shared" si="15"/>
        <v>-0.27201107803294078</v>
      </c>
      <c r="AT13" s="3">
        <f t="shared" si="16"/>
        <v>-2.7473928831564947</v>
      </c>
      <c r="AU13">
        <f t="shared" si="17"/>
        <v>1.1462983661827195</v>
      </c>
      <c r="AV13" s="3">
        <f t="shared" si="18"/>
        <v>11.577954824483045</v>
      </c>
      <c r="AW13">
        <f>AO13*AP13*(AN13*0.01*((AD13-AD12)/3+(AE13-AE12))-2*0.01*((AD13-AD12)/3-(AE13-AE12)/2))</f>
        <v>-217.90307765254403</v>
      </c>
      <c r="AX13">
        <f>AO13*AP13*(AN13*AR13*0.01*((AD13-AD12)/3+(AE13-AE12))-2*AR13*0.01*((AD13-AD12)/3-(AE13-AE12)/2))</f>
        <v>-865.88792498043392</v>
      </c>
      <c r="AY13">
        <f t="shared" si="7"/>
        <v>361582.54288115998</v>
      </c>
      <c r="AZ13">
        <f t="shared" si="8"/>
        <v>1453163.6406033945</v>
      </c>
    </row>
    <row r="14" spans="1:52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>
        <f t="shared" si="3"/>
        <v>2.101457291573138</v>
      </c>
      <c r="AD14">
        <f t="shared" si="4"/>
        <v>-3.4063827634539514</v>
      </c>
      <c r="AE14">
        <f t="shared" si="5"/>
        <v>12.439201033993605</v>
      </c>
      <c r="AF14">
        <f t="shared" si="1"/>
        <v>-7.3070384102308132</v>
      </c>
      <c r="AG14">
        <f t="shared" si="6"/>
        <v>-0.61524907417432395</v>
      </c>
      <c r="AH14">
        <f t="shared" si="6"/>
        <v>1.1877356217348929</v>
      </c>
      <c r="AI14" s="3">
        <f t="shared" si="9"/>
        <v>0.27384256867824996</v>
      </c>
      <c r="AJ14" s="3">
        <f t="shared" si="10"/>
        <v>0.24216934220418462</v>
      </c>
      <c r="AK14" s="4">
        <f t="shared" si="11"/>
        <v>4.8598844631679636</v>
      </c>
      <c r="AL14">
        <f>(X14+Y14+Z14)/3</f>
        <v>872983.02084666665</v>
      </c>
      <c r="AM14">
        <f>Z14-(Y14+X14)/2</f>
        <v>1207918.70438</v>
      </c>
      <c r="AN14">
        <f t="shared" si="12"/>
        <v>-0.63171730188705866</v>
      </c>
      <c r="AO14">
        <f t="shared" si="2"/>
        <v>-0.30012107325485249</v>
      </c>
      <c r="AP14" s="3">
        <v>101572.6414392595</v>
      </c>
      <c r="AQ14" s="3">
        <f t="shared" si="13"/>
        <v>1.4847607767123541</v>
      </c>
      <c r="AR14">
        <f t="shared" si="14"/>
        <v>3.9396561689265894</v>
      </c>
      <c r="AS14">
        <f t="shared" si="15"/>
        <v>-0.23264498319544133</v>
      </c>
      <c r="AT14" s="3">
        <f t="shared" si="16"/>
        <v>-3.0158696225555883</v>
      </c>
      <c r="AU14">
        <f t="shared" si="17"/>
        <v>0.96067066573310134</v>
      </c>
      <c r="AV14" s="3">
        <f t="shared" si="18"/>
        <v>12.45355665215774</v>
      </c>
      <c r="AW14">
        <f>AO14*AP14*(AN14*0.01*((AD14-AD13)/3+(AE14-AE13))-2*0.01*((AD14-AD13)/3-(AE14-AE13)/2))</f>
        <v>-297.87316042087224</v>
      </c>
      <c r="AX14">
        <f>AO14*AP14*(AN14*AR14*0.01*((AD14-AD13)/3+(AE14-AE13))-2*AR14*0.01*((AD14-AD13)/3-(AE14-AE13)/2))</f>
        <v>-1173.5178340097491</v>
      </c>
      <c r="AY14">
        <f t="shared" si="7"/>
        <v>404294.02670403256</v>
      </c>
      <c r="AZ14">
        <f t="shared" si="8"/>
        <v>1606565.3191370834</v>
      </c>
    </row>
    <row r="15" spans="1:52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>
        <f t="shared" si="3"/>
        <v>2.1093485549506799</v>
      </c>
      <c r="AD15">
        <f t="shared" si="4"/>
        <v>-4.762730777412755</v>
      </c>
      <c r="AE15">
        <f t="shared" si="5"/>
        <v>13.888967988420692</v>
      </c>
      <c r="AF15">
        <f t="shared" si="1"/>
        <v>-9.1556358462620757</v>
      </c>
      <c r="AG15">
        <f t="shared" si="6"/>
        <v>-1.3563480139588036</v>
      </c>
      <c r="AH15">
        <f t="shared" si="6"/>
        <v>1.449766954427087</v>
      </c>
      <c r="AI15" s="3">
        <f t="shared" si="9"/>
        <v>0.34291466301768925</v>
      </c>
      <c r="AJ15" s="3">
        <f t="shared" si="10"/>
        <v>0.24284216785817436</v>
      </c>
      <c r="AK15" s="4">
        <f t="shared" si="11"/>
        <v>4.8441274220909225</v>
      </c>
      <c r="AL15">
        <f>(X15+Y15+Z15)/3</f>
        <v>882841.3188433334</v>
      </c>
      <c r="AM15">
        <f>Z15-(Y15+X15)/2</f>
        <v>1180897.7034100001</v>
      </c>
      <c r="AN15">
        <f t="shared" si="12"/>
        <v>-0.63211548774641357</v>
      </c>
      <c r="AO15">
        <f t="shared" si="2"/>
        <v>-0.30055335979163611</v>
      </c>
      <c r="AP15" s="3">
        <v>101572.6414392595</v>
      </c>
      <c r="AQ15" s="3">
        <f t="shared" si="13"/>
        <v>1.4835558130971578</v>
      </c>
      <c r="AR15">
        <f t="shared" si="14"/>
        <v>3.9349365296334673</v>
      </c>
      <c r="AS15">
        <f t="shared" si="15"/>
        <v>-3.4116626827166804E-2</v>
      </c>
      <c r="AT15" s="3">
        <f t="shared" si="16"/>
        <v>-3.0552502909493819</v>
      </c>
      <c r="AU15">
        <f t="shared" si="17"/>
        <v>0.14048889090420133</v>
      </c>
      <c r="AV15" s="3">
        <f t="shared" si="18"/>
        <v>12.581218154557577</v>
      </c>
      <c r="AW15">
        <f>AO15*AP15*(AN15*0.01*((AD15-AD14)/3+(AE15-AE14))-2*0.01*((AD15-AD14)/3-(AE15-AE14)/2))</f>
        <v>-526.10986566809083</v>
      </c>
      <c r="AX15">
        <f>AO15*AP15*(AN15*AR15*0.01*((AD15-AD14)/3+(AE15-AE14))-2*AR15*0.01*((AD15-AD14)/3-(AE15-AE14)/2))</f>
        <v>-2070.2089290179269</v>
      </c>
      <c r="AY15">
        <f t="shared" si="7"/>
        <v>440399.9282846672</v>
      </c>
      <c r="AZ15">
        <f t="shared" si="8"/>
        <v>1735026.7773103116</v>
      </c>
    </row>
    <row r="16" spans="1:52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>
        <f t="shared" si="3"/>
        <v>2.0490963882599411</v>
      </c>
      <c r="AD16">
        <f t="shared" si="4"/>
        <v>-5.9133247788337284</v>
      </c>
      <c r="AE16">
        <f t="shared" si="5"/>
        <v>15.290569338191263</v>
      </c>
      <c r="AF16">
        <f t="shared" si="1"/>
        <v>-10.865474994573788</v>
      </c>
      <c r="AG16">
        <f t="shared" si="6"/>
        <v>-1.1505940014209735</v>
      </c>
      <c r="AH16">
        <f t="shared" si="6"/>
        <v>1.401601349770571</v>
      </c>
      <c r="AI16" s="3">
        <f t="shared" si="9"/>
        <v>0.3867301895727332</v>
      </c>
      <c r="AJ16" s="3">
        <f t="shared" si="10"/>
        <v>0.2375973893501806</v>
      </c>
      <c r="AK16" s="4">
        <f t="shared" si="11"/>
        <v>4.9669559585778957</v>
      </c>
      <c r="AL16">
        <f>(X16+Y16+Z16)/3</f>
        <v>809617.2979316666</v>
      </c>
      <c r="AM16">
        <f>Z16-(Y16+X16)/2</f>
        <v>1006022.2265975</v>
      </c>
      <c r="AN16">
        <f t="shared" si="12"/>
        <v>-0.62901670547633659</v>
      </c>
      <c r="AO16">
        <f t="shared" si="2"/>
        <v>-0.29723536131646372</v>
      </c>
      <c r="AP16" s="3">
        <v>101572.6414392595</v>
      </c>
      <c r="AQ16" s="3">
        <f t="shared" si="13"/>
        <v>1.4928720162141536</v>
      </c>
      <c r="AR16">
        <f t="shared" si="14"/>
        <v>3.9716229124698175</v>
      </c>
      <c r="AS16">
        <f t="shared" si="15"/>
        <v>0.24991308685530184</v>
      </c>
      <c r="AT16" s="3">
        <f t="shared" si="16"/>
        <v>-2.7632183480013386</v>
      </c>
      <c r="AU16">
        <f t="shared" si="17"/>
        <v>-1.051834313242263</v>
      </c>
      <c r="AV16" s="3">
        <f t="shared" si="18"/>
        <v>11.629834635635643</v>
      </c>
      <c r="AW16">
        <f>AO16*AP16*(AN16*0.01*((AD16-AD15)/3+(AE16-AE15))-2*0.01*((AD16-AD15)/3-(AE16-AE15)/2))</f>
        <v>-461.40301388720758</v>
      </c>
      <c r="AX16">
        <f>AO16*AP16*(AN16*AR16*0.01*((AD16-AD15)/3+(AE16-AE15))-2*AR16*0.01*((AD16-AD15)/3-(AE16-AE15)/2))</f>
        <v>-1832.518781837063</v>
      </c>
      <c r="AY16">
        <f t="shared" si="7"/>
        <v>445798.45895864995</v>
      </c>
      <c r="AZ16">
        <f t="shared" si="8"/>
        <v>1754171.7138030888</v>
      </c>
    </row>
    <row r="17" spans="1:52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>
        <f t="shared" si="3"/>
        <v>2.0237588867885554</v>
      </c>
      <c r="AD17">
        <f t="shared" si="4"/>
        <v>-7.4601441301085076</v>
      </c>
      <c r="AE17">
        <f t="shared" si="5"/>
        <v>16.815645384239986</v>
      </c>
      <c r="AF17">
        <f t="shared" si="1"/>
        <v>-12.938143728219952</v>
      </c>
      <c r="AG17">
        <f t="shared" si="6"/>
        <v>-1.5468193512747792</v>
      </c>
      <c r="AH17">
        <f t="shared" si="6"/>
        <v>1.5250760460487225</v>
      </c>
      <c r="AI17" s="3">
        <f t="shared" si="9"/>
        <v>0.44364304548788408</v>
      </c>
      <c r="AJ17" s="3">
        <f t="shared" si="10"/>
        <v>0.23531562299357767</v>
      </c>
      <c r="AK17" s="4">
        <f t="shared" si="11"/>
        <v>5.0203931097863954</v>
      </c>
      <c r="AL17">
        <f>(X17+Y17+Z17)/3</f>
        <v>780207.06103233341</v>
      </c>
      <c r="AM17">
        <f>Z17-(Y17+X17)/2</f>
        <v>938083.18646650005</v>
      </c>
      <c r="AN17">
        <f t="shared" si="12"/>
        <v>-0.62767223536473382</v>
      </c>
      <c r="AO17">
        <f t="shared" si="2"/>
        <v>-0.29582794052592265</v>
      </c>
      <c r="AP17" s="3">
        <v>101572.6414392595</v>
      </c>
      <c r="AQ17" s="3">
        <f t="shared" si="13"/>
        <v>1.4968711952821967</v>
      </c>
      <c r="AR17">
        <f t="shared" si="14"/>
        <v>3.9875108319074863</v>
      </c>
      <c r="AS17">
        <f t="shared" si="15"/>
        <v>9.9751876136658618E-2</v>
      </c>
      <c r="AT17" s="3">
        <f t="shared" si="16"/>
        <v>-2.6462594769105148</v>
      </c>
      <c r="AU17">
        <f t="shared" si="17"/>
        <v>-0.42390672947108621</v>
      </c>
      <c r="AV17" s="3">
        <f t="shared" si="18"/>
        <v>11.245574956928117</v>
      </c>
      <c r="AW17">
        <f>AO17*AP17*(AN17*0.01*((AD17-AD16)/3+(AE17-AE16))-2*0.01*((AD17-AD16)/3-(AE17-AE16)/2))</f>
        <v>-577.725242808198</v>
      </c>
      <c r="AX17">
        <f>AO17*AP17*(AN17*AR17*0.01*((AD17-AD16)/3+(AE17-AE16))-2*AR17*0.01*((AD17-AD16)/3-(AE17-AE16)/2))</f>
        <v>-2303.685663564072</v>
      </c>
      <c r="AY17">
        <f t="shared" si="7"/>
        <v>406154.5700471577</v>
      </c>
      <c r="AZ17">
        <f t="shared" si="8"/>
        <v>1613083.6175515039</v>
      </c>
    </row>
    <row r="18" spans="1:52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>
        <f t="shared" si="3"/>
        <v>1.9889766262555886</v>
      </c>
      <c r="AD18">
        <f t="shared" si="4"/>
        <v>-8.2722595442189721</v>
      </c>
      <c r="AE18">
        <f t="shared" si="5"/>
        <v>18.09725157922113</v>
      </c>
      <c r="AF18">
        <f t="shared" si="1"/>
        <v>-14.284694887913385</v>
      </c>
      <c r="AG18">
        <f t="shared" si="6"/>
        <v>-0.81211541411046451</v>
      </c>
      <c r="AH18">
        <f t="shared" si="6"/>
        <v>1.2816061949811441</v>
      </c>
      <c r="AI18" s="3">
        <f t="shared" si="9"/>
        <v>0.45710032310746018</v>
      </c>
      <c r="AJ18" s="3">
        <f t="shared" si="10"/>
        <v>0.23210626837167836</v>
      </c>
      <c r="AK18" s="4">
        <f t="shared" si="11"/>
        <v>5.0955536395732635</v>
      </c>
      <c r="AL18">
        <f>(X18+Y18+Z18)/3</f>
        <v>741129.91105766676</v>
      </c>
      <c r="AM18">
        <f>Z18-(Y18+X18)/2</f>
        <v>853260.32899850002</v>
      </c>
      <c r="AN18">
        <f t="shared" si="12"/>
        <v>-0.62578496008685247</v>
      </c>
      <c r="AO18">
        <f t="shared" si="2"/>
        <v>-0.29388391475202796</v>
      </c>
      <c r="AP18" s="3">
        <v>101572.6414392595</v>
      </c>
      <c r="AQ18" s="3">
        <f t="shared" si="13"/>
        <v>1.5024424457266217</v>
      </c>
      <c r="AR18">
        <f t="shared" si="14"/>
        <v>4.0097857169615363</v>
      </c>
      <c r="AS18">
        <f t="shared" si="15"/>
        <v>0.13135184618491602</v>
      </c>
      <c r="AT18" s="3">
        <f t="shared" si="16"/>
        <v>-2.4911945252762147</v>
      </c>
      <c r="AU18">
        <f t="shared" si="17"/>
        <v>-0.56591253267912001</v>
      </c>
      <c r="AV18" s="3">
        <f t="shared" si="18"/>
        <v>10.732991154237137</v>
      </c>
      <c r="AW18">
        <f>AO18*AP18*(AN18*0.01*((AD18-AD17)/3+(AE18-AE17))-2*0.01*((AD18-AD17)/3-(AE18-AE17)/2))</f>
        <v>-355.34405509678322</v>
      </c>
      <c r="AX18">
        <f>AO18*AP18*(AN18*AR18*0.01*((AD18-AD17)/3+(AE18-AE17))-2*AR18*0.01*((AD18-AD17)/3-(AE18-AE17)/2))</f>
        <v>-1424.8535167342748</v>
      </c>
      <c r="AY18">
        <f t="shared" si="7"/>
        <v>390561.8916388771</v>
      </c>
      <c r="AZ18">
        <f t="shared" si="8"/>
        <v>1557361.8581923181</v>
      </c>
    </row>
    <row r="35" spans="60:61" x14ac:dyDescent="0.25">
      <c r="BH35" s="1" t="s">
        <v>29</v>
      </c>
      <c r="BI35" s="1" t="s">
        <v>30</v>
      </c>
    </row>
    <row r="36" spans="60:61" x14ac:dyDescent="0.25">
      <c r="BH36" s="1">
        <v>1.3664000000000001</v>
      </c>
      <c r="BI36" s="1">
        <v>0.251</v>
      </c>
    </row>
    <row r="37" spans="60:61" x14ac:dyDescent="0.25">
      <c r="BH37" s="1">
        <v>1.2961</v>
      </c>
      <c r="BI37" s="1">
        <v>0.27110000000000001</v>
      </c>
    </row>
    <row r="38" spans="60:61" x14ac:dyDescent="0.25">
      <c r="BH38" s="1">
        <v>1.2944</v>
      </c>
      <c r="BI38" s="1">
        <v>0.2298</v>
      </c>
    </row>
    <row r="39" spans="60:61" x14ac:dyDescent="0.25">
      <c r="BH39" s="1">
        <v>1.2937000000000001</v>
      </c>
      <c r="BI39" s="1">
        <v>0.24590000000000001</v>
      </c>
    </row>
    <row r="40" spans="60:61" x14ac:dyDescent="0.25">
      <c r="BH40" s="1">
        <v>1.3320000000000001</v>
      </c>
      <c r="BI40" s="1">
        <v>0.28539999999999999</v>
      </c>
    </row>
    <row r="41" spans="60:61" x14ac:dyDescent="0.25">
      <c r="BH41" s="1">
        <v>1.3442000000000001</v>
      </c>
      <c r="BI41" s="1">
        <v>0.30330000000000001</v>
      </c>
    </row>
    <row r="42" spans="60:61" x14ac:dyDescent="0.25">
      <c r="BH42" s="1">
        <f>AVERAGE(BH36:BH41)</f>
        <v>1.3211333333333333</v>
      </c>
      <c r="BI42" s="1">
        <f>AVERAGE(BI36:BI41)</f>
        <v>0.26441666666666669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2016-02-01T07:58:39Z</dcterms:modified>
  <dc:language>en-US</dc:language>
</cp:coreProperties>
</file>