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6380" windowHeight="8196" tabRatio="196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O2" i="1"/>
  <c r="AL18" i="1"/>
  <c r="AK18" i="1"/>
  <c r="AH18" i="1"/>
  <c r="AF18" i="1"/>
  <c r="AE18" i="1"/>
  <c r="AC18" i="1"/>
  <c r="AD18" i="1" s="1"/>
  <c r="AG18" i="1" s="1"/>
  <c r="AI18" i="1" s="1"/>
  <c r="AL17" i="1"/>
  <c r="AK17" i="1"/>
  <c r="AP17" i="1" s="1"/>
  <c r="AQ17" i="1" s="1"/>
  <c r="AJ17" i="1"/>
  <c r="AF17" i="1"/>
  <c r="AE17" i="1"/>
  <c r="AC17" i="1"/>
  <c r="AD17" i="1" s="1"/>
  <c r="AL16" i="1"/>
  <c r="AK16" i="1"/>
  <c r="AJ16" i="1"/>
  <c r="AF16" i="1"/>
  <c r="AE16" i="1"/>
  <c r="AH17" i="1" s="1"/>
  <c r="AC16" i="1"/>
  <c r="AD16" i="1" s="1"/>
  <c r="AG16" i="1" s="1"/>
  <c r="AL15" i="1"/>
  <c r="AK15" i="1"/>
  <c r="AJ15" i="1"/>
  <c r="AH15" i="1"/>
  <c r="AF15" i="1"/>
  <c r="AE15" i="1"/>
  <c r="AD15" i="1"/>
  <c r="AG15" i="1" s="1"/>
  <c r="AI15" i="1" s="1"/>
  <c r="AC15" i="1"/>
  <c r="AL14" i="1"/>
  <c r="AK14" i="1"/>
  <c r="AP14" i="1" s="1"/>
  <c r="AQ14" i="1" s="1"/>
  <c r="AF14" i="1"/>
  <c r="AE14" i="1"/>
  <c r="AC14" i="1"/>
  <c r="AD14" i="1" s="1"/>
  <c r="AL13" i="1"/>
  <c r="AK13" i="1"/>
  <c r="AP13" i="1" s="1"/>
  <c r="AQ13" i="1" s="1"/>
  <c r="AJ13" i="1"/>
  <c r="AF13" i="1"/>
  <c r="AE13" i="1"/>
  <c r="AH13" i="1" s="1"/>
  <c r="AC13" i="1"/>
  <c r="AD13" i="1" s="1"/>
  <c r="AG13" i="1" s="1"/>
  <c r="AI13" i="1" s="1"/>
  <c r="AL12" i="1"/>
  <c r="AK12" i="1"/>
  <c r="AJ12" i="1"/>
  <c r="AF12" i="1"/>
  <c r="AE12" i="1"/>
  <c r="AH12" i="1" s="1"/>
  <c r="AC12" i="1"/>
  <c r="AD12" i="1" s="1"/>
  <c r="AG12" i="1" s="1"/>
  <c r="AL11" i="1"/>
  <c r="AK11" i="1"/>
  <c r="AJ11" i="1"/>
  <c r="AH11" i="1"/>
  <c r="AF11" i="1"/>
  <c r="AE11" i="1"/>
  <c r="AD11" i="1"/>
  <c r="AG11" i="1" s="1"/>
  <c r="AI11" i="1" s="1"/>
  <c r="AC11" i="1"/>
  <c r="AL10" i="1"/>
  <c r="AK10" i="1"/>
  <c r="AP10" i="1" s="1"/>
  <c r="AQ10" i="1" s="1"/>
  <c r="AF10" i="1"/>
  <c r="AE10" i="1"/>
  <c r="AH10" i="1" s="1"/>
  <c r="AC10" i="1"/>
  <c r="AD10" i="1" s="1"/>
  <c r="AL9" i="1"/>
  <c r="AK9" i="1"/>
  <c r="AP9" i="1" s="1"/>
  <c r="AQ9" i="1" s="1"/>
  <c r="AJ9" i="1"/>
  <c r="AF9" i="1"/>
  <c r="AE9" i="1"/>
  <c r="AH9" i="1" s="1"/>
  <c r="AC9" i="1"/>
  <c r="AD9" i="1" s="1"/>
  <c r="AG9" i="1" s="1"/>
  <c r="AI9" i="1" s="1"/>
  <c r="AL8" i="1"/>
  <c r="AK8" i="1"/>
  <c r="AF8" i="1"/>
  <c r="AE8" i="1"/>
  <c r="AH8" i="1" s="1"/>
  <c r="AC8" i="1"/>
  <c r="AD8" i="1" s="1"/>
  <c r="AL7" i="1"/>
  <c r="AK7" i="1"/>
  <c r="AJ7" i="1" s="1"/>
  <c r="AH7" i="1"/>
  <c r="AF7" i="1"/>
  <c r="AE7" i="1"/>
  <c r="AD7" i="1"/>
  <c r="AG7" i="1" s="1"/>
  <c r="AI7" i="1" s="1"/>
  <c r="AC7" i="1"/>
  <c r="AL6" i="1"/>
  <c r="AK6" i="1"/>
  <c r="AF6" i="1"/>
  <c r="AE6" i="1"/>
  <c r="AH6" i="1" s="1"/>
  <c r="AC6" i="1"/>
  <c r="AD6" i="1" s="1"/>
  <c r="AL5" i="1"/>
  <c r="AK5" i="1"/>
  <c r="AP5" i="1" s="1"/>
  <c r="AQ5" i="1" s="1"/>
  <c r="AJ5" i="1"/>
  <c r="AF5" i="1"/>
  <c r="AE5" i="1"/>
  <c r="AC5" i="1"/>
  <c r="AD5" i="1" s="1"/>
  <c r="AG5" i="1" s="1"/>
  <c r="AL4" i="1"/>
  <c r="AK4" i="1"/>
  <c r="AJ4" i="1"/>
  <c r="AF4" i="1"/>
  <c r="AE4" i="1"/>
  <c r="AH4" i="1" s="1"/>
  <c r="AC4" i="1"/>
  <c r="AD4" i="1" s="1"/>
  <c r="AP3" i="1"/>
  <c r="AQ3" i="1" s="1"/>
  <c r="AN3" i="1" s="1"/>
  <c r="AL3" i="1"/>
  <c r="AK3" i="1"/>
  <c r="AF3" i="1"/>
  <c r="AE3" i="1"/>
  <c r="AH3" i="1" s="1"/>
  <c r="AC3" i="1"/>
  <c r="AD3" i="1" s="1"/>
  <c r="AL2" i="1"/>
  <c r="AK2" i="1"/>
  <c r="AJ2" i="1"/>
  <c r="AF2" i="1"/>
  <c r="AE2" i="1"/>
  <c r="AC2" i="1"/>
  <c r="AD2" i="1" s="1"/>
  <c r="AG3" i="1" s="1"/>
  <c r="AI3" i="1" s="1"/>
  <c r="AR3" i="1" l="1"/>
  <c r="AS3" i="1" s="1"/>
  <c r="AJ3" i="1"/>
  <c r="AI5" i="1"/>
  <c r="AG6" i="1"/>
  <c r="AI6" i="1" s="1"/>
  <c r="AG8" i="1"/>
  <c r="AI8" i="1" s="1"/>
  <c r="AG10" i="1"/>
  <c r="AI10" i="1" s="1"/>
  <c r="AG17" i="1"/>
  <c r="AI17" i="1" s="1"/>
  <c r="AG4" i="1"/>
  <c r="AI4" i="1" s="1"/>
  <c r="AH5" i="1"/>
  <c r="AP6" i="1"/>
  <c r="AQ6" i="1" s="1"/>
  <c r="AJ6" i="1"/>
  <c r="AP7" i="1"/>
  <c r="AQ7" i="1" s="1"/>
  <c r="AN7" i="1" s="1"/>
  <c r="AI12" i="1"/>
  <c r="AG14" i="1"/>
  <c r="AI14" i="1" s="1"/>
  <c r="AV3" i="1"/>
  <c r="AX3" i="1" s="1"/>
  <c r="AW3" i="1"/>
  <c r="AY3" i="1" s="1"/>
  <c r="AN9" i="1"/>
  <c r="AI16" i="1"/>
  <c r="AT3" i="1"/>
  <c r="AU3" i="1" s="1"/>
  <c r="AN13" i="1"/>
  <c r="AT13" i="1" s="1"/>
  <c r="AP11" i="1"/>
  <c r="AQ11" i="1" s="1"/>
  <c r="AN11" i="1" s="1"/>
  <c r="AP4" i="1"/>
  <c r="AQ4" i="1" s="1"/>
  <c r="AP8" i="1"/>
  <c r="AQ8" i="1" s="1"/>
  <c r="AJ10" i="1"/>
  <c r="AP12" i="1"/>
  <c r="AQ12" i="1" s="1"/>
  <c r="AJ14" i="1"/>
  <c r="AH16" i="1"/>
  <c r="AP16" i="1"/>
  <c r="AQ16" i="1" s="1"/>
  <c r="AJ18" i="1"/>
  <c r="AP15" i="1"/>
  <c r="AQ15" i="1" s="1"/>
  <c r="AN15" i="1" s="1"/>
  <c r="AJ8" i="1"/>
  <c r="AH14" i="1"/>
  <c r="AP18" i="1"/>
  <c r="AQ18" i="1" s="1"/>
  <c r="AN18" i="1" s="1"/>
  <c r="AV15" i="1" l="1"/>
  <c r="AX15" i="1" s="1"/>
  <c r="AW15" i="1"/>
  <c r="AY15" i="1" s="1"/>
  <c r="AW18" i="1"/>
  <c r="AY18" i="1" s="1"/>
  <c r="AV18" i="1"/>
  <c r="AX18" i="1" s="1"/>
  <c r="AT18" i="1"/>
  <c r="AV7" i="1"/>
  <c r="AX7" i="1" s="1"/>
  <c r="AW7" i="1"/>
  <c r="AY7" i="1" s="1"/>
  <c r="AR7" i="1"/>
  <c r="AV11" i="1"/>
  <c r="AX11" i="1" s="1"/>
  <c r="AW11" i="1"/>
  <c r="AY11" i="1" s="1"/>
  <c r="AT11" i="1"/>
  <c r="AR11" i="1"/>
  <c r="AT15" i="1"/>
  <c r="AN16" i="1"/>
  <c r="AW9" i="1"/>
  <c r="AY9" i="1" s="1"/>
  <c r="AV9" i="1"/>
  <c r="AX9" i="1" s="1"/>
  <c r="AR9" i="1"/>
  <c r="AN14" i="1"/>
  <c r="AR14" i="1" s="1"/>
  <c r="AN10" i="1"/>
  <c r="AT10" i="1" s="1"/>
  <c r="AR15" i="1"/>
  <c r="AR18" i="1"/>
  <c r="AT9" i="1"/>
  <c r="AN12" i="1"/>
  <c r="AR12" i="1" s="1"/>
  <c r="AN8" i="1"/>
  <c r="AT8" i="1" s="1"/>
  <c r="AV13" i="1"/>
  <c r="AX13" i="1" s="1"/>
  <c r="AW13" i="1"/>
  <c r="AY13" i="1" s="1"/>
  <c r="AN4" i="1"/>
  <c r="AT4" i="1" s="1"/>
  <c r="AU4" i="1" s="1"/>
  <c r="AN6" i="1"/>
  <c r="AR6" i="1" s="1"/>
  <c r="AR13" i="1"/>
  <c r="AN17" i="1"/>
  <c r="AT17" i="1" s="1"/>
  <c r="AN5" i="1"/>
  <c r="AT5" i="1" s="1"/>
  <c r="AT7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T14" i="1" l="1"/>
  <c r="AR4" i="1"/>
  <c r="AS4" i="1" s="1"/>
  <c r="AT12" i="1"/>
  <c r="AT6" i="1"/>
  <c r="AR5" i="1"/>
  <c r="AS5" i="1" s="1"/>
  <c r="AS6" i="1" s="1"/>
  <c r="AS7" i="1" s="1"/>
  <c r="AU5" i="1"/>
  <c r="AW17" i="1"/>
  <c r="AY17" i="1" s="1"/>
  <c r="AV17" i="1"/>
  <c r="AX17" i="1" s="1"/>
  <c r="AW16" i="1"/>
  <c r="AY16" i="1" s="1"/>
  <c r="AV16" i="1"/>
  <c r="AX16" i="1" s="1"/>
  <c r="AW5" i="1"/>
  <c r="AY5" i="1" s="1"/>
  <c r="AV5" i="1"/>
  <c r="AX5" i="1" s="1"/>
  <c r="AR17" i="1"/>
  <c r="AV6" i="1"/>
  <c r="AX6" i="1" s="1"/>
  <c r="AW6" i="1"/>
  <c r="AY6" i="1" s="1"/>
  <c r="AW4" i="1"/>
  <c r="AY4" i="1" s="1"/>
  <c r="AV4" i="1"/>
  <c r="AX4" i="1" s="1"/>
  <c r="AW12" i="1"/>
  <c r="AY12" i="1" s="1"/>
  <c r="AV12" i="1"/>
  <c r="AX12" i="1" s="1"/>
  <c r="AW14" i="1"/>
  <c r="AY14" i="1" s="1"/>
  <c r="AV14" i="1"/>
  <c r="AX14" i="1" s="1"/>
  <c r="AR16" i="1"/>
  <c r="AW8" i="1"/>
  <c r="AY8" i="1" s="1"/>
  <c r="AV8" i="1"/>
  <c r="AX8" i="1" s="1"/>
  <c r="AW10" i="1"/>
  <c r="AY10" i="1" s="1"/>
  <c r="AV10" i="1"/>
  <c r="AX10" i="1" s="1"/>
  <c r="AR8" i="1"/>
  <c r="AR10" i="1"/>
  <c r="AT16" i="1"/>
  <c r="AU6" i="1" l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S8" i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<sst xmlns="http://schemas.openxmlformats.org/spreadsheetml/2006/main" count="51" uniqueCount="51">
  <si>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</si>
  <si>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</si>
  <si>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</si>
  <si>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</si>
  <si>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</si>
  <si>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</si>
  <si>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</si>
  <si>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</si>
  <si>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</si>
  <si>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</si>
  <si>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</si>
  <si>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</si>
  <si>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</si>
  <si>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</si>
  <si>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</si>
  <si>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</si>
  <si>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</si>
  <si>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</si>
  <si>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</si>
  <si>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</si>
  <si>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</si>
  <si>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</si>
  <si>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</si>
  <si>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</si>
  <si>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</si>
  <si>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</si>
  <si>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</si>
  <si>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</si>
  <si>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</si>
  <si>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K_phi</t>
    <phoneticPr fontId="1"/>
  </si>
  <si>
    <t>D/E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</si>
  <si>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</si>
  <si>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</si>
  <si>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</si>
  <si>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</si>
  <si>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</si>
  <si>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</si>
  <si>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</si>
  <si>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</si>
  <si>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</si>
  <si>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</si>
  <si>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</si>
  <si>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</si>
  <si>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</si>
  <si>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</si>
  <si>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</si>
  <si>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ratio^4</t>
    <phoneticPr fontId="1"/>
  </si>
  <si>
    <t>p</t>
    <phoneticPr fontId="1"/>
  </si>
  <si>
    <t>q</t>
    <phoneticPr fontId="1"/>
  </si>
  <si>
    <t>E</t>
    <phoneticPr fontId="1"/>
  </si>
  <si>
    <t>dratio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</si>
</sst>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topLeftCell="AA1" zoomScale="85" zoomScaleNormal="85" workbookViewId="0">
      <selection activeCell="AM1" sqref="AM1:AM1048576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2.77734375"/>
    <col min="28" max="28" width="11.5546875"/>
    <col min="31" max="31" width="13.109375" bestFit="1" customWidth="1"/>
    <col min="32" max="32" width="13.1093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52" max="1031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40</v>
      </c>
      <c r="AD1" t="s">
        <v>41</v>
      </c>
      <c r="AE1" t="s">
        <v>28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29</v>
      </c>
      <c r="AN1" t="s">
        <v>30</v>
      </c>
      <c r="AO1" t="s">
        <v>49</v>
      </c>
      <c r="AP1" t="s">
        <v>50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</row>
    <row r="2" spans="1:51" x14ac:dyDescent="0.25">
      <c r="A2">
        <v>0.17366852143</v>
      </c>
      <c r="B2">
        <v>0.252031450308</v>
      </c>
      <c r="C2">
        <v>0.18392778063699999</v>
      </c>
      <c r="D2">
        <v>3.7549036105300002E-4</v>
      </c>
      <c r="E2">
        <v>9.5771721824300003E-4</v>
      </c>
      <c r="F2">
        <v>4.2177108899700001E-5</v>
      </c>
      <c r="G2">
        <v>1.0741732872E-4</v>
      </c>
      <c r="H2">
        <v>0.66856762524799995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-3.3999997262057491E-11</v>
      </c>
      <c r="R2">
        <v>47684</v>
      </c>
      <c r="S2">
        <v>1422.29432929</v>
      </c>
      <c r="T2">
        <v>1381.70773906</v>
      </c>
      <c r="U2">
        <v>4905.1717790900002</v>
      </c>
      <c r="V2">
        <v>5.6291731435100001</v>
      </c>
      <c r="W2">
        <v>4.2173620645199996</v>
      </c>
      <c r="X2">
        <v>1433.69336097</v>
      </c>
      <c r="Y2">
        <v>1396.0533247599999</v>
      </c>
      <c r="Z2">
        <v>4838.4028442199997</v>
      </c>
      <c r="AA2">
        <v>7.4874874046400005E-4</v>
      </c>
      <c r="AB2">
        <f t="shared" ref="AB2:AB22" si="0">-100*((H2+1)/(0.6685676252+1)-1)</f>
        <v>-2.8766988791062431E-9</v>
      </c>
      <c r="AC2">
        <f>0.0762*AK2^0.2606-0.5912</f>
        <v>-2.4003601210058623E-3</v>
      </c>
      <c r="AD2">
        <f>AB2-AC2</f>
        <v>2.4003572443069832E-3</v>
      </c>
      <c r="AE2">
        <f>P2-AB2/3</f>
        <v>9.588996263687477E-10</v>
      </c>
      <c r="AF2">
        <f t="shared" ref="AF2:AF18" si="1">AB2-P2/2</f>
        <v>-2.8766988791062431E-9</v>
      </c>
      <c r="AJ2">
        <f>(1.35*(AK2/3255000)^-0.0723)^4</f>
        <v>26.260063640534618</v>
      </c>
      <c r="AK2">
        <f t="shared" ref="AK2:AK18" si="2">(X2+Y2+Z2)/3</f>
        <v>2556.0498433166663</v>
      </c>
      <c r="AL2">
        <f t="shared" ref="AL2:AL18" si="3">Z2-(Y2+X2)/2</f>
        <v>3423.5295013549999</v>
      </c>
      <c r="AO2">
        <f t="shared" ref="AO2" si="4">(3*(1-2*0.33))/(0.0762*0.2606*(AK2)^(0.2606-1))</f>
        <v>16991.336586725814</v>
      </c>
      <c r="AS2">
        <v>0</v>
      </c>
      <c r="AU2">
        <v>0</v>
      </c>
    </row>
    <row r="3" spans="1:51" s="1" customFormat="1" x14ac:dyDescent="0.25">
      <c r="A3" s="1">
        <v>1.3863060409200001</v>
      </c>
      <c r="B3" s="1">
        <v>1.96647016439</v>
      </c>
      <c r="C3" s="1">
        <v>0.92259260939700005</v>
      </c>
      <c r="D3" s="1">
        <v>0.14287246011099999</v>
      </c>
      <c r="E3" s="1">
        <v>0.13026451872299999</v>
      </c>
      <c r="F3" s="1">
        <v>4.9146456081000003E-2</v>
      </c>
      <c r="G3" s="1">
        <v>6.0167066852400003E-2</v>
      </c>
      <c r="H3" s="1">
        <v>0.66148360454900001</v>
      </c>
      <c r="I3" s="1">
        <v>0.22966111401600001</v>
      </c>
      <c r="J3" s="1">
        <v>0.10473399616</v>
      </c>
      <c r="K3" s="1">
        <v>9.4467804428999998E-3</v>
      </c>
      <c r="L3" s="1">
        <v>2.61638153831E-2</v>
      </c>
      <c r="M3" s="1">
        <v>-0.165464503634</v>
      </c>
      <c r="N3" s="1">
        <v>0.49781891881599999</v>
      </c>
      <c r="O3" s="1">
        <v>0.124604034201</v>
      </c>
      <c r="P3" s="1">
        <v>1.00591444852</v>
      </c>
      <c r="Q3" s="1">
        <v>-0.54272522788400002</v>
      </c>
      <c r="R3" s="1">
        <v>47684</v>
      </c>
      <c r="S3" s="1">
        <v>10664.4676875</v>
      </c>
      <c r="T3" s="1">
        <v>10393.231652500001</v>
      </c>
      <c r="U3" s="1">
        <v>36246.842928500002</v>
      </c>
      <c r="V3" s="1">
        <v>44.340620989800001</v>
      </c>
      <c r="W3" s="1">
        <v>32.877261734900003</v>
      </c>
      <c r="X3" s="1">
        <v>11072.686790600001</v>
      </c>
      <c r="Y3" s="1">
        <v>10828.6081455</v>
      </c>
      <c r="Z3" s="1">
        <v>37941.176442700002</v>
      </c>
      <c r="AA3" s="1">
        <v>9.8181769605199995E-4</v>
      </c>
      <c r="AB3" s="1">
        <f t="shared" si="0"/>
        <v>0.42455699990888718</v>
      </c>
      <c r="AC3" s="1">
        <f t="shared" ref="AC3:AC18" si="5">0.0762*AK3^0.2606-0.5912</f>
        <v>0.41458661901056004</v>
      </c>
      <c r="AD3" s="1">
        <f t="shared" ref="AD3:AD18" si="6">AB3-AC3</f>
        <v>9.9703808983271358E-3</v>
      </c>
      <c r="AE3" s="1">
        <f t="shared" ref="AE3:AE18" si="7">P3-AB3/3</f>
        <v>0.86439544855037098</v>
      </c>
      <c r="AF3" s="1">
        <f t="shared" si="1"/>
        <v>-7.8400224351112824E-2</v>
      </c>
      <c r="AG3" s="1">
        <f t="shared" ref="AG3:AH18" si="8">AD3-AD2</f>
        <v>7.5700236540201526E-3</v>
      </c>
      <c r="AH3" s="1">
        <f t="shared" si="8"/>
        <v>0.86439544759147136</v>
      </c>
      <c r="AI3" s="1">
        <f>-AG3/AH3</f>
        <v>-8.7575931538198936E-3</v>
      </c>
      <c r="AJ3" s="1">
        <f>(1.35*(AK3/3255000)^-0.0723)^4</f>
        <v>14.495631316908813</v>
      </c>
      <c r="AK3" s="1">
        <f t="shared" si="2"/>
        <v>19947.490459600001</v>
      </c>
      <c r="AL3" s="1">
        <f t="shared" si="3"/>
        <v>26990.528974650002</v>
      </c>
      <c r="AM3" s="1">
        <v>-0.49972129302590063</v>
      </c>
      <c r="AN3" s="1">
        <f t="shared" ref="AN3:AN18" si="9">1/(2+AM3*AQ3-2*0.33*(1+AM3+AQ3))</f>
        <v>-0.18033086574903387</v>
      </c>
      <c r="AO3" s="1">
        <v>77626.17248935283</v>
      </c>
      <c r="AP3" s="1">
        <f>(AK3*1.35*(AK3/3255000)^-0.0723-AK2*1.35*(AK2/3255000)^-0.0723)/(AK3-AK2)</f>
        <v>1.9053060830494941</v>
      </c>
      <c r="AQ3" s="1">
        <f>(2*AP3+3)/(3-AP3)</f>
        <v>6.221476214165274</v>
      </c>
      <c r="AR3" s="1">
        <f>(1+2*AM3)*(AK3-AK2)*(1-AP3/3)/(2*AN3*AO3*AM3)</f>
        <v>2.5284172742607702E-4</v>
      </c>
      <c r="AS3" s="1">
        <f>(AS2+AR3)</f>
        <v>2.5284172742607702E-4</v>
      </c>
      <c r="AT3" s="1">
        <f>(1-AM3)*(AK3-AK2)*(1-AP3/3)/(3*AN3*AO3*AM3)</f>
        <v>0.45351349580406258</v>
      </c>
      <c r="AU3" s="1">
        <f>AU2+AT3</f>
        <v>0.45351349580406258</v>
      </c>
      <c r="AV3" s="1">
        <f t="shared" ref="AV3:AV18" si="10">AN3*AO3*(AM3*0.01*((AD3-AD2)/3+(AE3-AE2))-2*0.01*((AD3-AD2)/3-(AE3-AE2)/2))</f>
        <v>-59.651498316853015</v>
      </c>
      <c r="AW3" s="1">
        <f t="shared" ref="AW3:AW18" si="11">AN3*AO3*(AM3*AQ3*0.01*((AD3-AD2)/3+(AE3-AE2))-2*AQ3*0.01*((AD3-AD2)/3-(AE3-AE2)/2))</f>
        <v>-371.12037791762077</v>
      </c>
      <c r="AX3" s="1">
        <f t="shared" ref="AX3:AX18" si="12">AV3+(AK2-1.35*(AK2/3255000)^-0.0723*AK2/3)</f>
        <v>567.66580673469991</v>
      </c>
      <c r="AY3" s="1">
        <f t="shared" ref="AY3:AY18" si="13">AW3+(AK2+2*1.35*(AK2/3255000)^-0.0723*AK2/3)</f>
        <v>6042.3945419292722</v>
      </c>
    </row>
    <row r="4" spans="1:51" x14ac:dyDescent="0.25">
      <c r="A4">
        <v>3.4615371024499999</v>
      </c>
      <c r="B4">
        <v>4.5971481693699996</v>
      </c>
      <c r="C4">
        <v>1.6025585525299999</v>
      </c>
      <c r="D4">
        <v>1.29190152134</v>
      </c>
      <c r="E4">
        <v>0.55190712320699997</v>
      </c>
      <c r="F4">
        <v>0.35202413656499998</v>
      </c>
      <c r="G4">
        <v>0.27331849115700002</v>
      </c>
      <c r="H4">
        <v>0.65960356567800005</v>
      </c>
      <c r="I4">
        <v>0.57928592958299996</v>
      </c>
      <c r="J4">
        <v>0.206065292028</v>
      </c>
      <c r="K4">
        <v>0.14322042447200001</v>
      </c>
      <c r="L4">
        <v>9.1369190451800003E-2</v>
      </c>
      <c r="M4">
        <v>-0.11339904918599999</v>
      </c>
      <c r="N4">
        <v>0.51407730525700002</v>
      </c>
      <c r="O4">
        <v>0.39374821853500003</v>
      </c>
      <c r="P4">
        <v>2.0061650236599999</v>
      </c>
      <c r="Q4">
        <v>-1.0856210149000001</v>
      </c>
      <c r="R4">
        <v>47684</v>
      </c>
      <c r="S4">
        <v>26514.655497299998</v>
      </c>
      <c r="T4">
        <v>25436.757775900001</v>
      </c>
      <c r="U4">
        <v>93424.028981399999</v>
      </c>
      <c r="V4">
        <v>117.428809461</v>
      </c>
      <c r="W4">
        <v>86.153779829300007</v>
      </c>
      <c r="X4">
        <v>27521.825130000001</v>
      </c>
      <c r="Y4">
        <v>26493.169366900001</v>
      </c>
      <c r="Z4">
        <v>99948.2380328</v>
      </c>
      <c r="AA4">
        <v>9.4802290869400001E-4</v>
      </c>
      <c r="AB4">
        <f t="shared" si="0"/>
        <v>0.53723081921390747</v>
      </c>
      <c r="AC4">
        <f t="shared" si="5"/>
        <v>0.69544295971520387</v>
      </c>
      <c r="AD4">
        <f t="shared" si="6"/>
        <v>-0.15821214050129639</v>
      </c>
      <c r="AE4">
        <f t="shared" si="7"/>
        <v>1.8270880839220307</v>
      </c>
      <c r="AF4">
        <f t="shared" si="1"/>
        <v>-0.46585169261609249</v>
      </c>
      <c r="AG4">
        <f t="shared" si="8"/>
        <v>-0.16818252139962353</v>
      </c>
      <c r="AH4">
        <f t="shared" si="8"/>
        <v>0.96269263537165972</v>
      </c>
      <c r="AI4">
        <f t="shared" ref="AI4:AI18" si="14">-AG4/AH4</f>
        <v>0.17470012257307291</v>
      </c>
      <c r="AJ4">
        <f t="shared" ref="AJ4:AJ18" si="15">(1.35*(AK4/3255000)^-0.0723)^4</f>
        <v>11.029283131660142</v>
      </c>
      <c r="AK4">
        <f t="shared" si="2"/>
        <v>51321.077509900002</v>
      </c>
      <c r="AL4">
        <f t="shared" si="3"/>
        <v>72940.740784349997</v>
      </c>
      <c r="AM4">
        <f t="shared" ref="AM4:AM18" si="16">(-2*AI4-3)/(-2*AI4+6)</f>
        <v>-0.59275128136071176</v>
      </c>
      <c r="AN4">
        <f t="shared" si="9"/>
        <v>-0.21210580576908009</v>
      </c>
      <c r="AO4" s="1">
        <v>77626.17248935283</v>
      </c>
      <c r="AP4">
        <f t="shared" ref="AP4:AP18" si="17">(AK4*1.35*(AK4/3255000)^-0.0723-AK3*1.35*(AK3/3255000)^-0.0723)/(AK4-AK3)</f>
        <v>1.7404396115775711</v>
      </c>
      <c r="AQ4">
        <f t="shared" ref="AQ4:AQ18" si="18">(2*AP4+3)/(3-AP4)</f>
        <v>5.1453501417842284</v>
      </c>
      <c r="AR4">
        <f t="shared" ref="AR4:AR18" si="19">(1+2*AM4)*(AK4-AK3)*(1-AP4/3)/(2*AN4*AO4*AM4)</f>
        <v>-0.12518393613015869</v>
      </c>
      <c r="AS4">
        <f t="shared" ref="AS4:AS18" si="20">AS3+AR4</f>
        <v>-0.1249310944027326</v>
      </c>
      <c r="AT4">
        <f t="shared" ref="AT4:AT18" si="21">(1-AM4)*(AK4-AK3)*(1-AP4/3)/(3*AN4*AO4*AM4)</f>
        <v>0.71656467257369683</v>
      </c>
      <c r="AU4">
        <f>AU3+AT4</f>
        <v>1.1700781683777595</v>
      </c>
      <c r="AV4">
        <f t="shared" si="10"/>
        <v>-88.483883647546293</v>
      </c>
      <c r="AW4">
        <f t="shared" si="11"/>
        <v>-455.28056327152149</v>
      </c>
      <c r="AX4">
        <f t="shared" si="12"/>
        <v>6884.9348379544481</v>
      </c>
      <c r="AY4">
        <f t="shared" si="13"/>
        <v>45440.353372324491</v>
      </c>
    </row>
    <row r="5" spans="1:51" x14ac:dyDescent="0.25">
      <c r="A5">
        <v>6.0730406484000001</v>
      </c>
      <c r="B5">
        <v>7.6941442170799998</v>
      </c>
      <c r="C5">
        <v>2.2882348259400001</v>
      </c>
      <c r="D5">
        <v>3.4744848450200001</v>
      </c>
      <c r="E5">
        <v>0.94262969104100003</v>
      </c>
      <c r="F5">
        <v>0.81630106395199997</v>
      </c>
      <c r="G5">
        <v>0.50747349518100004</v>
      </c>
      <c r="H5">
        <v>0.65891715554100005</v>
      </c>
      <c r="I5">
        <v>0.99229709529499999</v>
      </c>
      <c r="J5">
        <v>0.29743483677400001</v>
      </c>
      <c r="K5">
        <v>0.41777704494700002</v>
      </c>
      <c r="L5">
        <v>0.15278321974100001</v>
      </c>
      <c r="M5">
        <v>-7.3105874440700006E-2</v>
      </c>
      <c r="N5">
        <v>0.57692463731900001</v>
      </c>
      <c r="O5">
        <v>0.73138836034099997</v>
      </c>
      <c r="P5">
        <v>3.0059730675199998</v>
      </c>
      <c r="Q5">
        <v>-1.7087338825</v>
      </c>
      <c r="R5">
        <v>47684</v>
      </c>
      <c r="S5">
        <v>46438.806230299997</v>
      </c>
      <c r="T5">
        <v>44360.896564100003</v>
      </c>
      <c r="U5">
        <v>167746.221391</v>
      </c>
      <c r="V5">
        <v>211.39198917100001</v>
      </c>
      <c r="W5">
        <v>153.12352342</v>
      </c>
      <c r="X5">
        <v>47963.413934199998</v>
      </c>
      <c r="Y5">
        <v>45702.634978800001</v>
      </c>
      <c r="Z5">
        <v>178249.97567499999</v>
      </c>
      <c r="AA5">
        <v>9.3816046613E-4</v>
      </c>
      <c r="AB5">
        <f t="shared" si="0"/>
        <v>0.57836850681094454</v>
      </c>
      <c r="AC5">
        <f t="shared" si="5"/>
        <v>0.90101321517751964</v>
      </c>
      <c r="AD5">
        <f t="shared" si="6"/>
        <v>-0.32264470836657511</v>
      </c>
      <c r="AE5">
        <f t="shared" si="7"/>
        <v>2.8131835652496848</v>
      </c>
      <c r="AF5">
        <f t="shared" si="1"/>
        <v>-0.92461802694905537</v>
      </c>
      <c r="AG5">
        <f t="shared" si="8"/>
        <v>-0.16443256786527871</v>
      </c>
      <c r="AH5">
        <f t="shared" si="8"/>
        <v>0.98609548132765412</v>
      </c>
      <c r="AI5">
        <f t="shared" si="14"/>
        <v>0.16675116251814767</v>
      </c>
      <c r="AJ5">
        <f t="shared" si="15"/>
        <v>9.3564207450334393</v>
      </c>
      <c r="AK5">
        <f t="shared" si="2"/>
        <v>90638.674862666681</v>
      </c>
      <c r="AL5">
        <f t="shared" si="3"/>
        <v>131416.95121849998</v>
      </c>
      <c r="AM5">
        <f t="shared" si="16"/>
        <v>-0.58828265998673457</v>
      </c>
      <c r="AN5">
        <f t="shared" si="9"/>
        <v>-0.24293698967854016</v>
      </c>
      <c r="AO5" s="1">
        <v>77626.17248935283</v>
      </c>
      <c r="AP5">
        <f t="shared" si="17"/>
        <v>1.6531141584289157</v>
      </c>
      <c r="AQ5">
        <f t="shared" si="18"/>
        <v>4.6820807838486802</v>
      </c>
      <c r="AR5">
        <f t="shared" si="19"/>
        <v>-0.14047015051070563</v>
      </c>
      <c r="AS5">
        <f t="shared" si="20"/>
        <v>-0.26540124491343825</v>
      </c>
      <c r="AT5">
        <f t="shared" si="21"/>
        <v>0.84239383036036253</v>
      </c>
      <c r="AU5">
        <f>AU4+AT5</f>
        <v>2.0124719987381221</v>
      </c>
      <c r="AV5">
        <f t="shared" si="10"/>
        <v>-103.31664605376587</v>
      </c>
      <c r="AW5">
        <f t="shared" si="11"/>
        <v>-483.73688314003272</v>
      </c>
      <c r="AX5">
        <f t="shared" si="12"/>
        <v>20042.411239308476</v>
      </c>
      <c r="AY5">
        <f t="shared" si="13"/>
        <v>113188.03987583549</v>
      </c>
    </row>
    <row r="6" spans="1:51" x14ac:dyDescent="0.25">
      <c r="A6">
        <v>9.0101377271699992</v>
      </c>
      <c r="B6">
        <v>11.1202022241</v>
      </c>
      <c r="C6">
        <v>2.9972011730900001</v>
      </c>
      <c r="D6">
        <v>6.2016033950900002</v>
      </c>
      <c r="E6">
        <v>1.3259172343300001</v>
      </c>
      <c r="F6">
        <v>1.4168439207200001</v>
      </c>
      <c r="G6">
        <v>0.77943402464</v>
      </c>
      <c r="H6">
        <v>0.66271595139999995</v>
      </c>
      <c r="I6">
        <v>1.4506563371700001</v>
      </c>
      <c r="J6">
        <v>0.393161532313</v>
      </c>
      <c r="K6">
        <v>0.75828817383000002</v>
      </c>
      <c r="L6">
        <v>0.21988136834700001</v>
      </c>
      <c r="M6">
        <v>-2.5593465599700001E-2</v>
      </c>
      <c r="N6">
        <v>0.65462211651699997</v>
      </c>
      <c r="O6">
        <v>1.1105286650099999</v>
      </c>
      <c r="P6">
        <v>4.00578277329</v>
      </c>
      <c r="Q6">
        <v>-2.3788663570800002</v>
      </c>
      <c r="R6">
        <v>47684</v>
      </c>
      <c r="S6">
        <v>69128.262350899997</v>
      </c>
      <c r="T6">
        <v>65157.835988899998</v>
      </c>
      <c r="U6">
        <v>253664.34360200001</v>
      </c>
      <c r="V6">
        <v>322.25827423499999</v>
      </c>
      <c r="W6">
        <v>230.324690731</v>
      </c>
      <c r="X6">
        <v>71084.404938899999</v>
      </c>
      <c r="Y6">
        <v>67431.960218299995</v>
      </c>
      <c r="Z6">
        <v>268810.54038600001</v>
      </c>
      <c r="AA6">
        <v>9.9735776756699991E-4</v>
      </c>
      <c r="AB6">
        <f t="shared" si="0"/>
        <v>0.35070042781746302</v>
      </c>
      <c r="AC6">
        <f t="shared" si="5"/>
        <v>1.0667382212772831</v>
      </c>
      <c r="AD6">
        <f t="shared" si="6"/>
        <v>-0.7160377934598201</v>
      </c>
      <c r="AE6">
        <f t="shared" si="7"/>
        <v>3.8888826306841788</v>
      </c>
      <c r="AF6">
        <f t="shared" si="1"/>
        <v>-1.652190958827537</v>
      </c>
      <c r="AG6">
        <f t="shared" si="8"/>
        <v>-0.393393085093245</v>
      </c>
      <c r="AH6">
        <f t="shared" si="8"/>
        <v>1.075699065434494</v>
      </c>
      <c r="AI6">
        <f t="shared" si="14"/>
        <v>0.36570923758713736</v>
      </c>
      <c r="AJ6">
        <f t="shared" si="15"/>
        <v>8.3243962342418119</v>
      </c>
      <c r="AK6">
        <f t="shared" si="2"/>
        <v>135775.63518106667</v>
      </c>
      <c r="AL6">
        <f t="shared" si="3"/>
        <v>199552.3578074</v>
      </c>
      <c r="AM6">
        <f t="shared" si="16"/>
        <v>-0.70823967657930531</v>
      </c>
      <c r="AN6">
        <f t="shared" si="9"/>
        <v>-0.23607350230472132</v>
      </c>
      <c r="AO6" s="1">
        <v>77626.17248935283</v>
      </c>
      <c r="AP6">
        <f t="shared" si="17"/>
        <v>1.5974582636996595</v>
      </c>
      <c r="AQ6">
        <f t="shared" si="18"/>
        <v>4.4169213414927846</v>
      </c>
      <c r="AR6">
        <f t="shared" si="19"/>
        <v>-0.33857482246520254</v>
      </c>
      <c r="AS6">
        <f t="shared" si="20"/>
        <v>-0.60397606737864074</v>
      </c>
      <c r="AT6">
        <f t="shared" si="21"/>
        <v>0.92580330947896949</v>
      </c>
      <c r="AU6">
        <f t="shared" ref="AU6:AU18" si="22">AU5+AT6</f>
        <v>2.9382753082170918</v>
      </c>
      <c r="AV6">
        <f t="shared" si="10"/>
        <v>-122.59391504782049</v>
      </c>
      <c r="AW6">
        <f t="shared" si="11"/>
        <v>-541.48767971187181</v>
      </c>
      <c r="AX6">
        <f t="shared" si="12"/>
        <v>37675.23903665915</v>
      </c>
      <c r="AY6">
        <f t="shared" si="13"/>
        <v>195778.87100487424</v>
      </c>
    </row>
    <row r="7" spans="1:51" x14ac:dyDescent="0.25">
      <c r="A7">
        <v>12.176646483900001</v>
      </c>
      <c r="B7">
        <v>14.797057516500001</v>
      </c>
      <c r="C7">
        <v>3.6879443908299998</v>
      </c>
      <c r="D7">
        <v>9.3250410289999994</v>
      </c>
      <c r="E7">
        <v>1.7703010483099999</v>
      </c>
      <c r="F7">
        <v>2.13283002387</v>
      </c>
      <c r="G7">
        <v>1.03893432222</v>
      </c>
      <c r="H7">
        <v>0.66523049103700005</v>
      </c>
      <c r="I7">
        <v>1.95742026052</v>
      </c>
      <c r="J7">
        <v>0.49173605642599999</v>
      </c>
      <c r="K7">
        <v>1.16062989986</v>
      </c>
      <c r="L7">
        <v>0.27675288834900003</v>
      </c>
      <c r="M7">
        <v>3.0582789242399998E-2</v>
      </c>
      <c r="N7">
        <v>0.80019579963200005</v>
      </c>
      <c r="O7">
        <v>1.5320563121299999</v>
      </c>
      <c r="P7">
        <v>5.0051329553999997</v>
      </c>
      <c r="Q7">
        <v>-3.0711141906699999</v>
      </c>
      <c r="R7">
        <v>47684</v>
      </c>
      <c r="S7">
        <v>92300.020366700002</v>
      </c>
      <c r="T7">
        <v>86876.058655300003</v>
      </c>
      <c r="U7">
        <v>345194.766664</v>
      </c>
      <c r="V7">
        <v>439.31863220999998</v>
      </c>
      <c r="W7">
        <v>309.65515061500003</v>
      </c>
      <c r="X7">
        <v>94529.669952900003</v>
      </c>
      <c r="Y7">
        <v>89794.436788799998</v>
      </c>
      <c r="Z7">
        <v>362148.21905199997</v>
      </c>
      <c r="AA7">
        <v>6.7356416194899998E-4</v>
      </c>
      <c r="AB7">
        <f t="shared" si="0"/>
        <v>0.19999993483033052</v>
      </c>
      <c r="AC7">
        <f t="shared" si="5"/>
        <v>1.1986945199194547</v>
      </c>
      <c r="AD7">
        <f t="shared" si="6"/>
        <v>-0.99869458508912423</v>
      </c>
      <c r="AE7">
        <f t="shared" si="7"/>
        <v>4.9384663104565565</v>
      </c>
      <c r="AF7">
        <f t="shared" si="1"/>
        <v>-2.3025665428696693</v>
      </c>
      <c r="AG7">
        <f t="shared" si="8"/>
        <v>-0.28265679162930413</v>
      </c>
      <c r="AH7">
        <f t="shared" si="8"/>
        <v>1.0495836797723777</v>
      </c>
      <c r="AI7">
        <f t="shared" si="14"/>
        <v>0.26930372211065978</v>
      </c>
      <c r="AJ7">
        <f t="shared" si="15"/>
        <v>7.6461633555965847</v>
      </c>
      <c r="AK7">
        <f t="shared" si="2"/>
        <v>182157.4419312333</v>
      </c>
      <c r="AL7">
        <f t="shared" si="3"/>
        <v>269986.16568114999</v>
      </c>
      <c r="AM7">
        <f t="shared" si="16"/>
        <v>-0.64793134865889312</v>
      </c>
      <c r="AN7">
        <f t="shared" si="9"/>
        <v>-0.26443070366573806</v>
      </c>
      <c r="AO7" s="1">
        <v>77626.17248935283</v>
      </c>
      <c r="AP7">
        <f t="shared" si="17"/>
        <v>1.5583485062903495</v>
      </c>
      <c r="AQ7">
        <f t="shared" si="18"/>
        <v>4.2428402698361198</v>
      </c>
      <c r="AR7">
        <f t="shared" si="19"/>
        <v>-0.2479121797403801</v>
      </c>
      <c r="AS7">
        <f t="shared" si="20"/>
        <v>-0.85188824711902078</v>
      </c>
      <c r="AT7">
        <f t="shared" si="21"/>
        <v>0.92056722349537501</v>
      </c>
      <c r="AU7">
        <f t="shared" si="22"/>
        <v>3.858842531712467</v>
      </c>
      <c r="AV7">
        <f t="shared" si="10"/>
        <v>-127.06275255251531</v>
      </c>
      <c r="AW7">
        <f t="shared" si="11"/>
        <v>-539.10696332603413</v>
      </c>
      <c r="AX7">
        <f t="shared" si="12"/>
        <v>58772.927097917222</v>
      </c>
      <c r="AY7">
        <f t="shared" si="13"/>
        <v>288987.81887893449</v>
      </c>
    </row>
    <row r="8" spans="1:51" x14ac:dyDescent="0.25">
      <c r="A8">
        <v>15.449823501799999</v>
      </c>
      <c r="B8">
        <v>18.578056784099999</v>
      </c>
      <c r="C8">
        <v>4.3556894576999996</v>
      </c>
      <c r="D8">
        <v>12.6210017949</v>
      </c>
      <c r="E8">
        <v>2.247601934</v>
      </c>
      <c r="F8">
        <v>2.99102729662</v>
      </c>
      <c r="G8">
        <v>1.3988458315100001</v>
      </c>
      <c r="H8">
        <v>0.67034931713599999</v>
      </c>
      <c r="I8">
        <v>2.4933381966599999</v>
      </c>
      <c r="J8">
        <v>0.60202529082400003</v>
      </c>
      <c r="K8">
        <v>1.5857393553400001</v>
      </c>
      <c r="L8">
        <v>0.336097741118</v>
      </c>
      <c r="M8">
        <v>0.13740715989300001</v>
      </c>
      <c r="N8">
        <v>0.83466889988899995</v>
      </c>
      <c r="O8">
        <v>1.97982611424</v>
      </c>
      <c r="P8">
        <v>6.0040912496500001</v>
      </c>
      <c r="Q8">
        <v>-3.7910271280500001</v>
      </c>
      <c r="R8">
        <v>47684</v>
      </c>
      <c r="S8">
        <v>116883.88688599999</v>
      </c>
      <c r="T8">
        <v>111004.25568</v>
      </c>
      <c r="U8">
        <v>441637.72366999998</v>
      </c>
      <c r="V8">
        <v>564.49070134399994</v>
      </c>
      <c r="W8">
        <v>392.03495226899997</v>
      </c>
      <c r="X8">
        <v>119023.422851</v>
      </c>
      <c r="Y8">
        <v>113665.840308</v>
      </c>
      <c r="Z8">
        <v>459488.26837800001</v>
      </c>
      <c r="AA8">
        <v>6.0703648405299997E-4</v>
      </c>
      <c r="AB8">
        <f t="shared" si="0"/>
        <v>-0.10677972586135009</v>
      </c>
      <c r="AC8">
        <f t="shared" si="5"/>
        <v>1.3124094508466104</v>
      </c>
      <c r="AD8">
        <f t="shared" si="6"/>
        <v>-1.4191891767079605</v>
      </c>
      <c r="AE8">
        <f t="shared" si="7"/>
        <v>6.0396844916037837</v>
      </c>
      <c r="AF8">
        <f t="shared" si="1"/>
        <v>-3.1088253506863501</v>
      </c>
      <c r="AG8">
        <f t="shared" si="8"/>
        <v>-0.42049459161883629</v>
      </c>
      <c r="AH8">
        <f t="shared" si="8"/>
        <v>1.1012181811472272</v>
      </c>
      <c r="AI8">
        <f t="shared" si="14"/>
        <v>0.38184494119119372</v>
      </c>
      <c r="AJ8">
        <f t="shared" si="15"/>
        <v>7.1409729446232255</v>
      </c>
      <c r="AK8">
        <f t="shared" si="2"/>
        <v>230725.84384566665</v>
      </c>
      <c r="AL8">
        <f t="shared" si="3"/>
        <v>343143.63679850003</v>
      </c>
      <c r="AM8">
        <f t="shared" si="16"/>
        <v>-0.71876756682523801</v>
      </c>
      <c r="AN8">
        <f t="shared" si="9"/>
        <v>-0.25880158644196866</v>
      </c>
      <c r="AO8" s="1">
        <v>77626.17248935283</v>
      </c>
      <c r="AP8">
        <f t="shared" si="17"/>
        <v>1.5290331594502045</v>
      </c>
      <c r="AQ8">
        <f t="shared" si="18"/>
        <v>4.1184248019051992</v>
      </c>
      <c r="AR8">
        <f t="shared" si="19"/>
        <v>-0.36079025530608666</v>
      </c>
      <c r="AS8">
        <f t="shared" si="20"/>
        <v>-1.2126785024251074</v>
      </c>
      <c r="AT8">
        <f t="shared" si="21"/>
        <v>0.94486063945373899</v>
      </c>
      <c r="AU8">
        <f t="shared" si="22"/>
        <v>4.8037031711662062</v>
      </c>
      <c r="AV8">
        <f t="shared" si="10"/>
        <v>-138.77494418789016</v>
      </c>
      <c r="AW8">
        <f t="shared" si="11"/>
        <v>-571.53417202641685</v>
      </c>
      <c r="AX8">
        <f t="shared" si="12"/>
        <v>81050.015233725237</v>
      </c>
      <c r="AY8">
        <f t="shared" si="13"/>
        <v>383523.2112658472</v>
      </c>
    </row>
    <row r="9" spans="1:51" x14ac:dyDescent="0.25">
      <c r="A9">
        <v>18.810443319000001</v>
      </c>
      <c r="B9">
        <v>22.4883377992</v>
      </c>
      <c r="C9">
        <v>5.0288971495299997</v>
      </c>
      <c r="D9">
        <v>16.018322836599999</v>
      </c>
      <c r="E9">
        <v>2.76085991258</v>
      </c>
      <c r="F9">
        <v>3.9310406062799998</v>
      </c>
      <c r="G9">
        <v>1.8027894900899999</v>
      </c>
      <c r="H9">
        <v>0.67424289687799999</v>
      </c>
      <c r="I9">
        <v>3.0592847291799998</v>
      </c>
      <c r="J9">
        <v>0.71261599358799999</v>
      </c>
      <c r="K9">
        <v>2.0298303123400001</v>
      </c>
      <c r="L9">
        <v>0.38973820968099998</v>
      </c>
      <c r="M9">
        <v>0.23810092375700001</v>
      </c>
      <c r="N9">
        <v>0.947415789718</v>
      </c>
      <c r="O9">
        <v>2.4467874675600001</v>
      </c>
      <c r="P9">
        <v>7.0058814962199998</v>
      </c>
      <c r="Q9">
        <v>-4.5359910892900004</v>
      </c>
      <c r="R9">
        <v>47684</v>
      </c>
      <c r="S9">
        <v>141505.51502600001</v>
      </c>
      <c r="T9">
        <v>135755.026545</v>
      </c>
      <c r="U9">
        <v>538917.64794499998</v>
      </c>
      <c r="V9">
        <v>693.66595967399996</v>
      </c>
      <c r="W9">
        <v>474.558268494</v>
      </c>
      <c r="X9">
        <v>143880.34855299999</v>
      </c>
      <c r="Y9">
        <v>138338.51933400001</v>
      </c>
      <c r="Z9">
        <v>557477.571459</v>
      </c>
      <c r="AA9">
        <v>4.8451888972500003E-4</v>
      </c>
      <c r="AB9">
        <f t="shared" si="0"/>
        <v>-0.34012835873640235</v>
      </c>
      <c r="AC9">
        <f t="shared" si="5"/>
        <v>1.410704919282195</v>
      </c>
      <c r="AD9">
        <f t="shared" si="6"/>
        <v>-1.7508332780185973</v>
      </c>
      <c r="AE9">
        <f t="shared" si="7"/>
        <v>7.1192576157988006</v>
      </c>
      <c r="AF9">
        <f t="shared" si="1"/>
        <v>-3.8430691068464022</v>
      </c>
      <c r="AG9">
        <f t="shared" si="8"/>
        <v>-0.33164410131063682</v>
      </c>
      <c r="AH9">
        <f t="shared" si="8"/>
        <v>1.0795731241950168</v>
      </c>
      <c r="AI9">
        <f t="shared" si="14"/>
        <v>0.30719929375597144</v>
      </c>
      <c r="AJ9">
        <f t="shared" si="15"/>
        <v>6.7529279408785516</v>
      </c>
      <c r="AK9">
        <f t="shared" si="2"/>
        <v>279898.81311533332</v>
      </c>
      <c r="AL9">
        <f t="shared" si="3"/>
        <v>416368.13751550001</v>
      </c>
      <c r="AM9">
        <f t="shared" si="16"/>
        <v>-0.67112255636500051</v>
      </c>
      <c r="AN9">
        <f t="shared" si="9"/>
        <v>-0.27998144525950386</v>
      </c>
      <c r="AO9" s="1">
        <v>77626.17248935283</v>
      </c>
      <c r="AP9">
        <f t="shared" si="17"/>
        <v>1.5056348650184768</v>
      </c>
      <c r="AQ9">
        <f t="shared" si="18"/>
        <v>4.0226244505572453</v>
      </c>
      <c r="AR9">
        <f t="shared" si="19"/>
        <v>-0.28736237553493099</v>
      </c>
      <c r="AS9">
        <f t="shared" si="20"/>
        <v>-1.5000408779600385</v>
      </c>
      <c r="AT9">
        <f t="shared" si="21"/>
        <v>0.93542655004669995</v>
      </c>
      <c r="AU9">
        <f t="shared" si="22"/>
        <v>5.7391297212129064</v>
      </c>
      <c r="AV9">
        <f t="shared" si="10"/>
        <v>-141.34299245398256</v>
      </c>
      <c r="AW9">
        <f t="shared" si="11"/>
        <v>-568.56977736031843</v>
      </c>
      <c r="AX9">
        <f t="shared" si="12"/>
        <v>104861.61675700132</v>
      </c>
      <c r="AY9">
        <f t="shared" si="13"/>
        <v>481603.04226072901</v>
      </c>
    </row>
    <row r="10" spans="1:51" x14ac:dyDescent="0.25">
      <c r="A10">
        <v>22.1821845652</v>
      </c>
      <c r="B10">
        <v>26.4135118853</v>
      </c>
      <c r="C10">
        <v>5.7394463865400001</v>
      </c>
      <c r="D10">
        <v>19.410533560200001</v>
      </c>
      <c r="E10">
        <v>3.1823065934999999</v>
      </c>
      <c r="F10">
        <v>4.96992706196</v>
      </c>
      <c r="G10">
        <v>2.2506482453699999</v>
      </c>
      <c r="H10">
        <v>0.68019538562799997</v>
      </c>
      <c r="I10">
        <v>3.6476228993699999</v>
      </c>
      <c r="J10">
        <v>0.82650847345</v>
      </c>
      <c r="K10">
        <v>2.4888451918499999</v>
      </c>
      <c r="L10">
        <v>0.45713450341099998</v>
      </c>
      <c r="M10">
        <v>0.36490219552499997</v>
      </c>
      <c r="N10">
        <v>1.0216317368500001</v>
      </c>
      <c r="O10">
        <v>2.9331305971499999</v>
      </c>
      <c r="P10">
        <v>8.0011853222700005</v>
      </c>
      <c r="Q10">
        <v>-5.2816235909999998</v>
      </c>
      <c r="R10">
        <v>47684</v>
      </c>
      <c r="S10">
        <v>166333.90305299999</v>
      </c>
      <c r="T10">
        <v>160264.16901300001</v>
      </c>
      <c r="U10">
        <v>630958.34452000004</v>
      </c>
      <c r="V10">
        <v>825.37340951700003</v>
      </c>
      <c r="W10">
        <v>556.12195336299999</v>
      </c>
      <c r="X10">
        <v>168771.029182</v>
      </c>
      <c r="Y10">
        <v>162912.768813</v>
      </c>
      <c r="Z10">
        <v>654649.66919399996</v>
      </c>
      <c r="AA10">
        <v>3.9043289369800001E-4</v>
      </c>
      <c r="AB10">
        <f t="shared" si="0"/>
        <v>-0.69687079219256098</v>
      </c>
      <c r="AC10">
        <f t="shared" si="5"/>
        <v>1.4964599833587491</v>
      </c>
      <c r="AD10">
        <f t="shared" si="6"/>
        <v>-2.1933307755513098</v>
      </c>
      <c r="AE10">
        <f t="shared" si="7"/>
        <v>8.2334755863341869</v>
      </c>
      <c r="AF10">
        <f t="shared" si="1"/>
        <v>-4.6974634533275612</v>
      </c>
      <c r="AG10">
        <f t="shared" si="8"/>
        <v>-0.4424974975327125</v>
      </c>
      <c r="AH10">
        <f t="shared" si="8"/>
        <v>1.1142179705353863</v>
      </c>
      <c r="AI10">
        <f t="shared" si="14"/>
        <v>0.39713728303995188</v>
      </c>
      <c r="AJ10">
        <f t="shared" si="15"/>
        <v>6.445796850129458</v>
      </c>
      <c r="AK10">
        <f t="shared" si="2"/>
        <v>328777.82239633333</v>
      </c>
      <c r="AL10">
        <f t="shared" si="3"/>
        <v>488807.77019649994</v>
      </c>
      <c r="AM10">
        <f t="shared" si="16"/>
        <v>-0.72886567189208817</v>
      </c>
      <c r="AN10">
        <f t="shared" si="9"/>
        <v>-0.27318529731363339</v>
      </c>
      <c r="AO10" s="1">
        <v>77626.17248935283</v>
      </c>
      <c r="AP10">
        <f t="shared" si="17"/>
        <v>1.4865801781327825</v>
      </c>
      <c r="AQ10">
        <f t="shared" si="18"/>
        <v>3.946796698417784</v>
      </c>
      <c r="AR10">
        <f t="shared" si="19"/>
        <v>-0.36511377899795716</v>
      </c>
      <c r="AS10">
        <f t="shared" si="20"/>
        <v>-1.8651546569579955</v>
      </c>
      <c r="AT10">
        <f t="shared" si="21"/>
        <v>0.91936414582668879</v>
      </c>
      <c r="AU10">
        <f t="shared" si="22"/>
        <v>6.6584938670395957</v>
      </c>
      <c r="AV10">
        <f t="shared" si="10"/>
        <v>-149.42152276187466</v>
      </c>
      <c r="AW10">
        <f t="shared" si="11"/>
        <v>-589.73637270912468</v>
      </c>
      <c r="AX10">
        <f t="shared" si="12"/>
        <v>129347.66184672937</v>
      </c>
      <c r="AY10">
        <f t="shared" si="13"/>
        <v>580112.53623430838</v>
      </c>
    </row>
    <row r="11" spans="1:51" x14ac:dyDescent="0.25">
      <c r="A11">
        <v>25.4604440606</v>
      </c>
      <c r="B11">
        <v>30.1820329888</v>
      </c>
      <c r="C11">
        <v>6.29270176096</v>
      </c>
      <c r="D11">
        <v>22.763930456400001</v>
      </c>
      <c r="E11">
        <v>3.60613237465</v>
      </c>
      <c r="F11">
        <v>6.0457842428899999</v>
      </c>
      <c r="G11">
        <v>2.7127065106399999</v>
      </c>
      <c r="H11">
        <v>0.68619973532199996</v>
      </c>
      <c r="I11">
        <v>4.2438198246400001</v>
      </c>
      <c r="J11">
        <v>0.93158105916800005</v>
      </c>
      <c r="K11">
        <v>2.9687619056200001</v>
      </c>
      <c r="L11">
        <v>0.51546837160400005</v>
      </c>
      <c r="M11">
        <v>0.46856926151799999</v>
      </c>
      <c r="N11">
        <v>1.18355022975</v>
      </c>
      <c r="O11">
        <v>3.4084984546500001</v>
      </c>
      <c r="P11">
        <v>9.0006810350700004</v>
      </c>
      <c r="Q11">
        <v>-6.0256495921499997</v>
      </c>
      <c r="R11">
        <v>47679</v>
      </c>
      <c r="S11">
        <v>190247.54363500001</v>
      </c>
      <c r="T11">
        <v>185219.29150200001</v>
      </c>
      <c r="U11">
        <v>725814.15384200006</v>
      </c>
      <c r="V11">
        <v>952.10079920800001</v>
      </c>
      <c r="W11">
        <v>632.28060539600006</v>
      </c>
      <c r="X11">
        <v>193045.433277</v>
      </c>
      <c r="Y11">
        <v>187121.51962400001</v>
      </c>
      <c r="Z11">
        <v>745286.33658200002</v>
      </c>
      <c r="AA11">
        <v>3.6750686326400003E-4</v>
      </c>
      <c r="AB11">
        <f t="shared" si="0"/>
        <v>-1.0567213372539408</v>
      </c>
      <c r="AC11">
        <f t="shared" si="5"/>
        <v>1.5694932356234361</v>
      </c>
      <c r="AD11">
        <f t="shared" si="6"/>
        <v>-2.6262145728773767</v>
      </c>
      <c r="AE11">
        <f t="shared" si="7"/>
        <v>9.3529214808213137</v>
      </c>
      <c r="AF11">
        <f t="shared" si="1"/>
        <v>-5.557061854788941</v>
      </c>
      <c r="AG11">
        <f t="shared" si="8"/>
        <v>-0.43288379732606685</v>
      </c>
      <c r="AH11">
        <f t="shared" si="8"/>
        <v>1.1194458944871268</v>
      </c>
      <c r="AI11">
        <f t="shared" si="14"/>
        <v>0.38669470267197881</v>
      </c>
      <c r="AJ11">
        <f t="shared" si="15"/>
        <v>6.2044656179427848</v>
      </c>
      <c r="AK11">
        <f t="shared" si="2"/>
        <v>375151.09649433335</v>
      </c>
      <c r="AL11">
        <f t="shared" si="3"/>
        <v>555202.86013150006</v>
      </c>
      <c r="AM11">
        <f t="shared" si="16"/>
        <v>-0.72195724877649503</v>
      </c>
      <c r="AN11">
        <f t="shared" si="9"/>
        <v>-0.28136948722783045</v>
      </c>
      <c r="AO11" s="1">
        <v>77626.17248935283</v>
      </c>
      <c r="AP11">
        <f t="shared" si="17"/>
        <v>1.470995298159429</v>
      </c>
      <c r="AQ11">
        <f t="shared" si="18"/>
        <v>3.8861820301573067</v>
      </c>
      <c r="AR11">
        <f t="shared" si="19"/>
        <v>-0.33268100544312651</v>
      </c>
      <c r="AS11">
        <f t="shared" si="20"/>
        <v>-2.1978356624011219</v>
      </c>
      <c r="AT11">
        <f t="shared" si="21"/>
        <v>0.86031953151768337</v>
      </c>
      <c r="AU11">
        <f t="shared" si="22"/>
        <v>7.5188133985572794</v>
      </c>
      <c r="AV11">
        <f t="shared" si="10"/>
        <v>-153.76895230592123</v>
      </c>
      <c r="AW11">
        <f t="shared" si="11"/>
        <v>-597.57413924738705</v>
      </c>
      <c r="AX11">
        <f t="shared" si="12"/>
        <v>154001.46825688434</v>
      </c>
      <c r="AY11">
        <f t="shared" si="13"/>
        <v>677425.41863137204</v>
      </c>
    </row>
    <row r="12" spans="1:51" x14ac:dyDescent="0.25">
      <c r="A12">
        <v>28.5971191999</v>
      </c>
      <c r="B12">
        <v>33.803363713899998</v>
      </c>
      <c r="C12">
        <v>6.7959658671199996</v>
      </c>
      <c r="D12">
        <v>26.034053421199999</v>
      </c>
      <c r="E12">
        <v>4.0523669392599997</v>
      </c>
      <c r="F12">
        <v>7.2170103360300004</v>
      </c>
      <c r="G12">
        <v>3.2000318568599999</v>
      </c>
      <c r="H12">
        <v>0.69121646928500002</v>
      </c>
      <c r="I12">
        <v>4.8478790500200004</v>
      </c>
      <c r="J12">
        <v>1.0554020389800001</v>
      </c>
      <c r="K12">
        <v>3.4387139983699999</v>
      </c>
      <c r="L12">
        <v>0.58013518805999997</v>
      </c>
      <c r="M12">
        <v>0.62194967495800002</v>
      </c>
      <c r="N12">
        <v>1.2037716087599999</v>
      </c>
      <c r="O12">
        <v>3.8760810325800001</v>
      </c>
      <c r="P12">
        <v>10.005498787500001</v>
      </c>
      <c r="Q12">
        <v>-6.7739268683100002</v>
      </c>
      <c r="R12">
        <v>47669</v>
      </c>
      <c r="S12">
        <v>211519.75617499999</v>
      </c>
      <c r="T12">
        <v>209500.48753899999</v>
      </c>
      <c r="U12">
        <v>802910.50693100004</v>
      </c>
      <c r="V12">
        <v>1067.9011617799999</v>
      </c>
      <c r="W12">
        <v>698.22880191800004</v>
      </c>
      <c r="X12">
        <v>215972.86810299999</v>
      </c>
      <c r="Y12">
        <v>210370.51610400001</v>
      </c>
      <c r="Z12">
        <v>824871.52161199995</v>
      </c>
      <c r="AA12">
        <v>3.3777617429500001E-4</v>
      </c>
      <c r="AB12">
        <f t="shared" si="0"/>
        <v>-1.3573824484509611</v>
      </c>
      <c r="AC12">
        <f t="shared" si="5"/>
        <v>1.6299703523638815</v>
      </c>
      <c r="AD12">
        <f t="shared" si="6"/>
        <v>-2.9873528008148424</v>
      </c>
      <c r="AE12">
        <f t="shared" si="7"/>
        <v>10.457959603650322</v>
      </c>
      <c r="AF12">
        <f t="shared" si="1"/>
        <v>-6.3601318422009614</v>
      </c>
      <c r="AG12">
        <f t="shared" si="8"/>
        <v>-0.36113822793746575</v>
      </c>
      <c r="AH12">
        <f t="shared" si="8"/>
        <v>1.1050381228290078</v>
      </c>
      <c r="AI12">
        <f t="shared" si="14"/>
        <v>0.32681065067050885</v>
      </c>
      <c r="AJ12">
        <f t="shared" si="15"/>
        <v>6.0172755513511387</v>
      </c>
      <c r="AK12">
        <f t="shared" si="2"/>
        <v>417071.63527299999</v>
      </c>
      <c r="AL12">
        <f t="shared" si="3"/>
        <v>611699.82950849994</v>
      </c>
      <c r="AM12">
        <f t="shared" si="16"/>
        <v>-0.68338243646254337</v>
      </c>
      <c r="AN12">
        <f t="shared" si="9"/>
        <v>-0.29715404415682817</v>
      </c>
      <c r="AO12" s="1">
        <v>77626.17248935283</v>
      </c>
      <c r="AP12">
        <f t="shared" si="17"/>
        <v>1.4584525263146098</v>
      </c>
      <c r="AQ12">
        <f t="shared" si="18"/>
        <v>3.8382892214688829</v>
      </c>
      <c r="AR12">
        <f t="shared" si="19"/>
        <v>-0.25059165963659968</v>
      </c>
      <c r="AS12">
        <f t="shared" si="20"/>
        <v>-2.4484273220377215</v>
      </c>
      <c r="AT12">
        <f t="shared" si="21"/>
        <v>0.76677935410754638</v>
      </c>
      <c r="AU12">
        <f t="shared" si="22"/>
        <v>8.2855927526648259</v>
      </c>
      <c r="AV12">
        <f t="shared" si="10"/>
        <v>-155.2170265322894</v>
      </c>
      <c r="AW12">
        <f t="shared" si="11"/>
        <v>-595.76783992733613</v>
      </c>
      <c r="AX12">
        <f t="shared" si="12"/>
        <v>177635.0048945192</v>
      </c>
      <c r="AY12">
        <f t="shared" si="13"/>
        <v>769277.07780096971</v>
      </c>
    </row>
    <row r="13" spans="1:51" x14ac:dyDescent="0.25">
      <c r="A13">
        <v>30.854626388900002</v>
      </c>
      <c r="B13">
        <v>36.4404123152</v>
      </c>
      <c r="C13">
        <v>6.7202198299300004</v>
      </c>
      <c r="D13">
        <v>29.2341901253</v>
      </c>
      <c r="E13">
        <v>4.5226451543500001</v>
      </c>
      <c r="F13">
        <v>8.3722871721000001</v>
      </c>
      <c r="G13">
        <v>3.7227226247099998</v>
      </c>
      <c r="H13">
        <v>0.70293230756799996</v>
      </c>
      <c r="I13">
        <v>5.4563797140799997</v>
      </c>
      <c r="J13">
        <v>1.1726005128799999</v>
      </c>
      <c r="K13">
        <v>3.90609142453</v>
      </c>
      <c r="L13">
        <v>0.63803288932299995</v>
      </c>
      <c r="M13">
        <v>0.76437195125000001</v>
      </c>
      <c r="N13">
        <v>1.27768533031</v>
      </c>
      <c r="O13">
        <v>3.9841644337400002</v>
      </c>
      <c r="P13">
        <v>11.0033533302</v>
      </c>
      <c r="Q13">
        <v>-7.5091758456899997</v>
      </c>
      <c r="R13">
        <v>47556</v>
      </c>
      <c r="S13">
        <v>226540.004285</v>
      </c>
      <c r="T13">
        <v>228618.291061</v>
      </c>
      <c r="U13">
        <v>859929.98653700005</v>
      </c>
      <c r="V13">
        <v>1119.90273763</v>
      </c>
      <c r="W13">
        <v>721.03796892100002</v>
      </c>
      <c r="X13">
        <v>228310.741446</v>
      </c>
      <c r="Y13">
        <v>225890.516749</v>
      </c>
      <c r="Z13">
        <v>854068.215616</v>
      </c>
      <c r="AA13">
        <v>4.0893551521199999E-4</v>
      </c>
      <c r="AB13">
        <f t="shared" si="0"/>
        <v>-2.0595318912459915</v>
      </c>
      <c r="AC13">
        <f t="shared" si="5"/>
        <v>1.6559313815255983</v>
      </c>
      <c r="AD13">
        <f t="shared" si="6"/>
        <v>-3.7154632727715899</v>
      </c>
      <c r="AE13">
        <f t="shared" si="7"/>
        <v>11.68986396061533</v>
      </c>
      <c r="AF13">
        <f t="shared" si="1"/>
        <v>-7.5612085563459912</v>
      </c>
      <c r="AG13">
        <f t="shared" si="8"/>
        <v>-0.7281104719567475</v>
      </c>
      <c r="AH13">
        <f t="shared" si="8"/>
        <v>1.2319043569650088</v>
      </c>
      <c r="AI13">
        <f t="shared" si="14"/>
        <v>0.59104464388011646</v>
      </c>
      <c r="AJ13">
        <f t="shared" si="15"/>
        <v>5.9401779513004955</v>
      </c>
      <c r="AK13">
        <f t="shared" si="2"/>
        <v>436089.82460366673</v>
      </c>
      <c r="AL13">
        <f t="shared" si="3"/>
        <v>626967.5865185</v>
      </c>
      <c r="AM13">
        <f t="shared" si="16"/>
        <v>-0.86802963723170545</v>
      </c>
      <c r="AN13">
        <f t="shared" si="9"/>
        <v>-0.25595093859194906</v>
      </c>
      <c r="AO13" s="1">
        <v>77626.17248935283</v>
      </c>
      <c r="AP13">
        <f t="shared" si="17"/>
        <v>1.4506159942722798</v>
      </c>
      <c r="AQ13">
        <f t="shared" si="18"/>
        <v>3.8087601051314892</v>
      </c>
      <c r="AR13">
        <f t="shared" si="19"/>
        <v>-0.2095995379177385</v>
      </c>
      <c r="AS13">
        <f t="shared" si="20"/>
        <v>-2.6580268599554602</v>
      </c>
      <c r="AT13">
        <f t="shared" si="21"/>
        <v>0.35462556016369595</v>
      </c>
      <c r="AU13">
        <f t="shared" si="22"/>
        <v>8.6402183128285213</v>
      </c>
      <c r="AV13">
        <f t="shared" si="10"/>
        <v>-170.60193042188445</v>
      </c>
      <c r="AW13">
        <f t="shared" si="11"/>
        <v>-649.78182644929188</v>
      </c>
      <c r="AX13">
        <f t="shared" si="12"/>
        <v>199160.45354055756</v>
      </c>
      <c r="AY13">
        <f t="shared" si="13"/>
        <v>851903.01305059181</v>
      </c>
    </row>
    <row r="14" spans="1:51" x14ac:dyDescent="0.25">
      <c r="A14">
        <v>32.080066029599998</v>
      </c>
      <c r="B14">
        <v>37.2815135341</v>
      </c>
      <c r="C14">
        <v>6.0233824136400003</v>
      </c>
      <c r="D14">
        <v>32.187772059300002</v>
      </c>
      <c r="E14">
        <v>5.0438835826000004</v>
      </c>
      <c r="F14">
        <v>9.4824121843999993</v>
      </c>
      <c r="G14">
        <v>4.22513238224</v>
      </c>
      <c r="H14">
        <v>0.72158282396999995</v>
      </c>
      <c r="I14">
        <v>6.1497763073999998</v>
      </c>
      <c r="J14">
        <v>1.38531311217</v>
      </c>
      <c r="K14">
        <v>4.3367702966200001</v>
      </c>
      <c r="L14">
        <v>0.707751544048</v>
      </c>
      <c r="M14">
        <v>0.90716342871699995</v>
      </c>
      <c r="N14">
        <v>1.3345295747799999</v>
      </c>
      <c r="O14">
        <v>3.7709523222999999</v>
      </c>
      <c r="P14">
        <v>12.0038689174</v>
      </c>
      <c r="Q14">
        <v>-8.3092718042500007</v>
      </c>
      <c r="R14">
        <v>47370</v>
      </c>
      <c r="S14">
        <v>233802.301595</v>
      </c>
      <c r="T14">
        <v>238485.952586</v>
      </c>
      <c r="U14">
        <v>853885.86243099999</v>
      </c>
      <c r="V14">
        <v>1125.24122713</v>
      </c>
      <c r="W14">
        <v>713.22621369199999</v>
      </c>
      <c r="X14">
        <v>233627.757296</v>
      </c>
      <c r="Y14">
        <v>234344.59031699999</v>
      </c>
      <c r="Z14">
        <v>847775.86367200001</v>
      </c>
      <c r="AA14">
        <v>3.70470956731E-4</v>
      </c>
      <c r="AB14">
        <f t="shared" si="0"/>
        <v>-3.1772879905688667</v>
      </c>
      <c r="AC14">
        <f t="shared" si="5"/>
        <v>1.6592719331412191</v>
      </c>
      <c r="AD14">
        <f t="shared" si="6"/>
        <v>-4.8365599237100856</v>
      </c>
      <c r="AE14">
        <f t="shared" si="7"/>
        <v>13.062964914256289</v>
      </c>
      <c r="AF14">
        <f t="shared" si="1"/>
        <v>-9.1792224492688668</v>
      </c>
      <c r="AG14">
        <f t="shared" si="8"/>
        <v>-1.1210966509384956</v>
      </c>
      <c r="AH14">
        <f t="shared" si="8"/>
        <v>1.3731009536409591</v>
      </c>
      <c r="AI14">
        <f t="shared" si="14"/>
        <v>0.81647066660740375</v>
      </c>
      <c r="AJ14">
        <f t="shared" si="15"/>
        <v>5.9303935889761288</v>
      </c>
      <c r="AK14">
        <f t="shared" si="2"/>
        <v>438582.73709499999</v>
      </c>
      <c r="AL14">
        <f t="shared" si="3"/>
        <v>613789.68986549997</v>
      </c>
      <c r="AM14">
        <f t="shared" si="16"/>
        <v>-1.0608836946597158</v>
      </c>
      <c r="AN14">
        <f t="shared" si="9"/>
        <v>-0.22235141563771343</v>
      </c>
      <c r="AO14" s="1">
        <v>77626.17248935283</v>
      </c>
      <c r="AP14">
        <f t="shared" si="17"/>
        <v>1.4479976141598188</v>
      </c>
      <c r="AQ14">
        <f t="shared" si="18"/>
        <v>3.7989601576081489</v>
      </c>
      <c r="AR14">
        <f t="shared" si="19"/>
        <v>-3.9503459656514736E-2</v>
      </c>
      <c r="AS14">
        <f t="shared" si="20"/>
        <v>-2.6975303196119751</v>
      </c>
      <c r="AT14">
        <f t="shared" si="21"/>
        <v>4.8383195223239785E-2</v>
      </c>
      <c r="AU14">
        <f t="shared" si="22"/>
        <v>8.6886015080517609</v>
      </c>
      <c r="AV14">
        <f t="shared" si="10"/>
        <v>-183.00210737962752</v>
      </c>
      <c r="AW14">
        <f t="shared" si="11"/>
        <v>-695.21771469353337</v>
      </c>
      <c r="AX14">
        <f t="shared" si="12"/>
        <v>208970.21281921203</v>
      </c>
      <c r="AY14">
        <f t="shared" si="13"/>
        <v>889267.82624312339</v>
      </c>
    </row>
    <row r="15" spans="1:51" x14ac:dyDescent="0.25">
      <c r="A15">
        <v>32.297219829100001</v>
      </c>
      <c r="B15">
        <v>36.991710400000002</v>
      </c>
      <c r="C15">
        <v>4.7463920052299997</v>
      </c>
      <c r="D15">
        <v>34.9451951295</v>
      </c>
      <c r="E15">
        <v>5.5612769104000002</v>
      </c>
      <c r="F15">
        <v>10.496966223099999</v>
      </c>
      <c r="G15">
        <v>4.6405950785499996</v>
      </c>
      <c r="H15">
        <v>0.75704675798700005</v>
      </c>
      <c r="I15">
        <v>6.9427923720800004</v>
      </c>
      <c r="J15">
        <v>1.74447341955</v>
      </c>
      <c r="K15">
        <v>4.7475119148899996</v>
      </c>
      <c r="L15">
        <v>0.76913666740300002</v>
      </c>
      <c r="M15">
        <v>1.04104722737</v>
      </c>
      <c r="N15">
        <v>1.3614108068299999</v>
      </c>
      <c r="O15">
        <v>3.2580734867599999</v>
      </c>
      <c r="P15">
        <v>13.004904844</v>
      </c>
      <c r="Q15">
        <v>-9.1673592179700005</v>
      </c>
      <c r="R15">
        <v>47131</v>
      </c>
      <c r="S15">
        <v>228554.819082</v>
      </c>
      <c r="T15">
        <v>241089.77160499999</v>
      </c>
      <c r="U15">
        <v>815491.90893999999</v>
      </c>
      <c r="V15">
        <v>1059.1459182799999</v>
      </c>
      <c r="W15">
        <v>659.87122493599998</v>
      </c>
      <c r="X15">
        <v>226541.35966399999</v>
      </c>
      <c r="Y15">
        <v>234477.51182399999</v>
      </c>
      <c r="Z15">
        <v>788489.26995600003</v>
      </c>
      <c r="AA15">
        <v>3.7955824311000001E-4</v>
      </c>
      <c r="AB15">
        <f t="shared" si="0"/>
        <v>-5.3026998397139868</v>
      </c>
      <c r="AC15">
        <f t="shared" si="5"/>
        <v>1.6291803705873067</v>
      </c>
      <c r="AD15">
        <f t="shared" si="6"/>
        <v>-6.9318802103012933</v>
      </c>
      <c r="AE15">
        <f t="shared" si="7"/>
        <v>14.772471457237996</v>
      </c>
      <c r="AF15">
        <f t="shared" si="1"/>
        <v>-11.805152261713987</v>
      </c>
      <c r="AG15">
        <f t="shared" si="8"/>
        <v>-2.0953202865912077</v>
      </c>
      <c r="AH15">
        <f t="shared" si="8"/>
        <v>1.7095065429817069</v>
      </c>
      <c r="AI15">
        <f t="shared" si="14"/>
        <v>1.225687199147286</v>
      </c>
      <c r="AJ15">
        <f t="shared" si="15"/>
        <v>6.0196514173841384</v>
      </c>
      <c r="AK15">
        <f t="shared" si="2"/>
        <v>416502.71381466667</v>
      </c>
      <c r="AL15">
        <f t="shared" si="3"/>
        <v>557979.83421200002</v>
      </c>
      <c r="AM15">
        <f t="shared" si="16"/>
        <v>-1.536193166073847</v>
      </c>
      <c r="AN15">
        <f t="shared" si="9"/>
        <v>-0.16641795850376784</v>
      </c>
      <c r="AO15" s="1">
        <v>77626.17248935283</v>
      </c>
      <c r="AP15">
        <f t="shared" si="17"/>
        <v>1.4503829472856433</v>
      </c>
      <c r="AQ15">
        <f t="shared" si="18"/>
        <v>3.807886525406599</v>
      </c>
      <c r="AR15">
        <f t="shared" si="19"/>
        <v>0.59551018146471824</v>
      </c>
      <c r="AS15">
        <f t="shared" si="20"/>
        <v>-2.1020201381472567</v>
      </c>
      <c r="AT15">
        <f t="shared" si="21"/>
        <v>-0.48585820418049264</v>
      </c>
      <c r="AU15">
        <f t="shared" si="22"/>
        <v>8.2027433038712676</v>
      </c>
      <c r="AV15">
        <f t="shared" si="10"/>
        <v>-200.64756343702322</v>
      </c>
      <c r="AW15">
        <f t="shared" si="11"/>
        <v>-764.04315316750672</v>
      </c>
      <c r="AX15">
        <f t="shared" si="12"/>
        <v>210242.23607456798</v>
      </c>
      <c r="AY15">
        <f t="shared" si="13"/>
        <v>894098.40085582249</v>
      </c>
    </row>
    <row r="16" spans="1:51" x14ac:dyDescent="0.25">
      <c r="A16">
        <v>31.505757123799999</v>
      </c>
      <c r="B16">
        <v>35.237522839699999</v>
      </c>
      <c r="C16">
        <v>3.74545402572</v>
      </c>
      <c r="D16">
        <v>37.103008866300002</v>
      </c>
      <c r="E16">
        <v>6.0356445982100002</v>
      </c>
      <c r="F16">
        <v>11.490055832199999</v>
      </c>
      <c r="G16">
        <v>4.92051588041</v>
      </c>
      <c r="H16">
        <v>0.77541323647299998</v>
      </c>
      <c r="I16">
        <v>7.7861937188899999</v>
      </c>
      <c r="J16">
        <v>2.2187828395600002</v>
      </c>
      <c r="K16">
        <v>5.0846191162399998</v>
      </c>
      <c r="L16">
        <v>0.833976773359</v>
      </c>
      <c r="M16">
        <v>1.1732949939799999</v>
      </c>
      <c r="N16">
        <v>1.41269584504</v>
      </c>
      <c r="O16">
        <v>2.5937775959899998</v>
      </c>
      <c r="P16">
        <v>14.0005303939</v>
      </c>
      <c r="Q16">
        <v>-10.1251142375</v>
      </c>
      <c r="R16">
        <v>46889</v>
      </c>
      <c r="S16">
        <v>225798.317327</v>
      </c>
      <c r="T16">
        <v>235014.86470000001</v>
      </c>
      <c r="U16">
        <v>756413.51777999999</v>
      </c>
      <c r="V16">
        <v>955.35358659999997</v>
      </c>
      <c r="W16">
        <v>583.81509697800004</v>
      </c>
      <c r="X16">
        <v>215978.034911</v>
      </c>
      <c r="Y16">
        <v>226212.34869499999</v>
      </c>
      <c r="Z16">
        <v>702892.83074300003</v>
      </c>
      <c r="AA16">
        <v>3.31239202782E-4</v>
      </c>
      <c r="AB16">
        <f t="shared" si="0"/>
        <v>-6.403433079926435</v>
      </c>
      <c r="AC16">
        <f t="shared" si="5"/>
        <v>1.5792516072617018</v>
      </c>
      <c r="AD16">
        <f t="shared" si="6"/>
        <v>-7.9826846871881365</v>
      </c>
      <c r="AE16">
        <f t="shared" si="7"/>
        <v>16.13500808720881</v>
      </c>
      <c r="AF16">
        <f t="shared" si="1"/>
        <v>-13.403698276876435</v>
      </c>
      <c r="AG16">
        <f t="shared" si="8"/>
        <v>-1.0508044768868432</v>
      </c>
      <c r="AH16">
        <f t="shared" si="8"/>
        <v>1.3625366299708137</v>
      </c>
      <c r="AI16">
        <f t="shared" si="14"/>
        <v>0.77121191003088996</v>
      </c>
      <c r="AJ16">
        <f t="shared" si="15"/>
        <v>6.1735165051136001</v>
      </c>
      <c r="AK16">
        <f t="shared" si="2"/>
        <v>381694.40478300001</v>
      </c>
      <c r="AL16">
        <f t="shared" si="3"/>
        <v>481797.63894000003</v>
      </c>
      <c r="AM16">
        <f t="shared" si="16"/>
        <v>-1.0190344789855583</v>
      </c>
      <c r="AN16">
        <f t="shared" si="9"/>
        <v>-0.22589090104026496</v>
      </c>
      <c r="AO16" s="1">
        <v>77626.17248935283</v>
      </c>
      <c r="AP16">
        <f t="shared" si="17"/>
        <v>1.4576435805439203</v>
      </c>
      <c r="AQ16">
        <f t="shared" si="18"/>
        <v>3.8352271151267998</v>
      </c>
      <c r="AR16">
        <f t="shared" si="19"/>
        <v>0.51981264022386986</v>
      </c>
      <c r="AS16">
        <f t="shared" si="20"/>
        <v>-1.5822074979233869</v>
      </c>
      <c r="AT16">
        <f t="shared" si="21"/>
        <v>-0.67402050391448121</v>
      </c>
      <c r="AU16">
        <f t="shared" si="22"/>
        <v>7.5287227999567863</v>
      </c>
      <c r="AV16">
        <f t="shared" si="10"/>
        <v>-180.88039570788899</v>
      </c>
      <c r="AW16">
        <f t="shared" si="11"/>
        <v>-693.71739821376127</v>
      </c>
      <c r="AX16">
        <f t="shared" si="12"/>
        <v>198856.80970911897</v>
      </c>
      <c r="AY16">
        <f t="shared" si="13"/>
        <v>850739.04383613251</v>
      </c>
    </row>
    <row r="17" spans="1:51" x14ac:dyDescent="0.25">
      <c r="A17">
        <v>32.253108226000002</v>
      </c>
      <c r="B17">
        <v>35.198777792100003</v>
      </c>
      <c r="C17">
        <v>3.4338943495400001</v>
      </c>
      <c r="D17">
        <v>39.5598453088</v>
      </c>
      <c r="E17">
        <v>6.3692573139600004</v>
      </c>
      <c r="F17">
        <v>12.413049132499999</v>
      </c>
      <c r="G17">
        <v>5.2346947762499996</v>
      </c>
      <c r="H17">
        <v>0.78313690683199999</v>
      </c>
      <c r="I17">
        <v>8.5837736745599997</v>
      </c>
      <c r="J17">
        <v>2.5551656405999998</v>
      </c>
      <c r="K17">
        <v>5.4564493162899996</v>
      </c>
      <c r="L17">
        <v>0.91470179258700002</v>
      </c>
      <c r="M17">
        <v>1.3055400960700001</v>
      </c>
      <c r="N17">
        <v>1.41102643098</v>
      </c>
      <c r="O17">
        <v>2.36938294651</v>
      </c>
      <c r="P17">
        <v>15.0009113362</v>
      </c>
      <c r="Q17">
        <v>-11.0091578543</v>
      </c>
      <c r="R17">
        <v>46748</v>
      </c>
      <c r="S17">
        <v>226600.29675199999</v>
      </c>
      <c r="T17">
        <v>234100.927027</v>
      </c>
      <c r="U17">
        <v>726606.26988799998</v>
      </c>
      <c r="V17">
        <v>983.58701376299996</v>
      </c>
      <c r="W17">
        <v>591.053154393</v>
      </c>
      <c r="X17">
        <v>220944.577651</v>
      </c>
      <c r="Y17">
        <v>229879.47652299999</v>
      </c>
      <c r="Z17">
        <v>713904.38613300002</v>
      </c>
      <c r="AA17">
        <v>4.2536453790699999E-4</v>
      </c>
      <c r="AB17">
        <f t="shared" si="0"/>
        <v>-6.8663253380735645</v>
      </c>
      <c r="AC17">
        <f t="shared" si="5"/>
        <v>1.5888945238585055</v>
      </c>
      <c r="AD17">
        <f t="shared" si="6"/>
        <v>-8.4552198619320702</v>
      </c>
      <c r="AE17">
        <f t="shared" si="7"/>
        <v>17.289686448891189</v>
      </c>
      <c r="AF17">
        <f t="shared" si="1"/>
        <v>-14.366781006173564</v>
      </c>
      <c r="AG17">
        <f t="shared" si="8"/>
        <v>-0.47253517474393369</v>
      </c>
      <c r="AH17">
        <f t="shared" si="8"/>
        <v>1.1546783616823788</v>
      </c>
      <c r="AI17">
        <f t="shared" si="14"/>
        <v>0.40923532511291272</v>
      </c>
      <c r="AJ17">
        <f t="shared" si="15"/>
        <v>6.1432205940986835</v>
      </c>
      <c r="AK17">
        <f t="shared" si="2"/>
        <v>388242.81343566667</v>
      </c>
      <c r="AL17">
        <f t="shared" si="3"/>
        <v>488492.35904600006</v>
      </c>
      <c r="AM17">
        <f t="shared" si="16"/>
        <v>-0.73693892140015482</v>
      </c>
      <c r="AN17">
        <f t="shared" si="9"/>
        <v>-0.28159749888832464</v>
      </c>
      <c r="AO17" s="1">
        <v>77626.17248935283</v>
      </c>
      <c r="AP17">
        <f t="shared" si="17"/>
        <v>1.461412835230103</v>
      </c>
      <c r="AQ17">
        <f t="shared" si="18"/>
        <v>3.8495223449663918</v>
      </c>
      <c r="AR17">
        <f t="shared" si="19"/>
        <v>-4.9397454599781412E-2</v>
      </c>
      <c r="AS17">
        <f t="shared" si="20"/>
        <v>-1.6316049525231684</v>
      </c>
      <c r="AT17">
        <f t="shared" si="21"/>
        <v>0.12070672194818977</v>
      </c>
      <c r="AU17">
        <f t="shared" si="22"/>
        <v>7.6494295219049757</v>
      </c>
      <c r="AV17">
        <f t="shared" si="10"/>
        <v>-160.63352874455379</v>
      </c>
      <c r="AW17">
        <f t="shared" si="11"/>
        <v>-618.36235825296103</v>
      </c>
      <c r="AX17">
        <f t="shared" si="12"/>
        <v>180981.45028094825</v>
      </c>
      <c r="AY17">
        <f t="shared" si="13"/>
        <v>782180.68437136151</v>
      </c>
    </row>
    <row r="18" spans="1:51" x14ac:dyDescent="0.25">
      <c r="A18">
        <v>31.807406181800001</v>
      </c>
      <c r="B18">
        <v>33.739155566100003</v>
      </c>
      <c r="C18">
        <v>3.5706375157800001</v>
      </c>
      <c r="D18">
        <v>41.572033603199998</v>
      </c>
      <c r="E18">
        <v>6.6599276557299998</v>
      </c>
      <c r="F18">
        <v>13.2834423961</v>
      </c>
      <c r="G18">
        <v>5.4444699743999996</v>
      </c>
      <c r="H18">
        <v>0.79893115098</v>
      </c>
      <c r="I18">
        <v>9.6582714071200009</v>
      </c>
      <c r="J18">
        <v>3.0942455187100002</v>
      </c>
      <c r="K18">
        <v>5.8066868006899997</v>
      </c>
      <c r="L18">
        <v>0.98410913602899996</v>
      </c>
      <c r="M18">
        <v>1.4328215630300001</v>
      </c>
      <c r="N18">
        <v>1.4315169750700001</v>
      </c>
      <c r="O18">
        <v>1.8598728950300001</v>
      </c>
      <c r="P18">
        <v>16.003124712599998</v>
      </c>
      <c r="Q18">
        <v>-11.960316150200001</v>
      </c>
      <c r="R18">
        <v>46561</v>
      </c>
      <c r="S18">
        <v>218577.81041100001</v>
      </c>
      <c r="T18">
        <v>228086.32405699999</v>
      </c>
      <c r="U18">
        <v>681432.63962499995</v>
      </c>
      <c r="V18">
        <v>923.14486265599999</v>
      </c>
      <c r="W18">
        <v>544.14529422800001</v>
      </c>
      <c r="X18">
        <v>213763.750546</v>
      </c>
      <c r="Y18">
        <v>223720.61459899999</v>
      </c>
      <c r="Z18">
        <v>661650.27997599996</v>
      </c>
      <c r="AA18">
        <v>4.4357272253400001E-4</v>
      </c>
      <c r="AB18">
        <f t="shared" si="0"/>
        <v>-7.8129003470491121</v>
      </c>
      <c r="AC18">
        <f t="shared" si="5"/>
        <v>1.5562103213068299</v>
      </c>
      <c r="AD18">
        <f t="shared" si="6"/>
        <v>-9.3691106683559422</v>
      </c>
      <c r="AE18">
        <f t="shared" si="7"/>
        <v>18.607424828283037</v>
      </c>
      <c r="AF18">
        <f t="shared" si="1"/>
        <v>-15.814462703349111</v>
      </c>
      <c r="AG18">
        <f t="shared" si="8"/>
        <v>-0.91389080642387199</v>
      </c>
      <c r="AH18">
        <f t="shared" si="8"/>
        <v>1.317738379391848</v>
      </c>
      <c r="AI18">
        <f t="shared" si="14"/>
        <v>0.69352977853285525</v>
      </c>
      <c r="AJ18">
        <f t="shared" si="15"/>
        <v>6.2470699448972535</v>
      </c>
      <c r="AK18">
        <f t="shared" si="2"/>
        <v>366378.21504033334</v>
      </c>
      <c r="AL18">
        <f t="shared" si="3"/>
        <v>442908.0974035</v>
      </c>
      <c r="AM18">
        <f t="shared" si="16"/>
        <v>-0.95103321001801278</v>
      </c>
      <c r="AN18">
        <f t="shared" si="9"/>
        <v>-0.23545219472018389</v>
      </c>
      <c r="AO18" s="1">
        <v>77626.17248935283</v>
      </c>
      <c r="AP18">
        <f t="shared" si="17"/>
        <v>1.4635519513705091</v>
      </c>
      <c r="AQ18">
        <f t="shared" si="18"/>
        <v>3.8576663285348212</v>
      </c>
      <c r="AR18">
        <f t="shared" si="19"/>
        <v>0.29056282688067597</v>
      </c>
      <c r="AS18">
        <f t="shared" si="20"/>
        <v>-1.3410421256424925</v>
      </c>
      <c r="AT18">
        <f t="shared" si="21"/>
        <v>-0.41896229386913175</v>
      </c>
      <c r="AU18">
        <f t="shared" si="22"/>
        <v>7.2304672280358435</v>
      </c>
      <c r="AV18">
        <f t="shared" si="10"/>
        <v>-176.10123060451687</v>
      </c>
      <c r="AW18">
        <f t="shared" si="11"/>
        <v>-679.33978771659054</v>
      </c>
      <c r="AX18">
        <f t="shared" si="12"/>
        <v>184324.4150799753</v>
      </c>
      <c r="AY18">
        <f t="shared" si="13"/>
        <v>795048.06789812376</v>
      </c>
    </row>
    <row r="19" spans="1:51" x14ac:dyDescent="0.25">
      <c r="A19">
        <v>31.567336453999999</v>
      </c>
      <c r="B19">
        <v>32.485940369700003</v>
      </c>
      <c r="C19">
        <v>4.6126702960800001</v>
      </c>
      <c r="D19">
        <v>43.423804037300002</v>
      </c>
      <c r="E19">
        <v>6.9458944597499999</v>
      </c>
      <c r="F19">
        <v>14.063306086100001</v>
      </c>
      <c r="G19">
        <v>5.6836922321500003</v>
      </c>
      <c r="H19">
        <v>0.80890892131900005</v>
      </c>
      <c r="I19">
        <v>10.704944107099999</v>
      </c>
      <c r="J19">
        <v>3.59349200099</v>
      </c>
      <c r="K19">
        <v>6.1411877159700001</v>
      </c>
      <c r="L19">
        <v>1.0572155842299999</v>
      </c>
      <c r="M19">
        <v>1.5207691190499999</v>
      </c>
      <c r="N19">
        <v>1.52942089103</v>
      </c>
      <c r="O19">
        <v>1.4872971853700001</v>
      </c>
      <c r="P19">
        <v>17.002952123699998</v>
      </c>
      <c r="Q19">
        <v>-12.8575838207</v>
      </c>
      <c r="R19">
        <v>46424</v>
      </c>
      <c r="S19">
        <v>210860.407489</v>
      </c>
      <c r="T19">
        <v>218146.19915299999</v>
      </c>
      <c r="U19">
        <v>625525.84829300002</v>
      </c>
      <c r="V19">
        <v>896.17844827700003</v>
      </c>
      <c r="W19">
        <v>518.70609070800003</v>
      </c>
      <c r="X19">
        <v>210366.048683</v>
      </c>
      <c r="Y19">
        <v>219920.12030000001</v>
      </c>
      <c r="Z19">
        <v>634009.59875200002</v>
      </c>
      <c r="AA19">
        <v>4.32009849036E-4</v>
      </c>
      <c r="AB19">
        <f t="shared" si="0"/>
        <v>-8.4108845215175485</v>
      </c>
    </row>
    <row r="20" spans="1:51" x14ac:dyDescent="0.25">
      <c r="A20">
        <v>31.4068883148</v>
      </c>
      <c r="B20">
        <v>31.539177779999999</v>
      </c>
      <c r="C20">
        <v>5.1617098645399997</v>
      </c>
      <c r="D20">
        <v>45.151164012000002</v>
      </c>
      <c r="E20">
        <v>7.2710737325199997</v>
      </c>
      <c r="F20">
        <v>15.090909175</v>
      </c>
      <c r="G20">
        <v>5.8937344281800002</v>
      </c>
      <c r="H20">
        <v>0.81794738788099997</v>
      </c>
      <c r="I20">
        <v>11.6612437698</v>
      </c>
      <c r="J20">
        <v>3.9983916831099999</v>
      </c>
      <c r="K20">
        <v>6.4829361845699998</v>
      </c>
      <c r="L20">
        <v>1.12169997628</v>
      </c>
      <c r="M20">
        <v>1.6752168165100001</v>
      </c>
      <c r="N20">
        <v>1.5145030109299999</v>
      </c>
      <c r="O20">
        <v>1.1686339325499999</v>
      </c>
      <c r="P20">
        <v>18.004017867400002</v>
      </c>
      <c r="Q20">
        <v>-13.748687330399999</v>
      </c>
      <c r="R20">
        <v>46301</v>
      </c>
      <c r="S20">
        <v>214233.44507099999</v>
      </c>
      <c r="T20">
        <v>222233.79546600001</v>
      </c>
      <c r="U20">
        <v>643368.643346</v>
      </c>
      <c r="V20">
        <v>869.38744923800004</v>
      </c>
      <c r="W20">
        <v>494.17590380600001</v>
      </c>
      <c r="X20">
        <v>208029.33286900001</v>
      </c>
      <c r="Y20">
        <v>216417.059213</v>
      </c>
      <c r="Z20">
        <v>607747.35026099999</v>
      </c>
      <c r="AA20">
        <v>4.2318884241900002E-4</v>
      </c>
      <c r="AB20">
        <f t="shared" si="0"/>
        <v>-8.9525746769235415</v>
      </c>
    </row>
    <row r="21" spans="1:51" x14ac:dyDescent="0.25">
      <c r="A21">
        <v>31.270712094699999</v>
      </c>
      <c r="B21">
        <v>30.798563620900001</v>
      </c>
      <c r="C21">
        <v>5.3148090465999998</v>
      </c>
      <c r="D21">
        <v>46.973689304899999</v>
      </c>
      <c r="E21">
        <v>7.6386929031899999</v>
      </c>
      <c r="F21">
        <v>15.981583128</v>
      </c>
      <c r="G21">
        <v>6.2329871578500002</v>
      </c>
      <c r="H21">
        <v>0.824322696094</v>
      </c>
      <c r="I21">
        <v>12.677987868100001</v>
      </c>
      <c r="J21">
        <v>4.38901008778</v>
      </c>
      <c r="K21">
        <v>6.8250259177699997</v>
      </c>
      <c r="L21">
        <v>1.1937848014300001</v>
      </c>
      <c r="M21">
        <v>1.8236021097099999</v>
      </c>
      <c r="N21">
        <v>1.49354926874</v>
      </c>
      <c r="O21">
        <v>0.87149622243900005</v>
      </c>
      <c r="P21">
        <v>19.001264907900001</v>
      </c>
      <c r="Q21">
        <v>-14.5815202651</v>
      </c>
      <c r="R21">
        <v>46198</v>
      </c>
      <c r="S21">
        <v>212252.56171499999</v>
      </c>
      <c r="T21">
        <v>215686.979555</v>
      </c>
      <c r="U21">
        <v>612045.87446900003</v>
      </c>
      <c r="V21">
        <v>850.76181521299998</v>
      </c>
      <c r="W21">
        <v>475.86054264400002</v>
      </c>
      <c r="X21">
        <v>205766.21985200001</v>
      </c>
      <c r="Y21">
        <v>213346.813444</v>
      </c>
      <c r="Z21">
        <v>587721.73777799995</v>
      </c>
      <c r="AA21">
        <v>4.0160780345100002E-4</v>
      </c>
      <c r="AB21">
        <f t="shared" si="0"/>
        <v>-9.3346573756835518</v>
      </c>
    </row>
    <row r="22" spans="1:51" x14ac:dyDescent="0.25">
      <c r="A22">
        <v>31.137649633700001</v>
      </c>
      <c r="B22">
        <v>29.8525109323</v>
      </c>
      <c r="C22">
        <v>5.7672828417700002</v>
      </c>
      <c r="D22">
        <v>48.577521288299998</v>
      </c>
      <c r="E22">
        <v>7.9172424564100004</v>
      </c>
      <c r="F22">
        <v>16.8952412786</v>
      </c>
      <c r="G22">
        <v>6.2013921704200001</v>
      </c>
      <c r="H22">
        <v>0.83257688879400005</v>
      </c>
      <c r="I22">
        <v>13.6540466156</v>
      </c>
      <c r="J22">
        <v>4.8731026059699998</v>
      </c>
      <c r="K22">
        <v>7.1574157777799998</v>
      </c>
      <c r="L22">
        <v>1.26837116791</v>
      </c>
      <c r="M22">
        <v>1.9645451168500001</v>
      </c>
      <c r="N22">
        <v>1.47091371811</v>
      </c>
      <c r="O22">
        <v>0.65630271001399998</v>
      </c>
      <c r="P22">
        <v>20.0032662835</v>
      </c>
      <c r="Q22">
        <v>-15.4733404056</v>
      </c>
      <c r="R22">
        <v>46116</v>
      </c>
      <c r="S22">
        <v>207944.37594100001</v>
      </c>
      <c r="T22">
        <v>211161.277657</v>
      </c>
      <c r="U22">
        <v>578399.28490700002</v>
      </c>
      <c r="V22">
        <v>824.38260544800005</v>
      </c>
      <c r="W22">
        <v>452.87695105300003</v>
      </c>
      <c r="X22">
        <v>202795.88824900001</v>
      </c>
      <c r="Y22">
        <v>210695.363648</v>
      </c>
      <c r="Z22">
        <v>563066.93806499999</v>
      </c>
      <c r="AA22">
        <v>4.1312977464099998E-4</v>
      </c>
      <c r="AB22">
        <f t="shared" si="0"/>
        <v>-9.8293447096183151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2016-01-25T10:26:08Z</dcterms:created>
  <dcterms:modified xsi:type="dcterms:W3CDTF">2016-01-30T11:10:08Z</dcterms:modified>
  <dc:language>en-US</dc:language>
</cp:coreProperties>
</file>