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T68" i="1" l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U19" i="1"/>
  <c r="AU20" i="1" s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S19" i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K19" i="1"/>
  <c r="AJ19" i="1" s="1"/>
  <c r="AK20" i="1"/>
  <c r="AJ20" i="1" s="1"/>
  <c r="AK21" i="1"/>
  <c r="AK22" i="1"/>
  <c r="AK23" i="1"/>
  <c r="AJ23" i="1" s="1"/>
  <c r="AK24" i="1"/>
  <c r="AJ24" i="1" s="1"/>
  <c r="AK25" i="1"/>
  <c r="AK26" i="1"/>
  <c r="AK27" i="1"/>
  <c r="AJ27" i="1" s="1"/>
  <c r="AK28" i="1"/>
  <c r="AJ28" i="1" s="1"/>
  <c r="AK29" i="1"/>
  <c r="AK30" i="1"/>
  <c r="AK31" i="1"/>
  <c r="AJ31" i="1" s="1"/>
  <c r="AK32" i="1"/>
  <c r="AJ32" i="1" s="1"/>
  <c r="AK33" i="1"/>
  <c r="AK34" i="1"/>
  <c r="AK35" i="1"/>
  <c r="AJ35" i="1" s="1"/>
  <c r="AK36" i="1"/>
  <c r="AJ36" i="1" s="1"/>
  <c r="AK37" i="1"/>
  <c r="AK38" i="1"/>
  <c r="AK39" i="1"/>
  <c r="AJ39" i="1" s="1"/>
  <c r="AK40" i="1"/>
  <c r="AJ40" i="1" s="1"/>
  <c r="AK41" i="1"/>
  <c r="AK42" i="1"/>
  <c r="AK43" i="1"/>
  <c r="AJ43" i="1" s="1"/>
  <c r="AK44" i="1"/>
  <c r="AJ44" i="1" s="1"/>
  <c r="AK45" i="1"/>
  <c r="AK46" i="1"/>
  <c r="AK47" i="1"/>
  <c r="AJ47" i="1" s="1"/>
  <c r="AK48" i="1"/>
  <c r="AJ48" i="1" s="1"/>
  <c r="AK49" i="1"/>
  <c r="AK50" i="1"/>
  <c r="AK51" i="1"/>
  <c r="AJ51" i="1" s="1"/>
  <c r="AK52" i="1"/>
  <c r="AJ52" i="1" s="1"/>
  <c r="AK53" i="1"/>
  <c r="AK54" i="1"/>
  <c r="AK55" i="1"/>
  <c r="AJ55" i="1" s="1"/>
  <c r="AK56" i="1"/>
  <c r="AJ56" i="1" s="1"/>
  <c r="AK57" i="1"/>
  <c r="AK58" i="1"/>
  <c r="AK59" i="1"/>
  <c r="AJ59" i="1" s="1"/>
  <c r="AK60" i="1"/>
  <c r="AJ60" i="1" s="1"/>
  <c r="AK61" i="1"/>
  <c r="AK62" i="1"/>
  <c r="AK63" i="1"/>
  <c r="AJ63" i="1" s="1"/>
  <c r="AK64" i="1"/>
  <c r="AJ64" i="1" s="1"/>
  <c r="AK65" i="1"/>
  <c r="AK66" i="1"/>
  <c r="AK67" i="1"/>
  <c r="AJ67" i="1" s="1"/>
  <c r="AK68" i="1"/>
  <c r="AJ68" i="1" s="1"/>
  <c r="AJ21" i="1"/>
  <c r="AJ22" i="1"/>
  <c r="AJ25" i="1"/>
  <c r="AJ26" i="1"/>
  <c r="AJ29" i="1"/>
  <c r="AJ30" i="1"/>
  <c r="AJ33" i="1"/>
  <c r="AJ34" i="1"/>
  <c r="AJ37" i="1"/>
  <c r="AJ38" i="1"/>
  <c r="AJ41" i="1"/>
  <c r="AJ42" i="1"/>
  <c r="AJ45" i="1"/>
  <c r="AJ46" i="1"/>
  <c r="AJ49" i="1"/>
  <c r="AJ50" i="1"/>
  <c r="AJ53" i="1"/>
  <c r="AJ54" i="1"/>
  <c r="AJ57" i="1"/>
  <c r="AJ58" i="1"/>
  <c r="AJ61" i="1"/>
  <c r="AJ62" i="1"/>
  <c r="AJ65" i="1"/>
  <c r="AJ66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D21" i="1"/>
  <c r="AD22" i="1"/>
  <c r="AG22" i="1" s="1"/>
  <c r="AI22" i="1" s="1"/>
  <c r="AD25" i="1"/>
  <c r="AG25" i="1" s="1"/>
  <c r="AI25" i="1" s="1"/>
  <c r="AD26" i="1"/>
  <c r="AG26" i="1" s="1"/>
  <c r="AI26" i="1" s="1"/>
  <c r="AD29" i="1"/>
  <c r="AD30" i="1"/>
  <c r="AG30" i="1" s="1"/>
  <c r="AI30" i="1" s="1"/>
  <c r="AD33" i="1"/>
  <c r="AG33" i="1" s="1"/>
  <c r="AI33" i="1" s="1"/>
  <c r="AD34" i="1"/>
  <c r="AG34" i="1" s="1"/>
  <c r="AI34" i="1" s="1"/>
  <c r="AD37" i="1"/>
  <c r="AD38" i="1"/>
  <c r="AG38" i="1" s="1"/>
  <c r="AI38" i="1" s="1"/>
  <c r="AD41" i="1"/>
  <c r="AG41" i="1" s="1"/>
  <c r="AI41" i="1" s="1"/>
  <c r="AD42" i="1"/>
  <c r="AG42" i="1" s="1"/>
  <c r="AI42" i="1" s="1"/>
  <c r="AD45" i="1"/>
  <c r="AD46" i="1"/>
  <c r="AG46" i="1" s="1"/>
  <c r="AI46" i="1" s="1"/>
  <c r="AD49" i="1"/>
  <c r="AG49" i="1" s="1"/>
  <c r="AI49" i="1" s="1"/>
  <c r="AD50" i="1"/>
  <c r="AG50" i="1" s="1"/>
  <c r="AI50" i="1" s="1"/>
  <c r="AD53" i="1"/>
  <c r="AD54" i="1"/>
  <c r="AG54" i="1" s="1"/>
  <c r="AI54" i="1" s="1"/>
  <c r="AD57" i="1"/>
  <c r="AG57" i="1" s="1"/>
  <c r="AI57" i="1" s="1"/>
  <c r="AD58" i="1"/>
  <c r="AG58" i="1" s="1"/>
  <c r="AI58" i="1" s="1"/>
  <c r="AD61" i="1"/>
  <c r="AD62" i="1"/>
  <c r="AG62" i="1" s="1"/>
  <c r="AI62" i="1" s="1"/>
  <c r="AD65" i="1"/>
  <c r="AG65" i="1" s="1"/>
  <c r="AI65" i="1" s="1"/>
  <c r="AD66" i="1"/>
  <c r="AG66" i="1" s="1"/>
  <c r="AI66" i="1" s="1"/>
  <c r="AC19" i="1"/>
  <c r="AD19" i="1" s="1"/>
  <c r="AG19" i="1" s="1"/>
  <c r="AI19" i="1" s="1"/>
  <c r="AC20" i="1"/>
  <c r="AD20" i="1" s="1"/>
  <c r="AG20" i="1" s="1"/>
  <c r="AI20" i="1" s="1"/>
  <c r="AC21" i="1"/>
  <c r="AC22" i="1"/>
  <c r="AC23" i="1"/>
  <c r="AD23" i="1" s="1"/>
  <c r="AG23" i="1" s="1"/>
  <c r="AI23" i="1" s="1"/>
  <c r="AC24" i="1"/>
  <c r="AD24" i="1" s="1"/>
  <c r="AG24" i="1" s="1"/>
  <c r="AI24" i="1" s="1"/>
  <c r="AC25" i="1"/>
  <c r="AC26" i="1"/>
  <c r="AC27" i="1"/>
  <c r="AD27" i="1" s="1"/>
  <c r="AG27" i="1" s="1"/>
  <c r="AI27" i="1" s="1"/>
  <c r="AC28" i="1"/>
  <c r="AD28" i="1" s="1"/>
  <c r="AG28" i="1" s="1"/>
  <c r="AI28" i="1" s="1"/>
  <c r="AC29" i="1"/>
  <c r="AC30" i="1"/>
  <c r="AC31" i="1"/>
  <c r="AD31" i="1" s="1"/>
  <c r="AG31" i="1" s="1"/>
  <c r="AI31" i="1" s="1"/>
  <c r="AC32" i="1"/>
  <c r="AD32" i="1" s="1"/>
  <c r="AG32" i="1" s="1"/>
  <c r="AI32" i="1" s="1"/>
  <c r="AC33" i="1"/>
  <c r="AC34" i="1"/>
  <c r="AC35" i="1"/>
  <c r="AD35" i="1" s="1"/>
  <c r="AG35" i="1" s="1"/>
  <c r="AI35" i="1" s="1"/>
  <c r="AC36" i="1"/>
  <c r="AD36" i="1" s="1"/>
  <c r="AG36" i="1" s="1"/>
  <c r="AI36" i="1" s="1"/>
  <c r="AC37" i="1"/>
  <c r="AC38" i="1"/>
  <c r="AC39" i="1"/>
  <c r="AD39" i="1" s="1"/>
  <c r="AG39" i="1" s="1"/>
  <c r="AI39" i="1" s="1"/>
  <c r="AC40" i="1"/>
  <c r="AD40" i="1" s="1"/>
  <c r="AG40" i="1" s="1"/>
  <c r="AI40" i="1" s="1"/>
  <c r="AC41" i="1"/>
  <c r="AC42" i="1"/>
  <c r="AC43" i="1"/>
  <c r="AD43" i="1" s="1"/>
  <c r="AG43" i="1" s="1"/>
  <c r="AI43" i="1" s="1"/>
  <c r="AC44" i="1"/>
  <c r="AD44" i="1" s="1"/>
  <c r="AG44" i="1" s="1"/>
  <c r="AI44" i="1" s="1"/>
  <c r="AC45" i="1"/>
  <c r="AC46" i="1"/>
  <c r="AC47" i="1"/>
  <c r="AD47" i="1" s="1"/>
  <c r="AG47" i="1" s="1"/>
  <c r="AI47" i="1" s="1"/>
  <c r="AC48" i="1"/>
  <c r="AD48" i="1" s="1"/>
  <c r="AG48" i="1" s="1"/>
  <c r="AI48" i="1" s="1"/>
  <c r="AC49" i="1"/>
  <c r="AC50" i="1"/>
  <c r="AC51" i="1"/>
  <c r="AD51" i="1" s="1"/>
  <c r="AG51" i="1" s="1"/>
  <c r="AI51" i="1" s="1"/>
  <c r="AC52" i="1"/>
  <c r="AD52" i="1" s="1"/>
  <c r="AG52" i="1" s="1"/>
  <c r="AI52" i="1" s="1"/>
  <c r="AC53" i="1"/>
  <c r="AC54" i="1"/>
  <c r="AC55" i="1"/>
  <c r="AD55" i="1" s="1"/>
  <c r="AG55" i="1" s="1"/>
  <c r="AI55" i="1" s="1"/>
  <c r="AC56" i="1"/>
  <c r="AD56" i="1" s="1"/>
  <c r="AG56" i="1" s="1"/>
  <c r="AI56" i="1" s="1"/>
  <c r="AC57" i="1"/>
  <c r="AC58" i="1"/>
  <c r="AC59" i="1"/>
  <c r="AD59" i="1" s="1"/>
  <c r="AG59" i="1" s="1"/>
  <c r="AI59" i="1" s="1"/>
  <c r="AC60" i="1"/>
  <c r="AD60" i="1" s="1"/>
  <c r="AG60" i="1" s="1"/>
  <c r="AI60" i="1" s="1"/>
  <c r="AC61" i="1"/>
  <c r="AC62" i="1"/>
  <c r="AC63" i="1"/>
  <c r="AD63" i="1" s="1"/>
  <c r="AG63" i="1" s="1"/>
  <c r="AI63" i="1" s="1"/>
  <c r="AC64" i="1"/>
  <c r="AD64" i="1" s="1"/>
  <c r="AG64" i="1" s="1"/>
  <c r="AI64" i="1" s="1"/>
  <c r="AC65" i="1"/>
  <c r="AC66" i="1"/>
  <c r="AC67" i="1"/>
  <c r="AD67" i="1" s="1"/>
  <c r="AG67" i="1" s="1"/>
  <c r="AI67" i="1" s="1"/>
  <c r="AC68" i="1"/>
  <c r="AD68" i="1" s="1"/>
  <c r="AG68" i="1" s="1"/>
  <c r="AI68" i="1" s="1"/>
  <c r="AL18" i="1"/>
  <c r="AK18" i="1"/>
  <c r="AP18" i="1" s="1"/>
  <c r="AQ18" i="1" s="1"/>
  <c r="AF18" i="1"/>
  <c r="AE18" i="1"/>
  <c r="AH18" i="1" s="1"/>
  <c r="AC18" i="1"/>
  <c r="AD18" i="1" s="1"/>
  <c r="AG18" i="1" s="1"/>
  <c r="AI18" i="1" s="1"/>
  <c r="AM18" i="1" s="1"/>
  <c r="AL17" i="1"/>
  <c r="AK17" i="1"/>
  <c r="AJ17" i="1" s="1"/>
  <c r="AF17" i="1"/>
  <c r="AE17" i="1"/>
  <c r="AH17" i="1" s="1"/>
  <c r="AC17" i="1"/>
  <c r="AD17" i="1" s="1"/>
  <c r="AL16" i="1"/>
  <c r="AK16" i="1"/>
  <c r="AF16" i="1"/>
  <c r="AE16" i="1"/>
  <c r="AC16" i="1"/>
  <c r="AD16" i="1" s="1"/>
  <c r="AL15" i="1"/>
  <c r="AK15" i="1"/>
  <c r="AJ15" i="1" s="1"/>
  <c r="AF15" i="1"/>
  <c r="AE15" i="1"/>
  <c r="AC15" i="1"/>
  <c r="AD15" i="1" s="1"/>
  <c r="AL14" i="1"/>
  <c r="AK14" i="1"/>
  <c r="AJ14" i="1" s="1"/>
  <c r="AF14" i="1"/>
  <c r="AE14" i="1"/>
  <c r="AH14" i="1" s="1"/>
  <c r="AL13" i="1"/>
  <c r="AK13" i="1"/>
  <c r="AJ13" i="1" s="1"/>
  <c r="AF13" i="1"/>
  <c r="AE13" i="1"/>
  <c r="AC13" i="1"/>
  <c r="AD13" i="1" s="1"/>
  <c r="AL12" i="1"/>
  <c r="AK12" i="1"/>
  <c r="AJ12" i="1" s="1"/>
  <c r="AF12" i="1"/>
  <c r="AE12" i="1"/>
  <c r="AH12" i="1" s="1"/>
  <c r="AL11" i="1"/>
  <c r="AK11" i="1"/>
  <c r="AJ11" i="1" s="1"/>
  <c r="AF11" i="1"/>
  <c r="AE11" i="1"/>
  <c r="AC11" i="1"/>
  <c r="AD11" i="1" s="1"/>
  <c r="AL10" i="1"/>
  <c r="AK10" i="1"/>
  <c r="AJ10" i="1" s="1"/>
  <c r="AF10" i="1"/>
  <c r="AE10" i="1"/>
  <c r="AH10" i="1" s="1"/>
  <c r="AL9" i="1"/>
  <c r="AK9" i="1"/>
  <c r="AJ9" i="1" s="1"/>
  <c r="AF9" i="1"/>
  <c r="AE9" i="1"/>
  <c r="AC9" i="1"/>
  <c r="AD9" i="1" s="1"/>
  <c r="AL8" i="1"/>
  <c r="AK8" i="1"/>
  <c r="AJ8" i="1" s="1"/>
  <c r="AF8" i="1"/>
  <c r="AE8" i="1"/>
  <c r="AH8" i="1" s="1"/>
  <c r="AL7" i="1"/>
  <c r="AK7" i="1"/>
  <c r="AJ7" i="1" s="1"/>
  <c r="AF7" i="1"/>
  <c r="AE7" i="1"/>
  <c r="AC7" i="1"/>
  <c r="AD7" i="1" s="1"/>
  <c r="AL6" i="1"/>
  <c r="AK6" i="1"/>
  <c r="AJ6" i="1" s="1"/>
  <c r="AF6" i="1"/>
  <c r="AE6" i="1"/>
  <c r="AH6" i="1" s="1"/>
  <c r="AL5" i="1"/>
  <c r="AK5" i="1"/>
  <c r="AJ5" i="1" s="1"/>
  <c r="AF5" i="1"/>
  <c r="AE5" i="1"/>
  <c r="AC5" i="1"/>
  <c r="AD5" i="1" s="1"/>
  <c r="AL4" i="1"/>
  <c r="AK4" i="1"/>
  <c r="AJ4" i="1" s="1"/>
  <c r="AF4" i="1"/>
  <c r="AE4" i="1"/>
  <c r="AH4" i="1" s="1"/>
  <c r="AP3" i="1"/>
  <c r="AQ3" i="1" s="1"/>
  <c r="AN3" i="1" s="1"/>
  <c r="AL3" i="1"/>
  <c r="AK3" i="1"/>
  <c r="AJ3" i="1"/>
  <c r="AH3" i="1"/>
  <c r="AF3" i="1"/>
  <c r="AE3" i="1"/>
  <c r="AD3" i="1"/>
  <c r="AC3" i="1"/>
  <c r="AL2" i="1"/>
  <c r="AK2" i="1"/>
  <c r="AO2" i="1" s="1"/>
  <c r="AF2" i="1"/>
  <c r="AE2" i="1"/>
  <c r="AU21" i="1" l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G61" i="1"/>
  <c r="AI61" i="1" s="1"/>
  <c r="AG45" i="1"/>
  <c r="AI45" i="1" s="1"/>
  <c r="AG37" i="1"/>
  <c r="AI37" i="1" s="1"/>
  <c r="AG29" i="1"/>
  <c r="AI29" i="1" s="1"/>
  <c r="AG21" i="1"/>
  <c r="AI21" i="1" s="1"/>
  <c r="AG53" i="1"/>
  <c r="AI53" i="1" s="1"/>
  <c r="AP7" i="1"/>
  <c r="AQ7" i="1" s="1"/>
  <c r="AT3" i="1"/>
  <c r="AU3" i="1" s="1"/>
  <c r="AP5" i="1"/>
  <c r="AQ5" i="1" s="1"/>
  <c r="AP9" i="1"/>
  <c r="AQ9" i="1" s="1"/>
  <c r="AP13" i="1"/>
  <c r="AQ13" i="1" s="1"/>
  <c r="AH5" i="1"/>
  <c r="AC6" i="1"/>
  <c r="AD6" i="1" s="1"/>
  <c r="AG6" i="1" s="1"/>
  <c r="AI6" i="1" s="1"/>
  <c r="AM6" i="1" s="1"/>
  <c r="AP6" i="1"/>
  <c r="AQ6" i="1" s="1"/>
  <c r="AH9" i="1"/>
  <c r="AC10" i="1"/>
  <c r="AD10" i="1" s="1"/>
  <c r="AG10" i="1" s="1"/>
  <c r="AI10" i="1" s="1"/>
  <c r="AM10" i="1" s="1"/>
  <c r="AP10" i="1"/>
  <c r="AQ10" i="1" s="1"/>
  <c r="AH13" i="1"/>
  <c r="AC14" i="1"/>
  <c r="AD14" i="1" s="1"/>
  <c r="AG14" i="1" s="1"/>
  <c r="AI14" i="1" s="1"/>
  <c r="AM14" i="1" s="1"/>
  <c r="AP14" i="1"/>
  <c r="AQ14" i="1" s="1"/>
  <c r="AP16" i="1"/>
  <c r="AQ16" i="1" s="1"/>
  <c r="AP11" i="1"/>
  <c r="AQ11" i="1" s="1"/>
  <c r="AP15" i="1"/>
  <c r="AQ15" i="1" s="1"/>
  <c r="AG16" i="1"/>
  <c r="AJ2" i="1"/>
  <c r="AC2" i="1"/>
  <c r="AD2" i="1" s="1"/>
  <c r="AV3" i="1" s="1"/>
  <c r="AX3" i="1" s="1"/>
  <c r="AG3" i="1"/>
  <c r="AI3" i="1" s="1"/>
  <c r="AR3" i="1"/>
  <c r="AS3" i="1" s="1"/>
  <c r="AC4" i="1"/>
  <c r="AD4" i="1" s="1"/>
  <c r="AG4" i="1" s="1"/>
  <c r="AI4" i="1" s="1"/>
  <c r="AM4" i="1" s="1"/>
  <c r="AP4" i="1"/>
  <c r="AQ4" i="1" s="1"/>
  <c r="AH7" i="1"/>
  <c r="AC8" i="1"/>
  <c r="AD8" i="1" s="1"/>
  <c r="AG8" i="1" s="1"/>
  <c r="AI8" i="1" s="1"/>
  <c r="AM8" i="1" s="1"/>
  <c r="AP8" i="1"/>
  <c r="AQ8" i="1" s="1"/>
  <c r="AH11" i="1"/>
  <c r="AC12" i="1"/>
  <c r="AD12" i="1" s="1"/>
  <c r="AG12" i="1" s="1"/>
  <c r="AI12" i="1" s="1"/>
  <c r="AM12" i="1" s="1"/>
  <c r="AP12" i="1"/>
  <c r="AQ12" i="1" s="1"/>
  <c r="AH15" i="1"/>
  <c r="AH16" i="1"/>
  <c r="AG17" i="1"/>
  <c r="AI17" i="1" s="1"/>
  <c r="AM17" i="1" s="1"/>
  <c r="AT18" i="1"/>
  <c r="AN18" i="1"/>
  <c r="AR18" i="1" s="1"/>
  <c r="AP17" i="1"/>
  <c r="AQ17" i="1" s="1"/>
  <c r="AJ16" i="1"/>
  <c r="AJ18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G11" i="1" l="1"/>
  <c r="AI11" i="1" s="1"/>
  <c r="AM11" i="1" s="1"/>
  <c r="AW18" i="1"/>
  <c r="AY18" i="1" s="1"/>
  <c r="AV18" i="1"/>
  <c r="AX18" i="1" s="1"/>
  <c r="AN4" i="1"/>
  <c r="AN6" i="1"/>
  <c r="AT6" i="1"/>
  <c r="AW3" i="1"/>
  <c r="AY3" i="1" s="1"/>
  <c r="AG9" i="1"/>
  <c r="AI9" i="1" s="1"/>
  <c r="AM9" i="1" s="1"/>
  <c r="AN8" i="1"/>
  <c r="AI16" i="1"/>
  <c r="AM16" i="1" s="1"/>
  <c r="AN10" i="1"/>
  <c r="AT10" i="1"/>
  <c r="AR10" i="1"/>
  <c r="AG13" i="1"/>
  <c r="AI13" i="1" s="1"/>
  <c r="AM13" i="1" s="1"/>
  <c r="AG15" i="1"/>
  <c r="AI15" i="1" s="1"/>
  <c r="AM15" i="1" s="1"/>
  <c r="AN17" i="1"/>
  <c r="AR17" i="1" s="1"/>
  <c r="AT17" i="1"/>
  <c r="AN12" i="1"/>
  <c r="AT12" i="1"/>
  <c r="AR12" i="1"/>
  <c r="AN14" i="1"/>
  <c r="AG5" i="1"/>
  <c r="AI5" i="1" s="1"/>
  <c r="AM5" i="1" s="1"/>
  <c r="AG7" i="1"/>
  <c r="AI7" i="1" s="1"/>
  <c r="AM7" i="1" s="1"/>
  <c r="AN5" i="1" l="1"/>
  <c r="AR5" i="1" s="1"/>
  <c r="AT5" i="1"/>
  <c r="AW14" i="1"/>
  <c r="AY14" i="1" s="1"/>
  <c r="AV14" i="1"/>
  <c r="AX14" i="1" s="1"/>
  <c r="AN13" i="1"/>
  <c r="AT13" i="1"/>
  <c r="AR13" i="1"/>
  <c r="AT16" i="1"/>
  <c r="AN16" i="1"/>
  <c r="AR16" i="1"/>
  <c r="AW8" i="1"/>
  <c r="AY8" i="1" s="1"/>
  <c r="AV8" i="1"/>
  <c r="AX8" i="1" s="1"/>
  <c r="AW4" i="1"/>
  <c r="AY4" i="1" s="1"/>
  <c r="AV4" i="1"/>
  <c r="AX4" i="1" s="1"/>
  <c r="AN9" i="1"/>
  <c r="AR9" i="1"/>
  <c r="AT9" i="1"/>
  <c r="AW6" i="1"/>
  <c r="AY6" i="1" s="1"/>
  <c r="AV6" i="1"/>
  <c r="AX6" i="1" s="1"/>
  <c r="AR14" i="1"/>
  <c r="AW17" i="1"/>
  <c r="AY17" i="1" s="1"/>
  <c r="AV17" i="1"/>
  <c r="AX17" i="1" s="1"/>
  <c r="AR8" i="1"/>
  <c r="AR4" i="1"/>
  <c r="AS4" i="1" s="1"/>
  <c r="AN7" i="1"/>
  <c r="AT7" i="1" s="1"/>
  <c r="AR7" i="1"/>
  <c r="AT14" i="1"/>
  <c r="AW12" i="1"/>
  <c r="AY12" i="1" s="1"/>
  <c r="AV12" i="1"/>
  <c r="AX12" i="1" s="1"/>
  <c r="AN15" i="1"/>
  <c r="AR15" i="1"/>
  <c r="AT15" i="1"/>
  <c r="AW10" i="1"/>
  <c r="AY10" i="1" s="1"/>
  <c r="AV10" i="1"/>
  <c r="AX10" i="1" s="1"/>
  <c r="AT8" i="1"/>
  <c r="AR6" i="1"/>
  <c r="AT4" i="1"/>
  <c r="AU4" i="1" s="1"/>
  <c r="AU5" i="1" s="1"/>
  <c r="AU6" i="1" s="1"/>
  <c r="AN11" i="1"/>
  <c r="AR11" i="1"/>
  <c r="AT11" i="1"/>
  <c r="AW11" i="1" l="1"/>
  <c r="AY11" i="1" s="1"/>
  <c r="AV11" i="1"/>
  <c r="AX11" i="1" s="1"/>
  <c r="AW15" i="1"/>
  <c r="AY15" i="1" s="1"/>
  <c r="AV15" i="1"/>
  <c r="AX15" i="1" s="1"/>
  <c r="AW9" i="1"/>
  <c r="AY9" i="1" s="1"/>
  <c r="AV9" i="1"/>
  <c r="AX9" i="1" s="1"/>
  <c r="AU7" i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W7" i="1"/>
  <c r="AY7" i="1" s="1"/>
  <c r="AV7" i="1"/>
  <c r="AX7" i="1" s="1"/>
  <c r="AW16" i="1"/>
  <c r="AY16" i="1" s="1"/>
  <c r="AV16" i="1"/>
  <c r="AX16" i="1" s="1"/>
  <c r="AW13" i="1"/>
  <c r="AY13" i="1" s="1"/>
  <c r="AV13" i="1"/>
  <c r="AX13" i="1" s="1"/>
  <c r="AS5" i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W5" i="1"/>
  <c r="AY5" i="1" s="1"/>
  <c r="AV5" i="1"/>
  <c r="AX5" i="1" s="1"/>
</calcChain>
</file>

<file path=xl/sharedStrings.xml><?xml version="1.0" encoding="utf-8"?>
<sst xmlns="http://schemas.openxmlformats.org/spreadsheetml/2006/main" count="51" uniqueCount="51">
  <si>
    <t>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</si>
  <si>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</si>
  <si>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</si>
  <si>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</si>
  <si>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</si>
  <si>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</si>
  <si>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</si>
  <si>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</si>
  <si>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</si>
  <si>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</si>
  <si>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</si>
  <si>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</si>
  <si>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</si>
  <si>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</si>
  <si>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</si>
  <si>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</si>
  <si>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</si>
  <si>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</si>
  <si>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</si>
  <si>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</si>
  <si>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</si>
  <si>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</si>
  <si>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</si>
  <si>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</si>
  <si>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</si>
  <si>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</si>
  <si>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</si>
  <si>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</si>
  <si>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eq</t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</si>
  <si>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</si>
  <si>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</si>
  <si>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</si>
  <si>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</si>
  <si>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</si>
  <si>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</si>
  <si>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ratio^4</t>
    <phoneticPr fontId="1"/>
  </si>
  <si>
    <t>p</t>
    <phoneticPr fontId="1"/>
  </si>
  <si>
    <t>q</t>
    <phoneticPr fontId="1"/>
  </si>
  <si>
    <t>K_phi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</si>
  <si>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</si>
  <si>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</si>
  <si>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</si>
  <si>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</si>
  <si>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</si>
  <si>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</si>
  <si>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</si>
  <si>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</si>
  <si>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ds_r_pred</t>
    <phoneticPr fontId="1"/>
  </si>
  <si>
    <t>ds_a_pred</t>
    <phoneticPr fontId="1"/>
  </si>
  <si>
    <t>s_r_pred</t>
    <phoneticPr fontId="1"/>
  </si>
  <si>
    <t>s_a_pred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</si>
</sst>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8"/>
  <sheetViews>
    <sheetView tabSelected="1" topLeftCell="AH1" zoomScaleNormal="100" workbookViewId="0">
      <selection activeCell="AT18" sqref="AT18:AT68"/>
    </sheetView>
  </sheetViews>
  <sheetFormatPr defaultRowHeight="13.2" x14ac:dyDescent="0.25"/>
  <cols>
    <col min="1" max="7" width="13.77734375"/>
    <col min="8" max="12" width="12.77734375"/>
    <col min="13" max="13" width="13.33203125"/>
    <col min="14" max="15" width="12.77734375"/>
    <col min="16" max="16" width="13.77734375"/>
    <col min="17" max="17" width="14.33203125"/>
    <col min="18" max="18" width="6.44140625"/>
    <col min="19" max="26" width="13.77734375"/>
    <col min="27" max="27" width="4.44140625"/>
    <col min="28" max="28" width="11.5546875"/>
    <col min="31" max="31" width="13.109375" bestFit="1" customWidth="1"/>
    <col min="32" max="32" width="13.1093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52" max="1023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t="s">
        <v>28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>
        <v>0.315643596267</v>
      </c>
      <c r="B2">
        <v>0.457307303173</v>
      </c>
      <c r="C2">
        <v>0.32677418647299999</v>
      </c>
      <c r="D2">
        <v>1.6980500870999999E-3</v>
      </c>
      <c r="E2">
        <v>4.7587155256000003E-3</v>
      </c>
      <c r="F2">
        <v>1.09754137473E-4</v>
      </c>
      <c r="G2">
        <v>2.5900629670800001E-4</v>
      </c>
      <c r="H2">
        <v>0.66646536926099997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47684</v>
      </c>
      <c r="V2">
        <v>2.7033356607100001</v>
      </c>
      <c r="W2">
        <v>6.2596580909800004</v>
      </c>
      <c r="X2">
        <v>2619.8501477099999</v>
      </c>
      <c r="Y2">
        <v>2523.06658982</v>
      </c>
      <c r="Z2">
        <v>7177.9494183899997</v>
      </c>
      <c r="AB2">
        <f t="shared" ref="AB2:AB33" si="0">-100*((H2+1)/(0.666465369261+1)-1)</f>
        <v>0</v>
      </c>
      <c r="AC2">
        <f>0.0762*AK2^0.2606-0.5912</f>
        <v>7.5051622170214105E-2</v>
      </c>
      <c r="AD2">
        <f>AB2-AC2</f>
        <v>-7.5051622170214105E-2</v>
      </c>
      <c r="AE2">
        <f>P2-AB2/3</f>
        <v>0</v>
      </c>
      <c r="AF2">
        <f t="shared" ref="AF2:AF65" si="1">AB2-P2/2</f>
        <v>0</v>
      </c>
      <c r="AJ2">
        <f>(1.35*(AK2/3255000)^-0.0723)^4</f>
        <v>22.894693901432841</v>
      </c>
      <c r="AK2">
        <f t="shared" ref="AK2:AK65" si="2">(X2+Y2+Z2)/3</f>
        <v>4106.9553853066673</v>
      </c>
      <c r="AL2">
        <f t="shared" ref="AL2:AL65" si="3">Z2-(Y2+X2)/2</f>
        <v>4606.4910496249995</v>
      </c>
      <c r="AO2">
        <f t="shared" ref="AO2:AO18" si="4">(3*(1-2*0.33))/(0.0762*0.2606*(AK2)^(0.2606-1))</f>
        <v>24127.230095516188</v>
      </c>
      <c r="AS2">
        <v>0</v>
      </c>
      <c r="AU2">
        <v>0</v>
      </c>
    </row>
    <row r="3" spans="1:51" x14ac:dyDescent="0.25">
      <c r="A3">
        <v>0.44541801679199999</v>
      </c>
      <c r="B3">
        <v>0.64443163949299997</v>
      </c>
      <c r="C3">
        <v>0.44952740539000002</v>
      </c>
      <c r="D3">
        <v>2.5154885791299998E-3</v>
      </c>
      <c r="E3">
        <v>5.8491537830900001E-3</v>
      </c>
      <c r="F3">
        <v>2.8216432877999997E-4</v>
      </c>
      <c r="G3">
        <v>6.4443497389399999E-4</v>
      </c>
      <c r="H3">
        <v>0.66556772195000002</v>
      </c>
      <c r="I3">
        <v>8.1016920284599999E-4</v>
      </c>
      <c r="J3">
        <v>3.1218685054699999E-3</v>
      </c>
      <c r="K3">
        <v>1.4379630770600001E-3</v>
      </c>
      <c r="L3">
        <v>2.9942492585599998E-3</v>
      </c>
      <c r="M3">
        <v>6.8031011117100004E-3</v>
      </c>
      <c r="N3">
        <v>1.39984672719E-2</v>
      </c>
      <c r="O3">
        <v>1.85893166226E-3</v>
      </c>
      <c r="P3">
        <v>6.4931322940000036E-2</v>
      </c>
      <c r="Q3">
        <v>-2.3945576478799996E-2</v>
      </c>
      <c r="R3">
        <v>47684</v>
      </c>
      <c r="V3">
        <v>6.07405330937</v>
      </c>
      <c r="W3">
        <v>8.7968375821800002</v>
      </c>
      <c r="X3">
        <v>3663.96750737</v>
      </c>
      <c r="Y3">
        <v>3531.4721055499999</v>
      </c>
      <c r="Z3">
        <v>10089.5833716</v>
      </c>
      <c r="AB3">
        <f t="shared" si="0"/>
        <v>5.3865344432457718E-2</v>
      </c>
      <c r="AC3" s="1">
        <f t="shared" ref="AC3:AC66" si="5">0.0762*AK3^0.2606-0.5912</f>
        <v>0.13650266314383919</v>
      </c>
      <c r="AD3" s="1">
        <f t="shared" ref="AD3:AD66" si="6">AB3-AC3</f>
        <v>-8.2637318711381469E-2</v>
      </c>
      <c r="AE3" s="1">
        <f t="shared" ref="AE3:AE66" si="7">P3-AB3/3</f>
        <v>4.6976208129180796E-2</v>
      </c>
      <c r="AF3" s="1">
        <f t="shared" si="1"/>
        <v>2.13996829624577E-2</v>
      </c>
      <c r="AG3" s="1">
        <f t="shared" ref="AG3:AH19" si="8">AD3-AD2</f>
        <v>-7.5856965411673638E-3</v>
      </c>
      <c r="AH3" s="1">
        <f t="shared" si="8"/>
        <v>4.6976208129180796E-2</v>
      </c>
      <c r="AI3" s="1">
        <f>-AG3/AH3</f>
        <v>0.16147954130966272</v>
      </c>
      <c r="AJ3" s="1">
        <f>(1.35*(AK3/3255000)^-0.0723)^4</f>
        <v>20.759368357743568</v>
      </c>
      <c r="AK3" s="1">
        <f t="shared" si="2"/>
        <v>5761.6743281733334</v>
      </c>
      <c r="AL3" s="1">
        <f t="shared" si="3"/>
        <v>6491.86356514</v>
      </c>
      <c r="AM3" s="1">
        <v>-0.49972129302590063</v>
      </c>
      <c r="AN3" s="1">
        <f t="shared" ref="AN3:AN66" si="9">1/(2+AM3*AQ3-2*0.33*(1+AM3+AQ3))</f>
        <v>-0.1542641941334858</v>
      </c>
      <c r="AO3" s="1">
        <v>77626.17248935283</v>
      </c>
      <c r="AP3" s="1">
        <f>(AK3*1.35*(AK3/3255000)^-0.0723-AK2*1.35*(AK2/3255000)^-0.0723)/(AK3-AK2)</f>
        <v>2.0032614422214889</v>
      </c>
      <c r="AQ3" s="1">
        <f>(2*AP3+3)/(3-AP3)</f>
        <v>7.029449026291128</v>
      </c>
      <c r="AR3" s="1">
        <f>(1+2*AM3)*(AK3-AK2)*(1-AP3/3)/(2*AN3*AO3*AM3)</f>
        <v>2.5605361767551628E-5</v>
      </c>
      <c r="AS3" s="1">
        <f>(AS2+AR3)</f>
        <v>2.5605361767551628E-5</v>
      </c>
      <c r="AT3" s="1">
        <f>(1-AM3)*(AK3-AK2)*(1-AP3/3)/(3*AN3*AO3*AM3)</f>
        <v>4.5927455269127303E-2</v>
      </c>
      <c r="AU3" s="1">
        <f>AU2+AT3</f>
        <v>4.5927455269127303E-2</v>
      </c>
      <c r="AV3" s="1">
        <f>AN3*AO3*(AM3*0.01*((AD3-AD2)/3+(AE3-AE2))-2*0.01*((AD3-AD2)/3-(AE3-AE2)/2))</f>
        <v>-3.5711550011564586</v>
      </c>
      <c r="AW3" s="1">
        <f>AN3*AO3*(AM3*AQ3*0.01*((AD3-AD2)/3+(AE3-AE2))-2*AQ3*0.01*((AD3-AD2)/3-(AE3-AE2)/2))</f>
        <v>-25.103252045613957</v>
      </c>
      <c r="AX3" s="1">
        <f>AV3+(AK2-1.35*(AK2/3255000)^-0.0723*AK2/3)</f>
        <v>1108.8282190759955</v>
      </c>
      <c r="AY3" s="1">
        <f>AW3+(AK2+2*1.35*(AK2/3255000)^-0.0723*AK2/3)</f>
        <v>10070.964155720085</v>
      </c>
    </row>
    <row r="4" spans="1:51" x14ac:dyDescent="0.25">
      <c r="A4">
        <v>0.57333232413500002</v>
      </c>
      <c r="B4">
        <v>0.83064327974200003</v>
      </c>
      <c r="C4">
        <v>0.574123771236</v>
      </c>
      <c r="D4">
        <v>3.7291734253000002E-3</v>
      </c>
      <c r="E4">
        <v>8.7074412834700007E-3</v>
      </c>
      <c r="F4">
        <v>4.01187459288E-4</v>
      </c>
      <c r="G4">
        <v>8.8691517142700004E-4</v>
      </c>
      <c r="H4">
        <v>0.66536663810399999</v>
      </c>
      <c r="I4">
        <v>2.2250401337400002E-3</v>
      </c>
      <c r="J4">
        <v>5.7811645018900001E-3</v>
      </c>
      <c r="K4">
        <v>4.2942488125400002E-3</v>
      </c>
      <c r="L4">
        <v>5.0361111396299996E-3</v>
      </c>
      <c r="M4">
        <v>1.40806780602E-2</v>
      </c>
      <c r="N4">
        <v>1.9711041100499999E-2</v>
      </c>
      <c r="O4">
        <v>4.6840619423599997E-3</v>
      </c>
      <c r="P4">
        <v>0.12525764606500001</v>
      </c>
      <c r="Q4">
        <v>-4.9838542354800008E-2</v>
      </c>
      <c r="R4">
        <v>47684</v>
      </c>
      <c r="V4">
        <v>9.4387772973199997</v>
      </c>
      <c r="W4">
        <v>11.313640041999999</v>
      </c>
      <c r="X4">
        <v>4696.5284669499997</v>
      </c>
      <c r="Y4">
        <v>4540.7695875099998</v>
      </c>
      <c r="Z4">
        <v>12980.212242400001</v>
      </c>
      <c r="AB4">
        <f t="shared" si="0"/>
        <v>6.5931832564114501E-2</v>
      </c>
      <c r="AC4">
        <f t="shared" si="5"/>
        <v>0.18570155556735934</v>
      </c>
      <c r="AD4">
        <f t="shared" si="6"/>
        <v>-0.11976972300324484</v>
      </c>
      <c r="AE4">
        <f t="shared" si="7"/>
        <v>0.1032803685436285</v>
      </c>
      <c r="AF4">
        <f t="shared" si="1"/>
        <v>3.3030095316144981E-3</v>
      </c>
      <c r="AG4">
        <f t="shared" si="8"/>
        <v>-3.7132404291863375E-2</v>
      </c>
      <c r="AH4">
        <f t="shared" si="8"/>
        <v>5.6304160414447704E-2</v>
      </c>
      <c r="AI4">
        <f t="shared" ref="AI4:AI67" si="10">-AG4/AH4</f>
        <v>0.65949663432571426</v>
      </c>
      <c r="AJ4">
        <f t="shared" ref="AJ4:AJ67" si="11">(1.35*(AK4/3255000)^-0.0723)^4</f>
        <v>19.305630118327098</v>
      </c>
      <c r="AK4">
        <f t="shared" si="2"/>
        <v>7405.8367656199998</v>
      </c>
      <c r="AL4">
        <f t="shared" si="3"/>
        <v>8361.5632151700011</v>
      </c>
      <c r="AM4">
        <f t="shared" ref="AM4:AM67" si="12">(-2*AI4-3)/(-2*AI4+6)</f>
        <v>-0.92266333216896523</v>
      </c>
      <c r="AN4">
        <f t="shared" si="9"/>
        <v>-0.1162388097323078</v>
      </c>
      <c r="AO4" s="1">
        <v>77626.17248935283</v>
      </c>
      <c r="AP4">
        <f t="shared" ref="AP4:AP67" si="13">(AK4*1.35*(AK4/3255000)^-0.0723-AK3*1.35*(AK3/3255000)^-0.0723)/(AK4-AK3)</f>
        <v>1.9616026274664717</v>
      </c>
      <c r="AQ4">
        <f t="shared" ref="AQ4:AQ67" si="14">(2*AP4+3)/(3-AP4)</f>
        <v>6.6672022079961533</v>
      </c>
      <c r="AR4">
        <f t="shared" ref="AR4:AR67" si="15">(1+2*AM4)*(AK4-AK3)*(1-AP4/3)/(2*AN4*AO4*AM4)</f>
        <v>-2.8892094842171947E-2</v>
      </c>
      <c r="AS4">
        <f t="shared" ref="AS4:AS67" si="16">AS3+AR4</f>
        <v>-2.8866489480404395E-2</v>
      </c>
      <c r="AT4">
        <f t="shared" ref="AT4:AT67" si="17">(1-AM4)*(AK4-AK3)*(1-AP4/3)/(3*AN4*AO4*AM4)</f>
        <v>4.3809313555802962E-2</v>
      </c>
      <c r="AU4">
        <f>AU3+AT4</f>
        <v>8.9736768824930258E-2</v>
      </c>
      <c r="AV4">
        <f>AN4*AO4*(AM4*0.01*((AD4-AD3)/3+(AE4-AE3))-2*0.01*((AD4-AD3)/3-(AE4-AE3)/2))</f>
        <v>-3.6570516220649463</v>
      </c>
      <c r="AW4">
        <f>AN4*AO4*(AM4*AQ4*0.01*((AD4-AD3)/3+(AE4-AE3))-2*AQ4*0.01*((AD4-AD3)/3-(AE4-AE3)/2))</f>
        <v>-24.382302649387327</v>
      </c>
      <c r="AX4">
        <f>AV4+(AK3-1.35*(AK3/3255000)^-0.0723*AK3/3)</f>
        <v>1658.5163800023224</v>
      </c>
      <c r="AY4">
        <f>AW4+(AK3+2*1.35*(AK3/3255000)^-0.0723*AK3/3)</f>
        <v>13936.29381862184</v>
      </c>
    </row>
    <row r="5" spans="1:51" x14ac:dyDescent="0.25">
      <c r="A5">
        <v>1.69913988936</v>
      </c>
      <c r="B5">
        <v>2.4629541918000002</v>
      </c>
      <c r="C5">
        <v>1.7476837383399999</v>
      </c>
      <c r="D5">
        <v>1.9313793476099999E-2</v>
      </c>
      <c r="E5">
        <v>2.5138021276000001E-2</v>
      </c>
      <c r="F5">
        <v>7.3053899681800004E-3</v>
      </c>
      <c r="G5">
        <v>1.0302711201799999E-2</v>
      </c>
      <c r="H5">
        <v>0.66302441650199995</v>
      </c>
      <c r="I5">
        <v>2.3691336770000002E-2</v>
      </c>
      <c r="J5">
        <v>2.45453299579E-2</v>
      </c>
      <c r="K5">
        <v>6.2151888194900001E-3</v>
      </c>
      <c r="L5">
        <v>6.8099784733900007E-2</v>
      </c>
      <c r="M5">
        <v>2.8192596982700002E-2</v>
      </c>
      <c r="N5">
        <v>0.12580081073300001</v>
      </c>
      <c r="O5">
        <v>2.3724331509199999E-2</v>
      </c>
      <c r="P5">
        <v>0.57022279096600004</v>
      </c>
      <c r="Q5">
        <v>-0.35515731413380003</v>
      </c>
      <c r="R5">
        <v>47684</v>
      </c>
      <c r="V5">
        <v>39.607999970100003</v>
      </c>
      <c r="W5">
        <v>33.752914388900003</v>
      </c>
      <c r="X5">
        <v>13630.572566000001</v>
      </c>
      <c r="Y5">
        <v>13296.6090561</v>
      </c>
      <c r="Z5">
        <v>38881.171143500003</v>
      </c>
      <c r="AB5">
        <f t="shared" si="0"/>
        <v>0.20648210412712587</v>
      </c>
      <c r="AC5">
        <f t="shared" si="5"/>
        <v>0.43980603212544556</v>
      </c>
      <c r="AD5">
        <f t="shared" si="6"/>
        <v>-0.23332392799831969</v>
      </c>
      <c r="AE5">
        <f t="shared" si="7"/>
        <v>0.50139542292362471</v>
      </c>
      <c r="AF5">
        <f t="shared" si="1"/>
        <v>-7.8629291355874154E-2</v>
      </c>
      <c r="AG5">
        <f t="shared" si="8"/>
        <v>-0.11355420499507485</v>
      </c>
      <c r="AH5">
        <f t="shared" si="8"/>
        <v>0.39811505437999622</v>
      </c>
      <c r="AI5">
        <f t="shared" si="10"/>
        <v>0.28522961828690024</v>
      </c>
      <c r="AJ5">
        <f t="shared" si="11"/>
        <v>14.102672381440083</v>
      </c>
      <c r="AK5">
        <f t="shared" si="2"/>
        <v>21936.117588533336</v>
      </c>
      <c r="AL5">
        <f t="shared" si="3"/>
        <v>25417.580332450001</v>
      </c>
      <c r="AM5">
        <f t="shared" si="12"/>
        <v>-0.65759875321770966</v>
      </c>
      <c r="AN5">
        <f t="shared" si="9"/>
        <v>-0.16757585868556057</v>
      </c>
      <c r="AO5" s="1">
        <v>77626.17248935283</v>
      </c>
      <c r="AP5">
        <f t="shared" si="13"/>
        <v>1.8572055442764934</v>
      </c>
      <c r="AQ5">
        <f t="shared" si="14"/>
        <v>5.8754319772247001</v>
      </c>
      <c r="AR5">
        <f t="shared" si="15"/>
        <v>-0.10197484356459902</v>
      </c>
      <c r="AS5">
        <f t="shared" si="16"/>
        <v>-0.13084133304500342</v>
      </c>
      <c r="AT5">
        <f t="shared" si="17"/>
        <v>0.35751842384764865</v>
      </c>
      <c r="AU5">
        <f>AU4+AT5</f>
        <v>0.44725519267257891</v>
      </c>
      <c r="AV5">
        <f>AN5*AO5*(AM5*0.01*((AD5-AD4)/3+(AE5-AE4))-2*0.01*((AD5-AD4)/3-(AE5-AE4)/2))</f>
        <v>-30.817759069245039</v>
      </c>
      <c r="AW5">
        <f>AN5*AO5*(AM5*AQ5*0.01*((AD5-AD4)/3+(AE5-AE4))-2*AQ5*0.01*((AD5-AD4)/3-(AE5-AE4)/2))</f>
        <v>-181.06764710184882</v>
      </c>
      <c r="AX5">
        <f>AV5+(AK4-1.35*(AK4/3255000)^-0.0723*AK4/3)</f>
        <v>2200.4536575761222</v>
      </c>
      <c r="AY5">
        <f>AW5+(AK4+2*1.35*(AK4/3255000)^-0.0723*AK4/3)</f>
        <v>17573.899816467416</v>
      </c>
    </row>
    <row r="6" spans="1:51" x14ac:dyDescent="0.25">
      <c r="A6">
        <v>2.8188330447799999</v>
      </c>
      <c r="B6">
        <v>4.0617894114900004</v>
      </c>
      <c r="C6">
        <v>2.6434426814299998</v>
      </c>
      <c r="D6">
        <v>8.5367866625600003E-2</v>
      </c>
      <c r="E6">
        <v>0.102645915</v>
      </c>
      <c r="F6">
        <v>5.6582611798199997E-2</v>
      </c>
      <c r="G6">
        <v>9.1474037981799997E-2</v>
      </c>
      <c r="H6">
        <v>0.66038939709400002</v>
      </c>
      <c r="I6">
        <v>4.58228450752E-2</v>
      </c>
      <c r="J6">
        <v>3.8964324302800002E-2</v>
      </c>
      <c r="K6">
        <v>2.2655046080499999E-3</v>
      </c>
      <c r="L6">
        <v>7.0538489737299995E-2</v>
      </c>
      <c r="M6">
        <v>-5.1378169394899996E-3</v>
      </c>
      <c r="N6">
        <v>0.19734844916200001</v>
      </c>
      <c r="O6">
        <v>3.4747165662599999E-2</v>
      </c>
      <c r="P6">
        <v>0.83082094559300013</v>
      </c>
      <c r="Q6">
        <v>-0.4641840340808</v>
      </c>
      <c r="R6">
        <v>47684</v>
      </c>
      <c r="V6">
        <v>69.778361028999996</v>
      </c>
      <c r="W6">
        <v>56.170592449700003</v>
      </c>
      <c r="X6">
        <v>22354.2777809</v>
      </c>
      <c r="Y6">
        <v>21780.8587831</v>
      </c>
      <c r="Z6">
        <v>64821.472599799999</v>
      </c>
      <c r="AB6">
        <f t="shared" si="0"/>
        <v>0.36460236612624319</v>
      </c>
      <c r="AC6">
        <f t="shared" si="5"/>
        <v>0.58457833905865275</v>
      </c>
      <c r="AD6">
        <f t="shared" si="6"/>
        <v>-0.21997597293240956</v>
      </c>
      <c r="AE6">
        <f t="shared" si="7"/>
        <v>0.7092868235509191</v>
      </c>
      <c r="AF6">
        <f t="shared" si="1"/>
        <v>-5.080810667025687E-2</v>
      </c>
      <c r="AG6">
        <f t="shared" si="8"/>
        <v>1.3347955065910133E-2</v>
      </c>
      <c r="AH6">
        <f t="shared" si="8"/>
        <v>0.20789140062729439</v>
      </c>
      <c r="AI6">
        <f t="shared" si="10"/>
        <v>-6.4206383840956519E-2</v>
      </c>
      <c r="AJ6">
        <f t="shared" si="11"/>
        <v>12.189181754427741</v>
      </c>
      <c r="AK6">
        <f t="shared" si="2"/>
        <v>36318.869721266667</v>
      </c>
      <c r="AL6">
        <f t="shared" si="3"/>
        <v>42753.904317799999</v>
      </c>
      <c r="AM6">
        <f t="shared" si="12"/>
        <v>-0.46856948792048675</v>
      </c>
      <c r="AN6">
        <f t="shared" si="9"/>
        <v>-0.23241165476422215</v>
      </c>
      <c r="AO6" s="1">
        <v>77626.17248935283</v>
      </c>
      <c r="AP6">
        <f t="shared" si="13"/>
        <v>1.7627000347294928</v>
      </c>
      <c r="AQ6">
        <f t="shared" si="14"/>
        <v>5.2739030571558745</v>
      </c>
      <c r="AR6">
        <f t="shared" si="15"/>
        <v>2.2055002839483133E-2</v>
      </c>
      <c r="AS6">
        <f t="shared" si="16"/>
        <v>-0.10878633020552028</v>
      </c>
      <c r="AT6">
        <f t="shared" si="17"/>
        <v>0.34350171307131744</v>
      </c>
      <c r="AU6">
        <f t="shared" ref="AU6:AU68" si="18">AU5+AT6</f>
        <v>0.79075690574389634</v>
      </c>
      <c r="AV6">
        <f>AN6*AO6*(AM6*0.01*((AD6-AD5)/3+(AE6-AE5))-2*0.01*((AD6-AD5)/3-(AE6-AE5)/2))</f>
        <v>-17.950368326141682</v>
      </c>
      <c r="AW6">
        <f>AN6*AO6*(AM6*AQ6*0.01*((AD6-AD5)/3+(AE6-AE5))-2*AQ6*0.01*((AD6-AD5)/3-(AE6-AE5)/2))</f>
        <v>-94.66850239231259</v>
      </c>
      <c r="AX6">
        <f>AV6+(AK5-1.35*(AK5/3255000)^-0.0723*AK5/3)</f>
        <v>7748.3625031628753</v>
      </c>
      <c r="AY6">
        <f>AW6+(AK5+2*1.35*(AK5/3255000)^-0.0723*AK5/3)</f>
        <v>50181.058520229657</v>
      </c>
    </row>
    <row r="7" spans="1:51" x14ac:dyDescent="0.25">
      <c r="A7">
        <v>5.6486811492499998</v>
      </c>
      <c r="B7">
        <v>7.9251864116000004</v>
      </c>
      <c r="C7">
        <v>4.4059500256300002</v>
      </c>
      <c r="D7">
        <v>0.65855081977200003</v>
      </c>
      <c r="E7">
        <v>0.54997190309199995</v>
      </c>
      <c r="F7">
        <v>0.45335172192899997</v>
      </c>
      <c r="G7">
        <v>0.568390369018</v>
      </c>
      <c r="H7">
        <v>0.65767799919000003</v>
      </c>
      <c r="I7">
        <v>0.100999020681</v>
      </c>
      <c r="J7">
        <v>6.1053808271699997E-2</v>
      </c>
      <c r="K7">
        <v>2.9313475148699999E-2</v>
      </c>
      <c r="L7">
        <v>6.0080178341600003E-2</v>
      </c>
      <c r="M7">
        <v>-2.8873830495900001E-2</v>
      </c>
      <c r="N7">
        <v>0.261705289176</v>
      </c>
      <c r="O7">
        <v>7.1373628420100005E-2</v>
      </c>
      <c r="P7">
        <v>1.285459771323</v>
      </c>
      <c r="Q7">
        <v>-0.61642735651180003</v>
      </c>
      <c r="R7">
        <v>47684</v>
      </c>
      <c r="V7">
        <v>145.18744487000001</v>
      </c>
      <c r="W7">
        <v>111.977102755</v>
      </c>
      <c r="X7">
        <v>44000.912489000002</v>
      </c>
      <c r="Y7">
        <v>42783.0258655</v>
      </c>
      <c r="Z7">
        <v>129883.861252</v>
      </c>
      <c r="AB7">
        <f t="shared" si="0"/>
        <v>0.52730589144476259</v>
      </c>
      <c r="AC7">
        <f t="shared" si="5"/>
        <v>0.8152528774728609</v>
      </c>
      <c r="AD7">
        <f t="shared" si="6"/>
        <v>-0.28794698602809832</v>
      </c>
      <c r="AE7">
        <f t="shared" si="7"/>
        <v>1.1096911408414125</v>
      </c>
      <c r="AF7">
        <f t="shared" si="1"/>
        <v>-0.11542399421673744</v>
      </c>
      <c r="AG7">
        <f t="shared" si="8"/>
        <v>-6.7971013095688759E-2</v>
      </c>
      <c r="AH7">
        <f t="shared" si="8"/>
        <v>0.40040431729049342</v>
      </c>
      <c r="AI7">
        <f t="shared" si="10"/>
        <v>0.16975594458032722</v>
      </c>
      <c r="AJ7">
        <f t="shared" si="11"/>
        <v>9.991634878901241</v>
      </c>
      <c r="AK7">
        <f t="shared" si="2"/>
        <v>72222.599868833335</v>
      </c>
      <c r="AL7">
        <f t="shared" si="3"/>
        <v>86491.892074750009</v>
      </c>
      <c r="AM7">
        <f t="shared" si="12"/>
        <v>-0.5899688902739284</v>
      </c>
      <c r="AN7">
        <f t="shared" si="9"/>
        <v>-0.23074222845370426</v>
      </c>
      <c r="AO7" s="1">
        <v>77626.17248935283</v>
      </c>
      <c r="AP7">
        <f t="shared" si="13"/>
        <v>1.6862649939146648</v>
      </c>
      <c r="AQ7">
        <f t="shared" si="14"/>
        <v>4.8506966460596805</v>
      </c>
      <c r="AR7">
        <f t="shared" si="15"/>
        <v>-0.13386100628848338</v>
      </c>
      <c r="AS7">
        <f t="shared" si="16"/>
        <v>-0.24264733649400366</v>
      </c>
      <c r="AT7">
        <f t="shared" si="17"/>
        <v>0.78854974192165306</v>
      </c>
      <c r="AU7">
        <f t="shared" si="18"/>
        <v>1.5793066476655495</v>
      </c>
      <c r="AV7">
        <f>AN7*AO7*(AM7*0.01*((AD7-AD6)/3+(AE7-AE6))-2*0.01*((AD7-AD6)/3-(AE7-AE6)/2))</f>
        <v>-39.917722130196331</v>
      </c>
      <c r="AW7">
        <f>AN7*AO7*(AM7*AQ7*0.01*((AD7-AD6)/3+(AE7-AE6))-2*AQ7*0.01*((AD7-AD6)/3-(AE7-AE6)/2))</f>
        <v>-193.62876085528572</v>
      </c>
      <c r="AX7">
        <f>AV7+(AK6-1.35*(AK6/3255000)^-0.0723*AK6/3)</f>
        <v>13658.321387467242</v>
      </c>
      <c r="AY7">
        <f>AW7+(AK6+2*1.35*(AK6/3255000)^-0.0723*AK6/3)</f>
        <v>81366.50218374985</v>
      </c>
    </row>
    <row r="8" spans="1:51" x14ac:dyDescent="0.25">
      <c r="A8">
        <v>8.5100000062299994</v>
      </c>
      <c r="B8">
        <v>11.6549737322</v>
      </c>
      <c r="C8">
        <v>5.8398001577500001</v>
      </c>
      <c r="D8">
        <v>1.7126822826799999</v>
      </c>
      <c r="E8">
        <v>1.0935107018800001</v>
      </c>
      <c r="F8">
        <v>1.0572081232599999</v>
      </c>
      <c r="G8">
        <v>1.13341026533</v>
      </c>
      <c r="H8">
        <v>0.65322336020299998</v>
      </c>
      <c r="I8">
        <v>0.151898437351</v>
      </c>
      <c r="J8">
        <v>8.2022781746199994E-2</v>
      </c>
      <c r="K8">
        <v>4.7775737600100003E-2</v>
      </c>
      <c r="L8">
        <v>5.5152066019800002E-2</v>
      </c>
      <c r="M8">
        <v>-3.8047752442400003E-2</v>
      </c>
      <c r="N8">
        <v>0.30746196407800003</v>
      </c>
      <c r="O8">
        <v>0.106363131946</v>
      </c>
      <c r="P8">
        <v>1.636128524873</v>
      </c>
      <c r="Q8">
        <v>-0.73207458162180006</v>
      </c>
      <c r="R8">
        <v>47684</v>
      </c>
      <c r="V8">
        <v>220.60239416300001</v>
      </c>
      <c r="W8">
        <v>167.593982759</v>
      </c>
      <c r="X8">
        <v>65677.239174500006</v>
      </c>
      <c r="Y8">
        <v>63655.203168799999</v>
      </c>
      <c r="Z8">
        <v>195077.019566</v>
      </c>
      <c r="AB8">
        <f t="shared" si="0"/>
        <v>0.79461651602591443</v>
      </c>
      <c r="AC8">
        <f t="shared" si="5"/>
        <v>0.97125724347774356</v>
      </c>
      <c r="AD8">
        <f t="shared" si="6"/>
        <v>-0.17664072745182913</v>
      </c>
      <c r="AE8">
        <f t="shared" si="7"/>
        <v>1.3712563528643618</v>
      </c>
      <c r="AF8">
        <f t="shared" si="1"/>
        <v>-2.3447746410585557E-2</v>
      </c>
      <c r="AG8">
        <f t="shared" si="8"/>
        <v>0.11130625857626919</v>
      </c>
      <c r="AH8">
        <f t="shared" si="8"/>
        <v>0.26156521202294924</v>
      </c>
      <c r="AI8">
        <f t="shared" si="10"/>
        <v>-0.42553922868956817</v>
      </c>
      <c r="AJ8">
        <f t="shared" si="11"/>
        <v>8.8907836904904283</v>
      </c>
      <c r="AK8">
        <f t="shared" si="2"/>
        <v>108136.4873031</v>
      </c>
      <c r="AL8">
        <f t="shared" si="3"/>
        <v>130410.79839435</v>
      </c>
      <c r="AM8">
        <f t="shared" si="12"/>
        <v>-0.31366179149595202</v>
      </c>
      <c r="AN8">
        <f t="shared" si="9"/>
        <v>-0.34797065104255565</v>
      </c>
      <c r="AO8" s="1">
        <v>77626.17248935283</v>
      </c>
      <c r="AP8">
        <f t="shared" si="13"/>
        <v>1.6239391821016487</v>
      </c>
      <c r="AQ8">
        <f t="shared" si="14"/>
        <v>4.5404085945457267</v>
      </c>
      <c r="AR8">
        <f t="shared" si="15"/>
        <v>0.36229997139831188</v>
      </c>
      <c r="AS8">
        <f t="shared" si="16"/>
        <v>0.11965263490430822</v>
      </c>
      <c r="AT8">
        <f t="shared" si="17"/>
        <v>0.85139029958295687</v>
      </c>
      <c r="AU8">
        <f t="shared" si="18"/>
        <v>2.4306969472485065</v>
      </c>
      <c r="AV8">
        <f>AN8*AO8*(AM8*0.01*((AD8-AD7)/3+(AE8-AE7))-2*0.01*((AD8-AD7)/3-(AE8-AE7)/2))</f>
        <v>-25.304635188712886</v>
      </c>
      <c r="AW8">
        <f>AN8*AO8*(AM8*AQ8*0.01*((AD8-AD7)/3+(AE8-AE7))-2*AQ8*0.01*((AD8-AD7)/3-(AE8-AE7)/2))</f>
        <v>-114.89338309267619</v>
      </c>
      <c r="AX8">
        <f>AV8+(AK7-1.35*(AK7/3255000)^-0.0723*AK7/3)</f>
        <v>29395.596855708634</v>
      </c>
      <c r="AY8">
        <f>AW8+(AK7+2*1.35*(AK7/3255000)^-0.0723*AK7/3)</f>
        <v>157711.10324161264</v>
      </c>
    </row>
    <row r="9" spans="1:51" x14ac:dyDescent="0.25">
      <c r="A9">
        <v>11.297253036000001</v>
      </c>
      <c r="B9">
        <v>15.1831239584</v>
      </c>
      <c r="C9">
        <v>7.0825431995499999</v>
      </c>
      <c r="D9">
        <v>3.0704329936799999</v>
      </c>
      <c r="E9">
        <v>1.64680912422</v>
      </c>
      <c r="F9">
        <v>1.7377995849800001</v>
      </c>
      <c r="G9">
        <v>1.6793557378299999</v>
      </c>
      <c r="H9">
        <v>0.65145040859600001</v>
      </c>
      <c r="I9">
        <v>0.198902813525</v>
      </c>
      <c r="J9">
        <v>0.100837173692</v>
      </c>
      <c r="K9">
        <v>7.0607325513800001E-2</v>
      </c>
      <c r="L9">
        <v>5.0042099898500003E-2</v>
      </c>
      <c r="M9">
        <v>-3.2972921259100001E-2</v>
      </c>
      <c r="N9">
        <v>0.32484140862499999</v>
      </c>
      <c r="O9">
        <v>0.14267222060599999</v>
      </c>
      <c r="P9">
        <v>1.929834881433</v>
      </c>
      <c r="Q9">
        <v>-0.82890506198980007</v>
      </c>
      <c r="R9">
        <v>47684</v>
      </c>
      <c r="V9">
        <v>296.01660701399999</v>
      </c>
      <c r="W9">
        <v>222.98218526400001</v>
      </c>
      <c r="X9">
        <v>86747.609162099994</v>
      </c>
      <c r="Y9">
        <v>83831.679877699993</v>
      </c>
      <c r="Z9">
        <v>260168.94705799999</v>
      </c>
      <c r="AB9">
        <f t="shared" si="0"/>
        <v>0.90100646205798496</v>
      </c>
      <c r="AC9">
        <f t="shared" si="5"/>
        <v>1.0910704581074231</v>
      </c>
      <c r="AD9">
        <f t="shared" si="6"/>
        <v>-0.19006399604943813</v>
      </c>
      <c r="AE9">
        <f t="shared" si="7"/>
        <v>1.6294993940803384</v>
      </c>
      <c r="AF9">
        <f t="shared" si="1"/>
        <v>-6.3910978658515027E-2</v>
      </c>
      <c r="AG9">
        <f t="shared" si="8"/>
        <v>-1.3423268597609006E-2</v>
      </c>
      <c r="AH9">
        <f t="shared" si="8"/>
        <v>0.25824304121597663</v>
      </c>
      <c r="AI9">
        <f t="shared" si="10"/>
        <v>5.197920739472206E-2</v>
      </c>
      <c r="AJ9">
        <f t="shared" si="11"/>
        <v>8.1908853976456388</v>
      </c>
      <c r="AK9">
        <f t="shared" si="2"/>
        <v>143582.74536593331</v>
      </c>
      <c r="AL9">
        <f t="shared" si="3"/>
        <v>174879.30253809999</v>
      </c>
      <c r="AM9">
        <f t="shared" si="12"/>
        <v>-0.52644784978710379</v>
      </c>
      <c r="AN9">
        <f t="shared" si="9"/>
        <v>-0.2869296019856728</v>
      </c>
      <c r="AO9" s="1">
        <v>77626.17248935283</v>
      </c>
      <c r="AP9">
        <f t="shared" si="13"/>
        <v>1.5848528468809524</v>
      </c>
      <c r="AQ9">
        <f t="shared" si="14"/>
        <v>4.3597626438802477</v>
      </c>
      <c r="AR9">
        <f t="shared" si="15"/>
        <v>-3.7713967881007913E-2</v>
      </c>
      <c r="AS9">
        <f t="shared" si="16"/>
        <v>8.1938667023300299E-2</v>
      </c>
      <c r="AT9">
        <f t="shared" si="17"/>
        <v>0.72555873341072519</v>
      </c>
      <c r="AU9">
        <f t="shared" si="18"/>
        <v>3.1562556806592319</v>
      </c>
      <c r="AV9">
        <f>AN9*AO9*(AM9*0.01*((AD9-AD8)/3+(AE9-AE8))-2*0.01*((AD9-AD8)/3-(AE9-AE8)/2))</f>
        <v>-29.756154172712886</v>
      </c>
      <c r="AW9">
        <f>AN9*AO9*(AM9*AQ9*0.01*((AD9-AD8)/3+(AE9-AE8))-2*AQ9*0.01*((AD9-AD8)/3-(AE9-AE8)/2))</f>
        <v>-129.72976938773505</v>
      </c>
      <c r="AX9">
        <f>AV9+(AK8-1.35*(AK8/3255000)^-0.0723*AK8/3)</f>
        <v>45864.376442293418</v>
      </c>
      <c r="AY9">
        <f>AW9+(AK8+2*1.35*(AK8/3255000)^-0.0723*AK8/3)</f>
        <v>232491.46694697998</v>
      </c>
    </row>
    <row r="10" spans="1:51" x14ac:dyDescent="0.25">
      <c r="A10">
        <v>16.724424440699998</v>
      </c>
      <c r="B10">
        <v>21.857830273099999</v>
      </c>
      <c r="C10">
        <v>9.2857078493199996</v>
      </c>
      <c r="D10">
        <v>6.3739004367199996</v>
      </c>
      <c r="E10">
        <v>2.7422097665799998</v>
      </c>
      <c r="F10">
        <v>3.1826827063200001</v>
      </c>
      <c r="G10">
        <v>2.7065475112100001</v>
      </c>
      <c r="H10">
        <v>0.64758750283400002</v>
      </c>
      <c r="I10">
        <v>0.28778420995100001</v>
      </c>
      <c r="J10">
        <v>0.13168588812199999</v>
      </c>
      <c r="K10">
        <v>0.114463260682</v>
      </c>
      <c r="L10">
        <v>6.0917491135499997E-2</v>
      </c>
      <c r="M10">
        <v>-3.9886075801299999E-2</v>
      </c>
      <c r="N10">
        <v>0.40816384290699997</v>
      </c>
      <c r="O10">
        <v>0.208708549346</v>
      </c>
      <c r="P10">
        <v>2.4294972199129998</v>
      </c>
      <c r="Q10">
        <v>-1.0009371760507999</v>
      </c>
      <c r="R10">
        <v>47684</v>
      </c>
      <c r="V10">
        <v>446.84509505900002</v>
      </c>
      <c r="W10">
        <v>333.35844888399998</v>
      </c>
      <c r="X10">
        <v>127757.759559</v>
      </c>
      <c r="Y10">
        <v>122900.491876</v>
      </c>
      <c r="Z10">
        <v>389931.61509699997</v>
      </c>
      <c r="AB10">
        <f t="shared" si="0"/>
        <v>1.1328088045040929</v>
      </c>
      <c r="AC10">
        <f t="shared" si="5"/>
        <v>1.2743716659127338</v>
      </c>
      <c r="AD10">
        <f t="shared" si="6"/>
        <v>-0.14156286140864083</v>
      </c>
      <c r="AE10">
        <f t="shared" si="7"/>
        <v>2.0518942850783022</v>
      </c>
      <c r="AF10">
        <f t="shared" si="1"/>
        <v>-8.1939805452406977E-2</v>
      </c>
      <c r="AG10">
        <f t="shared" si="8"/>
        <v>4.8501134640797305E-2</v>
      </c>
      <c r="AH10">
        <f t="shared" si="8"/>
        <v>0.42239489099796379</v>
      </c>
      <c r="AI10">
        <f t="shared" si="10"/>
        <v>-0.1148241507519349</v>
      </c>
      <c r="AJ10">
        <f t="shared" si="11"/>
        <v>7.3027315033199258</v>
      </c>
      <c r="AK10">
        <f t="shared" si="2"/>
        <v>213529.95551066668</v>
      </c>
      <c r="AL10">
        <f t="shared" si="3"/>
        <v>264602.48937949998</v>
      </c>
      <c r="AM10">
        <f t="shared" si="12"/>
        <v>-0.44470434997547975</v>
      </c>
      <c r="AN10">
        <f t="shared" si="9"/>
        <v>-0.33406835219727887</v>
      </c>
      <c r="AO10" s="1">
        <v>77626.17248935283</v>
      </c>
      <c r="AP10">
        <f t="shared" si="13"/>
        <v>1.5456576938575171</v>
      </c>
      <c r="AQ10">
        <f t="shared" si="14"/>
        <v>4.1883642949724269</v>
      </c>
      <c r="AR10">
        <f t="shared" si="15"/>
        <v>0.16258926303599339</v>
      </c>
      <c r="AS10">
        <f t="shared" si="16"/>
        <v>0.24452793005929369</v>
      </c>
      <c r="AT10">
        <f t="shared" si="17"/>
        <v>1.4159848949133504</v>
      </c>
      <c r="AU10">
        <f t="shared" si="18"/>
        <v>4.5722405755725823</v>
      </c>
      <c r="AV10">
        <f>AN10*AO10*(AM10*0.01*((AD10-AD9)/3+(AE10-AE9))-2*0.01*((AD10-AD9)/3-(AE10-AE9)/2))</f>
        <v>-50.576156309752328</v>
      </c>
      <c r="AW10">
        <f>AN10*AO10*(AM10*AQ10*0.01*((AD10-AD9)/3+(AE10-AE9))-2*AQ10*0.01*((AD10-AD9)/3-(AE10-AE9)/2))</f>
        <v>-211.83136726471102</v>
      </c>
      <c r="AX10">
        <f>AV10+(AK9-1.35*(AK9/3255000)^-0.0723*AK9/3)</f>
        <v>62564.113502270229</v>
      </c>
      <c r="AY10">
        <f>AW10+(AK9+2*1.35*(AK9/3255000)^-0.0723*AK9/3)</f>
        <v>305307.02541337523</v>
      </c>
    </row>
    <row r="11" spans="1:51" x14ac:dyDescent="0.25">
      <c r="A11">
        <v>27.252447543500001</v>
      </c>
      <c r="B11">
        <v>34.360742788899998</v>
      </c>
      <c r="C11">
        <v>13.1742742255</v>
      </c>
      <c r="D11">
        <v>14.284849341999999</v>
      </c>
      <c r="E11">
        <v>5.0170480895600003</v>
      </c>
      <c r="F11">
        <v>6.2198316395999997</v>
      </c>
      <c r="G11">
        <v>4.6410196174699996</v>
      </c>
      <c r="H11">
        <v>0.643154163981</v>
      </c>
      <c r="I11">
        <v>0.45332186518700002</v>
      </c>
      <c r="J11">
        <v>0.185922406603</v>
      </c>
      <c r="K11">
        <v>0.208580319619</v>
      </c>
      <c r="L11">
        <v>0.105875235816</v>
      </c>
      <c r="M11">
        <v>-3.6562986653500003E-2</v>
      </c>
      <c r="N11">
        <v>0.52884096566500005</v>
      </c>
      <c r="O11">
        <v>0.33973605613899999</v>
      </c>
      <c r="P11">
        <v>3.2488844883529997</v>
      </c>
      <c r="Q11">
        <v>-1.2997299324207998</v>
      </c>
      <c r="R11">
        <v>47684</v>
      </c>
      <c r="V11">
        <v>748.503033104</v>
      </c>
      <c r="W11">
        <v>552.24516221500005</v>
      </c>
      <c r="X11">
        <v>207440.95053</v>
      </c>
      <c r="Y11">
        <v>198345.06741300001</v>
      </c>
      <c r="Z11">
        <v>647602.824288</v>
      </c>
      <c r="AB11">
        <f t="shared" si="0"/>
        <v>1.3988412666707584</v>
      </c>
      <c r="AC11">
        <f t="shared" si="5"/>
        <v>1.5325519527271749</v>
      </c>
      <c r="AD11">
        <f t="shared" si="6"/>
        <v>-0.13371068605641656</v>
      </c>
      <c r="AE11">
        <f t="shared" si="7"/>
        <v>2.7826040661294136</v>
      </c>
      <c r="AF11">
        <f t="shared" si="1"/>
        <v>-0.22560097750574148</v>
      </c>
      <c r="AG11">
        <f t="shared" si="8"/>
        <v>7.8521753522242665E-3</v>
      </c>
      <c r="AH11">
        <f t="shared" si="8"/>
        <v>0.7307097810511114</v>
      </c>
      <c r="AI11">
        <f t="shared" si="10"/>
        <v>-1.0745956268614701E-2</v>
      </c>
      <c r="AJ11">
        <f t="shared" si="11"/>
        <v>6.3243461473297593</v>
      </c>
      <c r="AK11">
        <f t="shared" si="2"/>
        <v>351129.61407700001</v>
      </c>
      <c r="AL11">
        <f t="shared" si="3"/>
        <v>444709.81531650003</v>
      </c>
      <c r="AM11">
        <f t="shared" si="12"/>
        <v>-0.4946461991024646</v>
      </c>
      <c r="AN11">
        <f t="shared" si="9"/>
        <v>-0.3410198297927487</v>
      </c>
      <c r="AO11" s="1">
        <v>77626.17248935283</v>
      </c>
      <c r="AP11">
        <f t="shared" si="13"/>
        <v>1.4957142929090024</v>
      </c>
      <c r="AQ11">
        <f t="shared" si="14"/>
        <v>3.9829060115211012</v>
      </c>
      <c r="AR11">
        <f t="shared" si="15"/>
        <v>2.8210199943534593E-2</v>
      </c>
      <c r="AS11">
        <f t="shared" si="16"/>
        <v>0.27273813000282826</v>
      </c>
      <c r="AT11">
        <f t="shared" si="17"/>
        <v>2.6251921409662864</v>
      </c>
      <c r="AU11">
        <f t="shared" si="18"/>
        <v>7.1974327165388683</v>
      </c>
      <c r="AV11">
        <f>AN11*AO11*(AM11*0.01*((AD11-AD10)/3+(AE11-AE10))-2*0.01*((AD11-AD10)/3-(AE11-AE10)/2))</f>
        <v>-96.024103289610736</v>
      </c>
      <c r="AW11">
        <f>AN11*AO11*(AM11*AQ11*0.01*((AD11-AD10)/3+(AE11-AE10))-2*AQ11*0.01*((AD11-AD10)/3-(AE11-AE10)/2))</f>
        <v>-382.45497824311383</v>
      </c>
      <c r="AX11">
        <f>AV11+(AK10-1.35*(AK10/3255000)^-0.0723*AK10/3)</f>
        <v>96427.72785866521</v>
      </c>
      <c r="AY11">
        <f>AW11+(AK10+2*1.35*(AK10/3255000)^-0.0723*AK10/3)</f>
        <v>447159.90762984729</v>
      </c>
    </row>
    <row r="12" spans="1:51" x14ac:dyDescent="0.25">
      <c r="A12">
        <v>42.452780391499999</v>
      </c>
      <c r="B12">
        <v>51.869671940499998</v>
      </c>
      <c r="C12">
        <v>18.352027304700002</v>
      </c>
      <c r="D12">
        <v>27.1626461828</v>
      </c>
      <c r="E12">
        <v>8.4712242596199996</v>
      </c>
      <c r="F12">
        <v>11.0047139175</v>
      </c>
      <c r="G12">
        <v>7.38531501839</v>
      </c>
      <c r="H12">
        <v>0.63852400466000003</v>
      </c>
      <c r="I12">
        <v>0.68622570410799999</v>
      </c>
      <c r="J12">
        <v>0.25521027685999997</v>
      </c>
      <c r="K12">
        <v>0.37642045245400002</v>
      </c>
      <c r="L12">
        <v>0.147546176399</v>
      </c>
      <c r="M12">
        <v>-1.8295499692500002E-2</v>
      </c>
      <c r="N12">
        <v>0.64920802160000002</v>
      </c>
      <c r="O12">
        <v>0.53118126481000005</v>
      </c>
      <c r="P12">
        <v>4.2565385942529996</v>
      </c>
      <c r="Q12">
        <v>-1.7036039800307998</v>
      </c>
      <c r="R12">
        <v>47684</v>
      </c>
      <c r="V12">
        <v>1200.98873129</v>
      </c>
      <c r="W12">
        <v>876.33364113899995</v>
      </c>
      <c r="X12">
        <v>323442.04164499999</v>
      </c>
      <c r="Y12">
        <v>306926.78492499999</v>
      </c>
      <c r="Z12">
        <v>1029706.34407</v>
      </c>
      <c r="AB12">
        <f t="shared" si="0"/>
        <v>1.6766843833899037</v>
      </c>
      <c r="AC12">
        <f t="shared" si="5"/>
        <v>1.79981590500331</v>
      </c>
      <c r="AD12">
        <f t="shared" si="6"/>
        <v>-0.12313152161340635</v>
      </c>
      <c r="AE12">
        <f t="shared" si="7"/>
        <v>3.6976437997896983</v>
      </c>
      <c r="AF12">
        <f t="shared" si="1"/>
        <v>-0.45158491373659615</v>
      </c>
      <c r="AG12">
        <f t="shared" si="8"/>
        <v>1.0579164443010214E-2</v>
      </c>
      <c r="AH12">
        <f t="shared" si="8"/>
        <v>0.91503973366028468</v>
      </c>
      <c r="AI12">
        <f t="shared" si="10"/>
        <v>-1.1561426300792538E-2</v>
      </c>
      <c r="AJ12">
        <f t="shared" si="11"/>
        <v>5.5448185855447019</v>
      </c>
      <c r="AK12">
        <f t="shared" si="2"/>
        <v>553358.39021333342</v>
      </c>
      <c r="AL12">
        <f t="shared" si="3"/>
        <v>714521.93078499998</v>
      </c>
      <c r="AM12">
        <f t="shared" si="12"/>
        <v>-0.49424147908797905</v>
      </c>
      <c r="AN12">
        <f t="shared" si="9"/>
        <v>-0.36931586267876187</v>
      </c>
      <c r="AO12" s="1">
        <v>77626.17248935283</v>
      </c>
      <c r="AP12">
        <f t="shared" si="13"/>
        <v>1.4454408146969291</v>
      </c>
      <c r="AQ12">
        <f t="shared" si="14"/>
        <v>3.789422548261097</v>
      </c>
      <c r="AR12">
        <f t="shared" si="15"/>
        <v>4.2588719558990587E-2</v>
      </c>
      <c r="AS12">
        <f t="shared" si="16"/>
        <v>0.31532684956181883</v>
      </c>
      <c r="AT12">
        <f t="shared" si="17"/>
        <v>3.6836907878806668</v>
      </c>
      <c r="AU12">
        <f t="shared" si="18"/>
        <v>10.881123504419534</v>
      </c>
      <c r="AV12">
        <f>AN12*AO12*(AM12*0.01*((AD12-AD11)/3+(AE12-AE11))-2*0.01*((AD12-AD11)/3-(AE12-AE11)/2))</f>
        <v>-130.15346937254725</v>
      </c>
      <c r="AW12">
        <f>AN12*AO12*(AM12*AQ12*0.01*((AD12-AD11)/3+(AE12-AE11))-2*AQ12*0.01*((AD12-AD11)/3-(AE12-AE11)/2))</f>
        <v>-493.20649157474065</v>
      </c>
      <c r="AX12">
        <f>AV12+(AK11-1.35*(AK11/3255000)^-0.0723*AK11/3)</f>
        <v>165389.99838656111</v>
      </c>
      <c r="AY12">
        <f>AW12+(AK11+2*1.35*(AK11/3255000)^-0.0723*AK11/3)</f>
        <v>721855.33202755789</v>
      </c>
    </row>
    <row r="13" spans="1:51" x14ac:dyDescent="0.25">
      <c r="A13">
        <v>67.195881657300006</v>
      </c>
      <c r="B13">
        <v>79.867020015500003</v>
      </c>
      <c r="C13">
        <v>26.305498606800001</v>
      </c>
      <c r="D13">
        <v>49.843603194000003</v>
      </c>
      <c r="E13">
        <v>13.665993861</v>
      </c>
      <c r="F13">
        <v>19.648448281099999</v>
      </c>
      <c r="G13">
        <v>11.8528644021</v>
      </c>
      <c r="H13">
        <v>0.633348014741</v>
      </c>
      <c r="I13">
        <v>1.05994213708</v>
      </c>
      <c r="J13">
        <v>0.355908648346</v>
      </c>
      <c r="K13">
        <v>0.65877011918899997</v>
      </c>
      <c r="L13">
        <v>0.23355503576100001</v>
      </c>
      <c r="M13">
        <v>5.5979360657899997E-2</v>
      </c>
      <c r="N13">
        <v>0.81846682585999997</v>
      </c>
      <c r="O13">
        <v>0.847453725509</v>
      </c>
      <c r="P13">
        <v>5.6685134751229995</v>
      </c>
      <c r="Q13">
        <v>-2.3388740501008001</v>
      </c>
      <c r="R13">
        <v>47684</v>
      </c>
      <c r="V13">
        <v>1955.1318052199999</v>
      </c>
      <c r="W13">
        <v>1405.5405617199999</v>
      </c>
      <c r="X13">
        <v>513247.90773400001</v>
      </c>
      <c r="Y13">
        <v>484427.714087</v>
      </c>
      <c r="Z13">
        <v>1655939.75908</v>
      </c>
      <c r="AB13">
        <f t="shared" si="0"/>
        <v>1.9872812919410454</v>
      </c>
      <c r="AC13">
        <f t="shared" si="5"/>
        <v>2.1107004823659485</v>
      </c>
      <c r="AD13">
        <f t="shared" si="6"/>
        <v>-0.12341919042490312</v>
      </c>
      <c r="AE13">
        <f t="shared" si="7"/>
        <v>5.0060863778093179</v>
      </c>
      <c r="AF13">
        <f t="shared" si="1"/>
        <v>-0.84697544562045435</v>
      </c>
      <c r="AG13">
        <f t="shared" si="8"/>
        <v>-2.8766881149677737E-4</v>
      </c>
      <c r="AH13">
        <f t="shared" si="8"/>
        <v>1.3084425780196196</v>
      </c>
      <c r="AI13">
        <f t="shared" si="10"/>
        <v>2.1985589305124545E-4</v>
      </c>
      <c r="AJ13">
        <f t="shared" si="11"/>
        <v>4.8414376744469028</v>
      </c>
      <c r="AK13">
        <f t="shared" si="2"/>
        <v>884538.46030033333</v>
      </c>
      <c r="AL13">
        <f t="shared" si="3"/>
        <v>1157101.9481695001</v>
      </c>
      <c r="AM13">
        <f t="shared" si="12"/>
        <v>-0.50010993600321829</v>
      </c>
      <c r="AN13">
        <f t="shared" si="9"/>
        <v>-0.39579021006451781</v>
      </c>
      <c r="AO13" s="1">
        <v>77626.17248935283</v>
      </c>
      <c r="AP13">
        <f t="shared" si="13"/>
        <v>1.3978554371478993</v>
      </c>
      <c r="AQ13">
        <f t="shared" si="14"/>
        <v>3.6174706132500352</v>
      </c>
      <c r="AR13">
        <f t="shared" si="15"/>
        <v>-1.2654525915012657E-3</v>
      </c>
      <c r="AS13">
        <f t="shared" si="16"/>
        <v>0.31406139697031754</v>
      </c>
      <c r="AT13">
        <f t="shared" si="17"/>
        <v>5.755827482899976</v>
      </c>
      <c r="AU13">
        <f t="shared" si="18"/>
        <v>16.636950987319508</v>
      </c>
      <c r="AV13">
        <f>AN13*AO13*(AM13*0.01*((AD13-AD12)/3+(AE13-AE12))-2*0.01*((AD13-AD12)/3-(AE13-AE12)/2))</f>
        <v>-201.03031035854823</v>
      </c>
      <c r="AW13">
        <f>AN13*AO13*(AM13*AQ13*0.01*((AD13-AD12)/3+(AE13-AE12))-2*AQ13*0.01*((AD13-AD12)/3-(AE13-AE12)/2))</f>
        <v>-727.2212400945823</v>
      </c>
      <c r="AX13">
        <f>AV13+(AK12-1.35*(AK12/3255000)^-0.0723*AK12/3)</f>
        <v>270111.32203735365</v>
      </c>
      <c r="AY13">
        <f>AW13+(AK12+2*1.35*(AK12/3255000)^-0.0723*AK12/3)</f>
        <v>1118723.2447044812</v>
      </c>
    </row>
    <row r="14" spans="1:51" x14ac:dyDescent="0.25">
      <c r="A14">
        <v>91.217162212700003</v>
      </c>
      <c r="B14">
        <v>106.967526776</v>
      </c>
      <c r="C14">
        <v>33.556678829900001</v>
      </c>
      <c r="D14">
        <v>72.505917770699995</v>
      </c>
      <c r="E14">
        <v>18.923940483599999</v>
      </c>
      <c r="F14">
        <v>28.5062673119</v>
      </c>
      <c r="G14">
        <v>16.204669843800001</v>
      </c>
      <c r="H14">
        <v>0.62794881211200004</v>
      </c>
      <c r="I14">
        <v>1.42119303837</v>
      </c>
      <c r="J14">
        <v>0.45060301668500002</v>
      </c>
      <c r="K14">
        <v>0.95116915139000002</v>
      </c>
      <c r="L14">
        <v>0.29861477686600002</v>
      </c>
      <c r="M14">
        <v>0.166217008503</v>
      </c>
      <c r="N14">
        <v>0.89029089835200004</v>
      </c>
      <c r="O14">
        <v>1.1591613536400001</v>
      </c>
      <c r="P14">
        <v>6.8949666297930001</v>
      </c>
      <c r="Q14">
        <v>-2.9298486554908001</v>
      </c>
      <c r="R14">
        <v>47684</v>
      </c>
      <c r="V14">
        <v>2709.28184444</v>
      </c>
      <c r="W14">
        <v>1923.4529107599999</v>
      </c>
      <c r="X14">
        <v>697967.18420000002</v>
      </c>
      <c r="Y14">
        <v>658791.95277900004</v>
      </c>
      <c r="Z14">
        <v>2269775.5967999999</v>
      </c>
      <c r="AB14">
        <f t="shared" si="0"/>
        <v>2.3112725808445922</v>
      </c>
      <c r="AC14">
        <f t="shared" si="5"/>
        <v>2.3398332571493539</v>
      </c>
      <c r="AD14">
        <f t="shared" si="6"/>
        <v>-2.8560676304761667E-2</v>
      </c>
      <c r="AE14">
        <f t="shared" si="7"/>
        <v>6.1245424361781362</v>
      </c>
      <c r="AF14">
        <f t="shared" si="1"/>
        <v>-1.1362107340519079</v>
      </c>
      <c r="AG14">
        <f t="shared" si="8"/>
        <v>9.4858514120141457E-2</v>
      </c>
      <c r="AH14">
        <f t="shared" si="8"/>
        <v>1.1184560583688183</v>
      </c>
      <c r="AI14">
        <f t="shared" si="10"/>
        <v>-8.4812016896296541E-2</v>
      </c>
      <c r="AJ14">
        <f t="shared" si="11"/>
        <v>4.423267938638145</v>
      </c>
      <c r="AK14">
        <f t="shared" si="2"/>
        <v>1208844.9112596668</v>
      </c>
      <c r="AL14">
        <f t="shared" si="3"/>
        <v>1591396.0283104999</v>
      </c>
      <c r="AM14">
        <f t="shared" si="12"/>
        <v>-0.45875987753949365</v>
      </c>
      <c r="AN14">
        <f t="shared" si="9"/>
        <v>-0.44271355376239546</v>
      </c>
      <c r="AO14" s="1">
        <v>77626.17248935283</v>
      </c>
      <c r="AP14">
        <f t="shared" si="13"/>
        <v>1.359883060585118</v>
      </c>
      <c r="AQ14">
        <f t="shared" si="14"/>
        <v>3.4874136006489787</v>
      </c>
      <c r="AR14">
        <f t="shared" si="15"/>
        <v>0.46378070229821655</v>
      </c>
      <c r="AS14">
        <f t="shared" si="16"/>
        <v>0.77784209926853409</v>
      </c>
      <c r="AT14">
        <f t="shared" si="17"/>
        <v>5.4683371445499516</v>
      </c>
      <c r="AU14">
        <f t="shared" si="18"/>
        <v>22.105288131869461</v>
      </c>
      <c r="AV14">
        <f>AN14*AO14*(AM14*0.01*((AD14-AD13)/3+(AE14-AE13))-2*0.01*((AD14-AD13)/3-(AE14-AE13)/2))</f>
        <v>-181.31878277201716</v>
      </c>
      <c r="AW14">
        <f>AN14*AO14*(AM14*AQ14*0.01*((AD14-AD13)/3+(AE14-AE13))-2*AQ14*0.01*((AD14-AD13)/3-(AE14-AE13)/2))</f>
        <v>-632.33358909225024</v>
      </c>
      <c r="AX14">
        <f>AV14+(AK13-1.35*(AK13/3255000)^-0.0723*AK13/3)</f>
        <v>446997.14976989495</v>
      </c>
      <c r="AY14">
        <f>AW14+(AK13+2*1.35*(AK13/3255000)^-0.0723*AK13/3)</f>
        <v>1758626.1102065737</v>
      </c>
    </row>
    <row r="15" spans="1:51" x14ac:dyDescent="0.25">
      <c r="A15">
        <v>119.97734007699999</v>
      </c>
      <c r="B15">
        <v>139.33096707000001</v>
      </c>
      <c r="C15">
        <v>41.666365814499997</v>
      </c>
      <c r="D15">
        <v>99.855553928299997</v>
      </c>
      <c r="E15">
        <v>25.4831199664</v>
      </c>
      <c r="F15">
        <v>40.142796942499999</v>
      </c>
      <c r="G15">
        <v>21.976966387800001</v>
      </c>
      <c r="H15">
        <v>0.62583470071000002</v>
      </c>
      <c r="I15">
        <v>1.8622465590099999</v>
      </c>
      <c r="J15">
        <v>0.561903952953</v>
      </c>
      <c r="K15">
        <v>1.30214640814</v>
      </c>
      <c r="L15">
        <v>0.38097444647899997</v>
      </c>
      <c r="M15">
        <v>0.27955346608800002</v>
      </c>
      <c r="N15">
        <v>1.05673088315</v>
      </c>
      <c r="O15">
        <v>1.53727958659</v>
      </c>
      <c r="P15">
        <v>8.2590174700030001</v>
      </c>
      <c r="Q15">
        <v>-3.6342280039907999</v>
      </c>
      <c r="R15">
        <v>47684</v>
      </c>
      <c r="V15">
        <v>3614.2493219799999</v>
      </c>
      <c r="W15">
        <v>2525.5291920599998</v>
      </c>
      <c r="X15">
        <v>919408.12651099998</v>
      </c>
      <c r="Y15">
        <v>870001.25221199996</v>
      </c>
      <c r="Z15">
        <v>2990459.06495</v>
      </c>
      <c r="AB15">
        <f t="shared" si="0"/>
        <v>2.4381345871602456</v>
      </c>
      <c r="AC15">
        <f t="shared" si="5"/>
        <v>2.5585273915022535</v>
      </c>
      <c r="AD15">
        <f t="shared" si="6"/>
        <v>-0.12039280434200794</v>
      </c>
      <c r="AE15">
        <f t="shared" si="7"/>
        <v>7.4463059409495846</v>
      </c>
      <c r="AF15">
        <f t="shared" si="1"/>
        <v>-1.6913741478412545</v>
      </c>
      <c r="AG15">
        <f t="shared" si="8"/>
        <v>-9.1832128037246274E-2</v>
      </c>
      <c r="AH15">
        <f t="shared" si="8"/>
        <v>1.3217635047714484</v>
      </c>
      <c r="AI15">
        <f t="shared" si="10"/>
        <v>6.9476973532512046E-2</v>
      </c>
      <c r="AJ15">
        <f t="shared" si="11"/>
        <v>4.0837692727556387</v>
      </c>
      <c r="AK15">
        <f t="shared" si="2"/>
        <v>1593289.4812243332</v>
      </c>
      <c r="AL15">
        <f t="shared" si="3"/>
        <v>2095754.3755884999</v>
      </c>
      <c r="AM15">
        <f t="shared" si="12"/>
        <v>-0.53556206839445708</v>
      </c>
      <c r="AN15">
        <f t="shared" si="9"/>
        <v>-0.42300319087904853</v>
      </c>
      <c r="AO15" s="1">
        <v>77626.17248935283</v>
      </c>
      <c r="AP15">
        <f t="shared" si="13"/>
        <v>1.3314229298329545</v>
      </c>
      <c r="AQ15">
        <f t="shared" si="14"/>
        <v>3.3938173794387496</v>
      </c>
      <c r="AR15">
        <f t="shared" si="15"/>
        <v>-0.43239845537380539</v>
      </c>
      <c r="AS15">
        <f t="shared" si="16"/>
        <v>0.3454436438947287</v>
      </c>
      <c r="AT15">
        <f t="shared" si="17"/>
        <v>6.2236224951776631</v>
      </c>
      <c r="AU15">
        <f t="shared" si="18"/>
        <v>28.328910627047122</v>
      </c>
      <c r="AV15">
        <f>AN15*AO15*(AM15*0.01*((AD15-AD14)/3+(AE15-AE14))-2*0.01*((AD15-AD14)/3-(AE15-AE14)/2))</f>
        <v>-227.05928525027574</v>
      </c>
      <c r="AW15">
        <f>AN15*AO15*(AM15*AQ15*0.01*((AD15-AD14)/3+(AE15-AE14))-2*AQ15*0.01*((AD15-AD14)/3-(AE15-AE14)/2))</f>
        <v>-770.59774844532626</v>
      </c>
      <c r="AX15">
        <f>AV15+(AK14-1.35*(AK14/3255000)^-0.0723*AK14/3)</f>
        <v>624251.57719405822</v>
      </c>
      <c r="AY15">
        <f>AW15+(AK14+2*1.35*(AK14/3255000)^-0.0723*AK14/3)</f>
        <v>2376806.863071938</v>
      </c>
    </row>
    <row r="16" spans="1:51" x14ac:dyDescent="0.25">
      <c r="A16">
        <v>233.19390135200001</v>
      </c>
      <c r="B16">
        <v>267.29710022199998</v>
      </c>
      <c r="C16">
        <v>70.754619352999995</v>
      </c>
      <c r="D16">
        <v>209.53663088900001</v>
      </c>
      <c r="E16">
        <v>47.913334548900004</v>
      </c>
      <c r="F16">
        <v>91.174543322900007</v>
      </c>
      <c r="G16">
        <v>46.259643970600003</v>
      </c>
      <c r="H16">
        <v>0.62081168931899999</v>
      </c>
      <c r="I16">
        <v>3.7133051996200002</v>
      </c>
      <c r="J16">
        <v>1.01031327365</v>
      </c>
      <c r="K16">
        <v>2.7690176227299999</v>
      </c>
      <c r="L16">
        <v>0.68536236068300005</v>
      </c>
      <c r="M16">
        <v>0.95255919665099997</v>
      </c>
      <c r="N16">
        <v>1.31685578736</v>
      </c>
      <c r="O16">
        <v>3.1223659418800001</v>
      </c>
      <c r="P16">
        <v>13.161342476892999</v>
      </c>
      <c r="Q16">
        <v>-6.3103535001408</v>
      </c>
      <c r="R16">
        <v>47684</v>
      </c>
      <c r="V16">
        <v>7234.1370982999997</v>
      </c>
      <c r="W16">
        <v>4788.8478171400002</v>
      </c>
      <c r="X16">
        <v>1794306.31828</v>
      </c>
      <c r="Y16">
        <v>1733491.1318300001</v>
      </c>
      <c r="Z16">
        <v>5704640.4918900002</v>
      </c>
      <c r="AB16">
        <f t="shared" si="0"/>
        <v>2.7395516753069726</v>
      </c>
      <c r="AC16">
        <f t="shared" si="5"/>
        <v>3.1479994007656034</v>
      </c>
      <c r="AD16">
        <f t="shared" si="6"/>
        <v>-0.40844772545863073</v>
      </c>
      <c r="AE16">
        <f t="shared" si="7"/>
        <v>12.248158585124008</v>
      </c>
      <c r="AF16">
        <f t="shared" si="1"/>
        <v>-3.841119563139527</v>
      </c>
      <c r="AG16">
        <f t="shared" si="8"/>
        <v>-0.28805492111662279</v>
      </c>
      <c r="AH16">
        <f t="shared" si="8"/>
        <v>4.8018526441744234</v>
      </c>
      <c r="AI16">
        <f t="shared" si="10"/>
        <v>5.998828836742609E-2</v>
      </c>
      <c r="AJ16">
        <f t="shared" si="11"/>
        <v>3.3758161454771431</v>
      </c>
      <c r="AK16">
        <f t="shared" si="2"/>
        <v>3077479.3139999998</v>
      </c>
      <c r="AL16">
        <f t="shared" si="3"/>
        <v>3940741.7668350004</v>
      </c>
      <c r="AM16">
        <f t="shared" si="12"/>
        <v>-0.53060614765414393</v>
      </c>
      <c r="AN16">
        <f t="shared" si="9"/>
        <v>-0.45976238775191997</v>
      </c>
      <c r="AO16" s="1">
        <v>77626.17248935283</v>
      </c>
      <c r="AP16">
        <f t="shared" si="13"/>
        <v>1.2845524734092875</v>
      </c>
      <c r="AQ16">
        <f t="shared" si="14"/>
        <v>3.2464443595582528</v>
      </c>
      <c r="AR16">
        <f t="shared" si="15"/>
        <v>-1.3716408622866925</v>
      </c>
      <c r="AS16">
        <f t="shared" si="16"/>
        <v>-1.0261972183919639</v>
      </c>
      <c r="AT16">
        <f t="shared" si="17"/>
        <v>22.865144174233546</v>
      </c>
      <c r="AU16">
        <f t="shared" si="18"/>
        <v>51.194054801280672</v>
      </c>
      <c r="AV16">
        <f>AN16*AO16*(AM16*0.01*((AD16-AD15)/3+(AE16-AE15))-2*0.01*((AD16-AD15)/3-(AE16-AE15)/2))</f>
        <v>-891.14941092088463</v>
      </c>
      <c r="AW16">
        <f>AN16*AO16*(AM16*AQ16*0.01*((AD16-AD15)/3+(AE16-AE15))-2*AQ16*0.01*((AD16-AD15)/3-(AE16-AE15)/2))</f>
        <v>-2893.066978607766</v>
      </c>
      <c r="AX16">
        <f>AV16+(AK15-1.35*(AK15/3255000)^-0.0723*AK15/3)</f>
        <v>837412.61846614501</v>
      </c>
      <c r="AY16">
        <f>AW16+(AK15+2*1.35*(AK15/3255000)^-0.0723*AK15/3)</f>
        <v>3100367.8409402599</v>
      </c>
    </row>
    <row r="17" spans="1:51" x14ac:dyDescent="0.25">
      <c r="A17">
        <v>235.110236818</v>
      </c>
      <c r="B17">
        <v>269.42779598700002</v>
      </c>
      <c r="C17">
        <v>71.3539627615</v>
      </c>
      <c r="D17">
        <v>211.23516982999999</v>
      </c>
      <c r="E17">
        <v>48.368741339700001</v>
      </c>
      <c r="F17">
        <v>92.420989723000005</v>
      </c>
      <c r="G17">
        <v>46.839401427600002</v>
      </c>
      <c r="H17">
        <v>0.61991251754200005</v>
      </c>
      <c r="I17">
        <v>3.74447021219</v>
      </c>
      <c r="J17">
        <v>1.0198457842399999</v>
      </c>
      <c r="K17">
        <v>2.79121106861</v>
      </c>
      <c r="L17">
        <v>0.69420403314599999</v>
      </c>
      <c r="M17">
        <v>0.97005873232899997</v>
      </c>
      <c r="N17">
        <v>1.3198395870499999</v>
      </c>
      <c r="O17">
        <v>3.1495822410200001</v>
      </c>
      <c r="P17">
        <v>13.292040557292999</v>
      </c>
      <c r="Q17">
        <v>-6.3605829875108002</v>
      </c>
      <c r="R17">
        <v>47684</v>
      </c>
      <c r="V17">
        <v>7413.8516778399999</v>
      </c>
      <c r="W17">
        <v>4901.8267376399999</v>
      </c>
      <c r="X17">
        <v>1835053.9240900001</v>
      </c>
      <c r="Y17">
        <v>1774461.7069900001</v>
      </c>
      <c r="Z17">
        <v>5840103.8084199997</v>
      </c>
      <c r="AB17">
        <f t="shared" si="0"/>
        <v>2.7935084987480985</v>
      </c>
      <c r="AC17">
        <f t="shared" si="5"/>
        <v>3.170725094153247</v>
      </c>
      <c r="AD17">
        <f t="shared" si="6"/>
        <v>-0.37721659540514851</v>
      </c>
      <c r="AE17">
        <f t="shared" si="7"/>
        <v>12.3608710577103</v>
      </c>
      <c r="AF17">
        <f t="shared" si="1"/>
        <v>-3.8525117798984012</v>
      </c>
      <c r="AG17">
        <f t="shared" si="8"/>
        <v>3.1231130053482214E-2</v>
      </c>
      <c r="AH17">
        <f t="shared" si="8"/>
        <v>0.11271247258629202</v>
      </c>
      <c r="AI17">
        <f t="shared" si="10"/>
        <v>-0.27708672640085896</v>
      </c>
      <c r="AJ17">
        <f t="shared" si="11"/>
        <v>3.3531923526140743</v>
      </c>
      <c r="AK17">
        <f t="shared" si="2"/>
        <v>3149873.1465000003</v>
      </c>
      <c r="AL17">
        <f t="shared" si="3"/>
        <v>4035345.9928799998</v>
      </c>
      <c r="AM17">
        <f t="shared" si="12"/>
        <v>-0.37317086049237258</v>
      </c>
      <c r="AN17">
        <f t="shared" si="9"/>
        <v>-0.59510025781668074</v>
      </c>
      <c r="AO17" s="1">
        <v>77626.17248935283</v>
      </c>
      <c r="AP17">
        <f t="shared" si="13"/>
        <v>1.2564229183925455</v>
      </c>
      <c r="AQ17">
        <f t="shared" si="14"/>
        <v>3.1618021909892495</v>
      </c>
      <c r="AR17">
        <f t="shared" si="15"/>
        <v>0.30955261438764736</v>
      </c>
      <c r="AS17">
        <f t="shared" si="16"/>
        <v>-0.71664460400431651</v>
      </c>
      <c r="AT17">
        <f t="shared" si="17"/>
        <v>1.1171686872499991</v>
      </c>
      <c r="AU17">
        <f t="shared" si="18"/>
        <v>52.311223488530672</v>
      </c>
      <c r="AV17">
        <f>AN17*AO17*(AM17*0.01*((AD17-AD16)/3+(AE17-AE16))-2*0.01*((AD17-AD16)/3-(AE17-AE16)/2))</f>
        <v>-21.224853074275227</v>
      </c>
      <c r="AW17">
        <f>AN17*AO17*(AM17*AQ17*0.01*((AD17-AD16)/3+(AE17-AE16))-2*AQ17*0.01*((AD17-AD16)/3-(AE17-AE16)/2))</f>
        <v>-67.108786953668329</v>
      </c>
      <c r="AX17">
        <f>AV17+(AK16-1.35*(AK16/3255000)^-0.0723*AK16/3)</f>
        <v>1686965.8022326923</v>
      </c>
      <c r="AY17">
        <f>AW17+(AK16+2*1.35*(AK16/3255000)^-0.0723*AK16/3)</f>
        <v>5858396.7790415129</v>
      </c>
    </row>
    <row r="18" spans="1:51" x14ac:dyDescent="0.25">
      <c r="A18">
        <v>238.35977476299999</v>
      </c>
      <c r="B18">
        <v>273.050452807</v>
      </c>
      <c r="C18">
        <v>71.969694135500006</v>
      </c>
      <c r="D18">
        <v>214.458917423</v>
      </c>
      <c r="E18">
        <v>48.897276224899997</v>
      </c>
      <c r="F18">
        <v>94.078208408500004</v>
      </c>
      <c r="G18">
        <v>47.537862599699999</v>
      </c>
      <c r="H18">
        <v>0.61975572199499995</v>
      </c>
      <c r="I18">
        <v>3.7987684847200001</v>
      </c>
      <c r="J18">
        <v>1.0302380868900001</v>
      </c>
      <c r="K18">
        <v>2.8348703303099998</v>
      </c>
      <c r="L18">
        <v>0.70581706588699999</v>
      </c>
      <c r="M18">
        <v>0.99594936387099997</v>
      </c>
      <c r="N18">
        <v>1.3138473107999999</v>
      </c>
      <c r="O18">
        <v>3.1972795668999998</v>
      </c>
      <c r="P18">
        <v>13.423606983693</v>
      </c>
      <c r="Q18">
        <v>-6.4336236719107998</v>
      </c>
      <c r="R18">
        <v>47684</v>
      </c>
      <c r="V18">
        <v>7520.2039753099998</v>
      </c>
      <c r="W18">
        <v>4965.1832903100003</v>
      </c>
      <c r="X18">
        <v>1859363.34381</v>
      </c>
      <c r="Y18">
        <v>1798895.76037</v>
      </c>
      <c r="Z18">
        <v>5915711.0653400002</v>
      </c>
      <c r="AB18">
        <f t="shared" si="0"/>
        <v>2.8029173679566921</v>
      </c>
      <c r="AC18">
        <f t="shared" si="5"/>
        <v>3.1835636634113254</v>
      </c>
      <c r="AD18">
        <f t="shared" si="6"/>
        <v>-0.38064629545463324</v>
      </c>
      <c r="AE18">
        <f t="shared" si="7"/>
        <v>12.489301194374104</v>
      </c>
      <c r="AF18">
        <f t="shared" si="1"/>
        <v>-3.9088861238898081</v>
      </c>
      <c r="AG18">
        <f t="shared" si="8"/>
        <v>-3.4297000494847296E-3</v>
      </c>
      <c r="AH18">
        <f t="shared" si="8"/>
        <v>0.12843013666380365</v>
      </c>
      <c r="AI18">
        <f t="shared" si="10"/>
        <v>2.6704791714601869E-2</v>
      </c>
      <c r="AJ18">
        <f t="shared" si="11"/>
        <v>3.3405383458136839</v>
      </c>
      <c r="AK18">
        <f t="shared" si="2"/>
        <v>3191323.3898399998</v>
      </c>
      <c r="AL18">
        <f t="shared" si="3"/>
        <v>4086581.5132500003</v>
      </c>
      <c r="AM18">
        <f t="shared" si="12"/>
        <v>-0.51347232103300045</v>
      </c>
      <c r="AN18">
        <f t="shared" si="9"/>
        <v>-0.49366078509454375</v>
      </c>
      <c r="AO18" s="1">
        <v>77626.17248935283</v>
      </c>
      <c r="AP18">
        <f t="shared" si="13"/>
        <v>1.2547768326740154</v>
      </c>
      <c r="AQ18">
        <f t="shared" si="14"/>
        <v>3.1569336051100674</v>
      </c>
      <c r="AR18">
        <f t="shared" si="15"/>
        <v>-1.6509935710917644E-2</v>
      </c>
      <c r="AS18">
        <f t="shared" si="16"/>
        <v>-0.73315453971523414</v>
      </c>
      <c r="AT18">
        <f t="shared" si="17"/>
        <v>0.61823869990681124</v>
      </c>
      <c r="AU18">
        <f t="shared" si="18"/>
        <v>52.929462188437483</v>
      </c>
      <c r="AV18">
        <f>AN18*AO18*(AM18*0.01*((AD18-AD17)/3+(AE18-AE17))-2*0.01*((AD18-AD17)/3-(AE18-AE17)/2))</f>
        <v>-25.045952993356277</v>
      </c>
      <c r="AW18">
        <f>AN18*AO18*(AM18*AQ18*0.01*((AD18-AD17)/3+(AE18-AE17))-2*AQ18*0.01*((AD18-AD17)/3-(AE18-AE17)/2))</f>
        <v>-79.068410676733521</v>
      </c>
      <c r="AX18">
        <f>AV18+(AK17-1.35*(AK17/3255000)^-0.0723*AK17/3)</f>
        <v>1729036.7235316827</v>
      </c>
      <c r="AY18">
        <f>AW18+(AK17+2*1.35*(AK17/3255000)^-0.0723*AK17/3)</f>
        <v>5991416.8321199715</v>
      </c>
    </row>
    <row r="19" spans="1:51" x14ac:dyDescent="0.25">
      <c r="A19">
        <v>240.985367653</v>
      </c>
      <c r="B19">
        <v>275.99893031300002</v>
      </c>
      <c r="C19">
        <v>72.5947454935</v>
      </c>
      <c r="D19">
        <v>217.063620437</v>
      </c>
      <c r="E19">
        <v>49.387504943800003</v>
      </c>
      <c r="F19">
        <v>95.537886633699998</v>
      </c>
      <c r="G19">
        <v>48.142392312399998</v>
      </c>
      <c r="H19">
        <v>0.61942730607499996</v>
      </c>
      <c r="I19">
        <v>3.84333169698</v>
      </c>
      <c r="J19">
        <v>1.0404825475399999</v>
      </c>
      <c r="K19">
        <v>2.8701597112399999</v>
      </c>
      <c r="L19">
        <v>0.71575053786099996</v>
      </c>
      <c r="M19">
        <v>1.0178314352</v>
      </c>
      <c r="N19">
        <v>1.31114345461</v>
      </c>
      <c r="O19">
        <v>3.2357000009400001</v>
      </c>
      <c r="P19">
        <v>13.554742809893</v>
      </c>
      <c r="Q19">
        <v>-6.4935727940207997</v>
      </c>
      <c r="R19">
        <v>47684</v>
      </c>
      <c r="V19">
        <v>7651.4870134100001</v>
      </c>
      <c r="W19">
        <v>5042.4475945200002</v>
      </c>
      <c r="X19">
        <v>1891472.30373</v>
      </c>
      <c r="Y19">
        <v>1831215.3661499999</v>
      </c>
      <c r="Z19">
        <v>6010194.7454000004</v>
      </c>
      <c r="AB19">
        <f t="shared" si="0"/>
        <v>2.822624703377985</v>
      </c>
      <c r="AC19">
        <f t="shared" si="5"/>
        <v>3.1997922899385243</v>
      </c>
      <c r="AD19">
        <f t="shared" si="6"/>
        <v>-0.37716758656053928</v>
      </c>
      <c r="AE19">
        <f t="shared" si="7"/>
        <v>12.613867908767006</v>
      </c>
      <c r="AF19">
        <f t="shared" si="1"/>
        <v>-3.9547467015685149</v>
      </c>
      <c r="AG19">
        <f t="shared" si="8"/>
        <v>3.4787088940939626E-3</v>
      </c>
      <c r="AH19">
        <f t="shared" si="8"/>
        <v>0.1245667143929019</v>
      </c>
      <c r="AI19">
        <f t="shared" si="10"/>
        <v>-2.7926472260652219E-2</v>
      </c>
      <c r="AJ19">
        <f t="shared" si="11"/>
        <v>3.3246723606482198</v>
      </c>
      <c r="AK19">
        <f t="shared" si="2"/>
        <v>3244294.1384266666</v>
      </c>
      <c r="AL19">
        <f t="shared" si="3"/>
        <v>4148850.9104600004</v>
      </c>
      <c r="AM19">
        <f t="shared" si="12"/>
        <v>-0.48616554636490117</v>
      </c>
      <c r="AN19">
        <f t="shared" si="9"/>
        <v>-0.51204187150452729</v>
      </c>
      <c r="AO19" s="1">
        <v>77626.17248935283</v>
      </c>
      <c r="AP19">
        <f t="shared" si="13"/>
        <v>1.2534370779102195</v>
      </c>
      <c r="AQ19">
        <f t="shared" si="14"/>
        <v>3.1529778207082328</v>
      </c>
      <c r="AR19">
        <f t="shared" si="15"/>
        <v>2.2078180369447205E-2</v>
      </c>
      <c r="AS19">
        <f t="shared" si="16"/>
        <v>-0.71107635934578695</v>
      </c>
      <c r="AT19">
        <f t="shared" si="17"/>
        <v>0.7905825040620994</v>
      </c>
      <c r="AU19">
        <f t="shared" si="18"/>
        <v>53.720044692499584</v>
      </c>
      <c r="AV19">
        <f t="shared" ref="AV19:AV68" si="19">AN19*AO19*(AM19*0.01*((AD19-AD18)/3+(AE19-AE18))-2*0.01*((AD19-AD18)/3-(AE19-AE18)/2))</f>
        <v>-24.295391786381078</v>
      </c>
      <c r="AW19">
        <f t="shared" ref="AW19:AW68" si="20">AN19*AO19*(AM19*AQ19*0.01*((AD19-AD18)/3+(AE19-AE18))-2*AQ19*0.01*((AD19-AD18)/3-(AE19-AE18)/2))</f>
        <v>-76.602831447876525</v>
      </c>
      <c r="AX19">
        <f t="shared" ref="AX19:AX68" si="21">AV19+(AK18-1.35*(AK18/3255000)^-0.0723*AK18/3)</f>
        <v>1753150.7824156452</v>
      </c>
      <c r="AY19">
        <f t="shared" ref="AY19:AY68" si="22">AW19+(AK18+2*1.35*(AK18/3255000)^-0.0723*AK18/3)</f>
        <v>6067543.4110736884</v>
      </c>
    </row>
    <row r="20" spans="1:51" x14ac:dyDescent="0.25">
      <c r="A20">
        <v>244.61515828500001</v>
      </c>
      <c r="B20">
        <v>280.17994265900001</v>
      </c>
      <c r="C20">
        <v>73.406572480999998</v>
      </c>
      <c r="D20">
        <v>220.55541635599999</v>
      </c>
      <c r="E20">
        <v>49.9118978638</v>
      </c>
      <c r="F20">
        <v>97.493366559400002</v>
      </c>
      <c r="G20">
        <v>49.037459869000003</v>
      </c>
      <c r="H20">
        <v>0.61954613572999995</v>
      </c>
      <c r="I20">
        <v>3.9063039008799998</v>
      </c>
      <c r="J20">
        <v>1.05469413174</v>
      </c>
      <c r="K20">
        <v>2.9175159253</v>
      </c>
      <c r="L20">
        <v>0.72779035963100003</v>
      </c>
      <c r="M20">
        <v>1.0477748206099999</v>
      </c>
      <c r="N20">
        <v>1.3067624367599999</v>
      </c>
      <c r="O20">
        <v>3.2891545795699999</v>
      </c>
      <c r="P20">
        <v>13.685521958793</v>
      </c>
      <c r="Q20">
        <v>-6.5749655317907996</v>
      </c>
      <c r="R20">
        <v>47684</v>
      </c>
      <c r="V20">
        <v>7735.1287152599998</v>
      </c>
      <c r="W20">
        <v>5089.9691469099998</v>
      </c>
      <c r="X20">
        <v>1910349.6259999999</v>
      </c>
      <c r="Y20">
        <v>1849696.2716300001</v>
      </c>
      <c r="Z20">
        <v>6068038.5149999997</v>
      </c>
      <c r="AB20">
        <f t="shared" si="0"/>
        <v>2.8154940628503322</v>
      </c>
      <c r="AC20">
        <f t="shared" si="5"/>
        <v>3.2094209848815085</v>
      </c>
      <c r="AD20">
        <f t="shared" si="6"/>
        <v>-0.3939269220311763</v>
      </c>
      <c r="AE20">
        <f t="shared" si="7"/>
        <v>12.74702393784289</v>
      </c>
      <c r="AF20">
        <f t="shared" si="1"/>
        <v>-4.0272669165461679</v>
      </c>
      <c r="AG20">
        <f t="shared" ref="AG20:AH68" si="23">AD20-AD19</f>
        <v>-1.6759335470637016E-2</v>
      </c>
      <c r="AH20">
        <f t="shared" si="23"/>
        <v>0.13315602907588442</v>
      </c>
      <c r="AI20">
        <f t="shared" si="10"/>
        <v>0.1258623855558656</v>
      </c>
      <c r="AJ20">
        <f t="shared" si="11"/>
        <v>3.3153263736837881</v>
      </c>
      <c r="AK20">
        <f t="shared" si="2"/>
        <v>3276028.1375433332</v>
      </c>
      <c r="AL20">
        <f t="shared" si="3"/>
        <v>4188015.5661849994</v>
      </c>
      <c r="AM20">
        <f t="shared" si="12"/>
        <v>-0.56568703509011053</v>
      </c>
      <c r="AN20">
        <f t="shared" si="9"/>
        <v>-0.46578185696478375</v>
      </c>
      <c r="AO20" s="1">
        <v>77626.17248935283</v>
      </c>
      <c r="AP20">
        <f t="shared" si="13"/>
        <v>1.2522519317576706</v>
      </c>
      <c r="AQ20">
        <f t="shared" si="14"/>
        <v>3.1494835917919768</v>
      </c>
      <c r="AR20">
        <f t="shared" si="15"/>
        <v>-5.9373831376310117E-2</v>
      </c>
      <c r="AS20">
        <f t="shared" si="16"/>
        <v>-0.77045019072209708</v>
      </c>
      <c r="AT20">
        <f t="shared" si="17"/>
        <v>0.47173610379374464</v>
      </c>
      <c r="AU20">
        <f t="shared" si="18"/>
        <v>54.19178079629333</v>
      </c>
      <c r="AV20">
        <f t="shared" si="19"/>
        <v>-26.092404661405119</v>
      </c>
      <c r="AW20">
        <f t="shared" si="20"/>
        <v>-82.177600351491918</v>
      </c>
      <c r="AX20">
        <f t="shared" si="21"/>
        <v>1783987.9005483743</v>
      </c>
      <c r="AY20">
        <f t="shared" si="22"/>
        <v>6164772.2517735772</v>
      </c>
    </row>
    <row r="21" spans="1:51" x14ac:dyDescent="0.25">
      <c r="A21">
        <v>247.63897649500001</v>
      </c>
      <c r="B21">
        <v>283.56286533500003</v>
      </c>
      <c r="C21">
        <v>74.155076183800006</v>
      </c>
      <c r="D21">
        <v>223.48394853900001</v>
      </c>
      <c r="E21">
        <v>50.423901038300002</v>
      </c>
      <c r="F21">
        <v>99.029860833900003</v>
      </c>
      <c r="G21">
        <v>49.682612014599997</v>
      </c>
      <c r="H21">
        <v>0.61937001910400002</v>
      </c>
      <c r="I21">
        <v>3.9577635935700002</v>
      </c>
      <c r="J21">
        <v>1.0675757431599999</v>
      </c>
      <c r="K21">
        <v>2.9576213841599999</v>
      </c>
      <c r="L21">
        <v>0.73825138396199996</v>
      </c>
      <c r="M21">
        <v>1.07154729793</v>
      </c>
      <c r="N21">
        <v>1.3029810240499999</v>
      </c>
      <c r="O21">
        <v>3.3340503622600002</v>
      </c>
      <c r="P21">
        <v>13.815981899893</v>
      </c>
      <c r="Q21">
        <v>-6.6465286248707995</v>
      </c>
      <c r="R21">
        <v>47684</v>
      </c>
      <c r="V21">
        <v>7841.8730334600004</v>
      </c>
      <c r="W21">
        <v>5152.9299817399997</v>
      </c>
      <c r="X21">
        <v>1936072.9156299999</v>
      </c>
      <c r="Y21">
        <v>1876202.7878699999</v>
      </c>
      <c r="Z21">
        <v>6143803.0947200004</v>
      </c>
      <c r="AB21">
        <f t="shared" si="0"/>
        <v>2.8260623368299931</v>
      </c>
      <c r="AC21">
        <f t="shared" si="5"/>
        <v>3.2222581959468624</v>
      </c>
      <c r="AD21">
        <f t="shared" si="6"/>
        <v>-0.39619585911686928</v>
      </c>
      <c r="AE21">
        <f t="shared" si="7"/>
        <v>12.873961120949669</v>
      </c>
      <c r="AF21">
        <f t="shared" si="1"/>
        <v>-4.0819286131165065</v>
      </c>
      <c r="AG21">
        <f t="shared" si="23"/>
        <v>-2.2689370856929791E-3</v>
      </c>
      <c r="AH21">
        <f t="shared" si="23"/>
        <v>0.12693718310677937</v>
      </c>
      <c r="AI21">
        <f t="shared" si="10"/>
        <v>1.787448744458393E-2</v>
      </c>
      <c r="AJ21">
        <f t="shared" si="11"/>
        <v>3.3029434970231462</v>
      </c>
      <c r="AK21">
        <f t="shared" si="2"/>
        <v>3318692.9327400005</v>
      </c>
      <c r="AL21">
        <f t="shared" si="3"/>
        <v>4237665.242970001</v>
      </c>
      <c r="AM21">
        <f t="shared" si="12"/>
        <v>-0.50899081244367228</v>
      </c>
      <c r="AN21">
        <f t="shared" si="9"/>
        <v>-0.49943813389830483</v>
      </c>
      <c r="AO21" s="1">
        <v>77626.17248935283</v>
      </c>
      <c r="AP21">
        <f t="shared" si="13"/>
        <v>1.251225432920595</v>
      </c>
      <c r="AQ21">
        <f t="shared" si="14"/>
        <v>3.1464609386621674</v>
      </c>
      <c r="AR21">
        <f t="shared" si="15"/>
        <v>-1.1331342371302287E-2</v>
      </c>
      <c r="AS21">
        <f t="shared" si="16"/>
        <v>-0.78178153309339937</v>
      </c>
      <c r="AT21">
        <f t="shared" si="17"/>
        <v>0.63393942939246528</v>
      </c>
      <c r="AU21">
        <f t="shared" si="18"/>
        <v>54.825720225685792</v>
      </c>
      <c r="AV21">
        <f t="shared" si="19"/>
        <v>-24.899655324647583</v>
      </c>
      <c r="AW21">
        <f t="shared" si="20"/>
        <v>-78.34579286515509</v>
      </c>
      <c r="AX21">
        <f t="shared" si="21"/>
        <v>1802476.7718489636</v>
      </c>
      <c r="AY21">
        <f t="shared" si="22"/>
        <v>6223002.7238285579</v>
      </c>
    </row>
    <row r="22" spans="1:51" x14ac:dyDescent="0.25">
      <c r="A22">
        <v>250.806885572</v>
      </c>
      <c r="B22">
        <v>287.08880774900001</v>
      </c>
      <c r="C22">
        <v>74.7938403454</v>
      </c>
      <c r="D22">
        <v>226.670179873</v>
      </c>
      <c r="E22">
        <v>50.9749734627</v>
      </c>
      <c r="F22">
        <v>100.730864298</v>
      </c>
      <c r="G22">
        <v>50.381786437099997</v>
      </c>
      <c r="H22">
        <v>0.61926614113900003</v>
      </c>
      <c r="I22">
        <v>4.0113481251299996</v>
      </c>
      <c r="J22">
        <v>1.0790002197999999</v>
      </c>
      <c r="K22">
        <v>3.00151638557</v>
      </c>
      <c r="L22">
        <v>0.74878107504500002</v>
      </c>
      <c r="M22">
        <v>1.0980435837</v>
      </c>
      <c r="N22">
        <v>1.30023345873</v>
      </c>
      <c r="O22">
        <v>3.3811440231500001</v>
      </c>
      <c r="P22">
        <v>13.946111807293001</v>
      </c>
      <c r="Q22">
        <v>-6.7192468143308002</v>
      </c>
      <c r="R22">
        <v>47684</v>
      </c>
      <c r="V22">
        <v>7941.5959210499996</v>
      </c>
      <c r="W22">
        <v>5213.9493207300002</v>
      </c>
      <c r="X22">
        <v>1959801.0119099999</v>
      </c>
      <c r="Y22">
        <v>1900670.4999599999</v>
      </c>
      <c r="Z22">
        <v>6213293.8892400004</v>
      </c>
      <c r="AB22">
        <f t="shared" si="0"/>
        <v>2.8322957675940508</v>
      </c>
      <c r="AC22">
        <f t="shared" si="5"/>
        <v>3.233954348037491</v>
      </c>
      <c r="AD22">
        <f t="shared" si="6"/>
        <v>-0.40165858044344027</v>
      </c>
      <c r="AE22">
        <f t="shared" si="7"/>
        <v>13.002013218094984</v>
      </c>
      <c r="AF22">
        <f t="shared" si="1"/>
        <v>-4.1407601360524495</v>
      </c>
      <c r="AG22">
        <f t="shared" si="23"/>
        <v>-5.4627213265709962E-3</v>
      </c>
      <c r="AH22">
        <f t="shared" si="23"/>
        <v>0.12805209714531429</v>
      </c>
      <c r="AI22">
        <f t="shared" si="10"/>
        <v>4.2660147302170826E-2</v>
      </c>
      <c r="AJ22">
        <f t="shared" si="11"/>
        <v>3.2917376129903362</v>
      </c>
      <c r="AK22">
        <f t="shared" si="2"/>
        <v>3357921.8003700003</v>
      </c>
      <c r="AL22">
        <f t="shared" si="3"/>
        <v>4283058.1333050001</v>
      </c>
      <c r="AM22">
        <f t="shared" si="12"/>
        <v>-0.52163776371352155</v>
      </c>
      <c r="AN22">
        <f t="shared" si="9"/>
        <v>-0.49265512717825916</v>
      </c>
      <c r="AO22" s="1">
        <v>77626.17248935283</v>
      </c>
      <c r="AP22">
        <f t="shared" si="13"/>
        <v>1.250109347656269</v>
      </c>
      <c r="AQ22">
        <f t="shared" si="14"/>
        <v>3.1431785111519819</v>
      </c>
      <c r="AR22">
        <f t="shared" si="15"/>
        <v>-2.4819189684434927E-2</v>
      </c>
      <c r="AS22">
        <f t="shared" si="16"/>
        <v>-0.80660072277783434</v>
      </c>
      <c r="AT22">
        <f t="shared" si="17"/>
        <v>0.58178865414212833</v>
      </c>
      <c r="AU22">
        <f t="shared" si="18"/>
        <v>55.407508879827922</v>
      </c>
      <c r="AV22">
        <f t="shared" si="19"/>
        <v>-25.181806406403464</v>
      </c>
      <c r="AW22">
        <f t="shared" si="20"/>
        <v>-79.150912768596683</v>
      </c>
      <c r="AX22">
        <f t="shared" si="21"/>
        <v>1827346.8592810764</v>
      </c>
      <c r="AY22">
        <f t="shared" si="22"/>
        <v>6301255.5651322678</v>
      </c>
    </row>
    <row r="23" spans="1:51" x14ac:dyDescent="0.25">
      <c r="A23">
        <v>253.90665460299999</v>
      </c>
      <c r="B23">
        <v>290.66781555599999</v>
      </c>
      <c r="C23">
        <v>75.518030217299994</v>
      </c>
      <c r="D23">
        <v>229.72687301799999</v>
      </c>
      <c r="E23">
        <v>51.455960401299997</v>
      </c>
      <c r="F23">
        <v>102.480545822</v>
      </c>
      <c r="G23">
        <v>51.130837618500003</v>
      </c>
      <c r="H23">
        <v>0.61948058070300005</v>
      </c>
      <c r="I23">
        <v>4.0661427801499999</v>
      </c>
      <c r="J23">
        <v>1.0916410001300001</v>
      </c>
      <c r="K23">
        <v>3.0438761034100001</v>
      </c>
      <c r="L23">
        <v>0.75803708595399999</v>
      </c>
      <c r="M23">
        <v>1.1225760383700001</v>
      </c>
      <c r="N23">
        <v>1.30464776878</v>
      </c>
      <c r="O23">
        <v>3.4271056135500002</v>
      </c>
      <c r="P23">
        <v>14.075926176293001</v>
      </c>
      <c r="Q23">
        <v>-6.7894262259508</v>
      </c>
      <c r="R23">
        <v>47684</v>
      </c>
      <c r="V23">
        <v>8044.6131682200003</v>
      </c>
      <c r="W23">
        <v>5274.2169478699998</v>
      </c>
      <c r="X23">
        <v>1984925.84372</v>
      </c>
      <c r="Y23">
        <v>1925213.57033</v>
      </c>
      <c r="Z23">
        <v>6286130.7236900004</v>
      </c>
      <c r="AB23">
        <f t="shared" si="0"/>
        <v>2.8194278395857419</v>
      </c>
      <c r="AC23">
        <f t="shared" si="5"/>
        <v>3.2460225124713569</v>
      </c>
      <c r="AD23">
        <f t="shared" si="6"/>
        <v>-0.42659467288561492</v>
      </c>
      <c r="AE23">
        <f t="shared" si="7"/>
        <v>13.136116896431087</v>
      </c>
      <c r="AF23">
        <f t="shared" si="1"/>
        <v>-4.2185352485607588</v>
      </c>
      <c r="AG23">
        <f t="shared" si="23"/>
        <v>-2.4936092442174651E-2</v>
      </c>
      <c r="AH23">
        <f t="shared" si="23"/>
        <v>0.13410367833610337</v>
      </c>
      <c r="AI23">
        <f t="shared" si="10"/>
        <v>0.18594637187861057</v>
      </c>
      <c r="AJ23">
        <f t="shared" si="11"/>
        <v>3.2802508331801961</v>
      </c>
      <c r="AK23">
        <f t="shared" si="2"/>
        <v>3398756.7125800005</v>
      </c>
      <c r="AL23">
        <f t="shared" si="3"/>
        <v>4331061.0166650005</v>
      </c>
      <c r="AM23">
        <f t="shared" si="12"/>
        <v>-0.59911664618990124</v>
      </c>
      <c r="AN23">
        <f t="shared" si="9"/>
        <v>-0.45081017556604541</v>
      </c>
      <c r="AO23" s="1">
        <v>77626.17248935283</v>
      </c>
      <c r="AP23">
        <f t="shared" si="13"/>
        <v>1.2490324489371623</v>
      </c>
      <c r="AQ23">
        <f t="shared" si="14"/>
        <v>3.140015298705563</v>
      </c>
      <c r="AR23">
        <f t="shared" si="15"/>
        <v>-0.11267350336641055</v>
      </c>
      <c r="AS23">
        <f t="shared" si="16"/>
        <v>-0.91927422614424492</v>
      </c>
      <c r="AT23">
        <f t="shared" si="17"/>
        <v>0.60594623185208507</v>
      </c>
      <c r="AU23">
        <f t="shared" si="18"/>
        <v>56.01345511168001</v>
      </c>
      <c r="AV23">
        <f t="shared" si="19"/>
        <v>-26.373336430156741</v>
      </c>
      <c r="AW23">
        <f t="shared" si="20"/>
        <v>-82.812679868600924</v>
      </c>
      <c r="AX23">
        <f t="shared" si="21"/>
        <v>1850227.7440069744</v>
      </c>
      <c r="AY23">
        <f t="shared" si="22"/>
        <v>6373174.3537433241</v>
      </c>
    </row>
    <row r="24" spans="1:51" x14ac:dyDescent="0.25">
      <c r="A24">
        <v>257.00805556799997</v>
      </c>
      <c r="B24">
        <v>294.11721505499997</v>
      </c>
      <c r="C24">
        <v>76.0930838636</v>
      </c>
      <c r="D24">
        <v>232.68578571</v>
      </c>
      <c r="E24">
        <v>52.045060380899997</v>
      </c>
      <c r="F24">
        <v>104.041531182</v>
      </c>
      <c r="G24">
        <v>51.760457070199998</v>
      </c>
      <c r="H24">
        <v>0.61976108403499997</v>
      </c>
      <c r="I24">
        <v>4.11904183492</v>
      </c>
      <c r="J24">
        <v>1.10228879797</v>
      </c>
      <c r="K24">
        <v>3.08582150267</v>
      </c>
      <c r="L24">
        <v>0.76758812573000001</v>
      </c>
      <c r="M24">
        <v>1.14406647524</v>
      </c>
      <c r="N24">
        <v>1.3092997092200001</v>
      </c>
      <c r="O24">
        <v>3.4734844105599998</v>
      </c>
      <c r="P24">
        <v>14.205422232493</v>
      </c>
      <c r="Q24">
        <v>-6.8618697260907995</v>
      </c>
      <c r="R24">
        <v>47684</v>
      </c>
      <c r="V24">
        <v>8150.4646679099997</v>
      </c>
      <c r="W24">
        <v>5328.12464542</v>
      </c>
      <c r="X24">
        <v>2008421.13751</v>
      </c>
      <c r="Y24">
        <v>1950288.52626</v>
      </c>
      <c r="Z24">
        <v>6359756.5812200001</v>
      </c>
      <c r="AB24">
        <f t="shared" si="0"/>
        <v>2.8025956066948687</v>
      </c>
      <c r="AC24">
        <f t="shared" si="5"/>
        <v>3.257953936491722</v>
      </c>
      <c r="AD24">
        <f t="shared" si="6"/>
        <v>-0.45535832979685331</v>
      </c>
      <c r="AE24">
        <f t="shared" si="7"/>
        <v>13.271223696928043</v>
      </c>
      <c r="AF24">
        <f t="shared" si="1"/>
        <v>-4.300115509551631</v>
      </c>
      <c r="AG24">
        <f t="shared" si="23"/>
        <v>-2.8763656911238389E-2</v>
      </c>
      <c r="AH24">
        <f t="shared" si="23"/>
        <v>0.13510680049695623</v>
      </c>
      <c r="AI24">
        <f t="shared" si="10"/>
        <v>0.21289570033069058</v>
      </c>
      <c r="AJ24">
        <f t="shared" si="11"/>
        <v>3.2689688879599612</v>
      </c>
      <c r="AK24">
        <f t="shared" si="2"/>
        <v>3439488.7483300003</v>
      </c>
      <c r="AL24">
        <f t="shared" si="3"/>
        <v>4380401.7493350003</v>
      </c>
      <c r="AM24">
        <f t="shared" si="12"/>
        <v>-0.61457897378792958</v>
      </c>
      <c r="AN24">
        <f t="shared" si="9"/>
        <v>-0.44394622798781552</v>
      </c>
      <c r="AO24" s="1">
        <v>77626.17248935283</v>
      </c>
      <c r="AP24">
        <f t="shared" si="13"/>
        <v>1.2479492629446045</v>
      </c>
      <c r="AQ24">
        <f t="shared" si="14"/>
        <v>3.1368375410896805</v>
      </c>
      <c r="AR24">
        <f t="shared" si="15"/>
        <v>-0.12869160792782006</v>
      </c>
      <c r="AS24">
        <f t="shared" si="16"/>
        <v>-1.047965834072065</v>
      </c>
      <c r="AT24">
        <f t="shared" si="17"/>
        <v>0.60448194927339383</v>
      </c>
      <c r="AU24">
        <f t="shared" si="18"/>
        <v>56.617937060953402</v>
      </c>
      <c r="AV24">
        <f t="shared" si="19"/>
        <v>-26.584311506694714</v>
      </c>
      <c r="AW24">
        <f t="shared" si="20"/>
        <v>-83.390666338222346</v>
      </c>
      <c r="AX24">
        <f t="shared" si="21"/>
        <v>1874061.0684419686</v>
      </c>
      <c r="AY24">
        <f t="shared" si="22"/>
        <v>6448011.4415667122</v>
      </c>
    </row>
    <row r="25" spans="1:51" x14ac:dyDescent="0.25">
      <c r="A25">
        <v>260.14341566600001</v>
      </c>
      <c r="B25">
        <v>297.68333812600002</v>
      </c>
      <c r="C25">
        <v>76.726229504499997</v>
      </c>
      <c r="D25">
        <v>235.83254280700001</v>
      </c>
      <c r="E25">
        <v>52.515449078400003</v>
      </c>
      <c r="F25">
        <v>105.56521800100001</v>
      </c>
      <c r="G25">
        <v>52.4006057661</v>
      </c>
      <c r="H25">
        <v>0.61983983604600001</v>
      </c>
      <c r="I25">
        <v>4.1740315647599999</v>
      </c>
      <c r="J25">
        <v>1.1137670684000001</v>
      </c>
      <c r="K25">
        <v>3.1303059539799998</v>
      </c>
      <c r="L25">
        <v>0.77558217519999995</v>
      </c>
      <c r="M25">
        <v>1.1657589373399999</v>
      </c>
      <c r="N25">
        <v>1.3120422055000001</v>
      </c>
      <c r="O25">
        <v>3.52048141068</v>
      </c>
      <c r="P25">
        <v>14.334606448993</v>
      </c>
      <c r="Q25">
        <v>-6.9339495683408003</v>
      </c>
      <c r="R25">
        <v>47684</v>
      </c>
      <c r="V25">
        <v>8254.3081699300001</v>
      </c>
      <c r="W25">
        <v>5393.1101047599996</v>
      </c>
      <c r="X25">
        <v>2032687.06703</v>
      </c>
      <c r="Y25">
        <v>1974045.3214</v>
      </c>
      <c r="Z25">
        <v>6432794.8081999999</v>
      </c>
      <c r="AB25">
        <f t="shared" si="0"/>
        <v>2.7978699152732101</v>
      </c>
      <c r="AC25">
        <f t="shared" si="5"/>
        <v>3.2696719379976784</v>
      </c>
      <c r="AD25">
        <f t="shared" si="6"/>
        <v>-0.47180202272446836</v>
      </c>
      <c r="AE25">
        <f t="shared" si="7"/>
        <v>13.40198314390193</v>
      </c>
      <c r="AF25">
        <f t="shared" si="1"/>
        <v>-4.3694333092232895</v>
      </c>
      <c r="AG25">
        <f t="shared" si="23"/>
        <v>-1.644369292761505E-2</v>
      </c>
      <c r="AH25">
        <f t="shared" si="23"/>
        <v>0.13075944697388664</v>
      </c>
      <c r="AI25">
        <f t="shared" si="10"/>
        <v>0.12575529575999922</v>
      </c>
      <c r="AJ25">
        <f t="shared" si="11"/>
        <v>3.2579603304193685</v>
      </c>
      <c r="AK25">
        <f t="shared" si="2"/>
        <v>3479842.398876667</v>
      </c>
      <c r="AL25">
        <f t="shared" si="3"/>
        <v>4429428.6139850002</v>
      </c>
      <c r="AM25">
        <f t="shared" si="12"/>
        <v>-0.56562870007613941</v>
      </c>
      <c r="AN25">
        <f t="shared" si="9"/>
        <v>-0.47004295787720746</v>
      </c>
      <c r="AO25" s="1">
        <v>77626.17248935283</v>
      </c>
      <c r="AP25">
        <f t="shared" si="13"/>
        <v>1.2468861066564352</v>
      </c>
      <c r="AQ25">
        <f t="shared" si="14"/>
        <v>3.1337223634883564</v>
      </c>
      <c r="AR25">
        <f t="shared" si="15"/>
        <v>-7.498740880256291E-2</v>
      </c>
      <c r="AS25">
        <f t="shared" si="16"/>
        <v>-1.1229532428746278</v>
      </c>
      <c r="AT25">
        <f t="shared" si="17"/>
        <v>0.59629623030488033</v>
      </c>
      <c r="AU25">
        <f t="shared" si="18"/>
        <v>57.214233291258282</v>
      </c>
      <c r="AV25">
        <f t="shared" si="19"/>
        <v>-25.855486936062274</v>
      </c>
      <c r="AW25">
        <f t="shared" si="20"/>
        <v>-81.023917630419405</v>
      </c>
      <c r="AX25">
        <f t="shared" si="21"/>
        <v>1897849.9950190568</v>
      </c>
      <c r="AY25">
        <f t="shared" si="22"/>
        <v>6522633.5200603846</v>
      </c>
    </row>
    <row r="26" spans="1:51" x14ac:dyDescent="0.25">
      <c r="A26">
        <v>263.17288101299999</v>
      </c>
      <c r="B26">
        <v>301.04139472200001</v>
      </c>
      <c r="C26">
        <v>77.299100583400005</v>
      </c>
      <c r="D26">
        <v>238.802110387</v>
      </c>
      <c r="E26">
        <v>53.115095371899997</v>
      </c>
      <c r="F26">
        <v>107.13914696499999</v>
      </c>
      <c r="G26">
        <v>53.029385485799999</v>
      </c>
      <c r="H26">
        <v>0.61982703361799996</v>
      </c>
      <c r="I26">
        <v>4.2257539209699999</v>
      </c>
      <c r="J26">
        <v>1.12478830445</v>
      </c>
      <c r="K26">
        <v>3.17334270395</v>
      </c>
      <c r="L26">
        <v>0.78377489177000004</v>
      </c>
      <c r="M26">
        <v>1.1887856162999999</v>
      </c>
      <c r="N26">
        <v>1.31234549054</v>
      </c>
      <c r="O26">
        <v>3.5662296747900002</v>
      </c>
      <c r="P26">
        <v>14.463467883792999</v>
      </c>
      <c r="Q26">
        <v>-7.0033765388607998</v>
      </c>
      <c r="R26">
        <v>47684</v>
      </c>
      <c r="V26">
        <v>8362.1077405399992</v>
      </c>
      <c r="W26">
        <v>5458.2022350400002</v>
      </c>
      <c r="X26">
        <v>2057452.2088599999</v>
      </c>
      <c r="Y26">
        <v>1999378.66738</v>
      </c>
      <c r="Z26">
        <v>6508388.7221499998</v>
      </c>
      <c r="AB26">
        <f t="shared" si="0"/>
        <v>2.798638153739863</v>
      </c>
      <c r="AC26">
        <f t="shared" si="5"/>
        <v>3.2817324014782336</v>
      </c>
      <c r="AD26">
        <f t="shared" si="6"/>
        <v>-0.48309424773837062</v>
      </c>
      <c r="AE26">
        <f t="shared" si="7"/>
        <v>13.530588499213046</v>
      </c>
      <c r="AF26">
        <f t="shared" si="1"/>
        <v>-4.4330957881566366</v>
      </c>
      <c r="AG26">
        <f t="shared" si="23"/>
        <v>-1.1292225013902257E-2</v>
      </c>
      <c r="AH26">
        <f t="shared" si="23"/>
        <v>0.12860535531111594</v>
      </c>
      <c r="AI26">
        <f t="shared" si="10"/>
        <v>8.780524719662447E-2</v>
      </c>
      <c r="AJ26">
        <f t="shared" si="11"/>
        <v>3.2467034134183574</v>
      </c>
      <c r="AK26">
        <f t="shared" si="2"/>
        <v>3521739.86613</v>
      </c>
      <c r="AL26">
        <f t="shared" si="3"/>
        <v>4479973.2840299997</v>
      </c>
      <c r="AM26">
        <f t="shared" si="12"/>
        <v>-0.54522632652508907</v>
      </c>
      <c r="AN26">
        <f t="shared" si="9"/>
        <v>-0.48233694104280617</v>
      </c>
      <c r="AO26" s="1">
        <v>77626.17248935283</v>
      </c>
      <c r="AP26">
        <f t="shared" si="13"/>
        <v>1.2458212849220816</v>
      </c>
      <c r="AQ26">
        <f t="shared" si="14"/>
        <v>3.1306060908396276</v>
      </c>
      <c r="AR26">
        <f t="shared" si="15"/>
        <v>-5.4274539951851421E-2</v>
      </c>
      <c r="AS26">
        <f t="shared" si="16"/>
        <v>-1.1772277828264792</v>
      </c>
      <c r="AT26">
        <f t="shared" si="17"/>
        <v>0.61812410629985681</v>
      </c>
      <c r="AU26">
        <f t="shared" si="18"/>
        <v>57.832357397558141</v>
      </c>
      <c r="AV26">
        <f t="shared" si="19"/>
        <v>-25.485533508088199</v>
      </c>
      <c r="AW26">
        <f t="shared" si="20"/>
        <v>-79.785166428718341</v>
      </c>
      <c r="AX26">
        <f t="shared" si="21"/>
        <v>1921431.8801126492</v>
      </c>
      <c r="AY26">
        <f t="shared" si="22"/>
        <v>6596532.6801712578</v>
      </c>
    </row>
    <row r="27" spans="1:51" x14ac:dyDescent="0.25">
      <c r="A27">
        <v>266.232118431</v>
      </c>
      <c r="B27">
        <v>304.541508695</v>
      </c>
      <c r="C27">
        <v>77.908432200099995</v>
      </c>
      <c r="D27">
        <v>241.77928120499999</v>
      </c>
      <c r="E27">
        <v>53.685939801499998</v>
      </c>
      <c r="F27">
        <v>108.678601257</v>
      </c>
      <c r="G27">
        <v>53.661017952000002</v>
      </c>
      <c r="H27">
        <v>0.61990636369700003</v>
      </c>
      <c r="I27">
        <v>4.2804458041500002</v>
      </c>
      <c r="J27">
        <v>1.13651525577</v>
      </c>
      <c r="K27">
        <v>3.2162736764900002</v>
      </c>
      <c r="L27">
        <v>0.79203017827099997</v>
      </c>
      <c r="M27">
        <v>1.2111784193099999</v>
      </c>
      <c r="N27">
        <v>1.31287682783</v>
      </c>
      <c r="O27">
        <v>3.6124789854900001</v>
      </c>
      <c r="P27">
        <v>14.592037140693</v>
      </c>
      <c r="Q27">
        <v>-7.0730720516407999</v>
      </c>
      <c r="R27">
        <v>47684</v>
      </c>
      <c r="V27">
        <v>8463.3770495999997</v>
      </c>
      <c r="W27">
        <v>5514.4143013599996</v>
      </c>
      <c r="X27">
        <v>2082590.9418599999</v>
      </c>
      <c r="Y27">
        <v>2023381.1845499999</v>
      </c>
      <c r="Z27">
        <v>6579018.1649000002</v>
      </c>
      <c r="AB27">
        <f t="shared" si="0"/>
        <v>2.7938777740486143</v>
      </c>
      <c r="AC27">
        <f t="shared" si="5"/>
        <v>3.2931263516047649</v>
      </c>
      <c r="AD27">
        <f t="shared" si="6"/>
        <v>-0.4992485775561506</v>
      </c>
      <c r="AE27">
        <f t="shared" si="7"/>
        <v>13.660744549343462</v>
      </c>
      <c r="AF27">
        <f t="shared" si="1"/>
        <v>-4.5021407962978852</v>
      </c>
      <c r="AG27">
        <f t="shared" si="23"/>
        <v>-1.6154329817779978E-2</v>
      </c>
      <c r="AH27">
        <f t="shared" si="23"/>
        <v>0.13015605013041665</v>
      </c>
      <c r="AI27">
        <f t="shared" si="10"/>
        <v>0.12411508955283526</v>
      </c>
      <c r="AJ27">
        <f t="shared" si="11"/>
        <v>3.2361363302176915</v>
      </c>
      <c r="AK27">
        <f t="shared" si="2"/>
        <v>3561663.4304366671</v>
      </c>
      <c r="AL27">
        <f t="shared" si="3"/>
        <v>4526032.1016950002</v>
      </c>
      <c r="AM27">
        <f t="shared" si="12"/>
        <v>-0.56473577355371474</v>
      </c>
      <c r="AN27">
        <f t="shared" si="9"/>
        <v>-0.47221162375199588</v>
      </c>
      <c r="AO27" s="1">
        <v>77626.17248935283</v>
      </c>
      <c r="AP27">
        <f t="shared" si="13"/>
        <v>1.244775163576368</v>
      </c>
      <c r="AQ27">
        <f t="shared" si="14"/>
        <v>3.1275482281449478</v>
      </c>
      <c r="AR27">
        <f t="shared" si="15"/>
        <v>-7.3045758759526208E-2</v>
      </c>
      <c r="AS27">
        <f t="shared" si="16"/>
        <v>-1.2502735415860053</v>
      </c>
      <c r="AT27">
        <f t="shared" si="17"/>
        <v>0.58853245824256495</v>
      </c>
      <c r="AU27">
        <f t="shared" si="18"/>
        <v>58.420889855800709</v>
      </c>
      <c r="AV27">
        <f t="shared" si="19"/>
        <v>-25.828831162234096</v>
      </c>
      <c r="AW27">
        <f t="shared" si="20"/>
        <v>-80.780915136500283</v>
      </c>
      <c r="AX27">
        <f t="shared" si="21"/>
        <v>1945930.0852388183</v>
      </c>
      <c r="AY27">
        <f t="shared" si="22"/>
        <v>6673226.9893349027</v>
      </c>
    </row>
    <row r="28" spans="1:51" x14ac:dyDescent="0.25">
      <c r="A28">
        <v>269.19833996900002</v>
      </c>
      <c r="B28">
        <v>307.91279130999999</v>
      </c>
      <c r="C28">
        <v>78.5785646474</v>
      </c>
      <c r="D28">
        <v>244.46817588900001</v>
      </c>
      <c r="E28">
        <v>54.506738143299998</v>
      </c>
      <c r="F28">
        <v>110.305473244</v>
      </c>
      <c r="G28">
        <v>54.313226508</v>
      </c>
      <c r="H28">
        <v>0.61992653927600005</v>
      </c>
      <c r="I28">
        <v>4.3334024328799998</v>
      </c>
      <c r="J28">
        <v>1.14824383292</v>
      </c>
      <c r="K28">
        <v>3.2541931186799999</v>
      </c>
      <c r="L28">
        <v>0.80564119351600005</v>
      </c>
      <c r="M28">
        <v>1.23433731339</v>
      </c>
      <c r="N28">
        <v>1.3177879208200001</v>
      </c>
      <c r="O28">
        <v>3.6577677177000001</v>
      </c>
      <c r="P28">
        <v>14.720326926293</v>
      </c>
      <c r="Q28">
        <v>-7.1458790200208</v>
      </c>
      <c r="R28">
        <v>47684</v>
      </c>
      <c r="V28">
        <v>8566.4863231800009</v>
      </c>
      <c r="W28">
        <v>5564.8961443899998</v>
      </c>
      <c r="X28">
        <v>2107889.06801</v>
      </c>
      <c r="Y28">
        <v>2048565.6635199999</v>
      </c>
      <c r="Z28">
        <v>6650109.5191599997</v>
      </c>
      <c r="AB28">
        <f t="shared" si="0"/>
        <v>2.7926670930844333</v>
      </c>
      <c r="AC28">
        <f t="shared" si="5"/>
        <v>3.3045956768516733</v>
      </c>
      <c r="AD28">
        <f t="shared" si="6"/>
        <v>-0.51192858376724004</v>
      </c>
      <c r="AE28">
        <f t="shared" si="7"/>
        <v>13.789437895264856</v>
      </c>
      <c r="AF28">
        <f t="shared" si="1"/>
        <v>-4.5674963700620665</v>
      </c>
      <c r="AG28">
        <f t="shared" si="23"/>
        <v>-1.2680006211089445E-2</v>
      </c>
      <c r="AH28">
        <f t="shared" si="23"/>
        <v>0.12869334592139303</v>
      </c>
      <c r="AI28">
        <f t="shared" si="10"/>
        <v>9.8528840945937474E-2</v>
      </c>
      <c r="AJ28">
        <f t="shared" si="11"/>
        <v>3.2255651821274793</v>
      </c>
      <c r="AK28">
        <f t="shared" si="2"/>
        <v>3602188.0835633334</v>
      </c>
      <c r="AL28">
        <f t="shared" si="3"/>
        <v>4571882.1533949999</v>
      </c>
      <c r="AM28">
        <f t="shared" si="12"/>
        <v>-0.55093735326567561</v>
      </c>
      <c r="AN28">
        <f t="shared" si="9"/>
        <v>-0.480756639606849</v>
      </c>
      <c r="AO28" s="1">
        <v>77626.17248935283</v>
      </c>
      <c r="AP28">
        <f t="shared" si="13"/>
        <v>1.2437592186442674</v>
      </c>
      <c r="AQ28">
        <f t="shared" si="14"/>
        <v>3.1245820593304052</v>
      </c>
      <c r="AR28">
        <f t="shared" si="15"/>
        <v>-5.8773668884001984E-2</v>
      </c>
      <c r="AS28">
        <f t="shared" si="16"/>
        <v>-1.3090472104700073</v>
      </c>
      <c r="AT28">
        <f t="shared" si="17"/>
        <v>0.59651233405101178</v>
      </c>
      <c r="AU28">
        <f t="shared" si="18"/>
        <v>59.017402189851722</v>
      </c>
      <c r="AV28">
        <f t="shared" si="19"/>
        <v>-25.591089621202375</v>
      </c>
      <c r="AW28">
        <f t="shared" si="20"/>
        <v>-79.961459509125461</v>
      </c>
      <c r="AX28">
        <f t="shared" si="21"/>
        <v>1969288.6001902323</v>
      </c>
      <c r="AY28">
        <f t="shared" si="22"/>
        <v>6746281.9472907847</v>
      </c>
    </row>
    <row r="29" spans="1:51" x14ac:dyDescent="0.25">
      <c r="A29">
        <v>272.31451942699999</v>
      </c>
      <c r="B29">
        <v>311.189647224</v>
      </c>
      <c r="C29">
        <v>79.064472719899996</v>
      </c>
      <c r="D29">
        <v>247.662926594</v>
      </c>
      <c r="E29">
        <v>55.023921750100001</v>
      </c>
      <c r="F29">
        <v>111.720668563</v>
      </c>
      <c r="G29">
        <v>54.907868303500003</v>
      </c>
      <c r="H29">
        <v>0.62010047130900003</v>
      </c>
      <c r="I29">
        <v>4.3849437792400003</v>
      </c>
      <c r="J29">
        <v>1.15812121517</v>
      </c>
      <c r="K29">
        <v>3.2992877359400001</v>
      </c>
      <c r="L29">
        <v>0.81491712837899999</v>
      </c>
      <c r="M29">
        <v>1.2569433003399999</v>
      </c>
      <c r="N29">
        <v>1.3132008329</v>
      </c>
      <c r="O29">
        <v>3.70549543443</v>
      </c>
      <c r="P29">
        <v>14.848301417092999</v>
      </c>
      <c r="Q29">
        <v>-7.2159542554308</v>
      </c>
      <c r="R29">
        <v>47684</v>
      </c>
      <c r="V29">
        <v>8666.1848321500001</v>
      </c>
      <c r="W29">
        <v>5626.3276038499998</v>
      </c>
      <c r="X29">
        <v>2130232.0925599998</v>
      </c>
      <c r="Y29">
        <v>2073160.63521</v>
      </c>
      <c r="Z29">
        <v>6718114.5122199999</v>
      </c>
      <c r="AB29">
        <f t="shared" si="0"/>
        <v>2.782229910517775</v>
      </c>
      <c r="AC29">
        <f t="shared" si="5"/>
        <v>3.3153520235921397</v>
      </c>
      <c r="AD29">
        <f t="shared" si="6"/>
        <v>-0.53312211307436463</v>
      </c>
      <c r="AE29">
        <f t="shared" si="7"/>
        <v>13.920891446920407</v>
      </c>
      <c r="AF29">
        <f t="shared" si="1"/>
        <v>-4.6419207980287247</v>
      </c>
      <c r="AG29">
        <f t="shared" si="23"/>
        <v>-2.1193529307124592E-2</v>
      </c>
      <c r="AH29">
        <f t="shared" si="23"/>
        <v>0.13145355165555195</v>
      </c>
      <c r="AI29">
        <f t="shared" si="10"/>
        <v>0.16122447085079944</v>
      </c>
      <c r="AJ29">
        <f t="shared" si="11"/>
        <v>3.2157106682489398</v>
      </c>
      <c r="AK29">
        <f t="shared" si="2"/>
        <v>3640502.4133299999</v>
      </c>
      <c r="AL29">
        <f t="shared" si="3"/>
        <v>4616418.1483350005</v>
      </c>
      <c r="AM29">
        <f t="shared" si="12"/>
        <v>-0.58519049984507909</v>
      </c>
      <c r="AN29">
        <f t="shared" si="9"/>
        <v>-0.4627698584280347</v>
      </c>
      <c r="AO29" s="1">
        <v>77626.17248935283</v>
      </c>
      <c r="AP29">
        <f t="shared" si="13"/>
        <v>1.2427753279774538</v>
      </c>
      <c r="AQ29">
        <f t="shared" si="14"/>
        <v>3.1217127458386411</v>
      </c>
      <c r="AR29">
        <f t="shared" si="15"/>
        <v>-9.0946906730270935E-2</v>
      </c>
      <c r="AS29">
        <f t="shared" si="16"/>
        <v>-1.3999941172002781</v>
      </c>
      <c r="AT29">
        <f t="shared" si="17"/>
        <v>0.56410113334740053</v>
      </c>
      <c r="AU29">
        <f t="shared" si="18"/>
        <v>59.581503323199122</v>
      </c>
      <c r="AV29">
        <f t="shared" si="19"/>
        <v>-26.148851997474342</v>
      </c>
      <c r="AW29">
        <f t="shared" si="20"/>
        <v>-81.629204569563868</v>
      </c>
      <c r="AX29">
        <f t="shared" si="21"/>
        <v>1993011.7252516383</v>
      </c>
      <c r="AY29">
        <f t="shared" si="22"/>
        <v>6820406.8732781596</v>
      </c>
    </row>
    <row r="30" spans="1:51" x14ac:dyDescent="0.25">
      <c r="A30">
        <v>275.34823026999999</v>
      </c>
      <c r="B30">
        <v>314.78404371300002</v>
      </c>
      <c r="C30">
        <v>79.800800550800005</v>
      </c>
      <c r="D30">
        <v>250.65516463099999</v>
      </c>
      <c r="E30">
        <v>55.544235182400001</v>
      </c>
      <c r="F30">
        <v>113.33905323499999</v>
      </c>
      <c r="G30">
        <v>55.585303523500002</v>
      </c>
      <c r="H30">
        <v>0.62014200250200002</v>
      </c>
      <c r="I30">
        <v>4.4419501589500001</v>
      </c>
      <c r="J30">
        <v>1.1720371564900001</v>
      </c>
      <c r="K30">
        <v>3.3421994504699999</v>
      </c>
      <c r="L30">
        <v>0.822761010638</v>
      </c>
      <c r="M30">
        <v>1.28105479273</v>
      </c>
      <c r="N30">
        <v>1.3133632771199999</v>
      </c>
      <c r="O30">
        <v>3.7521561844</v>
      </c>
      <c r="P30">
        <v>14.975945251293</v>
      </c>
      <c r="Q30">
        <v>-7.2905455060208002</v>
      </c>
      <c r="R30">
        <v>47684</v>
      </c>
      <c r="V30">
        <v>8765.8302925299995</v>
      </c>
      <c r="W30">
        <v>5687.9152570699998</v>
      </c>
      <c r="X30">
        <v>2155454.8541999999</v>
      </c>
      <c r="Y30">
        <v>2095812.8888600001</v>
      </c>
      <c r="Z30">
        <v>6786779.1036700001</v>
      </c>
      <c r="AB30">
        <f t="shared" si="0"/>
        <v>2.7797377379370602</v>
      </c>
      <c r="AC30">
        <f t="shared" si="5"/>
        <v>3.3261726624902046</v>
      </c>
      <c r="AD30">
        <f t="shared" si="6"/>
        <v>-0.54643492455314435</v>
      </c>
      <c r="AE30">
        <f t="shared" si="7"/>
        <v>14.049366005313979</v>
      </c>
      <c r="AF30">
        <f t="shared" si="1"/>
        <v>-4.7082348877094393</v>
      </c>
      <c r="AG30">
        <f t="shared" si="23"/>
        <v>-1.3312811478779718E-2</v>
      </c>
      <c r="AH30">
        <f t="shared" si="23"/>
        <v>0.12847455839357202</v>
      </c>
      <c r="AI30">
        <f t="shared" si="10"/>
        <v>0.10362216181352368</v>
      </c>
      <c r="AJ30">
        <f t="shared" si="11"/>
        <v>3.205854843475104</v>
      </c>
      <c r="AK30">
        <f t="shared" si="2"/>
        <v>3679348.9489100003</v>
      </c>
      <c r="AL30">
        <f t="shared" si="3"/>
        <v>4661145.23214</v>
      </c>
      <c r="AM30">
        <f t="shared" si="12"/>
        <v>-0.55366469825553133</v>
      </c>
      <c r="AN30">
        <f t="shared" si="9"/>
        <v>-0.4807857175620483</v>
      </c>
      <c r="AO30" s="1">
        <v>77626.17248935283</v>
      </c>
      <c r="AP30">
        <f t="shared" si="13"/>
        <v>1.2418235027645494</v>
      </c>
      <c r="AQ30">
        <f t="shared" si="14"/>
        <v>3.1189400007061647</v>
      </c>
      <c r="AR30">
        <f t="shared" si="15"/>
        <v>-5.9125610260315029E-2</v>
      </c>
      <c r="AS30">
        <f t="shared" si="16"/>
        <v>-1.4591197274605932</v>
      </c>
      <c r="AT30">
        <f t="shared" si="17"/>
        <v>0.57058846510765038</v>
      </c>
      <c r="AU30">
        <f t="shared" si="18"/>
        <v>60.15209178830677</v>
      </c>
      <c r="AV30">
        <f t="shared" si="19"/>
        <v>-25.630534267398854</v>
      </c>
      <c r="AW30">
        <f t="shared" si="20"/>
        <v>-79.940098566060357</v>
      </c>
      <c r="AX30">
        <f t="shared" si="21"/>
        <v>2015454.5387553661</v>
      </c>
      <c r="AY30">
        <f t="shared" si="22"/>
        <v>6890466.9613121664</v>
      </c>
    </row>
    <row r="31" spans="1:51" x14ac:dyDescent="0.25">
      <c r="A31">
        <v>278.39263069100002</v>
      </c>
      <c r="B31">
        <v>318.00736828700002</v>
      </c>
      <c r="C31">
        <v>80.221186291099997</v>
      </c>
      <c r="D31">
        <v>253.76665718800001</v>
      </c>
      <c r="E31">
        <v>56.077022556199999</v>
      </c>
      <c r="F31">
        <v>114.81752437199999</v>
      </c>
      <c r="G31">
        <v>56.152171756599998</v>
      </c>
      <c r="H31">
        <v>0.62025069367499996</v>
      </c>
      <c r="I31">
        <v>4.4933119757600002</v>
      </c>
      <c r="J31">
        <v>1.1811505647</v>
      </c>
      <c r="K31">
        <v>3.3869757945300001</v>
      </c>
      <c r="L31">
        <v>0.83013919702000005</v>
      </c>
      <c r="M31">
        <v>1.3020874333400001</v>
      </c>
      <c r="N31">
        <v>1.31725590858</v>
      </c>
      <c r="O31">
        <v>3.7989129843799998</v>
      </c>
      <c r="P31">
        <v>15.103312939593</v>
      </c>
      <c r="Q31">
        <v>-7.3566340303407998</v>
      </c>
      <c r="R31">
        <v>47684</v>
      </c>
      <c r="V31">
        <v>8867.0214848600008</v>
      </c>
      <c r="W31">
        <v>5745.14114333</v>
      </c>
      <c r="X31">
        <v>2178634.70425</v>
      </c>
      <c r="Y31">
        <v>2121082.6595899998</v>
      </c>
      <c r="Z31">
        <v>6856892.7625500001</v>
      </c>
      <c r="AB31">
        <f t="shared" si="0"/>
        <v>2.773215479808866</v>
      </c>
      <c r="AC31">
        <f t="shared" si="5"/>
        <v>3.3370948575596104</v>
      </c>
      <c r="AD31">
        <f t="shared" si="6"/>
        <v>-0.56387937775074448</v>
      </c>
      <c r="AE31">
        <f t="shared" si="7"/>
        <v>14.178907779656711</v>
      </c>
      <c r="AF31">
        <f t="shared" si="1"/>
        <v>-4.7784409899876339</v>
      </c>
      <c r="AG31">
        <f t="shared" si="23"/>
        <v>-1.7444453197600129E-2</v>
      </c>
      <c r="AH31">
        <f t="shared" si="23"/>
        <v>0.12954177434273184</v>
      </c>
      <c r="AI31">
        <f t="shared" si="10"/>
        <v>0.13466276254211954</v>
      </c>
      <c r="AJ31">
        <f t="shared" si="11"/>
        <v>3.1959645936502188</v>
      </c>
      <c r="AK31">
        <f t="shared" si="2"/>
        <v>3718870.0421299995</v>
      </c>
      <c r="AL31">
        <f t="shared" si="3"/>
        <v>4707034.0806300007</v>
      </c>
      <c r="AM31">
        <f t="shared" si="12"/>
        <v>-0.57049576614318109</v>
      </c>
      <c r="AN31">
        <f t="shared" si="9"/>
        <v>-0.47216737973215972</v>
      </c>
      <c r="AO31" s="1">
        <v>77626.17248935283</v>
      </c>
      <c r="AP31">
        <f t="shared" si="13"/>
        <v>1.24086774417144</v>
      </c>
      <c r="AQ31">
        <f t="shared" si="14"/>
        <v>3.116158816473384</v>
      </c>
      <c r="AR31">
        <f t="shared" si="15"/>
        <v>-7.8129067845193745E-2</v>
      </c>
      <c r="AS31">
        <f t="shared" si="16"/>
        <v>-1.537248795305787</v>
      </c>
      <c r="AT31">
        <f t="shared" si="17"/>
        <v>0.58018316548909876</v>
      </c>
      <c r="AU31">
        <f t="shared" si="18"/>
        <v>60.732274953795866</v>
      </c>
      <c r="AV31">
        <f t="shared" si="19"/>
        <v>-25.871458286091453</v>
      </c>
      <c r="AW31">
        <f t="shared" si="20"/>
        <v>-80.619572833227267</v>
      </c>
      <c r="AX31">
        <f t="shared" si="21"/>
        <v>2038220.6531166066</v>
      </c>
      <c r="AY31">
        <f t="shared" si="22"/>
        <v>6961473.178007382</v>
      </c>
    </row>
    <row r="32" spans="1:51" x14ac:dyDescent="0.25">
      <c r="A32">
        <v>281.39148137000001</v>
      </c>
      <c r="B32">
        <v>321.51394370100002</v>
      </c>
      <c r="C32">
        <v>80.842499716600003</v>
      </c>
      <c r="D32">
        <v>256.771976817</v>
      </c>
      <c r="E32">
        <v>56.609099909100003</v>
      </c>
      <c r="F32">
        <v>116.496487391</v>
      </c>
      <c r="G32">
        <v>56.827675599300001</v>
      </c>
      <c r="H32">
        <v>0.62017174486100002</v>
      </c>
      <c r="I32">
        <v>4.5495424664700002</v>
      </c>
      <c r="J32">
        <v>1.1934732484899999</v>
      </c>
      <c r="K32">
        <v>3.4304884467200001</v>
      </c>
      <c r="L32">
        <v>0.837154440655</v>
      </c>
      <c r="M32">
        <v>1.3252894670099999</v>
      </c>
      <c r="N32">
        <v>1.3230615507000001</v>
      </c>
      <c r="O32">
        <v>3.8455101464900001</v>
      </c>
      <c r="P32">
        <v>15.230408464592999</v>
      </c>
      <c r="Q32">
        <v>-7.4337582118308001</v>
      </c>
      <c r="R32">
        <v>47684</v>
      </c>
      <c r="V32">
        <v>8964.9723110300001</v>
      </c>
      <c r="W32">
        <v>5800.6299843899997</v>
      </c>
      <c r="X32">
        <v>2203086.1686</v>
      </c>
      <c r="Y32">
        <v>2144896.1559000001</v>
      </c>
      <c r="Z32">
        <v>6923062.2564700004</v>
      </c>
      <c r="AB32">
        <f t="shared" si="0"/>
        <v>2.777952980836873</v>
      </c>
      <c r="AC32">
        <f t="shared" si="5"/>
        <v>3.3475556070812669</v>
      </c>
      <c r="AD32">
        <f t="shared" si="6"/>
        <v>-0.56960262624439384</v>
      </c>
      <c r="AE32">
        <f t="shared" si="7"/>
        <v>14.304424137647375</v>
      </c>
      <c r="AF32">
        <f t="shared" si="1"/>
        <v>-4.8372512514596266</v>
      </c>
      <c r="AG32">
        <f t="shared" si="23"/>
        <v>-5.7232484936493577E-3</v>
      </c>
      <c r="AH32">
        <f t="shared" si="23"/>
        <v>0.12551635799066396</v>
      </c>
      <c r="AI32">
        <f t="shared" si="10"/>
        <v>4.5597630342931544E-2</v>
      </c>
      <c r="AJ32">
        <f t="shared" si="11"/>
        <v>3.1865464294315222</v>
      </c>
      <c r="AK32">
        <f t="shared" si="2"/>
        <v>3757014.8603233336</v>
      </c>
      <c r="AL32">
        <f t="shared" si="3"/>
        <v>4749071.0942200003</v>
      </c>
      <c r="AM32">
        <f t="shared" si="12"/>
        <v>-0.52315068733252346</v>
      </c>
      <c r="AN32">
        <f t="shared" si="9"/>
        <v>-0.50040410749337216</v>
      </c>
      <c r="AO32" s="1">
        <v>77626.17248935283</v>
      </c>
      <c r="AP32">
        <f t="shared" si="13"/>
        <v>1.2399311487861275</v>
      </c>
      <c r="AQ32">
        <f t="shared" si="14"/>
        <v>3.1134363259669877</v>
      </c>
      <c r="AR32">
        <f t="shared" si="15"/>
        <v>-2.5494823054675583E-2</v>
      </c>
      <c r="AS32">
        <f t="shared" si="16"/>
        <v>-1.5627436183604626</v>
      </c>
      <c r="AT32">
        <f t="shared" si="17"/>
        <v>0.55912605244907854</v>
      </c>
      <c r="AU32">
        <f t="shared" si="18"/>
        <v>61.291401006244946</v>
      </c>
      <c r="AV32">
        <f t="shared" si="19"/>
        <v>-25.11912785772919</v>
      </c>
      <c r="AW32">
        <f t="shared" si="20"/>
        <v>-78.206805148863353</v>
      </c>
      <c r="AX32">
        <f t="shared" si="21"/>
        <v>2061395.6820700048</v>
      </c>
      <c r="AY32">
        <f t="shared" si="22"/>
        <v>7033690.3171891244</v>
      </c>
    </row>
    <row r="33" spans="1:51" x14ac:dyDescent="0.25">
      <c r="A33">
        <v>284.44256672699998</v>
      </c>
      <c r="B33">
        <v>324.87234997399997</v>
      </c>
      <c r="C33">
        <v>81.377980195700005</v>
      </c>
      <c r="D33">
        <v>259.900810385</v>
      </c>
      <c r="E33">
        <v>57.146617757800001</v>
      </c>
      <c r="F33">
        <v>118.04964460399999</v>
      </c>
      <c r="G33">
        <v>57.391409603299998</v>
      </c>
      <c r="H33">
        <v>0.620187979532</v>
      </c>
      <c r="I33">
        <v>4.6031904898700002</v>
      </c>
      <c r="J33">
        <v>1.20408385596</v>
      </c>
      <c r="K33">
        <v>3.47587017146</v>
      </c>
      <c r="L33">
        <v>0.84418261660399996</v>
      </c>
      <c r="M33">
        <v>1.3473507286399999</v>
      </c>
      <c r="N33">
        <v>1.3263991658000001</v>
      </c>
      <c r="O33">
        <v>3.8928486823999999</v>
      </c>
      <c r="P33">
        <v>15.357254921693</v>
      </c>
      <c r="Q33">
        <v>-7.5045562283907996</v>
      </c>
      <c r="R33">
        <v>47684</v>
      </c>
      <c r="V33">
        <v>9067.9781267399994</v>
      </c>
      <c r="W33">
        <v>5852.3392434199995</v>
      </c>
      <c r="X33">
        <v>2226514.5887199999</v>
      </c>
      <c r="Y33">
        <v>2169012.9692699998</v>
      </c>
      <c r="Z33">
        <v>6993502.14989</v>
      </c>
      <c r="AB33">
        <f t="shared" si="0"/>
        <v>2.776978782914763</v>
      </c>
      <c r="AC33">
        <f t="shared" si="5"/>
        <v>3.3582590309265461</v>
      </c>
      <c r="AD33">
        <f t="shared" si="6"/>
        <v>-0.58128024801178313</v>
      </c>
      <c r="AE33">
        <f t="shared" si="7"/>
        <v>14.431595327388079</v>
      </c>
      <c r="AF33">
        <f t="shared" si="1"/>
        <v>-4.9016486779317372</v>
      </c>
      <c r="AG33">
        <f t="shared" si="23"/>
        <v>-1.167762176738929E-2</v>
      </c>
      <c r="AH33">
        <f t="shared" si="23"/>
        <v>0.12717118974070374</v>
      </c>
      <c r="AI33">
        <f t="shared" si="10"/>
        <v>9.1826000772654792E-2</v>
      </c>
      <c r="AJ33">
        <f t="shared" si="11"/>
        <v>3.1769642434346959</v>
      </c>
      <c r="AK33">
        <f t="shared" si="2"/>
        <v>3796343.2359599997</v>
      </c>
      <c r="AL33">
        <f t="shared" si="3"/>
        <v>4795738.3708950002</v>
      </c>
      <c r="AM33">
        <f t="shared" si="12"/>
        <v>-0.54736270979507329</v>
      </c>
      <c r="AN33">
        <f t="shared" si="9"/>
        <v>-0.48672492825612557</v>
      </c>
      <c r="AO33" s="1">
        <v>77626.17248935283</v>
      </c>
      <c r="AP33">
        <f t="shared" si="13"/>
        <v>1.2390072718685621</v>
      </c>
      <c r="AQ33">
        <f t="shared" si="14"/>
        <v>3.1107536426625457</v>
      </c>
      <c r="AR33">
        <f t="shared" si="15"/>
        <v>-5.2870313982871189E-2</v>
      </c>
      <c r="AS33">
        <f t="shared" si="16"/>
        <v>-1.6156139323433338</v>
      </c>
      <c r="AT33">
        <f t="shared" si="17"/>
        <v>0.57576627031562433</v>
      </c>
      <c r="AU33">
        <f t="shared" si="18"/>
        <v>61.867167276560572</v>
      </c>
      <c r="AV33">
        <f t="shared" si="19"/>
        <v>-25.494989443675657</v>
      </c>
      <c r="AW33">
        <f t="shared" si="20"/>
        <v>-79.308631281557197</v>
      </c>
      <c r="AX33">
        <f t="shared" si="21"/>
        <v>2083774.4749875194</v>
      </c>
      <c r="AY33">
        <f t="shared" si="22"/>
        <v>7103365.332384794</v>
      </c>
    </row>
    <row r="34" spans="1:51" x14ac:dyDescent="0.25">
      <c r="A34">
        <v>287.48787262000002</v>
      </c>
      <c r="B34">
        <v>328.29065361699998</v>
      </c>
      <c r="C34">
        <v>81.802156004599993</v>
      </c>
      <c r="D34">
        <v>263.05699216099998</v>
      </c>
      <c r="E34">
        <v>57.654236107499997</v>
      </c>
      <c r="F34">
        <v>119.331165801</v>
      </c>
      <c r="G34">
        <v>57.9108461995</v>
      </c>
      <c r="H34">
        <v>0.62012017645899997</v>
      </c>
      <c r="I34">
        <v>4.6584115533699997</v>
      </c>
      <c r="J34">
        <v>1.21406520245</v>
      </c>
      <c r="K34">
        <v>3.5217222372800001</v>
      </c>
      <c r="L34">
        <v>0.85093507788800005</v>
      </c>
      <c r="M34">
        <v>1.3651879277100001</v>
      </c>
      <c r="N34">
        <v>1.33106121647</v>
      </c>
      <c r="O34">
        <v>3.9402636371800002</v>
      </c>
      <c r="P34">
        <v>15.483898923692999</v>
      </c>
      <c r="Q34">
        <v>-7.5763300040808002</v>
      </c>
      <c r="R34">
        <v>47684</v>
      </c>
      <c r="V34">
        <v>9170.3710250799995</v>
      </c>
      <c r="W34">
        <v>5911.68268403</v>
      </c>
      <c r="X34">
        <v>2250020.807</v>
      </c>
      <c r="Y34">
        <v>2192701.7639899999</v>
      </c>
      <c r="Z34">
        <v>7062872.2741999999</v>
      </c>
      <c r="AB34">
        <f t="shared" ref="AB34:AB68" si="24">-100*((H34+1)/(0.666465369261+1)-1)</f>
        <v>2.7810474587031009</v>
      </c>
      <c r="AC34">
        <f t="shared" si="5"/>
        <v>3.3687534230161109</v>
      </c>
      <c r="AD34">
        <f t="shared" si="6"/>
        <v>-0.58770596431301003</v>
      </c>
      <c r="AE34">
        <f t="shared" si="7"/>
        <v>14.5568831041253</v>
      </c>
      <c r="AF34">
        <f t="shared" si="1"/>
        <v>-4.9609020031433992</v>
      </c>
      <c r="AG34">
        <f t="shared" si="23"/>
        <v>-6.4257163012269025E-3</v>
      </c>
      <c r="AH34">
        <f t="shared" si="23"/>
        <v>0.12528777673722047</v>
      </c>
      <c r="AI34">
        <f t="shared" si="10"/>
        <v>5.1287655257098615E-2</v>
      </c>
      <c r="AJ34">
        <f t="shared" si="11"/>
        <v>3.1676222361321029</v>
      </c>
      <c r="AK34">
        <f t="shared" si="2"/>
        <v>3835198.2817299999</v>
      </c>
      <c r="AL34">
        <f t="shared" si="3"/>
        <v>4841510.9887049999</v>
      </c>
      <c r="AM34">
        <f t="shared" si="12"/>
        <v>-0.52608985682269238</v>
      </c>
      <c r="AN34">
        <f t="shared" si="9"/>
        <v>-0.50018970960594922</v>
      </c>
      <c r="AO34" s="1">
        <v>77626.17248935283</v>
      </c>
      <c r="AP34">
        <f t="shared" si="13"/>
        <v>1.2380851336457444</v>
      </c>
      <c r="AQ34">
        <f t="shared" si="14"/>
        <v>3.1080788134915673</v>
      </c>
      <c r="AR34">
        <f t="shared" si="15"/>
        <v>-2.914606517148292E-2</v>
      </c>
      <c r="AS34">
        <f t="shared" si="16"/>
        <v>-1.6447599975148168</v>
      </c>
      <c r="AT34">
        <f t="shared" si="17"/>
        <v>0.56828616994435344</v>
      </c>
      <c r="AU34">
        <f t="shared" si="18"/>
        <v>62.435453446504923</v>
      </c>
      <c r="AV34">
        <f t="shared" si="19"/>
        <v>-25.154906657764595</v>
      </c>
      <c r="AW34">
        <f t="shared" si="20"/>
        <v>-78.183432438356107</v>
      </c>
      <c r="AX34">
        <f t="shared" si="21"/>
        <v>2106860.476238769</v>
      </c>
      <c r="AY34">
        <f t="shared" si="22"/>
        <v>7175180.2621567072</v>
      </c>
    </row>
    <row r="35" spans="1:51" x14ac:dyDescent="0.25">
      <c r="A35">
        <v>290.33839779499999</v>
      </c>
      <c r="B35">
        <v>331.35875104500002</v>
      </c>
      <c r="C35">
        <v>82.328669959600006</v>
      </c>
      <c r="D35">
        <v>265.87756651500001</v>
      </c>
      <c r="E35">
        <v>58.234715769300003</v>
      </c>
      <c r="F35">
        <v>120.9052823</v>
      </c>
      <c r="G35">
        <v>58.559121283400003</v>
      </c>
      <c r="H35">
        <v>0.62004360295700001</v>
      </c>
      <c r="I35">
        <v>4.7085749746500003</v>
      </c>
      <c r="J35">
        <v>1.2252568610900001</v>
      </c>
      <c r="K35">
        <v>3.5629213709799998</v>
      </c>
      <c r="L35">
        <v>0.85873726159200003</v>
      </c>
      <c r="M35">
        <v>1.3868852189300001</v>
      </c>
      <c r="N35">
        <v>1.3371405247999999</v>
      </c>
      <c r="O35">
        <v>3.9851624696800001</v>
      </c>
      <c r="P35">
        <v>15.610375181393</v>
      </c>
      <c r="Q35">
        <v>-7.6474148996507996</v>
      </c>
      <c r="R35">
        <v>47684</v>
      </c>
      <c r="V35">
        <v>9271.3177999300005</v>
      </c>
      <c r="W35">
        <v>5970.9648197400002</v>
      </c>
      <c r="X35">
        <v>2275034.1268799999</v>
      </c>
      <c r="Y35">
        <v>2218717.6177599998</v>
      </c>
      <c r="Z35">
        <v>7131703.3357499996</v>
      </c>
      <c r="AB35">
        <f t="shared" si="24"/>
        <v>2.7856424237958199</v>
      </c>
      <c r="AC35">
        <f t="shared" si="5"/>
        <v>3.3794628133740616</v>
      </c>
      <c r="AD35">
        <f t="shared" si="6"/>
        <v>-0.59382038957824168</v>
      </c>
      <c r="AE35">
        <f t="shared" si="7"/>
        <v>14.681827706794394</v>
      </c>
      <c r="AF35">
        <f t="shared" si="1"/>
        <v>-5.0195451669006799</v>
      </c>
      <c r="AG35">
        <f t="shared" si="23"/>
        <v>-6.1144252652316489E-3</v>
      </c>
      <c r="AH35">
        <f t="shared" si="23"/>
        <v>0.12494460266909435</v>
      </c>
      <c r="AI35">
        <f t="shared" si="10"/>
        <v>4.8937089995197379E-2</v>
      </c>
      <c r="AJ35">
        <f t="shared" si="11"/>
        <v>3.1581425344985052</v>
      </c>
      <c r="AK35">
        <f t="shared" si="2"/>
        <v>3875151.693463333</v>
      </c>
      <c r="AL35">
        <f t="shared" si="3"/>
        <v>4884827.4634299995</v>
      </c>
      <c r="AM35">
        <f t="shared" si="12"/>
        <v>-0.52487430367679844</v>
      </c>
      <c r="AN35">
        <f t="shared" si="9"/>
        <v>-0.50172858947743415</v>
      </c>
      <c r="AO35" s="1">
        <v>77626.17248935283</v>
      </c>
      <c r="AP35">
        <f t="shared" si="13"/>
        <v>1.2371658527334803</v>
      </c>
      <c r="AQ35">
        <f t="shared" si="14"/>
        <v>3.1054150578802617</v>
      </c>
      <c r="AR35">
        <f t="shared" si="15"/>
        <v>-2.856687073351916E-2</v>
      </c>
      <c r="AS35">
        <f t="shared" si="16"/>
        <v>-1.673326868248336</v>
      </c>
      <c r="AT35">
        <f t="shared" si="17"/>
        <v>0.58374682140525147</v>
      </c>
      <c r="AU35">
        <f t="shared" si="18"/>
        <v>63.019200267910172</v>
      </c>
      <c r="AV35">
        <f t="shared" si="19"/>
        <v>-25.125056467417121</v>
      </c>
      <c r="AW35">
        <f t="shared" si="20"/>
        <v>-78.023728684009001</v>
      </c>
      <c r="AX35">
        <f t="shared" si="21"/>
        <v>2129680.2670139722</v>
      </c>
      <c r="AY35">
        <f t="shared" si="22"/>
        <v>7246106.0373204369</v>
      </c>
    </row>
    <row r="36" spans="1:51" x14ac:dyDescent="0.25">
      <c r="A36">
        <v>293.36199433799999</v>
      </c>
      <c r="B36">
        <v>334.83758909699998</v>
      </c>
      <c r="C36">
        <v>82.904820810800004</v>
      </c>
      <c r="D36">
        <v>268.98940173400001</v>
      </c>
      <c r="E36">
        <v>58.787389011400002</v>
      </c>
      <c r="F36">
        <v>122.43538450299999</v>
      </c>
      <c r="G36">
        <v>59.155377203</v>
      </c>
      <c r="H36">
        <v>0.62003210886000004</v>
      </c>
      <c r="I36">
        <v>4.7657149567400001</v>
      </c>
      <c r="J36">
        <v>1.23790373316</v>
      </c>
      <c r="K36">
        <v>3.6075661480600001</v>
      </c>
      <c r="L36">
        <v>0.867120950251</v>
      </c>
      <c r="M36">
        <v>1.40830450984</v>
      </c>
      <c r="N36">
        <v>1.3413671220600001</v>
      </c>
      <c r="O36">
        <v>4.03258841294</v>
      </c>
      <c r="P36">
        <v>15.736601458293</v>
      </c>
      <c r="Q36">
        <v>-7.7196939497508001</v>
      </c>
      <c r="R36">
        <v>47684</v>
      </c>
      <c r="V36">
        <v>9369.5600239899995</v>
      </c>
      <c r="W36">
        <v>6025.5184473700001</v>
      </c>
      <c r="X36">
        <v>2299037.5859099999</v>
      </c>
      <c r="Y36">
        <v>2241039.8641300001</v>
      </c>
      <c r="Z36">
        <v>7197203.2588499999</v>
      </c>
      <c r="AB36">
        <f t="shared" si="24"/>
        <v>2.7863321529202234</v>
      </c>
      <c r="AC36">
        <f t="shared" si="5"/>
        <v>3.3893809530728651</v>
      </c>
      <c r="AD36">
        <f t="shared" si="6"/>
        <v>-0.60304880015264173</v>
      </c>
      <c r="AE36">
        <f t="shared" si="7"/>
        <v>14.807824073986259</v>
      </c>
      <c r="AF36">
        <f t="shared" si="1"/>
        <v>-5.0819685762262772</v>
      </c>
      <c r="AG36">
        <f t="shared" si="23"/>
        <v>-9.2284105744000478E-3</v>
      </c>
      <c r="AH36">
        <f t="shared" si="23"/>
        <v>0.12599636719186513</v>
      </c>
      <c r="AI36">
        <f t="shared" si="10"/>
        <v>7.3243465506804495E-2</v>
      </c>
      <c r="AJ36">
        <f t="shared" si="11"/>
        <v>3.1494112138394561</v>
      </c>
      <c r="AK36">
        <f t="shared" si="2"/>
        <v>3912426.9029633328</v>
      </c>
      <c r="AL36">
        <f t="shared" si="3"/>
        <v>4927164.5338300001</v>
      </c>
      <c r="AM36">
        <f t="shared" si="12"/>
        <v>-0.53753820892356219</v>
      </c>
      <c r="AN36">
        <f t="shared" si="9"/>
        <v>-0.49480734053971898</v>
      </c>
      <c r="AO36" s="1">
        <v>77626.17248935283</v>
      </c>
      <c r="AP36">
        <f t="shared" si="13"/>
        <v>1.2362746456014484</v>
      </c>
      <c r="AQ36">
        <f t="shared" si="14"/>
        <v>3.1028353011736867</v>
      </c>
      <c r="AR36">
        <f t="shared" si="15"/>
        <v>-3.9842785824233819E-2</v>
      </c>
      <c r="AS36">
        <f t="shared" si="16"/>
        <v>-1.7131696540725698</v>
      </c>
      <c r="AT36">
        <f t="shared" si="17"/>
        <v>0.54397734389742158</v>
      </c>
      <c r="AU36">
        <f t="shared" si="18"/>
        <v>63.563177611807596</v>
      </c>
      <c r="AV36">
        <f t="shared" si="19"/>
        <v>-25.379146463765807</v>
      </c>
      <c r="AW36">
        <f t="shared" si="20"/>
        <v>-78.747311561429868</v>
      </c>
      <c r="AX36">
        <f t="shared" si="21"/>
        <v>2153157.0924250814</v>
      </c>
      <c r="AY36">
        <f t="shared" si="22"/>
        <v>7319011.3899353473</v>
      </c>
    </row>
    <row r="37" spans="1:51" x14ac:dyDescent="0.25">
      <c r="A37">
        <v>296.282509522</v>
      </c>
      <c r="B37">
        <v>337.94764620699999</v>
      </c>
      <c r="C37">
        <v>83.353628088199997</v>
      </c>
      <c r="D37">
        <v>271.90975705300002</v>
      </c>
      <c r="E37">
        <v>59.303472981100001</v>
      </c>
      <c r="F37">
        <v>124.04562890299999</v>
      </c>
      <c r="G37">
        <v>59.996811545200003</v>
      </c>
      <c r="H37">
        <v>0.61995971701200003</v>
      </c>
      <c r="I37">
        <v>4.8163453679100003</v>
      </c>
      <c r="J37">
        <v>1.24823919171</v>
      </c>
      <c r="K37">
        <v>3.6502839970999998</v>
      </c>
      <c r="L37">
        <v>0.87376604673000002</v>
      </c>
      <c r="M37">
        <v>1.4294656385</v>
      </c>
      <c r="N37">
        <v>1.3509738712399999</v>
      </c>
      <c r="O37">
        <v>4.07832622893</v>
      </c>
      <c r="P37">
        <v>15.862665089493001</v>
      </c>
      <c r="Q37">
        <v>-7.7920108026907995</v>
      </c>
      <c r="R37">
        <v>47684</v>
      </c>
      <c r="V37">
        <v>9465.9763414900008</v>
      </c>
      <c r="W37">
        <v>6079.1042569199999</v>
      </c>
      <c r="X37">
        <v>2323278.6717300001</v>
      </c>
      <c r="Y37">
        <v>2267135.5052700001</v>
      </c>
      <c r="Z37">
        <v>7261691.77269</v>
      </c>
      <c r="AB37">
        <f t="shared" si="24"/>
        <v>2.790676188466068</v>
      </c>
      <c r="AC37">
        <f t="shared" si="5"/>
        <v>3.3994926965332146</v>
      </c>
      <c r="AD37">
        <f t="shared" si="6"/>
        <v>-0.6088165080671466</v>
      </c>
      <c r="AE37">
        <f t="shared" si="7"/>
        <v>14.932439693337646</v>
      </c>
      <c r="AF37">
        <f t="shared" si="1"/>
        <v>-5.1406563562804326</v>
      </c>
      <c r="AG37">
        <f t="shared" si="23"/>
        <v>-5.7677079145048715E-3</v>
      </c>
      <c r="AH37">
        <f t="shared" si="23"/>
        <v>0.12461561935138654</v>
      </c>
      <c r="AI37">
        <f t="shared" si="10"/>
        <v>4.6283988672730508E-2</v>
      </c>
      <c r="AJ37">
        <f t="shared" si="11"/>
        <v>3.1405565807607054</v>
      </c>
      <c r="AK37">
        <f t="shared" si="2"/>
        <v>3950701.9832299999</v>
      </c>
      <c r="AL37">
        <f t="shared" si="3"/>
        <v>4966484.6841899995</v>
      </c>
      <c r="AM37">
        <f t="shared" si="12"/>
        <v>-0.52350462358021299</v>
      </c>
      <c r="AN37">
        <f t="shared" si="9"/>
        <v>-0.50409463089936268</v>
      </c>
      <c r="AO37" s="1">
        <v>77626.17248935283</v>
      </c>
      <c r="AP37">
        <f t="shared" si="13"/>
        <v>1.2354120029544722</v>
      </c>
      <c r="AQ37">
        <f t="shared" si="14"/>
        <v>3.10034071129851</v>
      </c>
      <c r="AR37">
        <f t="shared" si="15"/>
        <v>-2.5831564499733273E-2</v>
      </c>
      <c r="AS37">
        <f t="shared" si="16"/>
        <v>-1.7390012185723032</v>
      </c>
      <c r="AT37">
        <f t="shared" si="17"/>
        <v>0.55811016380601419</v>
      </c>
      <c r="AU37">
        <f t="shared" si="18"/>
        <v>64.121287775613609</v>
      </c>
      <c r="AV37">
        <f t="shared" si="19"/>
        <v>-25.133948985456296</v>
      </c>
      <c r="AW37">
        <f t="shared" si="20"/>
        <v>-77.923805275310002</v>
      </c>
      <c r="AX37">
        <f t="shared" si="21"/>
        <v>2175071.7483177828</v>
      </c>
      <c r="AY37">
        <f t="shared" si="22"/>
        <v>7387009.020551187</v>
      </c>
    </row>
    <row r="38" spans="1:51" x14ac:dyDescent="0.25">
      <c r="A38">
        <v>299.47339388400002</v>
      </c>
      <c r="B38">
        <v>341.53665554200001</v>
      </c>
      <c r="C38">
        <v>83.810193359199999</v>
      </c>
      <c r="D38">
        <v>275.29807208699998</v>
      </c>
      <c r="E38">
        <v>59.9001465001</v>
      </c>
      <c r="F38">
        <v>125.36139396999999</v>
      </c>
      <c r="G38">
        <v>60.529868110300001</v>
      </c>
      <c r="H38">
        <v>0.62006655914099995</v>
      </c>
      <c r="I38">
        <v>4.8759810738200002</v>
      </c>
      <c r="J38">
        <v>1.2596381616100001</v>
      </c>
      <c r="K38">
        <v>3.6989875576500002</v>
      </c>
      <c r="L38">
        <v>0.88243653169199998</v>
      </c>
      <c r="M38">
        <v>1.4485082631599999</v>
      </c>
      <c r="N38">
        <v>1.3547416075300001</v>
      </c>
      <c r="O38">
        <v>4.1288369358299999</v>
      </c>
      <c r="P38">
        <v>15.988495091692998</v>
      </c>
      <c r="Q38">
        <v>-7.8624990394407996</v>
      </c>
      <c r="R38">
        <v>47684</v>
      </c>
      <c r="V38">
        <v>9556.9877871400004</v>
      </c>
      <c r="W38">
        <v>6130.9545142300003</v>
      </c>
      <c r="X38">
        <v>2344072.0357300001</v>
      </c>
      <c r="Y38">
        <v>2287608.0807099999</v>
      </c>
      <c r="Z38">
        <v>7321747.9252800001</v>
      </c>
      <c r="AB38">
        <f t="shared" si="24"/>
        <v>2.7842648863789954</v>
      </c>
      <c r="AC38">
        <f t="shared" si="5"/>
        <v>3.4083553412016183</v>
      </c>
      <c r="AD38">
        <f t="shared" si="6"/>
        <v>-0.62409045482262293</v>
      </c>
      <c r="AE38">
        <f t="shared" si="7"/>
        <v>15.060406796233334</v>
      </c>
      <c r="AF38">
        <f t="shared" si="1"/>
        <v>-5.2099826594675038</v>
      </c>
      <c r="AG38">
        <f t="shared" si="23"/>
        <v>-1.5273946755476331E-2</v>
      </c>
      <c r="AH38">
        <f t="shared" si="23"/>
        <v>0.12796710289568836</v>
      </c>
      <c r="AI38">
        <f t="shared" si="10"/>
        <v>0.11935838516190211</v>
      </c>
      <c r="AJ38">
        <f t="shared" si="11"/>
        <v>3.1328345899470276</v>
      </c>
      <c r="AK38">
        <f t="shared" si="2"/>
        <v>3984476.0139066665</v>
      </c>
      <c r="AL38">
        <f t="shared" si="3"/>
        <v>5005907.8670600001</v>
      </c>
      <c r="AM38">
        <f t="shared" si="12"/>
        <v>-0.56215197920513116</v>
      </c>
      <c r="AN38">
        <f t="shared" si="9"/>
        <v>-0.48188329664143326</v>
      </c>
      <c r="AO38" s="1">
        <v>77626.17248935283</v>
      </c>
      <c r="AP38">
        <f t="shared" si="13"/>
        <v>1.2345974759991281</v>
      </c>
      <c r="AQ38">
        <f t="shared" si="14"/>
        <v>3.0979875000991868</v>
      </c>
      <c r="AR38">
        <f t="shared" si="15"/>
        <v>-5.8743058593868587E-2</v>
      </c>
      <c r="AS38">
        <f t="shared" si="16"/>
        <v>-1.7977442771661718</v>
      </c>
      <c r="AT38">
        <f t="shared" si="17"/>
        <v>0.49215694828802709</v>
      </c>
      <c r="AU38">
        <f t="shared" si="18"/>
        <v>64.613444723901637</v>
      </c>
      <c r="AV38">
        <f t="shared" si="19"/>
        <v>-25.83866690261846</v>
      </c>
      <c r="AW38">
        <f t="shared" si="20"/>
        <v>-80.047867083538591</v>
      </c>
      <c r="AX38">
        <f t="shared" si="21"/>
        <v>2197584.292674704</v>
      </c>
      <c r="AY38">
        <f t="shared" si="22"/>
        <v>7456805.6391397025</v>
      </c>
    </row>
    <row r="39" spans="1:51" x14ac:dyDescent="0.25">
      <c r="A39">
        <v>302.30869472099999</v>
      </c>
      <c r="B39">
        <v>344.55644020699998</v>
      </c>
      <c r="C39">
        <v>84.158470890800004</v>
      </c>
      <c r="D39">
        <v>278.17660771800001</v>
      </c>
      <c r="E39">
        <v>60.378325378600003</v>
      </c>
      <c r="F39">
        <v>126.753201627</v>
      </c>
      <c r="G39">
        <v>61.182669692099999</v>
      </c>
      <c r="H39">
        <v>0.61997581659500001</v>
      </c>
      <c r="I39">
        <v>4.9299252896399999</v>
      </c>
      <c r="J39">
        <v>1.2717640450900001</v>
      </c>
      <c r="K39">
        <v>3.7403253464800001</v>
      </c>
      <c r="L39">
        <v>0.889598721353</v>
      </c>
      <c r="M39">
        <v>1.4662131088299999</v>
      </c>
      <c r="N39">
        <v>1.3637209754399999</v>
      </c>
      <c r="O39">
        <v>4.1711110604100003</v>
      </c>
      <c r="P39">
        <v>16.114066626793001</v>
      </c>
      <c r="Q39">
        <v>-7.9368410674907999</v>
      </c>
      <c r="R39">
        <v>47683</v>
      </c>
      <c r="V39">
        <v>9654.8517588899995</v>
      </c>
      <c r="W39">
        <v>6182.4085525299997</v>
      </c>
      <c r="X39">
        <v>2367994.70303</v>
      </c>
      <c r="Y39">
        <v>2312852.8369800001</v>
      </c>
      <c r="Z39">
        <v>7387526.4841900002</v>
      </c>
      <c r="AB39">
        <f t="shared" si="24"/>
        <v>2.7897100968030331</v>
      </c>
      <c r="AC39">
        <f t="shared" si="5"/>
        <v>3.4183426694033692</v>
      </c>
      <c r="AD39">
        <f t="shared" si="6"/>
        <v>-0.62863257260033611</v>
      </c>
      <c r="AE39">
        <f t="shared" si="7"/>
        <v>15.184163261191991</v>
      </c>
      <c r="AF39">
        <f t="shared" si="1"/>
        <v>-5.2673232165934678</v>
      </c>
      <c r="AG39">
        <f t="shared" si="23"/>
        <v>-4.5421177777131838E-3</v>
      </c>
      <c r="AH39">
        <f t="shared" si="23"/>
        <v>0.12375646495865666</v>
      </c>
      <c r="AI39">
        <f t="shared" si="10"/>
        <v>3.6702064649556443E-2</v>
      </c>
      <c r="AJ39">
        <f t="shared" si="11"/>
        <v>3.1241758157191448</v>
      </c>
      <c r="AK39">
        <f t="shared" si="2"/>
        <v>4022791.3413999998</v>
      </c>
      <c r="AL39">
        <f t="shared" si="3"/>
        <v>5047102.7141850004</v>
      </c>
      <c r="AM39">
        <f t="shared" si="12"/>
        <v>-0.51857831989068082</v>
      </c>
      <c r="AN39">
        <f t="shared" si="9"/>
        <v>-0.50859158789358494</v>
      </c>
      <c r="AO39" s="1">
        <v>77626.17248935283</v>
      </c>
      <c r="AP39">
        <f t="shared" si="13"/>
        <v>1.2337905571518912</v>
      </c>
      <c r="AQ39">
        <f t="shared" si="14"/>
        <v>3.0956584092807309</v>
      </c>
      <c r="AR39">
        <f t="shared" si="15"/>
        <v>-2.0469546645947256E-2</v>
      </c>
      <c r="AS39">
        <f t="shared" si="16"/>
        <v>-1.818213823812119</v>
      </c>
      <c r="AT39">
        <f t="shared" si="17"/>
        <v>0.55772193857204921</v>
      </c>
      <c r="AU39">
        <f t="shared" si="18"/>
        <v>65.171166662473681</v>
      </c>
      <c r="AV39">
        <f t="shared" si="19"/>
        <v>-25.027280501213859</v>
      </c>
      <c r="AW39">
        <f t="shared" si="20"/>
        <v>-77.475911345010331</v>
      </c>
      <c r="AX39">
        <f t="shared" si="21"/>
        <v>2217460.023728529</v>
      </c>
      <c r="AY39">
        <f t="shared" si="22"/>
        <v>7518380.4637905946</v>
      </c>
    </row>
    <row r="40" spans="1:51" x14ac:dyDescent="0.25">
      <c r="A40">
        <v>305.27506632699999</v>
      </c>
      <c r="B40">
        <v>347.96575733200001</v>
      </c>
      <c r="C40">
        <v>84.644191311399993</v>
      </c>
      <c r="D40">
        <v>281.42139971</v>
      </c>
      <c r="E40">
        <v>60.893853683800003</v>
      </c>
      <c r="F40">
        <v>128.22508990700001</v>
      </c>
      <c r="G40">
        <v>61.669992925999999</v>
      </c>
      <c r="H40">
        <v>0.62000134571099996</v>
      </c>
      <c r="I40">
        <v>4.9927995809999999</v>
      </c>
      <c r="J40">
        <v>1.28784294303</v>
      </c>
      <c r="K40">
        <v>3.7874601924300002</v>
      </c>
      <c r="L40">
        <v>0.89668093304300001</v>
      </c>
      <c r="M40">
        <v>1.4865636224400001</v>
      </c>
      <c r="N40">
        <v>1.3689139271599999</v>
      </c>
      <c r="O40">
        <v>4.2159987574900004</v>
      </c>
      <c r="P40">
        <v>16.239453519093001</v>
      </c>
      <c r="Q40">
        <v>-8.0071549113808</v>
      </c>
      <c r="R40">
        <v>47682</v>
      </c>
      <c r="V40">
        <v>9747.5976009000005</v>
      </c>
      <c r="W40">
        <v>6231.0588906599996</v>
      </c>
      <c r="X40">
        <v>2392595.5198599999</v>
      </c>
      <c r="Y40">
        <v>2333749.7090400001</v>
      </c>
      <c r="Z40">
        <v>7448746.1099699996</v>
      </c>
      <c r="AB40">
        <f t="shared" si="24"/>
        <v>2.7881781648186665</v>
      </c>
      <c r="AC40">
        <f t="shared" si="5"/>
        <v>3.4275522644681491</v>
      </c>
      <c r="AD40">
        <f t="shared" si="6"/>
        <v>-0.63937409964948255</v>
      </c>
      <c r="AE40">
        <f t="shared" si="7"/>
        <v>15.310060797486779</v>
      </c>
      <c r="AF40">
        <f t="shared" si="1"/>
        <v>-5.3315485947278338</v>
      </c>
      <c r="AG40">
        <f t="shared" si="23"/>
        <v>-1.0741527049146438E-2</v>
      </c>
      <c r="AH40">
        <f t="shared" si="23"/>
        <v>0.12589753629478828</v>
      </c>
      <c r="AI40">
        <f t="shared" si="10"/>
        <v>8.53195969140748E-2</v>
      </c>
      <c r="AJ40">
        <f t="shared" si="11"/>
        <v>3.1162315458265279</v>
      </c>
      <c r="AK40">
        <f t="shared" si="2"/>
        <v>4058363.7796233334</v>
      </c>
      <c r="AL40">
        <f t="shared" si="3"/>
        <v>5085573.4955199994</v>
      </c>
      <c r="AM40">
        <f t="shared" si="12"/>
        <v>-0.54390855176972874</v>
      </c>
      <c r="AN40">
        <f t="shared" si="9"/>
        <v>-0.49381103373630042</v>
      </c>
      <c r="AO40" s="1">
        <v>77626.17248935283</v>
      </c>
      <c r="AP40">
        <f t="shared" si="13"/>
        <v>1.2329714185418785</v>
      </c>
      <c r="AQ40">
        <f t="shared" si="14"/>
        <v>3.0932962230714769</v>
      </c>
      <c r="AR40">
        <f t="shared" si="15"/>
        <v>-4.4125558633972439E-2</v>
      </c>
      <c r="AS40">
        <f t="shared" si="16"/>
        <v>-1.8623393824460914</v>
      </c>
      <c r="AT40">
        <f t="shared" si="17"/>
        <v>0.51717964254344984</v>
      </c>
      <c r="AU40">
        <f t="shared" si="18"/>
        <v>65.688346305017134</v>
      </c>
      <c r="AV40">
        <f t="shared" si="19"/>
        <v>-25.5024419362923</v>
      </c>
      <c r="AW40">
        <f t="shared" si="20"/>
        <v>-78.886607320632592</v>
      </c>
      <c r="AX40">
        <f t="shared" si="21"/>
        <v>2240017.1796419416</v>
      </c>
      <c r="AY40">
        <f t="shared" si="22"/>
        <v>7588209.7734249234</v>
      </c>
    </row>
    <row r="41" spans="1:51" x14ac:dyDescent="0.25">
      <c r="A41">
        <v>308.100643757</v>
      </c>
      <c r="B41">
        <v>351.14782514900003</v>
      </c>
      <c r="C41">
        <v>85.0925234292</v>
      </c>
      <c r="D41">
        <v>284.28880650100001</v>
      </c>
      <c r="E41">
        <v>61.447426886199999</v>
      </c>
      <c r="F41">
        <v>129.73693640600001</v>
      </c>
      <c r="G41">
        <v>62.290495683899998</v>
      </c>
      <c r="H41">
        <v>0.61991859899000001</v>
      </c>
      <c r="I41">
        <v>5.0469021340999998</v>
      </c>
      <c r="J41">
        <v>1.2989520812999999</v>
      </c>
      <c r="K41">
        <v>3.82936361377</v>
      </c>
      <c r="L41">
        <v>0.90383167387800001</v>
      </c>
      <c r="M41">
        <v>1.5053210694600001</v>
      </c>
      <c r="N41">
        <v>1.3815081354800001</v>
      </c>
      <c r="O41">
        <v>4.2613023070000002</v>
      </c>
      <c r="P41">
        <v>16.364700840593002</v>
      </c>
      <c r="Q41">
        <v>-8.0769332522508002</v>
      </c>
      <c r="R41">
        <v>47682</v>
      </c>
      <c r="V41">
        <v>9847.7075838100009</v>
      </c>
      <c r="W41">
        <v>6280.7514467199999</v>
      </c>
      <c r="X41">
        <v>2417078.0564299999</v>
      </c>
      <c r="Y41">
        <v>2359111.2791400002</v>
      </c>
      <c r="Z41">
        <v>7515559.7385</v>
      </c>
      <c r="AB41">
        <f t="shared" si="24"/>
        <v>2.7931435677923111</v>
      </c>
      <c r="AC41">
        <f t="shared" si="5"/>
        <v>3.4375516733732816</v>
      </c>
      <c r="AD41">
        <f t="shared" si="6"/>
        <v>-0.6444081055809705</v>
      </c>
      <c r="AE41">
        <f t="shared" si="7"/>
        <v>15.433652984662231</v>
      </c>
      <c r="AF41">
        <f t="shared" si="1"/>
        <v>-5.3892068525041896</v>
      </c>
      <c r="AG41">
        <f t="shared" si="23"/>
        <v>-5.0340059314879504E-3</v>
      </c>
      <c r="AH41">
        <f t="shared" si="23"/>
        <v>0.12359218717545239</v>
      </c>
      <c r="AI41">
        <f t="shared" si="10"/>
        <v>4.0730777944253366E-2</v>
      </c>
      <c r="AJ41">
        <f t="shared" si="11"/>
        <v>3.107649353766655</v>
      </c>
      <c r="AK41">
        <f t="shared" si="2"/>
        <v>4097249.6913566664</v>
      </c>
      <c r="AL41">
        <f t="shared" si="3"/>
        <v>5127465.0707149999</v>
      </c>
      <c r="AM41">
        <f t="shared" si="12"/>
        <v>-0.52064569403183192</v>
      </c>
      <c r="AN41">
        <f t="shared" si="9"/>
        <v>-0.5087296120570115</v>
      </c>
      <c r="AO41" s="1">
        <v>77626.17248935283</v>
      </c>
      <c r="AP41">
        <f t="shared" si="13"/>
        <v>1.2321541481457483</v>
      </c>
      <c r="AQ41">
        <f t="shared" si="14"/>
        <v>3.0909416058872514</v>
      </c>
      <c r="AR41">
        <f t="shared" si="15"/>
        <v>-2.3009513715749885E-2</v>
      </c>
      <c r="AS41">
        <f t="shared" si="16"/>
        <v>-1.8853488961618412</v>
      </c>
      <c r="AT41">
        <f t="shared" si="17"/>
        <v>0.56491711862813065</v>
      </c>
      <c r="AU41">
        <f t="shared" si="18"/>
        <v>66.253263423645265</v>
      </c>
      <c r="AV41">
        <f t="shared" si="19"/>
        <v>-25.066385359941322</v>
      </c>
      <c r="AW41">
        <f t="shared" si="20"/>
        <v>-77.478733418245724</v>
      </c>
      <c r="AX41">
        <f t="shared" si="21"/>
        <v>2260970.1207161122</v>
      </c>
      <c r="AY41">
        <f t="shared" si="22"/>
        <v>7653023.4859336372</v>
      </c>
    </row>
    <row r="42" spans="1:51" x14ac:dyDescent="0.25">
      <c r="A42">
        <v>311.10453033800002</v>
      </c>
      <c r="B42">
        <v>354.48814954300002</v>
      </c>
      <c r="C42">
        <v>85.524903347099993</v>
      </c>
      <c r="D42">
        <v>287.35746175499997</v>
      </c>
      <c r="E42">
        <v>61.9474071303</v>
      </c>
      <c r="F42">
        <v>131.31169668300001</v>
      </c>
      <c r="G42">
        <v>62.957387020399999</v>
      </c>
      <c r="H42">
        <v>0.61991266643599996</v>
      </c>
      <c r="I42">
        <v>5.1027781693899996</v>
      </c>
      <c r="J42">
        <v>1.3097314021299999</v>
      </c>
      <c r="K42">
        <v>3.8738714062400001</v>
      </c>
      <c r="L42">
        <v>0.91085892919800004</v>
      </c>
      <c r="M42">
        <v>1.52508563516</v>
      </c>
      <c r="N42">
        <v>1.3945007117299999</v>
      </c>
      <c r="O42">
        <v>4.3092265576599997</v>
      </c>
      <c r="P42">
        <v>16.489790526293003</v>
      </c>
      <c r="Q42">
        <v>-8.1507247820507995</v>
      </c>
      <c r="R42">
        <v>47682</v>
      </c>
      <c r="V42">
        <v>9947.7136555699999</v>
      </c>
      <c r="W42">
        <v>6335.5604590800003</v>
      </c>
      <c r="X42">
        <v>2438519.3605900002</v>
      </c>
      <c r="Y42">
        <v>2382659.93652</v>
      </c>
      <c r="Z42">
        <v>7581687.46906</v>
      </c>
      <c r="AB42">
        <f t="shared" si="24"/>
        <v>2.7934995640289895</v>
      </c>
      <c r="AC42">
        <f t="shared" si="5"/>
        <v>3.4470111724295327</v>
      </c>
      <c r="AD42">
        <f t="shared" si="6"/>
        <v>-0.65351160840054323</v>
      </c>
      <c r="AE42">
        <f t="shared" si="7"/>
        <v>15.558624004950007</v>
      </c>
      <c r="AF42">
        <f t="shared" si="1"/>
        <v>-5.4513956991175121</v>
      </c>
      <c r="AG42">
        <f t="shared" si="23"/>
        <v>-9.1035028195727286E-3</v>
      </c>
      <c r="AH42">
        <f t="shared" si="23"/>
        <v>0.1249710202877754</v>
      </c>
      <c r="AI42">
        <f t="shared" si="10"/>
        <v>7.2844910752987019E-2</v>
      </c>
      <c r="AJ42">
        <f t="shared" si="11"/>
        <v>3.0995718134841295</v>
      </c>
      <c r="AK42">
        <f t="shared" si="2"/>
        <v>4134288.922056667</v>
      </c>
      <c r="AL42">
        <f t="shared" si="3"/>
        <v>5171097.8205049997</v>
      </c>
      <c r="AM42">
        <f t="shared" si="12"/>
        <v>-0.53732886123146573</v>
      </c>
      <c r="AN42">
        <f t="shared" si="9"/>
        <v>-0.4991533470735865</v>
      </c>
      <c r="AO42" s="1">
        <v>77626.17248935283</v>
      </c>
      <c r="AP42">
        <f t="shared" si="13"/>
        <v>1.2313288822028114</v>
      </c>
      <c r="AQ42">
        <f t="shared" si="14"/>
        <v>3.0885661610221531</v>
      </c>
      <c r="AR42">
        <f t="shared" si="15"/>
        <v>-3.915166172266947E-2</v>
      </c>
      <c r="AS42">
        <f t="shared" si="16"/>
        <v>-1.9245005578845107</v>
      </c>
      <c r="AT42">
        <f t="shared" si="17"/>
        <v>0.53746598517267152</v>
      </c>
      <c r="AU42">
        <f t="shared" si="18"/>
        <v>66.790729408817938</v>
      </c>
      <c r="AV42">
        <f t="shared" si="19"/>
        <v>-25.387277068587501</v>
      </c>
      <c r="AW42">
        <f t="shared" si="20"/>
        <v>-78.410284874533033</v>
      </c>
      <c r="AX42">
        <f t="shared" si="21"/>
        <v>2283884.5657421844</v>
      </c>
      <c r="AY42">
        <f t="shared" si="22"/>
        <v>7723850.7577466182</v>
      </c>
    </row>
    <row r="43" spans="1:51" x14ac:dyDescent="0.25">
      <c r="A43">
        <v>313.96185132699998</v>
      </c>
      <c r="B43">
        <v>357.59195018100002</v>
      </c>
      <c r="C43">
        <v>85.823856912599993</v>
      </c>
      <c r="D43">
        <v>290.34183405900001</v>
      </c>
      <c r="E43">
        <v>62.466283437199998</v>
      </c>
      <c r="F43">
        <v>132.86755642700001</v>
      </c>
      <c r="G43">
        <v>63.577869470000003</v>
      </c>
      <c r="H43">
        <v>0.619853186936</v>
      </c>
      <c r="I43">
        <v>5.1557291244099996</v>
      </c>
      <c r="J43">
        <v>1.3196576419199999</v>
      </c>
      <c r="K43">
        <v>3.9170154314499999</v>
      </c>
      <c r="L43">
        <v>0.91825709746799999</v>
      </c>
      <c r="M43">
        <v>1.54664320965</v>
      </c>
      <c r="N43">
        <v>1.4014397689</v>
      </c>
      <c r="O43">
        <v>4.3552488236100002</v>
      </c>
      <c r="P43">
        <v>16.614786679193003</v>
      </c>
      <c r="Q43">
        <v>-8.2181992819708007</v>
      </c>
      <c r="R43">
        <v>47682</v>
      </c>
      <c r="V43">
        <v>10047.223608800001</v>
      </c>
      <c r="W43">
        <v>6391.0024546100003</v>
      </c>
      <c r="X43">
        <v>2462432.8662999999</v>
      </c>
      <c r="Y43">
        <v>2408517.3428699998</v>
      </c>
      <c r="Z43">
        <v>7647630.52893</v>
      </c>
      <c r="AB43">
        <f t="shared" si="24"/>
        <v>2.7970687651115433</v>
      </c>
      <c r="AC43">
        <f t="shared" si="5"/>
        <v>3.4567955837063638</v>
      </c>
      <c r="AD43">
        <f t="shared" si="6"/>
        <v>-0.65972681859482041</v>
      </c>
      <c r="AE43">
        <f t="shared" si="7"/>
        <v>15.682430424155822</v>
      </c>
      <c r="AF43">
        <f t="shared" si="1"/>
        <v>-5.510324574484958</v>
      </c>
      <c r="AG43">
        <f t="shared" si="23"/>
        <v>-6.2152101942771765E-3</v>
      </c>
      <c r="AH43">
        <f t="shared" si="23"/>
        <v>0.12380641920581503</v>
      </c>
      <c r="AI43">
        <f t="shared" si="10"/>
        <v>5.0201033469395875E-2</v>
      </c>
      <c r="AJ43">
        <f t="shared" si="11"/>
        <v>3.0912587211928968</v>
      </c>
      <c r="AK43">
        <f t="shared" si="2"/>
        <v>4172860.2460333332</v>
      </c>
      <c r="AL43">
        <f t="shared" si="3"/>
        <v>5212155.4243449997</v>
      </c>
      <c r="AM43">
        <f t="shared" si="12"/>
        <v>-0.52552768885557632</v>
      </c>
      <c r="AN43">
        <f t="shared" si="9"/>
        <v>-0.50711012447253467</v>
      </c>
      <c r="AO43" s="1">
        <v>77626.17248935283</v>
      </c>
      <c r="AP43">
        <f t="shared" si="13"/>
        <v>1.2305151676455306</v>
      </c>
      <c r="AQ43">
        <f t="shared" si="14"/>
        <v>3.086226135108848</v>
      </c>
      <c r="AR43">
        <f t="shared" si="15"/>
        <v>-2.8073436388372383E-2</v>
      </c>
      <c r="AS43">
        <f t="shared" si="16"/>
        <v>-1.952573994272883</v>
      </c>
      <c r="AT43">
        <f t="shared" si="17"/>
        <v>0.55922028787488631</v>
      </c>
      <c r="AU43">
        <f t="shared" si="18"/>
        <v>67.349949696692818</v>
      </c>
      <c r="AV43">
        <f t="shared" si="19"/>
        <v>-25.183749135779657</v>
      </c>
      <c r="AW43">
        <f t="shared" si="20"/>
        <v>-77.722744762868061</v>
      </c>
      <c r="AX43">
        <f t="shared" si="21"/>
        <v>2305721.5084582902</v>
      </c>
      <c r="AY43">
        <f t="shared" si="22"/>
        <v>7791295.6590103861</v>
      </c>
    </row>
    <row r="44" spans="1:51" x14ac:dyDescent="0.25">
      <c r="A44">
        <v>316.98310618099998</v>
      </c>
      <c r="B44">
        <v>361.12449216800002</v>
      </c>
      <c r="C44">
        <v>86.354839042500004</v>
      </c>
      <c r="D44">
        <v>293.43092295899999</v>
      </c>
      <c r="E44">
        <v>62.941581622500003</v>
      </c>
      <c r="F44">
        <v>134.44673164599999</v>
      </c>
      <c r="G44">
        <v>64.181377490800003</v>
      </c>
      <c r="H44">
        <v>0.61990588172500005</v>
      </c>
      <c r="I44">
        <v>5.2152665876400004</v>
      </c>
      <c r="J44">
        <v>1.33302643378</v>
      </c>
      <c r="K44">
        <v>3.96185337005</v>
      </c>
      <c r="L44">
        <v>0.92501848030199996</v>
      </c>
      <c r="M44">
        <v>1.5694497542600001</v>
      </c>
      <c r="N44">
        <v>1.4058557862800001</v>
      </c>
      <c r="O44">
        <v>4.4040577905199996</v>
      </c>
      <c r="P44">
        <v>16.739635199393003</v>
      </c>
      <c r="Q44">
        <v>-8.2933390280508004</v>
      </c>
      <c r="R44">
        <v>47682</v>
      </c>
      <c r="V44">
        <v>10144.539530800001</v>
      </c>
      <c r="W44">
        <v>6450.9052466700005</v>
      </c>
      <c r="X44">
        <v>2485351.57045</v>
      </c>
      <c r="Y44">
        <v>2430210.1130900001</v>
      </c>
      <c r="Z44">
        <v>7711828.7099200003</v>
      </c>
      <c r="AB44">
        <f t="shared" si="24"/>
        <v>2.7939066958617365</v>
      </c>
      <c r="AC44">
        <f t="shared" si="5"/>
        <v>3.4659353690496335</v>
      </c>
      <c r="AD44">
        <f t="shared" si="6"/>
        <v>-0.67202867318789705</v>
      </c>
      <c r="AE44">
        <f t="shared" si="7"/>
        <v>15.808332967439091</v>
      </c>
      <c r="AF44">
        <f t="shared" si="1"/>
        <v>-5.5759109038347656</v>
      </c>
      <c r="AG44">
        <f t="shared" si="23"/>
        <v>-1.2301854593076644E-2</v>
      </c>
      <c r="AH44">
        <f t="shared" si="23"/>
        <v>0.125902543283269</v>
      </c>
      <c r="AI44">
        <f t="shared" si="10"/>
        <v>9.7709341465792451E-2</v>
      </c>
      <c r="AJ44">
        <f t="shared" si="11"/>
        <v>3.0835315238450884</v>
      </c>
      <c r="AK44">
        <f t="shared" si="2"/>
        <v>4209130.131153333</v>
      </c>
      <c r="AL44">
        <f t="shared" si="3"/>
        <v>5254047.8681500005</v>
      </c>
      <c r="AM44">
        <f t="shared" si="12"/>
        <v>-0.55049942595091783</v>
      </c>
      <c r="AN44">
        <f t="shared" si="9"/>
        <v>-0.49266642360818969</v>
      </c>
      <c r="AO44" s="1">
        <v>77626.17248935283</v>
      </c>
      <c r="AP44">
        <f t="shared" si="13"/>
        <v>1.2297174508304942</v>
      </c>
      <c r="AQ44">
        <f t="shared" si="14"/>
        <v>3.0839342026063457</v>
      </c>
      <c r="AR44">
        <f t="shared" si="15"/>
        <v>-5.1337645462779781E-2</v>
      </c>
      <c r="AS44">
        <f t="shared" si="16"/>
        <v>-2.0039116397356627</v>
      </c>
      <c r="AT44">
        <f t="shared" si="17"/>
        <v>0.52541184591600998</v>
      </c>
      <c r="AU44">
        <f t="shared" si="18"/>
        <v>67.875361542608829</v>
      </c>
      <c r="AV44">
        <f t="shared" si="19"/>
        <v>-25.643196532671364</v>
      </c>
      <c r="AW44">
        <f t="shared" si="20"/>
        <v>-79.08193085126166</v>
      </c>
      <c r="AX44">
        <f t="shared" si="21"/>
        <v>2328471.5065910742</v>
      </c>
      <c r="AY44">
        <f t="shared" si="22"/>
        <v>7861507.3565939348</v>
      </c>
    </row>
    <row r="45" spans="1:51" x14ac:dyDescent="0.25">
      <c r="A45">
        <v>319.98820945199998</v>
      </c>
      <c r="B45">
        <v>364.46439220600001</v>
      </c>
      <c r="C45">
        <v>86.7523565977</v>
      </c>
      <c r="D45">
        <v>296.45659633000002</v>
      </c>
      <c r="E45">
        <v>63.523218792100003</v>
      </c>
      <c r="F45">
        <v>136.08438181700001</v>
      </c>
      <c r="G45">
        <v>64.792938298500005</v>
      </c>
      <c r="H45">
        <v>0.61995746249799999</v>
      </c>
      <c r="I45">
        <v>5.2730653815100004</v>
      </c>
      <c r="J45">
        <v>1.3441302586499999</v>
      </c>
      <c r="K45">
        <v>4.00609925986</v>
      </c>
      <c r="L45">
        <v>0.93309758386999997</v>
      </c>
      <c r="M45">
        <v>1.58748076715</v>
      </c>
      <c r="N45">
        <v>1.42351063752</v>
      </c>
      <c r="O45">
        <v>4.45279291671</v>
      </c>
      <c r="P45">
        <v>16.864449961793003</v>
      </c>
      <c r="Q45">
        <v>-8.3669159713307995</v>
      </c>
      <c r="R45">
        <v>47682</v>
      </c>
      <c r="V45">
        <v>10235.6592253</v>
      </c>
      <c r="W45">
        <v>6491.2221980000004</v>
      </c>
      <c r="X45">
        <v>2506880.9598300001</v>
      </c>
      <c r="Y45">
        <v>2453691.0652200002</v>
      </c>
      <c r="Z45">
        <v>7770907.4183299998</v>
      </c>
      <c r="AB45">
        <f t="shared" si="24"/>
        <v>2.7908114756458602</v>
      </c>
      <c r="AC45">
        <f t="shared" si="5"/>
        <v>3.4746242957080922</v>
      </c>
      <c r="AD45">
        <f t="shared" si="6"/>
        <v>-0.68381282006223199</v>
      </c>
      <c r="AE45">
        <f t="shared" si="7"/>
        <v>15.934179469911049</v>
      </c>
      <c r="AF45">
        <f t="shared" si="1"/>
        <v>-5.6414135052506413</v>
      </c>
      <c r="AG45">
        <f t="shared" si="23"/>
        <v>-1.1784146874334933E-2</v>
      </c>
      <c r="AH45">
        <f t="shared" si="23"/>
        <v>0.12584650247195839</v>
      </c>
      <c r="AI45">
        <f t="shared" si="10"/>
        <v>9.3639049499692872E-2</v>
      </c>
      <c r="AJ45">
        <f t="shared" si="11"/>
        <v>3.0762194792645721</v>
      </c>
      <c r="AK45">
        <f t="shared" si="2"/>
        <v>4243826.481126667</v>
      </c>
      <c r="AL45">
        <f t="shared" si="3"/>
        <v>5290621.4058049992</v>
      </c>
      <c r="AM45">
        <f t="shared" si="12"/>
        <v>-0.54832798700566099</v>
      </c>
      <c r="AN45">
        <f t="shared" si="9"/>
        <v>-0.49458229185602498</v>
      </c>
      <c r="AO45" s="1">
        <v>77626.17248935283</v>
      </c>
      <c r="AP45">
        <f t="shared" si="13"/>
        <v>1.2289680725140322</v>
      </c>
      <c r="AQ45">
        <f t="shared" si="14"/>
        <v>3.0817830330002951</v>
      </c>
      <c r="AR45">
        <f t="shared" si="15"/>
        <v>-4.7021933481182367E-2</v>
      </c>
      <c r="AS45">
        <f t="shared" si="16"/>
        <v>-2.0509335732168452</v>
      </c>
      <c r="AT45">
        <f t="shared" si="17"/>
        <v>0.50216158464249006</v>
      </c>
      <c r="AU45">
        <f t="shared" si="18"/>
        <v>68.377523127251322</v>
      </c>
      <c r="AV45">
        <f t="shared" si="19"/>
        <v>-25.665905681486372</v>
      </c>
      <c r="AW45">
        <f t="shared" si="20"/>
        <v>-79.09675265579061</v>
      </c>
      <c r="AX45">
        <f t="shared" si="21"/>
        <v>2349874.132111364</v>
      </c>
      <c r="AY45">
        <f t="shared" si="22"/>
        <v>7927511.7006732514</v>
      </c>
    </row>
    <row r="46" spans="1:51" x14ac:dyDescent="0.25">
      <c r="A46">
        <v>322.83856875499998</v>
      </c>
      <c r="B46">
        <v>367.551312091</v>
      </c>
      <c r="C46">
        <v>87.034734893500001</v>
      </c>
      <c r="D46">
        <v>299.48829078300002</v>
      </c>
      <c r="E46">
        <v>64.020663478200007</v>
      </c>
      <c r="F46">
        <v>137.59445434400001</v>
      </c>
      <c r="G46">
        <v>65.305830483700007</v>
      </c>
      <c r="H46">
        <v>0.61993297328499997</v>
      </c>
      <c r="I46">
        <v>5.3261403437299997</v>
      </c>
      <c r="J46">
        <v>1.3538403828600001</v>
      </c>
      <c r="K46">
        <v>4.0500116582299999</v>
      </c>
      <c r="L46">
        <v>0.93989610396300005</v>
      </c>
      <c r="M46">
        <v>1.6069746489100001</v>
      </c>
      <c r="N46">
        <v>1.4333917081800001</v>
      </c>
      <c r="O46">
        <v>4.4991763860100003</v>
      </c>
      <c r="P46">
        <v>16.989393412493001</v>
      </c>
      <c r="Q46">
        <v>-8.4364066291807998</v>
      </c>
      <c r="R46">
        <v>47682</v>
      </c>
      <c r="V46">
        <v>10334.559838900001</v>
      </c>
      <c r="W46">
        <v>6545.0255188399997</v>
      </c>
      <c r="X46">
        <v>2531182.2667299998</v>
      </c>
      <c r="Y46">
        <v>2478987.0122699998</v>
      </c>
      <c r="Z46">
        <v>7836447.7541699996</v>
      </c>
      <c r="AB46">
        <f t="shared" si="24"/>
        <v>2.7922810059134329</v>
      </c>
      <c r="AC46">
        <f t="shared" si="5"/>
        <v>3.4841745386654548</v>
      </c>
      <c r="AD46">
        <f t="shared" si="6"/>
        <v>-0.69189353275202192</v>
      </c>
      <c r="AE46">
        <f t="shared" si="7"/>
        <v>16.058633077188524</v>
      </c>
      <c r="AF46">
        <f t="shared" si="1"/>
        <v>-5.7024157003330682</v>
      </c>
      <c r="AG46">
        <f t="shared" si="23"/>
        <v>-8.0807126897899373E-3</v>
      </c>
      <c r="AH46">
        <f t="shared" si="23"/>
        <v>0.12445360727747534</v>
      </c>
      <c r="AI46">
        <f t="shared" si="10"/>
        <v>6.4929517645668539E-2</v>
      </c>
      <c r="AJ46">
        <f t="shared" si="11"/>
        <v>3.0682205436904115</v>
      </c>
      <c r="AK46">
        <f t="shared" si="2"/>
        <v>4282205.6777233332</v>
      </c>
      <c r="AL46">
        <f t="shared" si="3"/>
        <v>5331363.11467</v>
      </c>
      <c r="AM46">
        <f t="shared" si="12"/>
        <v>-0.53318294298349489</v>
      </c>
      <c r="AN46">
        <f t="shared" si="9"/>
        <v>-0.50438468166894146</v>
      </c>
      <c r="AO46" s="1">
        <v>77626.17248935283</v>
      </c>
      <c r="AP46">
        <f t="shared" si="13"/>
        <v>1.2282035224811059</v>
      </c>
      <c r="AQ46">
        <f t="shared" si="14"/>
        <v>3.0795901866804711</v>
      </c>
      <c r="AR46">
        <f t="shared" si="15"/>
        <v>-3.6029401709084058E-2</v>
      </c>
      <c r="AS46">
        <f t="shared" si="16"/>
        <v>-2.0869629749259291</v>
      </c>
      <c r="AT46">
        <f t="shared" si="17"/>
        <v>0.55490019047581296</v>
      </c>
      <c r="AU46">
        <f t="shared" si="18"/>
        <v>68.932423317727142</v>
      </c>
      <c r="AV46">
        <f t="shared" si="19"/>
        <v>-25.418567876816674</v>
      </c>
      <c r="AW46">
        <f t="shared" si="20"/>
        <v>-78.278772192916065</v>
      </c>
      <c r="AX46">
        <f t="shared" si="21"/>
        <v>2370357.1606391692</v>
      </c>
      <c r="AY46">
        <f t="shared" si="22"/>
        <v>7990636.0061937151</v>
      </c>
    </row>
    <row r="47" spans="1:51" x14ac:dyDescent="0.25">
      <c r="A47">
        <v>325.75949602700001</v>
      </c>
      <c r="B47">
        <v>370.71190803000002</v>
      </c>
      <c r="C47">
        <v>87.307411787999996</v>
      </c>
      <c r="D47">
        <v>302.60998858300002</v>
      </c>
      <c r="E47">
        <v>64.537068873099997</v>
      </c>
      <c r="F47">
        <v>139.230669474</v>
      </c>
      <c r="G47">
        <v>65.9256607457</v>
      </c>
      <c r="H47">
        <v>0.619946742537</v>
      </c>
      <c r="I47">
        <v>5.3850112191399999</v>
      </c>
      <c r="J47">
        <v>1.3661691568800001</v>
      </c>
      <c r="K47">
        <v>4.0959103064900004</v>
      </c>
      <c r="L47">
        <v>0.94629027016099998</v>
      </c>
      <c r="M47">
        <v>1.62750410395</v>
      </c>
      <c r="N47">
        <v>1.4467286079999999</v>
      </c>
      <c r="O47">
        <v>4.544862578</v>
      </c>
      <c r="P47">
        <v>17.114266213293003</v>
      </c>
      <c r="Q47">
        <v>-8.5089076464408002</v>
      </c>
      <c r="R47">
        <v>47681</v>
      </c>
      <c r="V47">
        <v>10418.3106503</v>
      </c>
      <c r="W47">
        <v>6592.0392631000004</v>
      </c>
      <c r="X47">
        <v>2553894.2303599999</v>
      </c>
      <c r="Y47">
        <v>2501321.7197199999</v>
      </c>
      <c r="Z47">
        <v>7888893.16756</v>
      </c>
      <c r="AB47">
        <f t="shared" si="24"/>
        <v>2.7914547509996557</v>
      </c>
      <c r="AC47">
        <f t="shared" si="5"/>
        <v>3.4922117925110499</v>
      </c>
      <c r="AD47">
        <f t="shared" si="6"/>
        <v>-0.70075704151139417</v>
      </c>
      <c r="AE47">
        <f t="shared" si="7"/>
        <v>16.18378129629312</v>
      </c>
      <c r="AF47">
        <f t="shared" si="1"/>
        <v>-5.7656783556468465</v>
      </c>
      <c r="AG47">
        <f t="shared" si="23"/>
        <v>-8.8635087593722517E-3</v>
      </c>
      <c r="AH47">
        <f t="shared" si="23"/>
        <v>0.12514821910459517</v>
      </c>
      <c r="AI47">
        <f t="shared" si="10"/>
        <v>7.0824090209101534E-2</v>
      </c>
      <c r="AJ47">
        <f t="shared" si="11"/>
        <v>3.0615194140324191</v>
      </c>
      <c r="AK47">
        <f t="shared" si="2"/>
        <v>4314703.0392133333</v>
      </c>
      <c r="AL47">
        <f t="shared" si="3"/>
        <v>5361285.19252</v>
      </c>
      <c r="AM47">
        <f t="shared" si="12"/>
        <v>-0.53626826745316092</v>
      </c>
      <c r="AN47">
        <f t="shared" si="9"/>
        <v>-0.50312966105479195</v>
      </c>
      <c r="AO47" s="1">
        <v>77626.17248935283</v>
      </c>
      <c r="AP47">
        <f t="shared" si="13"/>
        <v>1.2274685156215306</v>
      </c>
      <c r="AQ47">
        <f t="shared" si="14"/>
        <v>3.0774838581531943</v>
      </c>
      <c r="AR47">
        <f t="shared" si="15"/>
        <v>-3.3248910665830071E-2</v>
      </c>
      <c r="AS47">
        <f t="shared" si="16"/>
        <v>-2.1202118855917593</v>
      </c>
      <c r="AT47">
        <f t="shared" si="17"/>
        <v>0.46945764594597356</v>
      </c>
      <c r="AU47">
        <f t="shared" si="18"/>
        <v>69.401880963673122</v>
      </c>
      <c r="AV47">
        <f t="shared" si="19"/>
        <v>-25.592874449715197</v>
      </c>
      <c r="AW47">
        <f t="shared" si="20"/>
        <v>-78.76165800273985</v>
      </c>
      <c r="AX47">
        <f t="shared" si="21"/>
        <v>2393023.6947792564</v>
      </c>
      <c r="AY47">
        <f t="shared" si="22"/>
        <v>8060439.696204585</v>
      </c>
    </row>
    <row r="48" spans="1:51" x14ac:dyDescent="0.25">
      <c r="A48">
        <v>328.48894948100002</v>
      </c>
      <c r="B48">
        <v>373.48212821300001</v>
      </c>
      <c r="C48">
        <v>87.534629045399996</v>
      </c>
      <c r="D48">
        <v>305.58368310600002</v>
      </c>
      <c r="E48">
        <v>65.024784703500004</v>
      </c>
      <c r="F48">
        <v>140.891264388</v>
      </c>
      <c r="G48">
        <v>66.516056987699997</v>
      </c>
      <c r="H48">
        <v>0.61994728131400001</v>
      </c>
      <c r="I48">
        <v>5.4388600162699996</v>
      </c>
      <c r="J48">
        <v>1.3773648220100001</v>
      </c>
      <c r="K48">
        <v>4.1394043838999997</v>
      </c>
      <c r="L48">
        <v>0.95225432373499996</v>
      </c>
      <c r="M48">
        <v>1.6485472525</v>
      </c>
      <c r="N48">
        <v>1.46034112502</v>
      </c>
      <c r="O48">
        <v>4.5881226640300001</v>
      </c>
      <c r="P48">
        <v>17.239031623793</v>
      </c>
      <c r="Q48">
        <v>-8.5793657637807996</v>
      </c>
      <c r="R48">
        <v>47680</v>
      </c>
      <c r="V48">
        <v>10503.051788500001</v>
      </c>
      <c r="W48">
        <v>6640.5136343800004</v>
      </c>
      <c r="X48">
        <v>2577824.90123</v>
      </c>
      <c r="Y48">
        <v>2525973.3896599999</v>
      </c>
      <c r="Z48">
        <v>7943909.2651500003</v>
      </c>
      <c r="AB48">
        <f t="shared" si="24"/>
        <v>2.7914224204748317</v>
      </c>
      <c r="AC48">
        <f t="shared" si="5"/>
        <v>3.5007035511651212</v>
      </c>
      <c r="AD48">
        <f t="shared" si="6"/>
        <v>-0.70928113069028953</v>
      </c>
      <c r="AE48">
        <f t="shared" si="7"/>
        <v>16.308557483634722</v>
      </c>
      <c r="AF48">
        <f t="shared" si="1"/>
        <v>-5.8280933914216684</v>
      </c>
      <c r="AG48">
        <f t="shared" si="23"/>
        <v>-8.5240891788953554E-3</v>
      </c>
      <c r="AH48">
        <f t="shared" si="23"/>
        <v>0.12477618734160245</v>
      </c>
      <c r="AI48">
        <f t="shared" si="10"/>
        <v>6.8315031581777486E-2</v>
      </c>
      <c r="AJ48">
        <f t="shared" si="11"/>
        <v>3.0544695026204907</v>
      </c>
      <c r="AK48">
        <f t="shared" si="2"/>
        <v>4349235.8520133337</v>
      </c>
      <c r="AL48">
        <f t="shared" si="3"/>
        <v>5392010.1197050009</v>
      </c>
      <c r="AM48">
        <f t="shared" si="12"/>
        <v>-0.53495346480831285</v>
      </c>
      <c r="AN48">
        <f t="shared" si="9"/>
        <v>-0.50453500901106485</v>
      </c>
      <c r="AO48" s="1">
        <v>77626.17248935283</v>
      </c>
      <c r="AP48">
        <f t="shared" si="13"/>
        <v>1.226779464921379</v>
      </c>
      <c r="AQ48">
        <f t="shared" si="14"/>
        <v>3.0755108132113746</v>
      </c>
      <c r="AR48">
        <f t="shared" si="15"/>
        <v>-3.4052437111646711E-2</v>
      </c>
      <c r="AS48">
        <f t="shared" si="16"/>
        <v>-2.1542643227034062</v>
      </c>
      <c r="AT48">
        <f t="shared" si="17"/>
        <v>0.49846185126744469</v>
      </c>
      <c r="AU48">
        <f t="shared" si="18"/>
        <v>69.900342814940572</v>
      </c>
      <c r="AV48">
        <f t="shared" si="19"/>
        <v>-25.54719607124359</v>
      </c>
      <c r="AW48">
        <f t="shared" si="20"/>
        <v>-78.5706777643408</v>
      </c>
      <c r="AX48">
        <f t="shared" si="21"/>
        <v>2412224.6059243851</v>
      </c>
      <c r="AY48">
        <f t="shared" si="22"/>
        <v>8119530.2407213226</v>
      </c>
    </row>
    <row r="49" spans="1:51" x14ac:dyDescent="0.25">
      <c r="A49">
        <v>331.32806815700002</v>
      </c>
      <c r="B49">
        <v>376.71011055700001</v>
      </c>
      <c r="C49">
        <v>88.017802424899998</v>
      </c>
      <c r="D49">
        <v>308.65128121599997</v>
      </c>
      <c r="E49">
        <v>65.521167579700005</v>
      </c>
      <c r="F49">
        <v>142.509093251</v>
      </c>
      <c r="G49">
        <v>67.250285007100004</v>
      </c>
      <c r="H49">
        <v>0.62001229483700004</v>
      </c>
      <c r="I49">
        <v>5.4961153087600003</v>
      </c>
      <c r="J49">
        <v>1.3902290393300001</v>
      </c>
      <c r="K49">
        <v>4.1848163188800003</v>
      </c>
      <c r="L49">
        <v>0.957716707271</v>
      </c>
      <c r="M49">
        <v>1.6700338997499999</v>
      </c>
      <c r="N49">
        <v>1.47212988051</v>
      </c>
      <c r="O49">
        <v>4.6333716030799996</v>
      </c>
      <c r="P49">
        <v>17.363636634293002</v>
      </c>
      <c r="Q49">
        <v>-8.6515983230807993</v>
      </c>
      <c r="R49">
        <v>47679</v>
      </c>
      <c r="V49">
        <v>10585.144689799999</v>
      </c>
      <c r="W49">
        <v>6681.6969693800002</v>
      </c>
      <c r="X49">
        <v>2599721.4635100001</v>
      </c>
      <c r="Y49">
        <v>2547656.9213999999</v>
      </c>
      <c r="Z49">
        <v>7996385.2239300003</v>
      </c>
      <c r="AB49">
        <f t="shared" si="24"/>
        <v>2.787521137903981</v>
      </c>
      <c r="AC49">
        <f t="shared" si="5"/>
        <v>3.5085326491033602</v>
      </c>
      <c r="AD49">
        <f t="shared" si="6"/>
        <v>-0.72101151119937912</v>
      </c>
      <c r="AE49">
        <f t="shared" si="7"/>
        <v>16.434462921658341</v>
      </c>
      <c r="AF49">
        <f t="shared" si="1"/>
        <v>-5.8942971792425194</v>
      </c>
      <c r="AG49">
        <f t="shared" si="23"/>
        <v>-1.1730380509089589E-2</v>
      </c>
      <c r="AH49">
        <f t="shared" si="23"/>
        <v>0.12590543802361864</v>
      </c>
      <c r="AI49">
        <f t="shared" si="10"/>
        <v>9.3168179970821302E-2</v>
      </c>
      <c r="AJ49">
        <f t="shared" si="11"/>
        <v>3.0479970285063893</v>
      </c>
      <c r="AK49">
        <f t="shared" si="2"/>
        <v>4381254.5362799997</v>
      </c>
      <c r="AL49">
        <f t="shared" si="3"/>
        <v>5422696.0314750001</v>
      </c>
      <c r="AM49">
        <f t="shared" si="12"/>
        <v>-0.54807717770023212</v>
      </c>
      <c r="AN49">
        <f t="shared" si="9"/>
        <v>-0.4971715932544184</v>
      </c>
      <c r="AO49" s="1">
        <v>77626.17248935283</v>
      </c>
      <c r="AP49">
        <f t="shared" si="13"/>
        <v>1.2261009035532238</v>
      </c>
      <c r="AQ49">
        <f t="shared" si="14"/>
        <v>3.0735693016742203</v>
      </c>
      <c r="AR49">
        <f t="shared" si="15"/>
        <v>-4.3032235392308632E-2</v>
      </c>
      <c r="AS49">
        <f t="shared" si="16"/>
        <v>-2.1972965580957147</v>
      </c>
      <c r="AT49">
        <f t="shared" si="17"/>
        <v>0.46187695633622533</v>
      </c>
      <c r="AU49">
        <f t="shared" si="18"/>
        <v>70.362219771276798</v>
      </c>
      <c r="AV49">
        <f t="shared" si="19"/>
        <v>-25.804731036908962</v>
      </c>
      <c r="AW49">
        <f t="shared" si="20"/>
        <v>-79.312629153003371</v>
      </c>
      <c r="AX49">
        <f t="shared" si="21"/>
        <v>2432635.7793197487</v>
      </c>
      <c r="AY49">
        <f t="shared" si="22"/>
        <v>8182305.0753092766</v>
      </c>
    </row>
    <row r="50" spans="1:51" x14ac:dyDescent="0.25">
      <c r="A50">
        <v>334.17428139999998</v>
      </c>
      <c r="B50">
        <v>379.78478675700001</v>
      </c>
      <c r="C50">
        <v>88.438050928199999</v>
      </c>
      <c r="D50">
        <v>311.65665265799998</v>
      </c>
      <c r="E50">
        <v>66.026622567700002</v>
      </c>
      <c r="F50">
        <v>144.20474314000001</v>
      </c>
      <c r="G50">
        <v>67.896536438799998</v>
      </c>
      <c r="H50">
        <v>0.62008149838000004</v>
      </c>
      <c r="I50">
        <v>5.5501995043000001</v>
      </c>
      <c r="J50">
        <v>1.4021952229300001</v>
      </c>
      <c r="K50">
        <v>4.2290904828200002</v>
      </c>
      <c r="L50">
        <v>0.96339654647100004</v>
      </c>
      <c r="M50">
        <v>1.6928868539099999</v>
      </c>
      <c r="N50">
        <v>1.4824480841400001</v>
      </c>
      <c r="O50">
        <v>4.6807022221799999</v>
      </c>
      <c r="P50">
        <v>17.488127357693003</v>
      </c>
      <c r="Q50">
        <v>-8.7207370591307996</v>
      </c>
      <c r="R50">
        <v>47679</v>
      </c>
      <c r="V50">
        <v>10680.963520400001</v>
      </c>
      <c r="W50">
        <v>6734.6031674899996</v>
      </c>
      <c r="X50">
        <v>2621744.52911</v>
      </c>
      <c r="Y50">
        <v>2571464.4594000001</v>
      </c>
      <c r="Z50">
        <v>8057369.8569499999</v>
      </c>
      <c r="AB50">
        <f t="shared" si="24"/>
        <v>2.7833684237656309</v>
      </c>
      <c r="AC50">
        <f t="shared" si="5"/>
        <v>3.5171891578790042</v>
      </c>
      <c r="AD50">
        <f t="shared" si="6"/>
        <v>-0.73382073411337334</v>
      </c>
      <c r="AE50">
        <f t="shared" si="7"/>
        <v>16.560337883104459</v>
      </c>
      <c r="AF50">
        <f t="shared" si="1"/>
        <v>-5.9606952550808705</v>
      </c>
      <c r="AG50">
        <f t="shared" si="23"/>
        <v>-1.2809222913994223E-2</v>
      </c>
      <c r="AH50">
        <f t="shared" si="23"/>
        <v>0.12587496144611876</v>
      </c>
      <c r="AI50">
        <f t="shared" si="10"/>
        <v>0.10176148430819784</v>
      </c>
      <c r="AJ50">
        <f t="shared" si="11"/>
        <v>3.0408708061672933</v>
      </c>
      <c r="AK50">
        <f t="shared" si="2"/>
        <v>4416859.6151533332</v>
      </c>
      <c r="AL50">
        <f t="shared" si="3"/>
        <v>5460765.3626950001</v>
      </c>
      <c r="AM50">
        <f t="shared" si="12"/>
        <v>-0.55266724102790465</v>
      </c>
      <c r="AN50">
        <f t="shared" si="9"/>
        <v>-0.49502847044830645</v>
      </c>
      <c r="AO50" s="1">
        <v>77626.17248935283</v>
      </c>
      <c r="AP50">
        <f t="shared" si="13"/>
        <v>1.2254171523834119</v>
      </c>
      <c r="AQ50">
        <f t="shared" si="14"/>
        <v>3.0716144428465237</v>
      </c>
      <c r="AR50">
        <f t="shared" si="15"/>
        <v>-5.2230655039266258E-2</v>
      </c>
      <c r="AS50">
        <f t="shared" si="16"/>
        <v>-2.2495272131349808</v>
      </c>
      <c r="AT50">
        <f t="shared" si="17"/>
        <v>0.51326545985786676</v>
      </c>
      <c r="AU50">
        <f t="shared" si="18"/>
        <v>70.875485231134661</v>
      </c>
      <c r="AV50">
        <f t="shared" si="19"/>
        <v>-25.825830264206719</v>
      </c>
      <c r="AW50">
        <f t="shared" si="20"/>
        <v>-79.326993238040203</v>
      </c>
      <c r="AX50">
        <f t="shared" si="21"/>
        <v>2451568.3965838728</v>
      </c>
      <c r="AY50">
        <f t="shared" si="22"/>
        <v>8240495.8370184861</v>
      </c>
    </row>
    <row r="51" spans="1:51" x14ac:dyDescent="0.25">
      <c r="A51">
        <v>336.39964270399997</v>
      </c>
      <c r="B51">
        <v>382.70412021999999</v>
      </c>
      <c r="C51">
        <v>88.711421872000003</v>
      </c>
      <c r="D51">
        <v>314.73573945200002</v>
      </c>
      <c r="E51">
        <v>66.5002180595</v>
      </c>
      <c r="F51">
        <v>145.79317141499999</v>
      </c>
      <c r="G51">
        <v>68.517004402400005</v>
      </c>
      <c r="H51">
        <v>0.62203829102599995</v>
      </c>
      <c r="I51">
        <v>5.6103156465000001</v>
      </c>
      <c r="J51">
        <v>1.4175106823300001</v>
      </c>
      <c r="K51">
        <v>4.2742182574000003</v>
      </c>
      <c r="L51">
        <v>0.96900810500500001</v>
      </c>
      <c r="M51">
        <v>1.7137334870100001</v>
      </c>
      <c r="N51">
        <v>1.49325591268</v>
      </c>
      <c r="O51">
        <v>4.7044361122399998</v>
      </c>
      <c r="P51">
        <v>17.612504781993003</v>
      </c>
      <c r="Q51">
        <v>-8.7922833973708006</v>
      </c>
      <c r="R51">
        <v>47672</v>
      </c>
      <c r="V51">
        <v>10735.4539276</v>
      </c>
      <c r="W51">
        <v>6751.7452986799999</v>
      </c>
      <c r="X51">
        <v>2643821.95737</v>
      </c>
      <c r="Y51">
        <v>2594857.07675</v>
      </c>
      <c r="Z51">
        <v>8087313.7651699996</v>
      </c>
      <c r="AB51">
        <f t="shared" si="24"/>
        <v>2.6659466829905609</v>
      </c>
      <c r="AC51">
        <f t="shared" si="5"/>
        <v>3.5232698231128401</v>
      </c>
      <c r="AD51">
        <f t="shared" si="6"/>
        <v>-0.85732314012227917</v>
      </c>
      <c r="AE51">
        <f t="shared" si="7"/>
        <v>16.723855887662815</v>
      </c>
      <c r="AF51">
        <f t="shared" si="1"/>
        <v>-6.1403057080059407</v>
      </c>
      <c r="AG51">
        <f t="shared" si="23"/>
        <v>-0.12350240600890583</v>
      </c>
      <c r="AH51">
        <f t="shared" si="23"/>
        <v>0.1635180045583553</v>
      </c>
      <c r="AI51">
        <f t="shared" si="10"/>
        <v>0.75528322610389398</v>
      </c>
      <c r="AJ51">
        <f t="shared" si="11"/>
        <v>3.0358839846700238</v>
      </c>
      <c r="AK51">
        <f t="shared" si="2"/>
        <v>4441997.5997633329</v>
      </c>
      <c r="AL51">
        <f t="shared" si="3"/>
        <v>5467974.24811</v>
      </c>
      <c r="AM51">
        <f t="shared" si="12"/>
        <v>-1.0047072540868702</v>
      </c>
      <c r="AN51">
        <f t="shared" si="9"/>
        <v>-0.32181938812195526</v>
      </c>
      <c r="AO51" s="1">
        <v>77626.17248935283</v>
      </c>
      <c r="AP51">
        <f t="shared" si="13"/>
        <v>1.2248075869841253</v>
      </c>
      <c r="AQ51">
        <f t="shared" si="14"/>
        <v>3.0698729523690891</v>
      </c>
      <c r="AR51">
        <f t="shared" si="15"/>
        <v>-0.29911229536023687</v>
      </c>
      <c r="AS51">
        <f t="shared" si="16"/>
        <v>-2.5486395084952176</v>
      </c>
      <c r="AT51">
        <f t="shared" si="17"/>
        <v>0.39602666261132091</v>
      </c>
      <c r="AU51">
        <f t="shared" si="18"/>
        <v>71.271511893745981</v>
      </c>
      <c r="AV51">
        <f t="shared" si="19"/>
        <v>-30.709008280467572</v>
      </c>
      <c r="AW51">
        <f t="shared" si="20"/>
        <v>-94.272753914285772</v>
      </c>
      <c r="AX51">
        <f t="shared" si="21"/>
        <v>2472624.900824741</v>
      </c>
      <c r="AY51">
        <f t="shared" si="22"/>
        <v>8305173.3530400423</v>
      </c>
    </row>
    <row r="52" spans="1:51" x14ac:dyDescent="0.25">
      <c r="A52">
        <v>339.17576822000001</v>
      </c>
      <c r="B52">
        <v>385.595949588</v>
      </c>
      <c r="C52">
        <v>88.743851801900007</v>
      </c>
      <c r="D52">
        <v>317.95398287699999</v>
      </c>
      <c r="E52">
        <v>66.992502537199996</v>
      </c>
      <c r="F52">
        <v>147.41146500400001</v>
      </c>
      <c r="G52">
        <v>69.025986773900001</v>
      </c>
      <c r="H52">
        <v>0.62252962585500005</v>
      </c>
      <c r="I52">
        <v>5.6696494063999996</v>
      </c>
      <c r="J52">
        <v>1.4268344023299999</v>
      </c>
      <c r="K52">
        <v>4.3212773493299999</v>
      </c>
      <c r="L52">
        <v>0.97544027262099997</v>
      </c>
      <c r="M52">
        <v>1.73324767436</v>
      </c>
      <c r="N52">
        <v>1.5084829179899999</v>
      </c>
      <c r="O52">
        <v>4.7445074168900003</v>
      </c>
      <c r="P52">
        <v>17.736745469493002</v>
      </c>
      <c r="Q52">
        <v>-8.8686635192407994</v>
      </c>
      <c r="R52">
        <v>47669</v>
      </c>
      <c r="V52">
        <v>10800.602030599999</v>
      </c>
      <c r="W52">
        <v>6789.2094040900001</v>
      </c>
      <c r="X52">
        <v>2659738.5372600001</v>
      </c>
      <c r="Y52">
        <v>2616381.61925</v>
      </c>
      <c r="Z52">
        <v>8126921.7180199996</v>
      </c>
      <c r="AB52">
        <f t="shared" si="24"/>
        <v>2.6364630322611271</v>
      </c>
      <c r="AC52">
        <f t="shared" si="5"/>
        <v>3.5294561082503835</v>
      </c>
      <c r="AD52">
        <f t="shared" si="6"/>
        <v>-0.89299307598925637</v>
      </c>
      <c r="AE52">
        <f t="shared" si="7"/>
        <v>16.857924458739294</v>
      </c>
      <c r="AF52">
        <f t="shared" si="1"/>
        <v>-6.2319097024853738</v>
      </c>
      <c r="AG52">
        <f t="shared" si="23"/>
        <v>-3.5669935866977198E-2</v>
      </c>
      <c r="AH52">
        <f t="shared" si="23"/>
        <v>0.13406857107647951</v>
      </c>
      <c r="AI52">
        <f t="shared" si="10"/>
        <v>0.26605740316743776</v>
      </c>
      <c r="AJ52">
        <f t="shared" si="11"/>
        <v>3.0308264739111825</v>
      </c>
      <c r="AK52">
        <f t="shared" si="2"/>
        <v>4467680.6248433329</v>
      </c>
      <c r="AL52">
        <f t="shared" si="3"/>
        <v>5488861.639765</v>
      </c>
      <c r="AM52">
        <f t="shared" si="12"/>
        <v>-0.64597457357499821</v>
      </c>
      <c r="AN52">
        <f t="shared" si="9"/>
        <v>-0.44624043664009733</v>
      </c>
      <c r="AO52" s="1">
        <v>77626.17248935283</v>
      </c>
      <c r="AP52">
        <f t="shared" si="13"/>
        <v>1.2243011379987554</v>
      </c>
      <c r="AQ52">
        <f t="shared" si="14"/>
        <v>3.068426968442632</v>
      </c>
      <c r="AR52">
        <f t="shared" si="15"/>
        <v>-9.9169685061126847E-2</v>
      </c>
      <c r="AS52">
        <f t="shared" si="16"/>
        <v>-2.6478091935563444</v>
      </c>
      <c r="AT52">
        <f t="shared" si="17"/>
        <v>0.37273792753181345</v>
      </c>
      <c r="AU52">
        <f t="shared" si="18"/>
        <v>71.644249821277796</v>
      </c>
      <c r="AV52">
        <f t="shared" si="19"/>
        <v>-27.339315466868094</v>
      </c>
      <c r="AW52">
        <f t="shared" si="20"/>
        <v>-83.888692877298823</v>
      </c>
      <c r="AX52">
        <f t="shared" si="21"/>
        <v>2487503.1903702817</v>
      </c>
      <c r="AY52">
        <f t="shared" si="22"/>
        <v>8350847.8512256248</v>
      </c>
    </row>
    <row r="53" spans="1:51" x14ac:dyDescent="0.25">
      <c r="A53">
        <v>342.07736302699999</v>
      </c>
      <c r="B53">
        <v>388.83403539900002</v>
      </c>
      <c r="C53">
        <v>89.200676607700004</v>
      </c>
      <c r="D53">
        <v>320.97893107099998</v>
      </c>
      <c r="E53">
        <v>67.506959723899996</v>
      </c>
      <c r="F53">
        <v>148.91168272900001</v>
      </c>
      <c r="G53">
        <v>69.545027170300003</v>
      </c>
      <c r="H53">
        <v>0.62290063769299997</v>
      </c>
      <c r="I53">
        <v>5.7268788600100002</v>
      </c>
      <c r="J53">
        <v>1.43954780676</v>
      </c>
      <c r="K53">
        <v>4.3657302437899999</v>
      </c>
      <c r="L53">
        <v>0.98184377451799998</v>
      </c>
      <c r="M53">
        <v>1.75067120337</v>
      </c>
      <c r="N53">
        <v>1.5263789138699999</v>
      </c>
      <c r="O53">
        <v>4.7899860363200002</v>
      </c>
      <c r="P53">
        <v>17.860822664893</v>
      </c>
      <c r="Q53">
        <v>-8.9432488188707993</v>
      </c>
      <c r="R53">
        <v>47668</v>
      </c>
      <c r="V53">
        <v>10894.7720883</v>
      </c>
      <c r="W53">
        <v>6839.5456752</v>
      </c>
      <c r="X53">
        <v>2679461.3986200001</v>
      </c>
      <c r="Y53">
        <v>2637898.2149700001</v>
      </c>
      <c r="Z53">
        <v>8188311.3600599999</v>
      </c>
      <c r="AB53">
        <f t="shared" si="24"/>
        <v>2.6141996330424244</v>
      </c>
      <c r="AC53">
        <f t="shared" si="5"/>
        <v>3.5376555107355072</v>
      </c>
      <c r="AD53">
        <f t="shared" si="6"/>
        <v>-0.92345587769308279</v>
      </c>
      <c r="AE53">
        <f t="shared" si="7"/>
        <v>16.989422787212192</v>
      </c>
      <c r="AF53">
        <f t="shared" si="1"/>
        <v>-6.3162116994040751</v>
      </c>
      <c r="AG53">
        <f t="shared" si="23"/>
        <v>-3.0462801703826425E-2</v>
      </c>
      <c r="AH53">
        <f t="shared" si="23"/>
        <v>0.13149832847289744</v>
      </c>
      <c r="AI53">
        <f t="shared" si="10"/>
        <v>0.23165923139551528</v>
      </c>
      <c r="AJ53">
        <f t="shared" si="11"/>
        <v>3.0241478019406118</v>
      </c>
      <c r="AK53">
        <f t="shared" si="2"/>
        <v>4501890.32455</v>
      </c>
      <c r="AL53">
        <f t="shared" si="3"/>
        <v>5529631.5532649998</v>
      </c>
      <c r="AM53">
        <f t="shared" si="12"/>
        <v>-0.62552242521372881</v>
      </c>
      <c r="AN53">
        <f t="shared" si="9"/>
        <v>-0.45672268187717846</v>
      </c>
      <c r="AO53" s="1">
        <v>77626.17248935283</v>
      </c>
      <c r="AP53">
        <f t="shared" si="13"/>
        <v>1.2237083416209686</v>
      </c>
      <c r="AQ53">
        <f t="shared" si="14"/>
        <v>3.0667354978252948</v>
      </c>
      <c r="AR53">
        <f t="shared" si="15"/>
        <v>-0.11464628017776254</v>
      </c>
      <c r="AS53">
        <f t="shared" si="16"/>
        <v>-2.7624554737341067</v>
      </c>
      <c r="AT53">
        <f t="shared" si="17"/>
        <v>0.49489191294960833</v>
      </c>
      <c r="AU53">
        <f t="shared" si="18"/>
        <v>72.139141734227408</v>
      </c>
      <c r="AV53">
        <f t="shared" si="19"/>
        <v>-26.910524546725721</v>
      </c>
      <c r="AW53">
        <f t="shared" si="20"/>
        <v>-82.527460892542706</v>
      </c>
      <c r="AX53">
        <f t="shared" si="21"/>
        <v>2502705.391963637</v>
      </c>
      <c r="AY53">
        <f t="shared" si="22"/>
        <v>8397494.7420927398</v>
      </c>
    </row>
    <row r="54" spans="1:51" x14ac:dyDescent="0.25">
      <c r="A54">
        <v>344.11542116200002</v>
      </c>
      <c r="B54">
        <v>391.907012221</v>
      </c>
      <c r="C54">
        <v>89.410962701800003</v>
      </c>
      <c r="D54">
        <v>324.06186136700001</v>
      </c>
      <c r="E54">
        <v>67.994026368600004</v>
      </c>
      <c r="F54">
        <v>150.53074715299999</v>
      </c>
      <c r="G54">
        <v>70.267088217999998</v>
      </c>
      <c r="H54">
        <v>0.62910073050500004</v>
      </c>
      <c r="I54">
        <v>5.7862254239700004</v>
      </c>
      <c r="J54">
        <v>1.45203126004</v>
      </c>
      <c r="K54">
        <v>4.4111558995599998</v>
      </c>
      <c r="L54">
        <v>0.987945336969</v>
      </c>
      <c r="M54">
        <v>1.7696514510800001</v>
      </c>
      <c r="N54">
        <v>1.5448441801899999</v>
      </c>
      <c r="O54">
        <v>4.8109506954599999</v>
      </c>
      <c r="P54">
        <v>17.984736069893003</v>
      </c>
      <c r="Q54">
        <v>-9.0177330999507994</v>
      </c>
      <c r="R54">
        <v>47661</v>
      </c>
      <c r="V54">
        <v>10950.316614400001</v>
      </c>
      <c r="W54">
        <v>6864.6094881299996</v>
      </c>
      <c r="X54">
        <v>2701473.9395900001</v>
      </c>
      <c r="Y54">
        <v>2659839.0111099998</v>
      </c>
      <c r="Z54">
        <v>8218450.94001</v>
      </c>
      <c r="AB54">
        <f t="shared" si="24"/>
        <v>2.2421491286416351</v>
      </c>
      <c r="AC54">
        <f t="shared" si="5"/>
        <v>3.5435464655647539</v>
      </c>
      <c r="AD54">
        <f t="shared" si="6"/>
        <v>-1.3013973369231189</v>
      </c>
      <c r="AE54">
        <f t="shared" si="7"/>
        <v>17.237353027012457</v>
      </c>
      <c r="AF54">
        <f t="shared" si="1"/>
        <v>-6.7502189063048661</v>
      </c>
      <c r="AG54">
        <f t="shared" si="23"/>
        <v>-0.37794145923003608</v>
      </c>
      <c r="AH54">
        <f t="shared" si="23"/>
        <v>0.24793023980026518</v>
      </c>
      <c r="AI54">
        <f t="shared" si="10"/>
        <v>1.5243862932351822</v>
      </c>
      <c r="AJ54">
        <f t="shared" si="11"/>
        <v>3.0193666810029569</v>
      </c>
      <c r="AK54">
        <f t="shared" si="2"/>
        <v>4526587.9635699997</v>
      </c>
      <c r="AL54">
        <f t="shared" si="3"/>
        <v>5537794.4646600001</v>
      </c>
      <c r="AM54">
        <f t="shared" si="12"/>
        <v>-2.0495786121870219</v>
      </c>
      <c r="AN54">
        <f t="shared" si="9"/>
        <v>-0.17817802084847434</v>
      </c>
      <c r="AO54" s="1">
        <v>77626.17248935283</v>
      </c>
      <c r="AP54">
        <f t="shared" si="13"/>
        <v>1.2231292161223826</v>
      </c>
      <c r="AQ54">
        <f t="shared" si="14"/>
        <v>3.0650841252280263</v>
      </c>
      <c r="AR54">
        <f t="shared" si="15"/>
        <v>-0.79960731774437699</v>
      </c>
      <c r="AS54">
        <f t="shared" si="16"/>
        <v>-3.5620627914784837</v>
      </c>
      <c r="AT54">
        <f t="shared" si="17"/>
        <v>0.52454375986770552</v>
      </c>
      <c r="AU54">
        <f t="shared" si="18"/>
        <v>72.66368549409512</v>
      </c>
      <c r="AV54">
        <f t="shared" si="19"/>
        <v>-34.570671108149135</v>
      </c>
      <c r="AW54">
        <f t="shared" si="20"/>
        <v>-105.96201521206712</v>
      </c>
      <c r="AX54">
        <f t="shared" si="21"/>
        <v>2522953.199891944</v>
      </c>
      <c r="AY54">
        <f t="shared" si="22"/>
        <v>8459589.4705086853</v>
      </c>
    </row>
    <row r="55" spans="1:51" x14ac:dyDescent="0.25">
      <c r="A55">
        <v>346.03859971000003</v>
      </c>
      <c r="B55">
        <v>393.68880559000002</v>
      </c>
      <c r="C55">
        <v>88.652353648200005</v>
      </c>
      <c r="D55">
        <v>327.14477643700002</v>
      </c>
      <c r="E55">
        <v>68.504903548200005</v>
      </c>
      <c r="F55">
        <v>152.203413439</v>
      </c>
      <c r="G55">
        <v>70.858063704000003</v>
      </c>
      <c r="H55">
        <v>0.62985085873400004</v>
      </c>
      <c r="I55">
        <v>5.8359594719799999</v>
      </c>
      <c r="J55">
        <v>1.4565731205600001</v>
      </c>
      <c r="K55">
        <v>4.4569109795399999</v>
      </c>
      <c r="L55">
        <v>0.99405144133400003</v>
      </c>
      <c r="M55">
        <v>1.7915041597900001</v>
      </c>
      <c r="N55">
        <v>1.55887533536</v>
      </c>
      <c r="O55">
        <v>4.8256043448900003</v>
      </c>
      <c r="P55">
        <v>18.108507257793001</v>
      </c>
      <c r="Q55">
        <v>-9.1033178062807991</v>
      </c>
      <c r="R55">
        <v>47652</v>
      </c>
      <c r="V55">
        <v>10997.5722487</v>
      </c>
      <c r="W55">
        <v>6878.1951657099999</v>
      </c>
      <c r="X55">
        <v>2714459.2495400002</v>
      </c>
      <c r="Y55">
        <v>2685019.0758099998</v>
      </c>
      <c r="Z55">
        <v>8240330.4728100002</v>
      </c>
      <c r="AB55">
        <f t="shared" si="24"/>
        <v>2.1971359982858041</v>
      </c>
      <c r="AC55">
        <f t="shared" si="5"/>
        <v>3.5483030866841361</v>
      </c>
      <c r="AD55">
        <f t="shared" si="6"/>
        <v>-1.351167088398332</v>
      </c>
      <c r="AE55">
        <f t="shared" si="7"/>
        <v>17.376128591697732</v>
      </c>
      <c r="AF55">
        <f t="shared" si="1"/>
        <v>-6.8571176306106967</v>
      </c>
      <c r="AG55">
        <f t="shared" si="23"/>
        <v>-4.976975147521312E-2</v>
      </c>
      <c r="AH55">
        <f t="shared" si="23"/>
        <v>0.1387755646852753</v>
      </c>
      <c r="AI55">
        <f t="shared" si="10"/>
        <v>0.35863483307082455</v>
      </c>
      <c r="AJ55">
        <f t="shared" si="11"/>
        <v>3.0155166636199473</v>
      </c>
      <c r="AK55">
        <f t="shared" si="2"/>
        <v>4546602.9327199999</v>
      </c>
      <c r="AL55">
        <f t="shared" si="3"/>
        <v>5540591.3101350004</v>
      </c>
      <c r="AM55">
        <f t="shared" si="12"/>
        <v>-0.703664474848684</v>
      </c>
      <c r="AN55">
        <f t="shared" si="9"/>
        <v>-0.42129562938329324</v>
      </c>
      <c r="AO55" s="1">
        <v>77626.17248935283</v>
      </c>
      <c r="AP55">
        <f t="shared" si="13"/>
        <v>1.2226923821110884</v>
      </c>
      <c r="AQ55">
        <f t="shared" si="14"/>
        <v>3.063839207919568</v>
      </c>
      <c r="AR55">
        <f t="shared" si="15"/>
        <v>-0.1049423540378487</v>
      </c>
      <c r="AS55">
        <f t="shared" si="16"/>
        <v>-3.6670051455163324</v>
      </c>
      <c r="AT55">
        <f t="shared" si="17"/>
        <v>0.292616177684905</v>
      </c>
      <c r="AU55">
        <f t="shared" si="18"/>
        <v>72.956301671780025</v>
      </c>
      <c r="AV55">
        <f t="shared" si="19"/>
        <v>-28.117774729483799</v>
      </c>
      <c r="AW55">
        <f t="shared" si="20"/>
        <v>-86.148340655642485</v>
      </c>
      <c r="AX55">
        <f t="shared" si="21"/>
        <v>2537587.8238567868</v>
      </c>
      <c r="AY55">
        <f t="shared" si="22"/>
        <v>8504445.8591063116</v>
      </c>
    </row>
    <row r="56" spans="1:51" x14ac:dyDescent="0.25">
      <c r="A56">
        <v>345.29923169</v>
      </c>
      <c r="B56">
        <v>396.04608095200001</v>
      </c>
      <c r="C56">
        <v>88.423822272300001</v>
      </c>
      <c r="D56">
        <v>330.43571615600001</v>
      </c>
      <c r="E56">
        <v>69.055834200899994</v>
      </c>
      <c r="F56">
        <v>153.87843437800001</v>
      </c>
      <c r="G56">
        <v>71.414397834200003</v>
      </c>
      <c r="H56">
        <v>0.63382601869199995</v>
      </c>
      <c r="I56">
        <v>5.9049640175400002</v>
      </c>
      <c r="J56">
        <v>1.46991320406</v>
      </c>
      <c r="K56">
        <v>4.5072684496099997</v>
      </c>
      <c r="L56">
        <v>1.0004226147999999</v>
      </c>
      <c r="M56">
        <v>1.8155683392599999</v>
      </c>
      <c r="N56">
        <v>1.56656075171</v>
      </c>
      <c r="O56">
        <v>4.7534660715200001</v>
      </c>
      <c r="P56">
        <v>18.232181695293001</v>
      </c>
      <c r="Q56">
        <v>-9.237605432850799</v>
      </c>
      <c r="R56">
        <v>47620</v>
      </c>
      <c r="V56">
        <v>10835.1393446</v>
      </c>
      <c r="W56">
        <v>6760.6207720900002</v>
      </c>
      <c r="X56">
        <v>2719417.7617000001</v>
      </c>
      <c r="Y56">
        <v>2686429.3889899999</v>
      </c>
      <c r="Z56">
        <v>8108161.1463599997</v>
      </c>
      <c r="AB56">
        <f t="shared" si="24"/>
        <v>1.9585975905082376</v>
      </c>
      <c r="AC56">
        <f t="shared" si="5"/>
        <v>3.5383195832219272</v>
      </c>
      <c r="AD56">
        <f t="shared" si="6"/>
        <v>-1.5797219927136896</v>
      </c>
      <c r="AE56">
        <f t="shared" si="7"/>
        <v>17.579315831790254</v>
      </c>
      <c r="AF56">
        <f t="shared" si="1"/>
        <v>-7.1574932571382632</v>
      </c>
      <c r="AG56">
        <f t="shared" si="23"/>
        <v>-0.22855490431535763</v>
      </c>
      <c r="AH56">
        <f t="shared" si="23"/>
        <v>0.20318724009252165</v>
      </c>
      <c r="AI56">
        <f t="shared" si="10"/>
        <v>1.1248487070904885</v>
      </c>
      <c r="AJ56">
        <f t="shared" si="11"/>
        <v>3.0236081185965911</v>
      </c>
      <c r="AK56">
        <f t="shared" si="2"/>
        <v>4504669.4323499994</v>
      </c>
      <c r="AL56">
        <f t="shared" si="3"/>
        <v>5405237.5710149994</v>
      </c>
      <c r="AM56">
        <f t="shared" si="12"/>
        <v>-1.3998063607004936</v>
      </c>
      <c r="AN56">
        <f t="shared" si="9"/>
        <v>-0.24701727295782527</v>
      </c>
      <c r="AO56" s="1">
        <v>77626.17248935283</v>
      </c>
      <c r="AP56">
        <f t="shared" si="13"/>
        <v>1.2229064750372465</v>
      </c>
      <c r="AQ56">
        <f t="shared" si="14"/>
        <v>3.0644492670629888</v>
      </c>
      <c r="AR56">
        <f t="shared" si="15"/>
        <v>0.83271377041029249</v>
      </c>
      <c r="AS56">
        <f t="shared" si="16"/>
        <v>-2.8342913751060399</v>
      </c>
      <c r="AT56">
        <f t="shared" si="17"/>
        <v>-0.74028957419898123</v>
      </c>
      <c r="AU56">
        <f t="shared" si="18"/>
        <v>72.216012097581043</v>
      </c>
      <c r="AV56">
        <f t="shared" si="19"/>
        <v>-34.089053946468873</v>
      </c>
      <c r="AW56">
        <f t="shared" si="20"/>
        <v>-104.4641763811272</v>
      </c>
      <c r="AX56">
        <f t="shared" si="21"/>
        <v>2549439.4382916046</v>
      </c>
      <c r="AY56">
        <f t="shared" si="22"/>
        <v>8540757.2792925164</v>
      </c>
    </row>
    <row r="57" spans="1:51" x14ac:dyDescent="0.25">
      <c r="A57">
        <v>344.10640709699999</v>
      </c>
      <c r="B57">
        <v>396.04470940800002</v>
      </c>
      <c r="C57">
        <v>86.928991252200007</v>
      </c>
      <c r="D57">
        <v>333.94906796100003</v>
      </c>
      <c r="E57">
        <v>69.483768928499998</v>
      </c>
      <c r="F57">
        <v>155.98623520300001</v>
      </c>
      <c r="G57">
        <v>72.223717384599993</v>
      </c>
      <c r="H57">
        <v>0.64741114942</v>
      </c>
      <c r="I57">
        <v>5.9769156903000003</v>
      </c>
      <c r="J57">
        <v>1.4920643408700001</v>
      </c>
      <c r="K57">
        <v>4.5622800840700002</v>
      </c>
      <c r="L57">
        <v>1.0062594149699999</v>
      </c>
      <c r="M57">
        <v>1.84509159032</v>
      </c>
      <c r="N57">
        <v>1.57894255678</v>
      </c>
      <c r="O57">
        <v>4.6590422476500004</v>
      </c>
      <c r="P57">
        <v>18.355993127693001</v>
      </c>
      <c r="Q57">
        <v>-9.4233524347308002</v>
      </c>
      <c r="R57">
        <v>47583</v>
      </c>
      <c r="V57">
        <v>10583.045549300001</v>
      </c>
      <c r="W57">
        <v>6580.29516969</v>
      </c>
      <c r="X57">
        <v>2681683.9473299999</v>
      </c>
      <c r="Y57">
        <v>2671188.6991400002</v>
      </c>
      <c r="Z57">
        <v>7908041.2884200001</v>
      </c>
      <c r="AB57">
        <f t="shared" si="24"/>
        <v>1.1433912874799113</v>
      </c>
      <c r="AC57">
        <f t="shared" si="5"/>
        <v>3.5180239919812486</v>
      </c>
      <c r="AD57">
        <f t="shared" si="6"/>
        <v>-2.3746327045013373</v>
      </c>
      <c r="AE57">
        <f t="shared" si="7"/>
        <v>17.97486269853303</v>
      </c>
      <c r="AF57">
        <f t="shared" si="1"/>
        <v>-8.0346052763665892</v>
      </c>
      <c r="AG57">
        <f t="shared" si="23"/>
        <v>-0.79491071178764772</v>
      </c>
      <c r="AH57">
        <f t="shared" si="23"/>
        <v>0.39554686674277661</v>
      </c>
      <c r="AI57">
        <f t="shared" si="10"/>
        <v>2.0096498762170114</v>
      </c>
      <c r="AJ57">
        <f t="shared" si="11"/>
        <v>3.0401852273811709</v>
      </c>
      <c r="AK57">
        <f t="shared" si="2"/>
        <v>4420304.6449633334</v>
      </c>
      <c r="AL57">
        <f t="shared" si="3"/>
        <v>5231604.9651849996</v>
      </c>
      <c r="AM57">
        <f t="shared" si="12"/>
        <v>-3.5438475665663338</v>
      </c>
      <c r="AN57">
        <f t="shared" si="9"/>
        <v>-0.10847806366122997</v>
      </c>
      <c r="AO57" s="1">
        <v>77626.17248935283</v>
      </c>
      <c r="AP57">
        <f t="shared" si="13"/>
        <v>1.2241505965240054</v>
      </c>
      <c r="AQ57">
        <f t="shared" si="14"/>
        <v>3.0679973101230704</v>
      </c>
      <c r="AR57">
        <f t="shared" si="15"/>
        <v>5.0938231691177807</v>
      </c>
      <c r="AS57">
        <f t="shared" si="16"/>
        <v>2.2595317940117408</v>
      </c>
      <c r="AT57">
        <f t="shared" si="17"/>
        <v>-2.5346819012605581</v>
      </c>
      <c r="AU57">
        <f t="shared" si="18"/>
        <v>69.681330196320488</v>
      </c>
      <c r="AV57">
        <f t="shared" si="19"/>
        <v>-38.966426937924396</v>
      </c>
      <c r="AW57">
        <f t="shared" si="20"/>
        <v>-119.54889303065922</v>
      </c>
      <c r="AX57">
        <f t="shared" si="21"/>
        <v>2524594.6435897639</v>
      </c>
      <c r="AY57">
        <f t="shared" si="22"/>
        <v>8464621.528123565</v>
      </c>
    </row>
    <row r="58" spans="1:51" x14ac:dyDescent="0.25">
      <c r="A58">
        <v>341.94200073299999</v>
      </c>
      <c r="B58">
        <v>391.25733339700002</v>
      </c>
      <c r="C58">
        <v>83.173890009100006</v>
      </c>
      <c r="D58">
        <v>338.03718551200001</v>
      </c>
      <c r="E58">
        <v>70.031315495900003</v>
      </c>
      <c r="F58">
        <v>157.50120595300001</v>
      </c>
      <c r="G58">
        <v>72.827750421600001</v>
      </c>
      <c r="H58">
        <v>0.65200140395999995</v>
      </c>
      <c r="I58">
        <v>6.0359955270999999</v>
      </c>
      <c r="J58">
        <v>1.51736137075</v>
      </c>
      <c r="K58">
        <v>4.6268375863799998</v>
      </c>
      <c r="L58">
        <v>1.01168316722</v>
      </c>
      <c r="M58">
        <v>1.8680696886299999</v>
      </c>
      <c r="N58">
        <v>1.58359596762</v>
      </c>
      <c r="O58">
        <v>4.53549121026</v>
      </c>
      <c r="P58">
        <v>18.479926995493003</v>
      </c>
      <c r="Q58">
        <v>-9.6081189382607999</v>
      </c>
      <c r="R58">
        <v>47539</v>
      </c>
      <c r="V58">
        <v>10326.632457600001</v>
      </c>
      <c r="W58">
        <v>6386.7905296700001</v>
      </c>
      <c r="X58">
        <v>2644143.8773599998</v>
      </c>
      <c r="Y58">
        <v>2651190.4403400002</v>
      </c>
      <c r="Z58">
        <v>7690327.3465400003</v>
      </c>
      <c r="AB58">
        <f t="shared" si="24"/>
        <v>0.86794274683392736</v>
      </c>
      <c r="AC58">
        <f t="shared" si="5"/>
        <v>3.4956237868706728</v>
      </c>
      <c r="AD58">
        <f t="shared" si="6"/>
        <v>-2.6276810400367454</v>
      </c>
      <c r="AE58">
        <f t="shared" si="7"/>
        <v>18.190612746548361</v>
      </c>
      <c r="AF58">
        <f t="shared" si="1"/>
        <v>-8.3720207509125739</v>
      </c>
      <c r="AG58">
        <f t="shared" si="23"/>
        <v>-0.25304833553540806</v>
      </c>
      <c r="AH58">
        <f t="shared" si="23"/>
        <v>0.21575004801533026</v>
      </c>
      <c r="AI58">
        <f t="shared" si="10"/>
        <v>1.172877308084898</v>
      </c>
      <c r="AJ58">
        <f t="shared" si="11"/>
        <v>3.0586830407514718</v>
      </c>
      <c r="AK58">
        <f t="shared" si="2"/>
        <v>4328553.8880799999</v>
      </c>
      <c r="AL58">
        <f t="shared" si="3"/>
        <v>5042660.18769</v>
      </c>
      <c r="AM58">
        <f t="shared" si="12"/>
        <v>-1.4628887922591101</v>
      </c>
      <c r="AN58">
        <f t="shared" si="9"/>
        <v>-0.2370669608156227</v>
      </c>
      <c r="AO58" s="1">
        <v>77626.17248935283</v>
      </c>
      <c r="AP58">
        <f t="shared" si="13"/>
        <v>1.2259161374657563</v>
      </c>
      <c r="AQ58">
        <f t="shared" si="14"/>
        <v>3.073040903006512</v>
      </c>
      <c r="AR58">
        <f t="shared" si="15"/>
        <v>1.94065421704487</v>
      </c>
      <c r="AS58">
        <f t="shared" si="16"/>
        <v>4.2001860110566103</v>
      </c>
      <c r="AT58">
        <f t="shared" si="17"/>
        <v>-1.6546097393713046</v>
      </c>
      <c r="AU58">
        <f t="shared" si="18"/>
        <v>68.026720456949178</v>
      </c>
      <c r="AV58">
        <f t="shared" si="19"/>
        <v>-35.374301688481296</v>
      </c>
      <c r="AW58">
        <f t="shared" si="20"/>
        <v>-108.70667600399531</v>
      </c>
      <c r="AX58">
        <f t="shared" si="21"/>
        <v>2474658.5165966828</v>
      </c>
      <c r="AY58">
        <f t="shared" si="22"/>
        <v>8311417.4464172535</v>
      </c>
    </row>
    <row r="59" spans="1:51" x14ac:dyDescent="0.25">
      <c r="A59">
        <v>334.31478931800001</v>
      </c>
      <c r="B59">
        <v>383.82652015600002</v>
      </c>
      <c r="C59">
        <v>74.603317546699998</v>
      </c>
      <c r="D59">
        <v>342.48762801200002</v>
      </c>
      <c r="E59">
        <v>70.549571771399997</v>
      </c>
      <c r="F59">
        <v>159.181575783</v>
      </c>
      <c r="G59">
        <v>73.536057304799996</v>
      </c>
      <c r="H59">
        <v>0.65695245660699997</v>
      </c>
      <c r="I59">
        <v>6.1344329857200002</v>
      </c>
      <c r="J59">
        <v>1.56581569241</v>
      </c>
      <c r="K59">
        <v>4.69692666062</v>
      </c>
      <c r="L59">
        <v>1.01758744578</v>
      </c>
      <c r="M59">
        <v>1.8919281052200001</v>
      </c>
      <c r="N59">
        <v>1.5936150928899999</v>
      </c>
      <c r="O59">
        <v>4.23341918691</v>
      </c>
      <c r="P59">
        <v>18.603839108793</v>
      </c>
      <c r="Q59">
        <v>-9.8475482824607994</v>
      </c>
      <c r="R59">
        <v>47451</v>
      </c>
      <c r="V59">
        <v>9855.6242105300007</v>
      </c>
      <c r="W59">
        <v>6068.7734440599997</v>
      </c>
      <c r="X59">
        <v>2598916.9350100001</v>
      </c>
      <c r="Y59">
        <v>2612030.9264199999</v>
      </c>
      <c r="Z59">
        <v>7333494.1342399996</v>
      </c>
      <c r="AB59">
        <f t="shared" si="24"/>
        <v>0.57084370485410707</v>
      </c>
      <c r="AC59">
        <f t="shared" si="5"/>
        <v>3.4589731810090134</v>
      </c>
      <c r="AD59">
        <f t="shared" si="6"/>
        <v>-2.8881294761549063</v>
      </c>
      <c r="AE59">
        <f t="shared" si="7"/>
        <v>18.413557873841633</v>
      </c>
      <c r="AF59">
        <f t="shared" si="1"/>
        <v>-8.7310758495423926</v>
      </c>
      <c r="AG59">
        <f t="shared" si="23"/>
        <v>-0.26044843611816093</v>
      </c>
      <c r="AH59">
        <f t="shared" si="23"/>
        <v>0.22294512729327209</v>
      </c>
      <c r="AI59">
        <f t="shared" si="10"/>
        <v>1.1682176653968996</v>
      </c>
      <c r="AJ59">
        <f t="shared" si="11"/>
        <v>3.0894143412404453</v>
      </c>
      <c r="AK59">
        <f t="shared" si="2"/>
        <v>4181480.6652233335</v>
      </c>
      <c r="AL59">
        <f t="shared" si="3"/>
        <v>4728020.2035249993</v>
      </c>
      <c r="AM59">
        <f t="shared" si="12"/>
        <v>-1.456623756542031</v>
      </c>
      <c r="AN59">
        <f t="shared" si="9"/>
        <v>-0.23707912469224438</v>
      </c>
      <c r="AO59" s="1">
        <v>77626.17248935283</v>
      </c>
      <c r="AP59">
        <f t="shared" si="13"/>
        <v>1.2283747257733126</v>
      </c>
      <c r="AQ59">
        <f t="shared" si="14"/>
        <v>3.0800810594263455</v>
      </c>
      <c r="AR59">
        <f t="shared" si="15"/>
        <v>3.0993919947962731</v>
      </c>
      <c r="AS59">
        <f t="shared" si="16"/>
        <v>7.299578005852883</v>
      </c>
      <c r="AT59">
        <f t="shared" si="17"/>
        <v>-2.6530946129317963</v>
      </c>
      <c r="AU59">
        <f t="shared" si="18"/>
        <v>65.373625844017383</v>
      </c>
      <c r="AV59">
        <f t="shared" si="19"/>
        <v>-36.492151847804415</v>
      </c>
      <c r="AW59">
        <f t="shared" si="20"/>
        <v>-112.39878572413247</v>
      </c>
      <c r="AX59">
        <f t="shared" si="21"/>
        <v>2420399.5530258487</v>
      </c>
      <c r="AY59">
        <f t="shared" si="22"/>
        <v>8144677.1750988821</v>
      </c>
    </row>
    <row r="60" spans="1:51" x14ac:dyDescent="0.25">
      <c r="A60">
        <v>329.39197063400002</v>
      </c>
      <c r="B60">
        <v>378.58161071699999</v>
      </c>
      <c r="C60">
        <v>68.459466547399998</v>
      </c>
      <c r="D60">
        <v>349.77574619299997</v>
      </c>
      <c r="E60">
        <v>71.2986840624</v>
      </c>
      <c r="F60">
        <v>161.41299816</v>
      </c>
      <c r="G60">
        <v>74.257413549199995</v>
      </c>
      <c r="H60">
        <v>0.66754180867900004</v>
      </c>
      <c r="I60">
        <v>6.2696744633700003</v>
      </c>
      <c r="J60">
        <v>1.64839963418</v>
      </c>
      <c r="K60">
        <v>4.8086090502800003</v>
      </c>
      <c r="L60">
        <v>1.02921701276</v>
      </c>
      <c r="M60">
        <v>1.9284868954100001</v>
      </c>
      <c r="N60">
        <v>1.5859125897599999</v>
      </c>
      <c r="O60">
        <v>4.04770395242</v>
      </c>
      <c r="P60">
        <v>18.728528615693001</v>
      </c>
      <c r="Q60">
        <v>-10.1276976607208</v>
      </c>
      <c r="R60">
        <v>47399</v>
      </c>
      <c r="V60">
        <v>9251.8253331600008</v>
      </c>
      <c r="W60">
        <v>5661.6181747199998</v>
      </c>
      <c r="X60">
        <v>2495521.97059</v>
      </c>
      <c r="Y60">
        <v>2531325.89493</v>
      </c>
      <c r="Z60">
        <v>6866064.0537599996</v>
      </c>
      <c r="AB60">
        <f t="shared" si="24"/>
        <v>-6.45941666629124E-2</v>
      </c>
      <c r="AC60">
        <f t="shared" si="5"/>
        <v>3.4030687074175132</v>
      </c>
      <c r="AD60">
        <f t="shared" si="6"/>
        <v>-3.4676628740804256</v>
      </c>
      <c r="AE60">
        <f t="shared" si="7"/>
        <v>18.750060004580639</v>
      </c>
      <c r="AF60">
        <f t="shared" si="1"/>
        <v>-9.4288584745094131</v>
      </c>
      <c r="AG60">
        <f t="shared" si="23"/>
        <v>-0.57953339792551928</v>
      </c>
      <c r="AH60">
        <f t="shared" si="23"/>
        <v>0.33650213073900659</v>
      </c>
      <c r="AI60">
        <f t="shared" si="10"/>
        <v>1.7222280187432437</v>
      </c>
      <c r="AJ60">
        <f t="shared" si="11"/>
        <v>3.1374364649693685</v>
      </c>
      <c r="AK60">
        <f t="shared" si="2"/>
        <v>3964303.9730933332</v>
      </c>
      <c r="AL60">
        <f t="shared" si="3"/>
        <v>4352640.1209999993</v>
      </c>
      <c r="AM60">
        <f t="shared" si="12"/>
        <v>-2.5217551065519626</v>
      </c>
      <c r="AN60">
        <f t="shared" si="9"/>
        <v>-0.14638404259464333</v>
      </c>
      <c r="AO60" s="1">
        <v>77626.17248935283</v>
      </c>
      <c r="AP60">
        <f t="shared" si="13"/>
        <v>1.2322725376015953</v>
      </c>
      <c r="AQ60">
        <f t="shared" si="14"/>
        <v>3.0912825599196405</v>
      </c>
      <c r="AR60">
        <f t="shared" si="15"/>
        <v>9.0288200720343674</v>
      </c>
      <c r="AS60">
        <f t="shared" si="16"/>
        <v>16.32839807788725</v>
      </c>
      <c r="AT60">
        <f t="shared" si="17"/>
        <v>-5.2425230421131701</v>
      </c>
      <c r="AU60">
        <f t="shared" si="18"/>
        <v>60.131102801904213</v>
      </c>
      <c r="AV60">
        <f t="shared" si="19"/>
        <v>-41.070003806267628</v>
      </c>
      <c r="AW60">
        <f t="shared" si="20"/>
        <v>-126.95898650214836</v>
      </c>
      <c r="AX60">
        <f t="shared" si="21"/>
        <v>2333542.0955822757</v>
      </c>
      <c r="AY60">
        <f t="shared" si="22"/>
        <v>7877148.7055113353</v>
      </c>
    </row>
    <row r="61" spans="1:51" x14ac:dyDescent="0.25">
      <c r="A61">
        <v>327.19347351200003</v>
      </c>
      <c r="B61">
        <v>372.19249377300002</v>
      </c>
      <c r="C61">
        <v>63.794850081</v>
      </c>
      <c r="D61">
        <v>357.43533419599999</v>
      </c>
      <c r="E61">
        <v>71.828734812799993</v>
      </c>
      <c r="F61">
        <v>162.321220367</v>
      </c>
      <c r="G61">
        <v>74.421842024100002</v>
      </c>
      <c r="H61">
        <v>0.676611784306</v>
      </c>
      <c r="I61">
        <v>6.30361796552</v>
      </c>
      <c r="J61">
        <v>1.6965260503799999</v>
      </c>
      <c r="K61">
        <v>4.9279114581199996</v>
      </c>
      <c r="L61">
        <v>1.03947217734</v>
      </c>
      <c r="M61">
        <v>1.95201242064</v>
      </c>
      <c r="N61">
        <v>1.5526120827000001</v>
      </c>
      <c r="O61">
        <v>3.95113971939</v>
      </c>
      <c r="P61">
        <v>18.857174771793002</v>
      </c>
      <c r="Q61">
        <v>-10.3764045185208</v>
      </c>
      <c r="R61">
        <v>47367</v>
      </c>
      <c r="V61">
        <v>8882.6586473400002</v>
      </c>
      <c r="W61">
        <v>5412.89311834</v>
      </c>
      <c r="X61">
        <v>2395033.6713800002</v>
      </c>
      <c r="Y61">
        <v>2494153.0601400002</v>
      </c>
      <c r="Z61">
        <v>6573438.7757599996</v>
      </c>
      <c r="AB61">
        <f t="shared" si="24"/>
        <v>-0.60885843967459774</v>
      </c>
      <c r="AC61">
        <f t="shared" si="5"/>
        <v>3.3648940692428946</v>
      </c>
      <c r="AD61">
        <f t="shared" si="6"/>
        <v>-3.9737525089174923</v>
      </c>
      <c r="AE61">
        <f t="shared" si="7"/>
        <v>19.060127585017867</v>
      </c>
      <c r="AF61">
        <f t="shared" si="1"/>
        <v>-10.037445825571098</v>
      </c>
      <c r="AG61">
        <f t="shared" si="23"/>
        <v>-0.5060896348370667</v>
      </c>
      <c r="AH61">
        <f t="shared" si="23"/>
        <v>0.31006758043722726</v>
      </c>
      <c r="AI61">
        <f t="shared" si="10"/>
        <v>1.6321913891269384</v>
      </c>
      <c r="AJ61">
        <f t="shared" si="11"/>
        <v>3.171051717771554</v>
      </c>
      <c r="AK61">
        <f t="shared" si="2"/>
        <v>3820875.1690933332</v>
      </c>
      <c r="AL61">
        <f t="shared" si="3"/>
        <v>4128845.4099999992</v>
      </c>
      <c r="AM61">
        <f t="shared" si="12"/>
        <v>-2.2899339602253894</v>
      </c>
      <c r="AN61">
        <f t="shared" si="9"/>
        <v>-0.1586777431050673</v>
      </c>
      <c r="AO61" s="1">
        <v>77626.17248935283</v>
      </c>
      <c r="AP61">
        <f t="shared" si="13"/>
        <v>1.236307246757695</v>
      </c>
      <c r="AQ61">
        <f t="shared" si="14"/>
        <v>3.1029296250465088</v>
      </c>
      <c r="AR61">
        <f t="shared" si="15"/>
        <v>5.3509133106453195</v>
      </c>
      <c r="AS61">
        <f t="shared" si="16"/>
        <v>21.679311388532568</v>
      </c>
      <c r="AT61">
        <f t="shared" si="17"/>
        <v>-3.2783614386714368</v>
      </c>
      <c r="AU61">
        <f t="shared" si="18"/>
        <v>56.852741363232774</v>
      </c>
      <c r="AV61">
        <f t="shared" si="19"/>
        <v>-39.875632485248467</v>
      </c>
      <c r="AW61">
        <f t="shared" si="20"/>
        <v>-123.7312813559444</v>
      </c>
      <c r="AX61">
        <f t="shared" si="21"/>
        <v>2205573.5556632481</v>
      </c>
      <c r="AY61">
        <f t="shared" si="22"/>
        <v>7481561.3254071763</v>
      </c>
    </row>
    <row r="62" spans="1:51" x14ac:dyDescent="0.25">
      <c r="A62">
        <v>325.01740878700002</v>
      </c>
      <c r="B62">
        <v>366.95149423800001</v>
      </c>
      <c r="C62">
        <v>59.336971674700003</v>
      </c>
      <c r="D62">
        <v>362.27244850300002</v>
      </c>
      <c r="E62">
        <v>72.290296296099996</v>
      </c>
      <c r="F62">
        <v>163.87058754899999</v>
      </c>
      <c r="G62">
        <v>75.025401590599998</v>
      </c>
      <c r="H62">
        <v>0.68488369175999997</v>
      </c>
      <c r="I62">
        <v>6.3314290766900001</v>
      </c>
      <c r="J62">
        <v>1.71236717441</v>
      </c>
      <c r="K62">
        <v>5.0048002442100001</v>
      </c>
      <c r="L62">
        <v>1.0462364023299999</v>
      </c>
      <c r="M62">
        <v>1.9725489352700001</v>
      </c>
      <c r="N62">
        <v>1.56571358017</v>
      </c>
      <c r="O62">
        <v>3.8646146728000002</v>
      </c>
      <c r="P62">
        <v>18.986714939393</v>
      </c>
      <c r="Q62">
        <v>-10.5406866466208</v>
      </c>
      <c r="R62">
        <v>47341</v>
      </c>
      <c r="V62">
        <v>8752.2480307099995</v>
      </c>
      <c r="W62">
        <v>5317.04277241</v>
      </c>
      <c r="X62">
        <v>2372719.87585</v>
      </c>
      <c r="Y62">
        <v>2495217.0619600001</v>
      </c>
      <c r="Z62">
        <v>6469670.88325</v>
      </c>
      <c r="AB62">
        <f t="shared" si="24"/>
        <v>-1.1052328382417986</v>
      </c>
      <c r="AC62">
        <f t="shared" si="5"/>
        <v>3.3536042469442062</v>
      </c>
      <c r="AD62">
        <f t="shared" si="6"/>
        <v>-4.4588370851860049</v>
      </c>
      <c r="AE62">
        <f t="shared" si="7"/>
        <v>19.355125885473598</v>
      </c>
      <c r="AF62">
        <f t="shared" si="1"/>
        <v>-10.598590307938299</v>
      </c>
      <c r="AG62">
        <f t="shared" si="23"/>
        <v>-0.48508457626851254</v>
      </c>
      <c r="AH62">
        <f t="shared" si="23"/>
        <v>0.29499830045573106</v>
      </c>
      <c r="AI62">
        <f t="shared" si="10"/>
        <v>1.644363969280924</v>
      </c>
      <c r="AJ62">
        <f t="shared" si="11"/>
        <v>3.1811246750486921</v>
      </c>
      <c r="AK62">
        <f t="shared" si="2"/>
        <v>3779202.60702</v>
      </c>
      <c r="AL62">
        <f t="shared" si="3"/>
        <v>4035702.4143449999</v>
      </c>
      <c r="AM62">
        <f t="shared" si="12"/>
        <v>-2.319475064123993</v>
      </c>
      <c r="AN62">
        <f t="shared" si="9"/>
        <v>-0.15642632299325729</v>
      </c>
      <c r="AO62" s="1">
        <v>77626.17248935283</v>
      </c>
      <c r="AP62">
        <f t="shared" si="13"/>
        <v>1.238455069491206</v>
      </c>
      <c r="AQ62">
        <f t="shared" si="14"/>
        <v>3.1091515431289589</v>
      </c>
      <c r="AR62">
        <f t="shared" si="15"/>
        <v>1.5807422551954589</v>
      </c>
      <c r="AS62">
        <f t="shared" si="16"/>
        <v>23.260053643728028</v>
      </c>
      <c r="AT62">
        <f t="shared" si="17"/>
        <v>-0.96130922637931149</v>
      </c>
      <c r="AU62">
        <f t="shared" si="18"/>
        <v>55.89143213685346</v>
      </c>
      <c r="AV62">
        <f t="shared" si="19"/>
        <v>-37.544738175167666</v>
      </c>
      <c r="AW62">
        <f t="shared" si="20"/>
        <v>-116.73228063369527</v>
      </c>
      <c r="AX62">
        <f t="shared" si="21"/>
        <v>2121254.4391505541</v>
      </c>
      <c r="AY62">
        <f t="shared" si="22"/>
        <v>7219924.8072219072</v>
      </c>
    </row>
    <row r="63" spans="1:51" x14ac:dyDescent="0.25">
      <c r="A63">
        <v>323.91650065200002</v>
      </c>
      <c r="B63">
        <v>363.85977556099999</v>
      </c>
      <c r="C63">
        <v>56.421024884799998</v>
      </c>
      <c r="D63">
        <v>366.67872148100003</v>
      </c>
      <c r="E63">
        <v>72.655641082700001</v>
      </c>
      <c r="F63">
        <v>164.66685898899999</v>
      </c>
      <c r="G63">
        <v>75.397458475700006</v>
      </c>
      <c r="H63">
        <v>0.686614227962</v>
      </c>
      <c r="I63">
        <v>6.3562834096699996</v>
      </c>
      <c r="J63">
        <v>1.72722969831</v>
      </c>
      <c r="K63">
        <v>5.0762470528000003</v>
      </c>
      <c r="L63">
        <v>1.0506744537399999</v>
      </c>
      <c r="M63">
        <v>1.9827052574899999</v>
      </c>
      <c r="N63">
        <v>1.57576715082</v>
      </c>
      <c r="O63">
        <v>3.7967968126399998</v>
      </c>
      <c r="P63">
        <v>19.116202277393</v>
      </c>
      <c r="Q63">
        <v>-10.683994571520801</v>
      </c>
      <c r="R63">
        <v>47317</v>
      </c>
      <c r="V63">
        <v>8655.3966691700007</v>
      </c>
      <c r="W63">
        <v>5245.8314743999999</v>
      </c>
      <c r="X63">
        <v>2350546.63215</v>
      </c>
      <c r="Y63">
        <v>2495441.8254999998</v>
      </c>
      <c r="Z63">
        <v>6391782.0654199999</v>
      </c>
      <c r="AB63">
        <f t="shared" si="24"/>
        <v>-1.2090775525647413</v>
      </c>
      <c r="AC63">
        <f t="shared" si="5"/>
        <v>3.34452206798451</v>
      </c>
      <c r="AD63">
        <f t="shared" si="6"/>
        <v>-4.5535996205492513</v>
      </c>
      <c r="AE63">
        <f t="shared" si="7"/>
        <v>19.519228128247914</v>
      </c>
      <c r="AF63">
        <f t="shared" si="1"/>
        <v>-10.767178691261241</v>
      </c>
      <c r="AG63">
        <f t="shared" si="23"/>
        <v>-9.4762535363246414E-2</v>
      </c>
      <c r="AH63">
        <f t="shared" si="23"/>
        <v>0.16410224277431595</v>
      </c>
      <c r="AI63">
        <f t="shared" si="10"/>
        <v>0.57746033059139845</v>
      </c>
      <c r="AJ63">
        <f t="shared" si="11"/>
        <v>3.1892721897602341</v>
      </c>
      <c r="AK63">
        <f t="shared" si="2"/>
        <v>3745923.5076899999</v>
      </c>
      <c r="AL63">
        <f t="shared" si="3"/>
        <v>3968787.8365949998</v>
      </c>
      <c r="AM63">
        <f t="shared" si="12"/>
        <v>-0.85755472111569397</v>
      </c>
      <c r="AN63">
        <f t="shared" si="9"/>
        <v>-0.35508462063639168</v>
      </c>
      <c r="AO63" s="1">
        <v>77626.17248935283</v>
      </c>
      <c r="AP63">
        <f t="shared" si="13"/>
        <v>1.239342645204665</v>
      </c>
      <c r="AQ63">
        <f t="shared" si="14"/>
        <v>3.1117271486627174</v>
      </c>
      <c r="AR63">
        <f t="shared" si="15"/>
        <v>0.29543761826902709</v>
      </c>
      <c r="AS63">
        <f t="shared" si="16"/>
        <v>23.555491261997055</v>
      </c>
      <c r="AT63">
        <f t="shared" si="17"/>
        <v>-0.51161543506626417</v>
      </c>
      <c r="AU63">
        <f t="shared" si="18"/>
        <v>55.379816701787199</v>
      </c>
      <c r="AV63">
        <f t="shared" si="19"/>
        <v>-31.323193765423426</v>
      </c>
      <c r="AW63">
        <f t="shared" si="20"/>
        <v>-97.469232422690837</v>
      </c>
      <c r="AX63">
        <f t="shared" si="21"/>
        <v>2096791.2972077667</v>
      </c>
      <c r="AY63">
        <f t="shared" si="22"/>
        <v>7143865.1110245129</v>
      </c>
    </row>
    <row r="64" spans="1:51" x14ac:dyDescent="0.25">
      <c r="A64">
        <v>321.53801713199999</v>
      </c>
      <c r="B64">
        <v>361.40046650199997</v>
      </c>
      <c r="C64">
        <v>53.100253342499997</v>
      </c>
      <c r="D64">
        <v>371.034466608</v>
      </c>
      <c r="E64">
        <v>73.017940272600001</v>
      </c>
      <c r="F64">
        <v>165.981261042</v>
      </c>
      <c r="G64">
        <v>75.955361963399994</v>
      </c>
      <c r="H64">
        <v>0.68881401561099997</v>
      </c>
      <c r="I64">
        <v>6.4274209785999998</v>
      </c>
      <c r="J64">
        <v>1.7810751731600001</v>
      </c>
      <c r="K64">
        <v>5.1471685570099996</v>
      </c>
      <c r="L64">
        <v>1.0562873592599999</v>
      </c>
      <c r="M64">
        <v>1.9982661265699999</v>
      </c>
      <c r="N64">
        <v>1.59177166209</v>
      </c>
      <c r="O64">
        <v>3.6700904532299998</v>
      </c>
      <c r="P64">
        <v>19.245577426893</v>
      </c>
      <c r="Q64">
        <v>-10.8451961186208</v>
      </c>
      <c r="R64">
        <v>47277</v>
      </c>
      <c r="V64">
        <v>8509.2379956200002</v>
      </c>
      <c r="W64">
        <v>5127.96496699</v>
      </c>
      <c r="X64">
        <v>2323605.5373800001</v>
      </c>
      <c r="Y64">
        <v>2486173.98868</v>
      </c>
      <c r="Z64">
        <v>6268969.1349799996</v>
      </c>
      <c r="AB64">
        <f t="shared" si="24"/>
        <v>-1.3410807546460068</v>
      </c>
      <c r="AC64">
        <f t="shared" si="5"/>
        <v>3.3299318990000906</v>
      </c>
      <c r="AD64">
        <f t="shared" si="6"/>
        <v>-4.6710126536460974</v>
      </c>
      <c r="AE64">
        <f t="shared" si="7"/>
        <v>19.692604345108336</v>
      </c>
      <c r="AF64">
        <f t="shared" si="1"/>
        <v>-10.963869468092508</v>
      </c>
      <c r="AG64">
        <f t="shared" si="23"/>
        <v>-0.11741303309684614</v>
      </c>
      <c r="AH64">
        <f t="shared" si="23"/>
        <v>0.17337621686042226</v>
      </c>
      <c r="AI64">
        <f t="shared" si="10"/>
        <v>0.67721533681502766</v>
      </c>
      <c r="AJ64">
        <f t="shared" si="11"/>
        <v>3.2024442255071515</v>
      </c>
      <c r="AK64">
        <f t="shared" si="2"/>
        <v>3692916.2203466669</v>
      </c>
      <c r="AL64">
        <f t="shared" si="3"/>
        <v>3864079.3719499996</v>
      </c>
      <c r="AM64">
        <f t="shared" si="12"/>
        <v>-0.9373298228298349</v>
      </c>
      <c r="AN64">
        <f t="shared" si="9"/>
        <v>-0.3314972398448332</v>
      </c>
      <c r="AO64" s="1">
        <v>77626.17248935283</v>
      </c>
      <c r="AP64">
        <f t="shared" si="13"/>
        <v>1.2403769565599032</v>
      </c>
      <c r="AQ64">
        <f t="shared" si="14"/>
        <v>3.1147318362032967</v>
      </c>
      <c r="AR64">
        <f t="shared" si="15"/>
        <v>0.56371882128833173</v>
      </c>
      <c r="AS64">
        <f t="shared" si="16"/>
        <v>24.119210083285388</v>
      </c>
      <c r="AT64">
        <f t="shared" si="17"/>
        <v>-0.83240705082009092</v>
      </c>
      <c r="AU64">
        <f t="shared" si="18"/>
        <v>54.547409650967111</v>
      </c>
      <c r="AV64">
        <f t="shared" si="19"/>
        <v>-32.37857580429494</v>
      </c>
      <c r="AW64">
        <f t="shared" si="20"/>
        <v>-100.85058086855928</v>
      </c>
      <c r="AX64">
        <f t="shared" si="21"/>
        <v>2077259.2114936176</v>
      </c>
      <c r="AY64">
        <f t="shared" si="22"/>
        <v>7083086.4923502868</v>
      </c>
    </row>
    <row r="65" spans="1:51" x14ac:dyDescent="0.25">
      <c r="A65">
        <v>320.92936563699999</v>
      </c>
      <c r="B65">
        <v>360.29659718099998</v>
      </c>
      <c r="C65">
        <v>50.290439988599999</v>
      </c>
      <c r="D65">
        <v>375.274308185</v>
      </c>
      <c r="E65">
        <v>73.376002841900004</v>
      </c>
      <c r="F65">
        <v>167.45129386599999</v>
      </c>
      <c r="G65">
        <v>76.456998894400002</v>
      </c>
      <c r="H65">
        <v>0.69065251975700004</v>
      </c>
      <c r="I65">
        <v>6.48036035219</v>
      </c>
      <c r="J65">
        <v>1.8076662757799999</v>
      </c>
      <c r="K65">
        <v>5.2189014814799997</v>
      </c>
      <c r="L65">
        <v>1.061203935</v>
      </c>
      <c r="M65">
        <v>2.0153560717799999</v>
      </c>
      <c r="N65">
        <v>1.6103577445699999</v>
      </c>
      <c r="O65">
        <v>3.6049735335599999</v>
      </c>
      <c r="P65">
        <v>19.375333912093001</v>
      </c>
      <c r="Q65">
        <v>-10.9942756246208</v>
      </c>
      <c r="R65">
        <v>47251</v>
      </c>
      <c r="V65">
        <v>8339.9707682299995</v>
      </c>
      <c r="W65">
        <v>5023.2457093599996</v>
      </c>
      <c r="X65">
        <v>2281089.3955799998</v>
      </c>
      <c r="Y65">
        <v>2471884.4391600001</v>
      </c>
      <c r="Z65">
        <v>6135313.4800300002</v>
      </c>
      <c r="AB65">
        <f t="shared" si="24"/>
        <v>-1.451404328115502</v>
      </c>
      <c r="AC65">
        <f t="shared" si="5"/>
        <v>3.3122519424967889</v>
      </c>
      <c r="AD65">
        <f t="shared" si="6"/>
        <v>-4.7636562706122909</v>
      </c>
      <c r="AE65">
        <f t="shared" si="7"/>
        <v>19.85913535479817</v>
      </c>
      <c r="AF65">
        <f t="shared" si="1"/>
        <v>-11.139071284162004</v>
      </c>
      <c r="AG65">
        <f t="shared" si="23"/>
        <v>-9.2643616966193498E-2</v>
      </c>
      <c r="AH65">
        <f t="shared" si="23"/>
        <v>0.16653100968983381</v>
      </c>
      <c r="AI65">
        <f t="shared" si="10"/>
        <v>0.55631450946429406</v>
      </c>
      <c r="AJ65">
        <f t="shared" si="11"/>
        <v>3.2185449562822153</v>
      </c>
      <c r="AK65">
        <f t="shared" si="2"/>
        <v>3629429.1049233335</v>
      </c>
      <c r="AL65">
        <f t="shared" si="3"/>
        <v>3758826.5626600003</v>
      </c>
      <c r="AM65">
        <f t="shared" si="12"/>
        <v>-0.8414808359865934</v>
      </c>
      <c r="AN65">
        <f t="shared" si="9"/>
        <v>-0.35874170694107838</v>
      </c>
      <c r="AO65" s="1">
        <v>77626.17248935283</v>
      </c>
      <c r="AP65">
        <f t="shared" si="13"/>
        <v>1.2417936722223188</v>
      </c>
      <c r="AQ65">
        <f t="shared" si="14"/>
        <v>3.1188531504011388</v>
      </c>
      <c r="AR65">
        <f t="shared" si="15"/>
        <v>0.54220840083132404</v>
      </c>
      <c r="AS65">
        <f t="shared" si="16"/>
        <v>24.661418484116712</v>
      </c>
      <c r="AT65">
        <f t="shared" si="17"/>
        <v>-0.97464364421026195</v>
      </c>
      <c r="AU65">
        <f t="shared" si="18"/>
        <v>53.572766006756851</v>
      </c>
      <c r="AV65">
        <f t="shared" si="19"/>
        <v>-31.787285576160237</v>
      </c>
      <c r="AW65">
        <f t="shared" si="20"/>
        <v>-99.13987576190803</v>
      </c>
      <c r="AX65">
        <f t="shared" si="21"/>
        <v>2046168.854690653</v>
      </c>
      <c r="AY65">
        <f t="shared" si="22"/>
        <v>6986248.2372117806</v>
      </c>
    </row>
    <row r="66" spans="1:51" x14ac:dyDescent="0.25">
      <c r="A66">
        <v>321.77802157100001</v>
      </c>
      <c r="B66">
        <v>359.13300143399999</v>
      </c>
      <c r="C66">
        <v>47.989839508800003</v>
      </c>
      <c r="D66">
        <v>378.97565741699998</v>
      </c>
      <c r="E66">
        <v>73.745422785200006</v>
      </c>
      <c r="F66">
        <v>168.62994056299999</v>
      </c>
      <c r="G66">
        <v>76.977612989999997</v>
      </c>
      <c r="H66">
        <v>0.69432723089500004</v>
      </c>
      <c r="I66">
        <v>6.5155672859199996</v>
      </c>
      <c r="J66">
        <v>1.82368815865</v>
      </c>
      <c r="K66">
        <v>5.2791535164200001</v>
      </c>
      <c r="L66">
        <v>1.0654701130299999</v>
      </c>
      <c r="M66">
        <v>2.02952874062</v>
      </c>
      <c r="N66">
        <v>1.62503682969</v>
      </c>
      <c r="O66">
        <v>3.59777413083</v>
      </c>
      <c r="P66">
        <v>19.504847768493001</v>
      </c>
      <c r="Q66">
        <v>-11.090284463920799</v>
      </c>
      <c r="R66">
        <v>47243</v>
      </c>
      <c r="V66">
        <v>8308.1143711799996</v>
      </c>
      <c r="W66">
        <v>4997.0058353000004</v>
      </c>
      <c r="X66">
        <v>2268776.22493</v>
      </c>
      <c r="Y66">
        <v>2477716.852</v>
      </c>
      <c r="Z66">
        <v>6104603.2450799998</v>
      </c>
      <c r="AB66">
        <f t="shared" si="24"/>
        <v>-1.6719136291656111</v>
      </c>
      <c r="AC66">
        <f t="shared" si="5"/>
        <v>3.3087729731116333</v>
      </c>
      <c r="AD66">
        <f t="shared" si="6"/>
        <v>-4.9806866022772445</v>
      </c>
      <c r="AE66">
        <f t="shared" si="7"/>
        <v>20.062152311548203</v>
      </c>
      <c r="AF66">
        <f t="shared" ref="AF66:AF68" si="25">AB66-P66/2</f>
        <v>-11.424337513412112</v>
      </c>
      <c r="AG66">
        <f t="shared" si="23"/>
        <v>-0.21703033166495356</v>
      </c>
      <c r="AH66">
        <f t="shared" si="23"/>
        <v>0.20301695675003373</v>
      </c>
      <c r="AI66">
        <f t="shared" si="10"/>
        <v>1.0690256377558349</v>
      </c>
      <c r="AJ66">
        <f t="shared" si="11"/>
        <v>3.2217313080465955</v>
      </c>
      <c r="AK66">
        <f t="shared" ref="AK66:AK68" si="26">(X66+Y66+Z66)/3</f>
        <v>3617032.1073366664</v>
      </c>
      <c r="AL66">
        <f t="shared" ref="AL66:AL68" si="27">Z66-(Y66+X66)/2</f>
        <v>3731356.706615</v>
      </c>
      <c r="AM66">
        <f t="shared" si="12"/>
        <v>-1.3304296980774675</v>
      </c>
      <c r="AN66">
        <f t="shared" si="9"/>
        <v>-0.25030082912792589</v>
      </c>
      <c r="AO66" s="1">
        <v>77626.17248935283</v>
      </c>
      <c r="AP66">
        <f t="shared" si="13"/>
        <v>1.2427281592439663</v>
      </c>
      <c r="AQ66">
        <f t="shared" si="14"/>
        <v>3.1215752687005534</v>
      </c>
      <c r="AR66">
        <f t="shared" si="15"/>
        <v>0.23327848812016383</v>
      </c>
      <c r="AS66">
        <f t="shared" si="16"/>
        <v>24.894696972236876</v>
      </c>
      <c r="AT66">
        <f t="shared" si="17"/>
        <v>-0.21821599022627422</v>
      </c>
      <c r="AU66">
        <f t="shared" si="18"/>
        <v>53.354550016530574</v>
      </c>
      <c r="AV66">
        <f t="shared" si="19"/>
        <v>-33.779246535585443</v>
      </c>
      <c r="AW66">
        <f t="shared" si="20"/>
        <v>-105.44446058082241</v>
      </c>
      <c r="AX66">
        <f t="shared" si="21"/>
        <v>2008959.0467064744</v>
      </c>
      <c r="AY66">
        <f t="shared" si="22"/>
        <v>6870196.2184033999</v>
      </c>
    </row>
    <row r="67" spans="1:51" x14ac:dyDescent="0.25">
      <c r="A67">
        <v>321.76305761999998</v>
      </c>
      <c r="B67">
        <v>356.15889935199999</v>
      </c>
      <c r="C67">
        <v>44.521898050700003</v>
      </c>
      <c r="D67">
        <v>381.89090293200002</v>
      </c>
      <c r="E67">
        <v>74.063913374899997</v>
      </c>
      <c r="F67">
        <v>169.264024861</v>
      </c>
      <c r="G67">
        <v>77.193366644600005</v>
      </c>
      <c r="H67">
        <v>0.69482618938399998</v>
      </c>
      <c r="I67">
        <v>6.5564603197600002</v>
      </c>
      <c r="J67">
        <v>1.84134080237</v>
      </c>
      <c r="K67">
        <v>5.3301669334100001</v>
      </c>
      <c r="L67">
        <v>1.0683176266400001</v>
      </c>
      <c r="M67">
        <v>2.0360562308699999</v>
      </c>
      <c r="N67">
        <v>1.6359916941799999</v>
      </c>
      <c r="O67">
        <v>3.5633556152899999</v>
      </c>
      <c r="P67">
        <v>19.634171998293002</v>
      </c>
      <c r="Q67">
        <v>-11.1831645258208</v>
      </c>
      <c r="R67">
        <v>47228</v>
      </c>
      <c r="V67">
        <v>8353.6162388100001</v>
      </c>
      <c r="W67">
        <v>5010.8207950699998</v>
      </c>
      <c r="X67">
        <v>2278688.78468</v>
      </c>
      <c r="Y67">
        <v>2491976.7270499999</v>
      </c>
      <c r="Z67">
        <v>6127734.3839999996</v>
      </c>
      <c r="AB67">
        <f t="shared" si="24"/>
        <v>-1.7018547547481555</v>
      </c>
      <c r="AC67">
        <f t="shared" ref="AC67:AC68" si="28">0.0762*AK67^0.2606-0.5912</f>
        <v>3.3131963873888006</v>
      </c>
      <c r="AD67">
        <f t="shared" ref="AD67:AD68" si="29">AB67-AC67</f>
        <v>-5.0150511421369561</v>
      </c>
      <c r="AE67">
        <f t="shared" ref="AE67:AE68" si="30">P67-AB67/3</f>
        <v>20.201456916542387</v>
      </c>
      <c r="AF67">
        <f t="shared" si="25"/>
        <v>-11.518940753894658</v>
      </c>
      <c r="AG67">
        <f t="shared" si="23"/>
        <v>-3.4364539859711662E-2</v>
      </c>
      <c r="AH67">
        <f t="shared" si="23"/>
        <v>0.13930460499418373</v>
      </c>
      <c r="AI67">
        <f t="shared" si="10"/>
        <v>0.24668631637228688</v>
      </c>
      <c r="AJ67">
        <f t="shared" si="11"/>
        <v>3.2176809828024928</v>
      </c>
      <c r="AK67">
        <f t="shared" si="26"/>
        <v>3632799.9652433335</v>
      </c>
      <c r="AL67">
        <f t="shared" si="27"/>
        <v>3742401.6281349994</v>
      </c>
      <c r="AM67">
        <f t="shared" si="12"/>
        <v>-0.63439423076228885</v>
      </c>
      <c r="AN67">
        <f t="shared" ref="AN67:AN68" si="31">1/(2+AM67*AQ67-2*0.33*(1+AM67+AQ67))</f>
        <v>-0.43827138140441968</v>
      </c>
      <c r="AO67" s="1">
        <v>77626.17248935283</v>
      </c>
      <c r="AP67">
        <f t="shared" si="13"/>
        <v>1.2426864031542031</v>
      </c>
      <c r="AQ67">
        <f t="shared" si="14"/>
        <v>3.1214535733144642</v>
      </c>
      <c r="AR67">
        <f t="shared" si="15"/>
        <v>-5.7513636415337542E-2</v>
      </c>
      <c r="AS67">
        <f t="shared" si="16"/>
        <v>24.837183335821539</v>
      </c>
      <c r="AT67">
        <f t="shared" si="17"/>
        <v>0.23314481833090717</v>
      </c>
      <c r="AU67">
        <f t="shared" si="18"/>
        <v>53.58769483486148</v>
      </c>
      <c r="AV67">
        <f t="shared" si="19"/>
        <v>-27.593730733062134</v>
      </c>
      <c r="AW67">
        <f t="shared" si="20"/>
        <v>-86.132549397793966</v>
      </c>
      <c r="AX67">
        <f t="shared" si="21"/>
        <v>2001703.6006326205</v>
      </c>
      <c r="AY67">
        <f t="shared" si="22"/>
        <v>6847547.8007338941</v>
      </c>
    </row>
    <row r="68" spans="1:51" x14ac:dyDescent="0.25">
      <c r="A68">
        <v>321.24792546200001</v>
      </c>
      <c r="B68">
        <v>353.96872662499999</v>
      </c>
      <c r="C68">
        <v>44.9735991099</v>
      </c>
      <c r="D68">
        <v>385.40838384800003</v>
      </c>
      <c r="E68">
        <v>74.483051790600001</v>
      </c>
      <c r="F68">
        <v>170.71850428799999</v>
      </c>
      <c r="G68">
        <v>77.625971007000004</v>
      </c>
      <c r="H68">
        <v>0.69580284466700004</v>
      </c>
      <c r="I68">
        <v>6.6337383774100003</v>
      </c>
      <c r="J68">
        <v>1.8969403300000001</v>
      </c>
      <c r="K68">
        <v>5.3886945959599997</v>
      </c>
      <c r="L68">
        <v>1.0732504218700001</v>
      </c>
      <c r="M68">
        <v>2.05698761299</v>
      </c>
      <c r="N68">
        <v>1.6423704315000001</v>
      </c>
      <c r="O68">
        <v>3.51667456829</v>
      </c>
      <c r="P68">
        <v>19.763557576993001</v>
      </c>
      <c r="Q68">
        <v>-11.298256467120799</v>
      </c>
      <c r="R68">
        <v>47212</v>
      </c>
      <c r="V68">
        <v>8323.8737733599992</v>
      </c>
      <c r="W68">
        <v>4985.2931551499996</v>
      </c>
      <c r="X68">
        <v>2284953.3993000002</v>
      </c>
      <c r="Y68">
        <v>2488480.6741200001</v>
      </c>
      <c r="Z68">
        <v>6095797.8587800004</v>
      </c>
      <c r="AB68">
        <f t="shared" si="24"/>
        <v>-1.760461150117365</v>
      </c>
      <c r="AC68">
        <f t="shared" si="28"/>
        <v>3.3104705380443491</v>
      </c>
      <c r="AD68">
        <f t="shared" si="29"/>
        <v>-5.0709316881617141</v>
      </c>
      <c r="AE68">
        <f t="shared" si="30"/>
        <v>20.350377960365456</v>
      </c>
      <c r="AF68">
        <f t="shared" si="25"/>
        <v>-11.642239938613866</v>
      </c>
      <c r="AG68">
        <f t="shared" si="23"/>
        <v>-5.5880546024758004E-2</v>
      </c>
      <c r="AH68">
        <f t="shared" si="23"/>
        <v>0.14892104382306925</v>
      </c>
      <c r="AI68">
        <f t="shared" ref="AI68" si="32">-AG68/AH68</f>
        <v>0.37523606194399767</v>
      </c>
      <c r="AJ68">
        <f t="shared" ref="AJ68" si="33">(1.35*(AK68/3255000)^-0.0723)^4</f>
        <v>3.2201757772073498</v>
      </c>
      <c r="AK68">
        <f t="shared" si="26"/>
        <v>3623077.3107333332</v>
      </c>
      <c r="AL68">
        <f t="shared" si="27"/>
        <v>3709080.8220700002</v>
      </c>
      <c r="AM68">
        <f t="shared" ref="AM68" si="34">(-2*AI68-3)/(-2*AI68+6)</f>
        <v>-0.71443989105278061</v>
      </c>
      <c r="AN68">
        <f t="shared" si="31"/>
        <v>-0.40348288873567423</v>
      </c>
      <c r="AO68" s="1">
        <v>77626.17248935283</v>
      </c>
      <c r="AP68">
        <f t="shared" ref="AP68" si="35">(AK68*1.35*(AK68/3255000)^-0.0723-AK67*1.35*(AK67/3255000)^-0.0723)/(AK68-AK67)</f>
        <v>1.2426114720862436</v>
      </c>
      <c r="AQ68">
        <f t="shared" ref="AQ68" si="36">(2*AP68+3)/(3-AP68)</f>
        <v>3.1212352061294859</v>
      </c>
      <c r="AR68">
        <f t="shared" ref="AR68" si="37">(1+2*AM68)*(AK68-AK67)*(1-AP68/3)/(2*AN68*AO68*AM68)</f>
        <v>5.4580558307229327E-2</v>
      </c>
      <c r="AS68">
        <f t="shared" ref="AS68" si="38">AS67+AR68</f>
        <v>24.891763894128768</v>
      </c>
      <c r="AT68">
        <f t="shared" ref="AT68" si="39">(1-AM68)*(AK68-AK67)*(1-AP68/3)/(3*AN68*AO68*AM68)</f>
        <v>-0.14545659077771483</v>
      </c>
      <c r="AU68">
        <f t="shared" si="18"/>
        <v>53.442238244083768</v>
      </c>
      <c r="AV68">
        <f t="shared" si="19"/>
        <v>-29.155739250151015</v>
      </c>
      <c r="AW68">
        <f t="shared" si="20"/>
        <v>-91.001919808302645</v>
      </c>
      <c r="AX68">
        <f t="shared" si="21"/>
        <v>2010938.3956549428</v>
      </c>
      <c r="AY68">
        <f t="shared" si="22"/>
        <v>6876373.7910218071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2016-01-21T14:29:59Z</dcterms:created>
  <dcterms:modified xsi:type="dcterms:W3CDTF">2016-01-30T10:26:05Z</dcterms:modified>
  <dc:language>en-US</dc:language>
</cp:coreProperties>
</file>