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5600" windowHeight="11952"/>
  </bookViews>
  <sheets>
    <sheet name="UCL" sheetId="1" r:id="rId1"/>
    <sheet name="PTL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  <c r="J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" i="2"/>
  <c r="I2" i="2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11" i="1"/>
  <c r="D11" i="1" s="1"/>
  <c r="C12" i="1"/>
  <c r="D12" i="1" s="1"/>
  <c r="C13" i="1"/>
  <c r="D13" i="1" s="1"/>
  <c r="C14" i="1"/>
  <c r="D14" i="1" s="1"/>
  <c r="C15" i="1"/>
  <c r="D15" i="1" s="1"/>
  <c r="C8" i="1"/>
  <c r="D8" i="1" s="1"/>
  <c r="C9" i="1"/>
  <c r="D9" i="1" s="1"/>
  <c r="C10" i="1"/>
  <c r="D10" i="1" s="1"/>
  <c r="J3" i="2" l="1"/>
  <c r="I3" i="2"/>
  <c r="F4" i="2"/>
  <c r="J4" i="2" s="1"/>
  <c r="I4" i="2" l="1"/>
  <c r="F5" i="2"/>
  <c r="I5" i="2" s="1"/>
  <c r="F6" i="2" l="1"/>
  <c r="F7" i="2" s="1"/>
  <c r="J5" i="2"/>
  <c r="I6" i="2" l="1"/>
  <c r="J6" i="2"/>
  <c r="F8" i="2"/>
  <c r="J7" i="2"/>
  <c r="I7" i="2"/>
  <c r="F9" i="2" l="1"/>
  <c r="J8" i="2"/>
  <c r="I8" i="2"/>
  <c r="F10" i="2" l="1"/>
  <c r="J9" i="2"/>
  <c r="I9" i="2"/>
  <c r="F11" i="2" l="1"/>
  <c r="I10" i="2"/>
  <c r="J10" i="2"/>
  <c r="F12" i="2" l="1"/>
  <c r="J11" i="2"/>
  <c r="I11" i="2"/>
  <c r="F13" i="2" l="1"/>
  <c r="J12" i="2"/>
  <c r="I12" i="2"/>
  <c r="F14" i="2" l="1"/>
  <c r="J13" i="2"/>
  <c r="I13" i="2"/>
  <c r="F15" i="2" l="1"/>
  <c r="I14" i="2"/>
  <c r="J14" i="2"/>
  <c r="J15" i="2" l="1"/>
  <c r="I15" i="2"/>
  <c r="C3" i="1" l="1"/>
  <c r="D3" i="1" s="1"/>
  <c r="C4" i="1"/>
  <c r="D4" i="1" s="1"/>
  <c r="C5" i="1"/>
  <c r="D5" i="1" s="1"/>
  <c r="C6" i="1"/>
  <c r="D6" i="1" s="1"/>
  <c r="C7" i="1"/>
  <c r="D7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" i="1"/>
  <c r="D2" i="1" s="1"/>
</calcChain>
</file>

<file path=xl/sharedStrings.xml><?xml version="1.0" encoding="utf-8"?>
<sst xmlns="http://schemas.openxmlformats.org/spreadsheetml/2006/main" count="50" uniqueCount="38">
  <si>
    <t>ev</t>
    <phoneticPr fontId="1"/>
  </si>
  <si>
    <t>p</t>
    <phoneticPr fontId="1"/>
  </si>
  <si>
    <t>0.5PP</t>
    <phoneticPr fontId="1"/>
  </si>
  <si>
    <t>PP</t>
    <phoneticPr fontId="1"/>
  </si>
  <si>
    <t>3PP</t>
    <phoneticPr fontId="1"/>
  </si>
  <si>
    <t>5PP</t>
    <phoneticPr fontId="1"/>
  </si>
  <si>
    <t>logp</t>
    <phoneticPr fontId="1"/>
  </si>
  <si>
    <t>General model:</t>
  </si>
  <si>
    <t>Coefficients (with 95% confidence bounds):</t>
  </si>
  <si>
    <t xml:space="preserve">     f(x) = a*x^2+b/(x+c)+d</t>
  </si>
  <si>
    <t xml:space="preserve">       a =      0.1851  (-0.00404, 0.3743)</t>
  </si>
  <si>
    <t xml:space="preserve">       b =       69.98  (-581.1, 721.1)</t>
  </si>
  <si>
    <t xml:space="preserve">       c =       4.013  (-27.73, 35.75)</t>
  </si>
  <si>
    <t xml:space="preserve">       d =      -11.57  (-61.21, 38.08)</t>
  </si>
  <si>
    <t>ev_pred1</t>
    <phoneticPr fontId="1"/>
  </si>
  <si>
    <t>ev_pred2</t>
  </si>
  <si>
    <t>log(p)</t>
    <phoneticPr fontId="1"/>
  </si>
  <si>
    <t xml:space="preserve">     f(x) = a*x^b+c</t>
  </si>
  <si>
    <t>2PP</t>
    <phoneticPr fontId="1"/>
  </si>
  <si>
    <t>4PP</t>
    <phoneticPr fontId="1"/>
  </si>
  <si>
    <t xml:space="preserve">       b =      0.2606  (0.2294, 0.2918)</t>
  </si>
  <si>
    <t xml:space="preserve">       b =     0.2606</t>
    <phoneticPr fontId="1"/>
  </si>
  <si>
    <t xml:space="preserve">       a =     0.07685  (0.07503, 0.07868)</t>
  </si>
  <si>
    <t xml:space="preserve">       c =     -0.6012  (-0.6374, -0.565)</t>
  </si>
  <si>
    <t xml:space="preserve">       a =     0.02906  (0.02716, 0.03097)</t>
  </si>
  <si>
    <t>log(ev_pred)</t>
    <phoneticPr fontId="1"/>
  </si>
  <si>
    <t xml:space="preserve">     f(x) = a*x^0.3-b</t>
  </si>
  <si>
    <t xml:space="preserve">       a =     0.04291  (0.04171, 0.04411)</t>
  </si>
  <si>
    <t>PE</t>
    <phoneticPr fontId="1"/>
  </si>
  <si>
    <t>ev_pred3</t>
    <phoneticPr fontId="1"/>
  </si>
  <si>
    <t xml:space="preserve">       b =    -0.4495  (0.4001, 0.4773)</t>
    <phoneticPr fontId="1"/>
  </si>
  <si>
    <t xml:space="preserve">     f(x) = a*x^0.3-0.4495</t>
  </si>
  <si>
    <t xml:space="preserve">       a =     0.01457  (0.01355, 0.01558)</t>
  </si>
  <si>
    <t xml:space="preserve">       b =     0.3</t>
    <phoneticPr fontId="1"/>
  </si>
  <si>
    <t xml:space="preserve">       c =     -0.5912</t>
    <phoneticPr fontId="1"/>
  </si>
  <si>
    <t xml:space="preserve">       c =     -0.4495</t>
    <phoneticPr fontId="1"/>
  </si>
  <si>
    <t>ev_pred1</t>
    <phoneticPr fontId="1"/>
  </si>
  <si>
    <t>ev_pred2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</si>
</sst>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NumberFormat="1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0" borderId="0" xfId="0" applyFont="1" applyFill="1">
      <alignment vertical="center"/>
    </xf>
    <xf numFmtId="0" fontId="2" fillId="0" borderId="0" xfId="0" applyFont="1" applyFill="1" applyAlignment="1"/>
    <xf numFmtId="0" fontId="2" fillId="0" borderId="0" xfId="0" applyFont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/>
    <xf numFmtId="0" fontId="3" fillId="0" borderId="0" xfId="0" applyNumberFormat="1" applyFont="1" applyFill="1" applyAlignment="1"/>
    <xf numFmtId="0" fontId="0" fillId="0" borderId="0" xfId="0" applyAlignment="1"/>
    <xf numFmtId="0" fontId="3" fillId="0" borderId="0" xfId="0" applyNumberFormat="1" applyFont="1" applyAlignment="1"/>
    <xf numFmtId="0" fontId="2" fillId="0" borderId="0" xfId="0" applyFont="1" applyAlignment="1"/>
    <xf numFmtId="0" fontId="2" fillId="8" borderId="0" xfId="0" applyFont="1" applyFill="1" applyAlignment="1"/>
    <xf numFmtId="0" fontId="2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2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'[1]0.5MPa'!$O$4:$O$13</c:f>
              <c:numCache>
                <c:formatCode>General</c:formatCode>
                <c:ptCount val="10"/>
                <c:pt idx="0">
                  <c:v>613333.33333333326</c:v>
                </c:pt>
                <c:pt idx="1">
                  <c:v>666666.66666666663</c:v>
                </c:pt>
                <c:pt idx="2">
                  <c:v>680000</c:v>
                </c:pt>
                <c:pt idx="3">
                  <c:v>700000</c:v>
                </c:pt>
                <c:pt idx="4">
                  <c:v>726666.66666666651</c:v>
                </c:pt>
                <c:pt idx="5">
                  <c:v>746666.66666666663</c:v>
                </c:pt>
                <c:pt idx="6">
                  <c:v>760000.00000000012</c:v>
                </c:pt>
                <c:pt idx="7">
                  <c:v>786666.66666666686</c:v>
                </c:pt>
                <c:pt idx="8">
                  <c:v>800000</c:v>
                </c:pt>
                <c:pt idx="9">
                  <c:v>813333.33333333337</c:v>
                </c:pt>
              </c:numCache>
            </c:numRef>
          </c:xVal>
          <c:yVal>
            <c:numRef>
              <c:f>'[1]0.5MPa'!$M$4:$M$13</c:f>
              <c:numCache>
                <c:formatCode>General</c:formatCode>
                <c:ptCount val="10"/>
                <c:pt idx="0">
                  <c:v>0.08</c:v>
                </c:pt>
                <c:pt idx="1">
                  <c:v>0.16</c:v>
                </c:pt>
                <c:pt idx="2">
                  <c:v>0.2</c:v>
                </c:pt>
                <c:pt idx="3">
                  <c:v>0.24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85120"/>
        <c:axId val="648386240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UCL!$A$2:$A$22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2556.0498433166663</c:v>
                </c:pt>
                <c:pt idx="3">
                  <c:v>19947.490459600001</c:v>
                </c:pt>
                <c:pt idx="4">
                  <c:v>2628.7363384566665</c:v>
                </c:pt>
                <c:pt idx="5">
                  <c:v>28695.360281533332</c:v>
                </c:pt>
                <c:pt idx="6">
                  <c:v>2691.0299018966666</c:v>
                </c:pt>
                <c:pt idx="7">
                  <c:v>37703.912981300004</c:v>
                </c:pt>
                <c:pt idx="8">
                  <c:v>106787.34644183335</c:v>
                </c:pt>
                <c:pt idx="9">
                  <c:v>2722.5836246366666</c:v>
                </c:pt>
                <c:pt idx="10">
                  <c:v>43859.805339299994</c:v>
                </c:pt>
                <c:pt idx="11">
                  <c:v>125791.86203140001</c:v>
                </c:pt>
                <c:pt idx="12">
                  <c:v>240700.15517366666</c:v>
                </c:pt>
                <c:pt idx="13">
                  <c:v>384207.03470800002</c:v>
                </c:pt>
                <c:pt idx="14">
                  <c:v>2740.1550688233333</c:v>
                </c:pt>
                <c:pt idx="15">
                  <c:v>48151.410099266672</c:v>
                </c:pt>
                <c:pt idx="16">
                  <c:v>140023.73074589999</c:v>
                </c:pt>
                <c:pt idx="17">
                  <c:v>272538.02467499999</c:v>
                </c:pt>
                <c:pt idx="18">
                  <c:v>439740.92971766664</c:v>
                </c:pt>
                <c:pt idx="19">
                  <c:v>633283.23345866671</c:v>
                </c:pt>
                <c:pt idx="20">
                  <c:v>847290.0021876666</c:v>
                </c:pt>
              </c:numCache>
            </c:numRef>
          </c:xVal>
          <c:yVal>
            <c:numRef>
              <c:f>UCL!$B$2:$B$22</c:f>
              <c:numCache>
                <c:formatCode>General</c:formatCode>
                <c:ptCount val="21"/>
                <c:pt idx="0">
                  <c:v>0</c:v>
                </c:pt>
                <c:pt idx="1">
                  <c:v>0.14424947367496221</c:v>
                </c:pt>
                <c:pt idx="2">
                  <c:v>-2.8766988791062431E-9</c:v>
                </c:pt>
                <c:pt idx="3">
                  <c:v>0.42455699990888718</c:v>
                </c:pt>
                <c:pt idx="4">
                  <c:v>0</c:v>
                </c:pt>
                <c:pt idx="5">
                  <c:v>0.51310436806980553</c:v>
                </c:pt>
                <c:pt idx="6">
                  <c:v>-2.3187252118361812E-8</c:v>
                </c:pt>
                <c:pt idx="7">
                  <c:v>0.63442165348475132</c:v>
                </c:pt>
                <c:pt idx="8">
                  <c:v>0.91937718517532963</c:v>
                </c:pt>
                <c:pt idx="9">
                  <c:v>-1.2581269359657199E-9</c:v>
                </c:pt>
                <c:pt idx="10">
                  <c:v>0.64105581271286516</c:v>
                </c:pt>
                <c:pt idx="11">
                  <c:v>1.0701225422241167</c:v>
                </c:pt>
                <c:pt idx="12">
                  <c:v>1.2796901620335754</c:v>
                </c:pt>
                <c:pt idx="13">
                  <c:v>1.5621054671954515</c:v>
                </c:pt>
                <c:pt idx="14">
                  <c:v>-2.3963053763509379E-10</c:v>
                </c:pt>
                <c:pt idx="15">
                  <c:v>0.65947632051531757</c:v>
                </c:pt>
                <c:pt idx="16">
                  <c:v>1.1554047074608276</c:v>
                </c:pt>
                <c:pt idx="17">
                  <c:v>1.3765066520197045</c:v>
                </c:pt>
                <c:pt idx="18">
                  <c:v>1.7431384439147379</c:v>
                </c:pt>
                <c:pt idx="19">
                  <c:v>1.869331517916184</c:v>
                </c:pt>
                <c:pt idx="20">
                  <c:v>2.106716425718147</c:v>
                </c:pt>
              </c:numCache>
            </c:numRef>
          </c:yVal>
          <c:smooth val="0"/>
        </c:ser>
        <c:ser>
          <c:idx val="6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'[1]0.2MPa'!$O$4:$O$7</c:f>
              <c:numCache>
                <c:formatCode>General</c:formatCode>
                <c:ptCount val="4"/>
                <c:pt idx="0">
                  <c:v>200000</c:v>
                </c:pt>
                <c:pt idx="1">
                  <c:v>272000</c:v>
                </c:pt>
                <c:pt idx="2">
                  <c:v>288000</c:v>
                </c:pt>
                <c:pt idx="3">
                  <c:v>301333.33333333331</c:v>
                </c:pt>
              </c:numCache>
            </c:numRef>
          </c:xVal>
          <c:yVal>
            <c:numRef>
              <c:f>'[1]0.2MPa'!$M$4:$M$7</c:f>
              <c:numCache>
                <c:formatCode>General</c:formatCode>
                <c:ptCount val="4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0.16</c:v>
                </c:pt>
              </c:numCache>
            </c:numRef>
          </c:yVal>
          <c:smooth val="0"/>
        </c:ser>
        <c:ser>
          <c:idx val="8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'[1]1.0MPa'!$O$4:$O$15</c:f>
              <c:numCache>
                <c:formatCode>General</c:formatCode>
                <c:ptCount val="12"/>
                <c:pt idx="0">
                  <c:v>1226666.6666666665</c:v>
                </c:pt>
                <c:pt idx="1">
                  <c:v>1266666.6666666667</c:v>
                </c:pt>
                <c:pt idx="2">
                  <c:v>1293333.3333333333</c:v>
                </c:pt>
                <c:pt idx="3">
                  <c:v>1333333.3333333333</c:v>
                </c:pt>
                <c:pt idx="4">
                  <c:v>1386666.6666666667</c:v>
                </c:pt>
                <c:pt idx="5">
                  <c:v>1426666.6666666663</c:v>
                </c:pt>
                <c:pt idx="6">
                  <c:v>1453333.333333333</c:v>
                </c:pt>
                <c:pt idx="7">
                  <c:v>1493333.3333333333</c:v>
                </c:pt>
                <c:pt idx="8">
                  <c:v>1533333.3333333333</c:v>
                </c:pt>
                <c:pt idx="9">
                  <c:v>1573333.3333333337</c:v>
                </c:pt>
                <c:pt idx="10">
                  <c:v>1600000</c:v>
                </c:pt>
                <c:pt idx="11">
                  <c:v>1640000</c:v>
                </c:pt>
              </c:numCache>
            </c:numRef>
          </c:xVal>
          <c:yVal>
            <c:numRef>
              <c:f>'[1]1.0MPa'!$M$4:$M$15</c:f>
              <c:numCache>
                <c:formatCode>General</c:formatCode>
                <c:ptCount val="12"/>
                <c:pt idx="0">
                  <c:v>0.24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0.36</c:v>
                </c:pt>
                <c:pt idx="4">
                  <c:v>0.4</c:v>
                </c:pt>
                <c:pt idx="5">
                  <c:v>0.44</c:v>
                </c:pt>
                <c:pt idx="6">
                  <c:v>0.48</c:v>
                </c:pt>
                <c:pt idx="7">
                  <c:v>0.52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0.6</c:v>
                </c:pt>
              </c:numCache>
            </c:numRef>
          </c:yVal>
          <c:smooth val="0"/>
        </c:ser>
        <c:ser>
          <c:idx val="9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'[1]2.0MPa'!$O$4:$O$15</c:f>
              <c:numCache>
                <c:formatCode>General</c:formatCode>
                <c:ptCount val="12"/>
                <c:pt idx="0">
                  <c:v>2426666.6666666665</c:v>
                </c:pt>
                <c:pt idx="1">
                  <c:v>2560000</c:v>
                </c:pt>
                <c:pt idx="2">
                  <c:v>2666666.6666666665</c:v>
                </c:pt>
                <c:pt idx="3">
                  <c:v>2800000</c:v>
                </c:pt>
                <c:pt idx="4">
                  <c:v>2853333.3333333326</c:v>
                </c:pt>
                <c:pt idx="5">
                  <c:v>2906666.666666666</c:v>
                </c:pt>
                <c:pt idx="6">
                  <c:v>2986666.6666666665</c:v>
                </c:pt>
                <c:pt idx="7">
                  <c:v>3066666.6666666665</c:v>
                </c:pt>
                <c:pt idx="8">
                  <c:v>3120000</c:v>
                </c:pt>
                <c:pt idx="9">
                  <c:v>3200000</c:v>
                </c:pt>
                <c:pt idx="10">
                  <c:v>3280000</c:v>
                </c:pt>
                <c:pt idx="11">
                  <c:v>3333333.3333333335</c:v>
                </c:pt>
              </c:numCache>
            </c:numRef>
          </c:xVal>
          <c:yVal>
            <c:numRef>
              <c:f>'[1]2.0MPa'!$M$4:$M$15</c:f>
              <c:numCache>
                <c:formatCode>General</c:formatCode>
                <c:ptCount val="12"/>
                <c:pt idx="0">
                  <c:v>0.24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0.64</c:v>
                </c:pt>
                <c:pt idx="4">
                  <c:v>0.68</c:v>
                </c:pt>
                <c:pt idx="5">
                  <c:v>0.72</c:v>
                </c:pt>
                <c:pt idx="6">
                  <c:v>0.76</c:v>
                </c:pt>
                <c:pt idx="7">
                  <c:v>0.8</c:v>
                </c:pt>
                <c:pt idx="8">
                  <c:v>0.84</c:v>
                </c:pt>
                <c:pt idx="9">
                  <c:v>0.88</c:v>
                </c:pt>
                <c:pt idx="10">
                  <c:v>0.92</c:v>
                </c:pt>
                <c:pt idx="11">
                  <c:v>0.92</c:v>
                </c:pt>
              </c:numCache>
            </c:numRef>
          </c:yVal>
          <c:smooth val="0"/>
        </c:ser>
        <c:ser>
          <c:idx val="2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'[1]0.2MPa'!$O$4:$O$7</c:f>
              <c:numCache>
                <c:formatCode>General</c:formatCode>
                <c:ptCount val="4"/>
                <c:pt idx="0">
                  <c:v>200000</c:v>
                </c:pt>
                <c:pt idx="1">
                  <c:v>272000</c:v>
                </c:pt>
                <c:pt idx="2">
                  <c:v>288000</c:v>
                </c:pt>
                <c:pt idx="3">
                  <c:v>301333.33333333331</c:v>
                </c:pt>
              </c:numCache>
            </c:numRef>
          </c:xVal>
          <c:yVal>
            <c:numRef>
              <c:f>'[1]0.2MPa'!$M$4:$M$7</c:f>
              <c:numCache>
                <c:formatCode>General</c:formatCode>
                <c:ptCount val="4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0.16</c:v>
                </c:pt>
              </c:numCache>
            </c:numRef>
          </c:yVal>
          <c:smooth val="0"/>
        </c:ser>
        <c:ser>
          <c:idx val="3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'[1]0.5MPa'!$O$4:$O$13</c:f>
              <c:numCache>
                <c:formatCode>General</c:formatCode>
                <c:ptCount val="10"/>
                <c:pt idx="0">
                  <c:v>613333.33333333326</c:v>
                </c:pt>
                <c:pt idx="1">
                  <c:v>666666.66666666663</c:v>
                </c:pt>
                <c:pt idx="2">
                  <c:v>680000</c:v>
                </c:pt>
                <c:pt idx="3">
                  <c:v>700000</c:v>
                </c:pt>
                <c:pt idx="4">
                  <c:v>726666.66666666651</c:v>
                </c:pt>
                <c:pt idx="5">
                  <c:v>746666.66666666663</c:v>
                </c:pt>
                <c:pt idx="6">
                  <c:v>760000.00000000012</c:v>
                </c:pt>
                <c:pt idx="7">
                  <c:v>786666.66666666686</c:v>
                </c:pt>
                <c:pt idx="8">
                  <c:v>800000</c:v>
                </c:pt>
                <c:pt idx="9">
                  <c:v>813333.33333333337</c:v>
                </c:pt>
              </c:numCache>
            </c:numRef>
          </c:xVal>
          <c:yVal>
            <c:numRef>
              <c:f>'[1]0.5MPa'!$M$4:$M$13</c:f>
              <c:numCache>
                <c:formatCode>General</c:formatCode>
                <c:ptCount val="10"/>
                <c:pt idx="0">
                  <c:v>0.08</c:v>
                </c:pt>
                <c:pt idx="1">
                  <c:v>0.16</c:v>
                </c:pt>
                <c:pt idx="2">
                  <c:v>0.2</c:v>
                </c:pt>
                <c:pt idx="3">
                  <c:v>0.24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</c:numCache>
            </c:numRef>
          </c:yVal>
          <c:smooth val="0"/>
        </c:ser>
        <c:ser>
          <c:idx val="4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'[1]1.0MPa'!$O$4:$O$15</c:f>
              <c:numCache>
                <c:formatCode>General</c:formatCode>
                <c:ptCount val="12"/>
                <c:pt idx="0">
                  <c:v>1226666.6666666665</c:v>
                </c:pt>
                <c:pt idx="1">
                  <c:v>1266666.6666666667</c:v>
                </c:pt>
                <c:pt idx="2">
                  <c:v>1293333.3333333333</c:v>
                </c:pt>
                <c:pt idx="3">
                  <c:v>1333333.3333333333</c:v>
                </c:pt>
                <c:pt idx="4">
                  <c:v>1386666.6666666667</c:v>
                </c:pt>
                <c:pt idx="5">
                  <c:v>1426666.6666666663</c:v>
                </c:pt>
                <c:pt idx="6">
                  <c:v>1453333.333333333</c:v>
                </c:pt>
                <c:pt idx="7">
                  <c:v>1493333.3333333333</c:v>
                </c:pt>
                <c:pt idx="8">
                  <c:v>1533333.3333333333</c:v>
                </c:pt>
                <c:pt idx="9">
                  <c:v>1573333.3333333337</c:v>
                </c:pt>
                <c:pt idx="10">
                  <c:v>1600000</c:v>
                </c:pt>
                <c:pt idx="11">
                  <c:v>1640000</c:v>
                </c:pt>
              </c:numCache>
            </c:numRef>
          </c:xVal>
          <c:yVal>
            <c:numRef>
              <c:f>'[1]1.0MPa'!$M$4:$M$15</c:f>
              <c:numCache>
                <c:formatCode>General</c:formatCode>
                <c:ptCount val="12"/>
                <c:pt idx="0">
                  <c:v>0.24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0.36</c:v>
                </c:pt>
                <c:pt idx="4">
                  <c:v>0.4</c:v>
                </c:pt>
                <c:pt idx="5">
                  <c:v>0.44</c:v>
                </c:pt>
                <c:pt idx="6">
                  <c:v>0.48</c:v>
                </c:pt>
                <c:pt idx="7">
                  <c:v>0.52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0.6</c:v>
                </c:pt>
              </c:numCache>
            </c:numRef>
          </c:yVal>
          <c:smooth val="0"/>
        </c:ser>
        <c:ser>
          <c:idx val="5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'[1]2.0MPa'!$O$4:$O$15</c:f>
              <c:numCache>
                <c:formatCode>General</c:formatCode>
                <c:ptCount val="12"/>
                <c:pt idx="0">
                  <c:v>2426666.6666666665</c:v>
                </c:pt>
                <c:pt idx="1">
                  <c:v>2560000</c:v>
                </c:pt>
                <c:pt idx="2">
                  <c:v>2666666.6666666665</c:v>
                </c:pt>
                <c:pt idx="3">
                  <c:v>2800000</c:v>
                </c:pt>
                <c:pt idx="4">
                  <c:v>2853333.3333333326</c:v>
                </c:pt>
                <c:pt idx="5">
                  <c:v>2906666.666666666</c:v>
                </c:pt>
                <c:pt idx="6">
                  <c:v>2986666.6666666665</c:v>
                </c:pt>
                <c:pt idx="7">
                  <c:v>3066666.6666666665</c:v>
                </c:pt>
                <c:pt idx="8">
                  <c:v>3120000</c:v>
                </c:pt>
                <c:pt idx="9">
                  <c:v>3200000</c:v>
                </c:pt>
                <c:pt idx="10">
                  <c:v>3280000</c:v>
                </c:pt>
                <c:pt idx="11">
                  <c:v>3333333.3333333335</c:v>
                </c:pt>
              </c:numCache>
            </c:numRef>
          </c:xVal>
          <c:yVal>
            <c:numRef>
              <c:f>'[1]2.0MPa'!$M$4:$M$15</c:f>
              <c:numCache>
                <c:formatCode>General</c:formatCode>
                <c:ptCount val="12"/>
                <c:pt idx="0">
                  <c:v>0.24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0.64</c:v>
                </c:pt>
                <c:pt idx="4">
                  <c:v>0.68</c:v>
                </c:pt>
                <c:pt idx="5">
                  <c:v>0.72</c:v>
                </c:pt>
                <c:pt idx="6">
                  <c:v>0.76</c:v>
                </c:pt>
                <c:pt idx="7">
                  <c:v>0.8</c:v>
                </c:pt>
                <c:pt idx="8">
                  <c:v>0.84</c:v>
                </c:pt>
                <c:pt idx="9">
                  <c:v>0.88</c:v>
                </c:pt>
                <c:pt idx="10">
                  <c:v>0.92</c:v>
                </c:pt>
                <c:pt idx="11">
                  <c:v>0.92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85120"/>
        <c:axId val="648386240"/>
      </c:scatterChart>
      <c:valAx>
        <c:axId val="648385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386240"/>
        <c:crosses val="autoZero"/>
        <c:crossBetween val="midCat"/>
      </c:valAx>
      <c:valAx>
        <c:axId val="6483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3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ev_pred1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UCL!$C$2:$C$22</c:f>
              <c:numCache>
                <c:formatCode>General</c:formatCode>
                <c:ptCount val="21"/>
                <c:pt idx="0">
                  <c:v>3.4006199695379244</c:v>
                </c:pt>
                <c:pt idx="1">
                  <c:v>3.867423305402903</c:v>
                </c:pt>
                <c:pt idx="2">
                  <c:v>3.4075693183699034</c:v>
                </c:pt>
                <c:pt idx="3">
                  <c:v>4.2998882660326734</c:v>
                </c:pt>
                <c:pt idx="4">
                  <c:v>3.4197470286717238</c:v>
                </c:pt>
                <c:pt idx="5">
                  <c:v>4.4578116818552225</c:v>
                </c:pt>
                <c:pt idx="6">
                  <c:v>3.4299185235372853</c:v>
                </c:pt>
                <c:pt idx="7">
                  <c:v>4.5763864244233163</c:v>
                </c:pt>
                <c:pt idx="8">
                  <c:v>5.0285197948642892</c:v>
                </c:pt>
                <c:pt idx="9">
                  <c:v>3.434981228064359</c:v>
                </c:pt>
                <c:pt idx="10">
                  <c:v>4.6420666998390994</c:v>
                </c:pt>
                <c:pt idx="11">
                  <c:v>5.0996525458057729</c:v>
                </c:pt>
                <c:pt idx="12">
                  <c:v>5.3814763702544459</c:v>
                </c:pt>
                <c:pt idx="13">
                  <c:v>5.5845653123916215</c:v>
                </c:pt>
                <c:pt idx="14">
                  <c:v>3.4377751407870552</c:v>
                </c:pt>
                <c:pt idx="15">
                  <c:v>4.6826090098273951</c:v>
                </c:pt>
                <c:pt idx="16">
                  <c:v>5.1462016446683974</c:v>
                </c:pt>
                <c:pt idx="17">
                  <c:v>5.4354271038767337</c:v>
                </c:pt>
                <c:pt idx="18">
                  <c:v>5.6431968902802847</c:v>
                </c:pt>
                <c:pt idx="19">
                  <c:v>5.8015979899809373</c:v>
                </c:pt>
                <c:pt idx="20">
                  <c:v>5.9280320818697128</c:v>
                </c:pt>
              </c:numCache>
            </c:numRef>
          </c:xVal>
          <c:yVal>
            <c:numRef>
              <c:f>UCL!$B$2:$B$22</c:f>
              <c:numCache>
                <c:formatCode>General</c:formatCode>
                <c:ptCount val="21"/>
                <c:pt idx="0">
                  <c:v>0</c:v>
                </c:pt>
                <c:pt idx="1">
                  <c:v>0.14424947367496221</c:v>
                </c:pt>
                <c:pt idx="2">
                  <c:v>-2.8766988791062431E-9</c:v>
                </c:pt>
                <c:pt idx="3">
                  <c:v>0.42455699990888718</c:v>
                </c:pt>
                <c:pt idx="4">
                  <c:v>0</c:v>
                </c:pt>
                <c:pt idx="5">
                  <c:v>0.51310436806980553</c:v>
                </c:pt>
                <c:pt idx="6">
                  <c:v>-2.3187252118361812E-8</c:v>
                </c:pt>
                <c:pt idx="7">
                  <c:v>0.63442165348475132</c:v>
                </c:pt>
                <c:pt idx="8">
                  <c:v>0.91937718517532963</c:v>
                </c:pt>
                <c:pt idx="9">
                  <c:v>-1.2581269359657199E-9</c:v>
                </c:pt>
                <c:pt idx="10">
                  <c:v>0.64105581271286516</c:v>
                </c:pt>
                <c:pt idx="11">
                  <c:v>1.0701225422241167</c:v>
                </c:pt>
                <c:pt idx="12">
                  <c:v>1.2796901620335754</c:v>
                </c:pt>
                <c:pt idx="13">
                  <c:v>1.5621054671954515</c:v>
                </c:pt>
                <c:pt idx="14">
                  <c:v>-2.3963053763509379E-10</c:v>
                </c:pt>
                <c:pt idx="15">
                  <c:v>0.65947632051531757</c:v>
                </c:pt>
                <c:pt idx="16">
                  <c:v>1.1554047074608276</c:v>
                </c:pt>
                <c:pt idx="17">
                  <c:v>1.3765066520197045</c:v>
                </c:pt>
                <c:pt idx="18">
                  <c:v>1.7431384439147379</c:v>
                </c:pt>
                <c:pt idx="19">
                  <c:v>1.869331517916184</c:v>
                </c:pt>
                <c:pt idx="20">
                  <c:v>2.106716425718147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UCL!$C$2:$C$22</c:f>
              <c:numCache>
                <c:formatCode>General</c:formatCode>
                <c:ptCount val="21"/>
                <c:pt idx="0">
                  <c:v>3.4006199695379244</c:v>
                </c:pt>
                <c:pt idx="1">
                  <c:v>3.867423305402903</c:v>
                </c:pt>
                <c:pt idx="2">
                  <c:v>3.4075693183699034</c:v>
                </c:pt>
                <c:pt idx="3">
                  <c:v>4.2998882660326734</c:v>
                </c:pt>
                <c:pt idx="4">
                  <c:v>3.4197470286717238</c:v>
                </c:pt>
                <c:pt idx="5">
                  <c:v>4.4578116818552225</c:v>
                </c:pt>
                <c:pt idx="6">
                  <c:v>3.4299185235372853</c:v>
                </c:pt>
                <c:pt idx="7">
                  <c:v>4.5763864244233163</c:v>
                </c:pt>
                <c:pt idx="8">
                  <c:v>5.0285197948642892</c:v>
                </c:pt>
                <c:pt idx="9">
                  <c:v>3.434981228064359</c:v>
                </c:pt>
                <c:pt idx="10">
                  <c:v>4.6420666998390994</c:v>
                </c:pt>
                <c:pt idx="11">
                  <c:v>5.0996525458057729</c:v>
                </c:pt>
                <c:pt idx="12">
                  <c:v>5.3814763702544459</c:v>
                </c:pt>
                <c:pt idx="13">
                  <c:v>5.5845653123916215</c:v>
                </c:pt>
                <c:pt idx="14">
                  <c:v>3.4377751407870552</c:v>
                </c:pt>
                <c:pt idx="15">
                  <c:v>4.6826090098273951</c:v>
                </c:pt>
                <c:pt idx="16">
                  <c:v>5.1462016446683974</c:v>
                </c:pt>
                <c:pt idx="17">
                  <c:v>5.4354271038767337</c:v>
                </c:pt>
                <c:pt idx="18">
                  <c:v>5.6431968902802847</c:v>
                </c:pt>
                <c:pt idx="19">
                  <c:v>5.8015979899809373</c:v>
                </c:pt>
                <c:pt idx="20">
                  <c:v>5.9280320818697128</c:v>
                </c:pt>
              </c:numCache>
            </c:numRef>
          </c:xVal>
          <c:yVal>
            <c:numRef>
              <c:f>UCL!$D$2:$D$22</c:f>
              <c:numCache>
                <c:formatCode>General</c:formatCode>
                <c:ptCount val="21"/>
                <c:pt idx="0">
                  <c:v>9.9196425083647455E-3</c:v>
                </c:pt>
                <c:pt idx="1">
                  <c:v>7.8767478575247907E-2</c:v>
                </c:pt>
                <c:pt idx="2">
                  <c:v>9.8372188190136711E-3</c:v>
                </c:pt>
                <c:pt idx="3">
                  <c:v>0.2705745483824451</c:v>
                </c:pt>
                <c:pt idx="4">
                  <c:v>9.7757607182451522E-3</c:v>
                </c:pt>
                <c:pt idx="5">
                  <c:v>0.36963278360652652</c:v>
                </c:pt>
                <c:pt idx="6">
                  <c:v>9.8052570682511941E-3</c:v>
                </c:pt>
                <c:pt idx="7">
                  <c:v>0.45387132177934753</c:v>
                </c:pt>
                <c:pt idx="8">
                  <c:v>0.8502899242234836</c:v>
                </c:pt>
                <c:pt idx="9">
                  <c:v>9.8473136957650809E-3</c:v>
                </c:pt>
                <c:pt idx="10">
                  <c:v>0.50411717943932999</c:v>
                </c:pt>
                <c:pt idx="11">
                  <c:v>0.92322750854864211</c:v>
                </c:pt>
                <c:pt idx="12">
                  <c:v>1.2396073626086377</c:v>
                </c:pt>
                <c:pt idx="13">
                  <c:v>1.4942146742673756</c:v>
                </c:pt>
                <c:pt idx="14">
                  <c:v>9.8783053232303075E-3</c:v>
                </c:pt>
                <c:pt idx="15">
                  <c:v>0.53639565134716527</c:v>
                </c:pt>
                <c:pt idx="16">
                  <c:v>0.97247964576407497</c:v>
                </c:pt>
                <c:pt idx="17">
                  <c:v>1.3050937070562583</c:v>
                </c:pt>
                <c:pt idx="18">
                  <c:v>1.5717933292078676</c:v>
                </c:pt>
                <c:pt idx="19">
                  <c:v>1.7903908660103767</c:v>
                </c:pt>
                <c:pt idx="20">
                  <c:v>1.9742140917660613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91264"/>
        <c:axId val="642197424"/>
      </c:scatterChart>
      <c:valAx>
        <c:axId val="64219126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197424"/>
        <c:crosses val="autoZero"/>
        <c:crossBetween val="midCat"/>
      </c:valAx>
      <c:valAx>
        <c:axId val="6421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1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ev_pred2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UCL!$C$2:$C$22</c:f>
              <c:numCache>
                <c:formatCode>General</c:formatCode>
                <c:ptCount val="21"/>
                <c:pt idx="0">
                  <c:v>3.4006199695379244</c:v>
                </c:pt>
                <c:pt idx="1">
                  <c:v>3.867423305402903</c:v>
                </c:pt>
                <c:pt idx="2">
                  <c:v>3.4075693183699034</c:v>
                </c:pt>
                <c:pt idx="3">
                  <c:v>4.2998882660326734</c:v>
                </c:pt>
                <c:pt idx="4">
                  <c:v>3.4197470286717238</c:v>
                </c:pt>
                <c:pt idx="5">
                  <c:v>4.4578116818552225</c:v>
                </c:pt>
                <c:pt idx="6">
                  <c:v>3.4299185235372853</c:v>
                </c:pt>
                <c:pt idx="7">
                  <c:v>4.5763864244233163</c:v>
                </c:pt>
                <c:pt idx="8">
                  <c:v>5.0285197948642892</c:v>
                </c:pt>
                <c:pt idx="9">
                  <c:v>3.434981228064359</c:v>
                </c:pt>
                <c:pt idx="10">
                  <c:v>4.6420666998390994</c:v>
                </c:pt>
                <c:pt idx="11">
                  <c:v>5.0996525458057729</c:v>
                </c:pt>
                <c:pt idx="12">
                  <c:v>5.3814763702544459</c:v>
                </c:pt>
                <c:pt idx="13">
                  <c:v>5.5845653123916215</c:v>
                </c:pt>
                <c:pt idx="14">
                  <c:v>3.4377751407870552</c:v>
                </c:pt>
                <c:pt idx="15">
                  <c:v>4.6826090098273951</c:v>
                </c:pt>
                <c:pt idx="16">
                  <c:v>5.1462016446683974</c:v>
                </c:pt>
                <c:pt idx="17">
                  <c:v>5.4354271038767337</c:v>
                </c:pt>
                <c:pt idx="18">
                  <c:v>5.6431968902802847</c:v>
                </c:pt>
                <c:pt idx="19">
                  <c:v>5.8015979899809373</c:v>
                </c:pt>
                <c:pt idx="20">
                  <c:v>5.9280320818697128</c:v>
                </c:pt>
              </c:numCache>
            </c:numRef>
          </c:xVal>
          <c:yVal>
            <c:numRef>
              <c:f>UCL!$B$2:$B$22</c:f>
              <c:numCache>
                <c:formatCode>General</c:formatCode>
                <c:ptCount val="21"/>
                <c:pt idx="0">
                  <c:v>0</c:v>
                </c:pt>
                <c:pt idx="1">
                  <c:v>0.14424947367496221</c:v>
                </c:pt>
                <c:pt idx="2">
                  <c:v>-2.8766988791062431E-9</c:v>
                </c:pt>
                <c:pt idx="3">
                  <c:v>0.42455699990888718</c:v>
                </c:pt>
                <c:pt idx="4">
                  <c:v>0</c:v>
                </c:pt>
                <c:pt idx="5">
                  <c:v>0.51310436806980553</c:v>
                </c:pt>
                <c:pt idx="6">
                  <c:v>-2.3187252118361812E-8</c:v>
                </c:pt>
                <c:pt idx="7">
                  <c:v>0.63442165348475132</c:v>
                </c:pt>
                <c:pt idx="8">
                  <c:v>0.91937718517532963</c:v>
                </c:pt>
                <c:pt idx="9">
                  <c:v>-1.2581269359657199E-9</c:v>
                </c:pt>
                <c:pt idx="10">
                  <c:v>0.64105581271286516</c:v>
                </c:pt>
                <c:pt idx="11">
                  <c:v>1.0701225422241167</c:v>
                </c:pt>
                <c:pt idx="12">
                  <c:v>1.2796901620335754</c:v>
                </c:pt>
                <c:pt idx="13">
                  <c:v>1.5621054671954515</c:v>
                </c:pt>
                <c:pt idx="14">
                  <c:v>-2.3963053763509379E-10</c:v>
                </c:pt>
                <c:pt idx="15">
                  <c:v>0.65947632051531757</c:v>
                </c:pt>
                <c:pt idx="16">
                  <c:v>1.1554047074608276</c:v>
                </c:pt>
                <c:pt idx="17">
                  <c:v>1.3765066520197045</c:v>
                </c:pt>
                <c:pt idx="18">
                  <c:v>1.7431384439147379</c:v>
                </c:pt>
                <c:pt idx="19">
                  <c:v>1.869331517916184</c:v>
                </c:pt>
                <c:pt idx="20">
                  <c:v>2.106716425718147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UCL!$C$2:$C$22</c:f>
              <c:numCache>
                <c:formatCode>General</c:formatCode>
                <c:ptCount val="21"/>
                <c:pt idx="0">
                  <c:v>3.4006199695379244</c:v>
                </c:pt>
                <c:pt idx="1">
                  <c:v>3.867423305402903</c:v>
                </c:pt>
                <c:pt idx="2">
                  <c:v>3.4075693183699034</c:v>
                </c:pt>
                <c:pt idx="3">
                  <c:v>4.2998882660326734</c:v>
                </c:pt>
                <c:pt idx="4">
                  <c:v>3.4197470286717238</c:v>
                </c:pt>
                <c:pt idx="5">
                  <c:v>4.4578116818552225</c:v>
                </c:pt>
                <c:pt idx="6">
                  <c:v>3.4299185235372853</c:v>
                </c:pt>
                <c:pt idx="7">
                  <c:v>4.5763864244233163</c:v>
                </c:pt>
                <c:pt idx="8">
                  <c:v>5.0285197948642892</c:v>
                </c:pt>
                <c:pt idx="9">
                  <c:v>3.434981228064359</c:v>
                </c:pt>
                <c:pt idx="10">
                  <c:v>4.6420666998390994</c:v>
                </c:pt>
                <c:pt idx="11">
                  <c:v>5.0996525458057729</c:v>
                </c:pt>
                <c:pt idx="12">
                  <c:v>5.3814763702544459</c:v>
                </c:pt>
                <c:pt idx="13">
                  <c:v>5.5845653123916215</c:v>
                </c:pt>
                <c:pt idx="14">
                  <c:v>3.4377751407870552</c:v>
                </c:pt>
                <c:pt idx="15">
                  <c:v>4.6826090098273951</c:v>
                </c:pt>
                <c:pt idx="16">
                  <c:v>5.1462016446683974</c:v>
                </c:pt>
                <c:pt idx="17">
                  <c:v>5.4354271038767337</c:v>
                </c:pt>
                <c:pt idx="18">
                  <c:v>5.6431968902802847</c:v>
                </c:pt>
                <c:pt idx="19">
                  <c:v>5.8015979899809373</c:v>
                </c:pt>
                <c:pt idx="20">
                  <c:v>5.9280320818697128</c:v>
                </c:pt>
              </c:numCache>
            </c:numRef>
          </c:xVal>
          <c:yVal>
            <c:numRef>
              <c:f>UCL!$E$2:$E$22</c:f>
              <c:numCache>
                <c:formatCode>General</c:formatCode>
                <c:ptCount val="21"/>
                <c:pt idx="0">
                  <c:v>-4.8505320644575134E-3</c:v>
                </c:pt>
                <c:pt idx="1">
                  <c:v>0.18469952273342194</c:v>
                </c:pt>
                <c:pt idx="2">
                  <c:v>-2.4003601210058623E-3</c:v>
                </c:pt>
                <c:pt idx="3">
                  <c:v>0.41458661901056004</c:v>
                </c:pt>
                <c:pt idx="4">
                  <c:v>1.9179218393023945E-3</c:v>
                </c:pt>
                <c:pt idx="5">
                  <c:v>0.51455954171665619</c:v>
                </c:pt>
                <c:pt idx="6">
                  <c:v>5.5490531233448603E-3</c:v>
                </c:pt>
                <c:pt idx="7">
                  <c:v>0.59610220278570636</c:v>
                </c:pt>
                <c:pt idx="8">
                  <c:v>0.96615359553846103</c:v>
                </c:pt>
                <c:pt idx="9">
                  <c:v>7.3646701948911764E-3</c:v>
                </c:pt>
                <c:pt idx="10">
                  <c:v>0.64383013134365763</c:v>
                </c:pt>
                <c:pt idx="11">
                  <c:v>1.0340659049961174</c:v>
                </c:pt>
                <c:pt idx="12">
                  <c:v>1.3335206837629676</c:v>
                </c:pt>
                <c:pt idx="13">
                  <c:v>1.5829659592714729</c:v>
                </c:pt>
                <c:pt idx="14">
                  <c:v>8.3690040728754411E-3</c:v>
                </c:pt>
                <c:pt idx="15">
                  <c:v>0.67424384941539861</c:v>
                </c:pt>
                <c:pt idx="16">
                  <c:v>1.0801027198382731</c:v>
                </c:pt>
                <c:pt idx="17">
                  <c:v>1.396849870848339</c:v>
                </c:pt>
                <c:pt idx="18">
                  <c:v>1.660819159007948</c:v>
                </c:pt>
                <c:pt idx="19">
                  <c:v>1.8853745605729537</c:v>
                </c:pt>
                <c:pt idx="20">
                  <c:v>2.0805765384109396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95184"/>
        <c:axId val="646300384"/>
      </c:scatterChart>
      <c:valAx>
        <c:axId val="64219518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6300384"/>
        <c:crosses val="autoZero"/>
        <c:crossBetween val="midCat"/>
      </c:valAx>
      <c:valAx>
        <c:axId val="646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1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ev_pred3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UCL!$C$2:$C$22</c:f>
              <c:numCache>
                <c:formatCode>General</c:formatCode>
                <c:ptCount val="21"/>
                <c:pt idx="0">
                  <c:v>3.4006199695379244</c:v>
                </c:pt>
                <c:pt idx="1">
                  <c:v>3.867423305402903</c:v>
                </c:pt>
                <c:pt idx="2">
                  <c:v>3.4075693183699034</c:v>
                </c:pt>
                <c:pt idx="3">
                  <c:v>4.2998882660326734</c:v>
                </c:pt>
                <c:pt idx="4">
                  <c:v>3.4197470286717238</c:v>
                </c:pt>
                <c:pt idx="5">
                  <c:v>4.4578116818552225</c:v>
                </c:pt>
                <c:pt idx="6">
                  <c:v>3.4299185235372853</c:v>
                </c:pt>
                <c:pt idx="7">
                  <c:v>4.5763864244233163</c:v>
                </c:pt>
                <c:pt idx="8">
                  <c:v>5.0285197948642892</c:v>
                </c:pt>
                <c:pt idx="9">
                  <c:v>3.434981228064359</c:v>
                </c:pt>
                <c:pt idx="10">
                  <c:v>4.6420666998390994</c:v>
                </c:pt>
                <c:pt idx="11">
                  <c:v>5.0996525458057729</c:v>
                </c:pt>
                <c:pt idx="12">
                  <c:v>5.3814763702544459</c:v>
                </c:pt>
                <c:pt idx="13">
                  <c:v>5.5845653123916215</c:v>
                </c:pt>
                <c:pt idx="14">
                  <c:v>3.4377751407870552</c:v>
                </c:pt>
                <c:pt idx="15">
                  <c:v>4.6826090098273951</c:v>
                </c:pt>
                <c:pt idx="16">
                  <c:v>5.1462016446683974</c:v>
                </c:pt>
                <c:pt idx="17">
                  <c:v>5.4354271038767337</c:v>
                </c:pt>
                <c:pt idx="18">
                  <c:v>5.6431968902802847</c:v>
                </c:pt>
                <c:pt idx="19">
                  <c:v>5.8015979899809373</c:v>
                </c:pt>
                <c:pt idx="20">
                  <c:v>5.9280320818697128</c:v>
                </c:pt>
              </c:numCache>
            </c:numRef>
          </c:xVal>
          <c:yVal>
            <c:numRef>
              <c:f>UCL!$B$2:$B$22</c:f>
              <c:numCache>
                <c:formatCode>General</c:formatCode>
                <c:ptCount val="21"/>
                <c:pt idx="0">
                  <c:v>0</c:v>
                </c:pt>
                <c:pt idx="1">
                  <c:v>0.14424947367496221</c:v>
                </c:pt>
                <c:pt idx="2">
                  <c:v>-2.8766988791062431E-9</c:v>
                </c:pt>
                <c:pt idx="3">
                  <c:v>0.42455699990888718</c:v>
                </c:pt>
                <c:pt idx="4">
                  <c:v>0</c:v>
                </c:pt>
                <c:pt idx="5">
                  <c:v>0.51310436806980553</c:v>
                </c:pt>
                <c:pt idx="6">
                  <c:v>-2.3187252118361812E-8</c:v>
                </c:pt>
                <c:pt idx="7">
                  <c:v>0.63442165348475132</c:v>
                </c:pt>
                <c:pt idx="8">
                  <c:v>0.91937718517532963</c:v>
                </c:pt>
                <c:pt idx="9">
                  <c:v>-1.2581269359657199E-9</c:v>
                </c:pt>
                <c:pt idx="10">
                  <c:v>0.64105581271286516</c:v>
                </c:pt>
                <c:pt idx="11">
                  <c:v>1.0701225422241167</c:v>
                </c:pt>
                <c:pt idx="12">
                  <c:v>1.2796901620335754</c:v>
                </c:pt>
                <c:pt idx="13">
                  <c:v>1.5621054671954515</c:v>
                </c:pt>
                <c:pt idx="14">
                  <c:v>-2.3963053763509379E-10</c:v>
                </c:pt>
                <c:pt idx="15">
                  <c:v>0.65947632051531757</c:v>
                </c:pt>
                <c:pt idx="16">
                  <c:v>1.1554047074608276</c:v>
                </c:pt>
                <c:pt idx="17">
                  <c:v>1.3765066520197045</c:v>
                </c:pt>
                <c:pt idx="18">
                  <c:v>1.7431384439147379</c:v>
                </c:pt>
                <c:pt idx="19">
                  <c:v>1.869331517916184</c:v>
                </c:pt>
                <c:pt idx="20">
                  <c:v>2.106716425718147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UCL!$C$2:$C$22</c:f>
              <c:numCache>
                <c:formatCode>General</c:formatCode>
                <c:ptCount val="21"/>
                <c:pt idx="0">
                  <c:v>3.4006199695379244</c:v>
                </c:pt>
                <c:pt idx="1">
                  <c:v>3.867423305402903</c:v>
                </c:pt>
                <c:pt idx="2">
                  <c:v>3.4075693183699034</c:v>
                </c:pt>
                <c:pt idx="3">
                  <c:v>4.2998882660326734</c:v>
                </c:pt>
                <c:pt idx="4">
                  <c:v>3.4197470286717238</c:v>
                </c:pt>
                <c:pt idx="5">
                  <c:v>4.4578116818552225</c:v>
                </c:pt>
                <c:pt idx="6">
                  <c:v>3.4299185235372853</c:v>
                </c:pt>
                <c:pt idx="7">
                  <c:v>4.5763864244233163</c:v>
                </c:pt>
                <c:pt idx="8">
                  <c:v>5.0285197948642892</c:v>
                </c:pt>
                <c:pt idx="9">
                  <c:v>3.434981228064359</c:v>
                </c:pt>
                <c:pt idx="10">
                  <c:v>4.6420666998390994</c:v>
                </c:pt>
                <c:pt idx="11">
                  <c:v>5.0996525458057729</c:v>
                </c:pt>
                <c:pt idx="12">
                  <c:v>5.3814763702544459</c:v>
                </c:pt>
                <c:pt idx="13">
                  <c:v>5.5845653123916215</c:v>
                </c:pt>
                <c:pt idx="14">
                  <c:v>3.4377751407870552</c:v>
                </c:pt>
                <c:pt idx="15">
                  <c:v>4.6826090098273951</c:v>
                </c:pt>
                <c:pt idx="16">
                  <c:v>5.1462016446683974</c:v>
                </c:pt>
                <c:pt idx="17">
                  <c:v>5.4354271038767337</c:v>
                </c:pt>
                <c:pt idx="18">
                  <c:v>5.6431968902802847</c:v>
                </c:pt>
                <c:pt idx="19">
                  <c:v>5.8015979899809373</c:v>
                </c:pt>
                <c:pt idx="20">
                  <c:v>5.9280320818697128</c:v>
                </c:pt>
              </c:numCache>
            </c:numRef>
          </c:xVal>
          <c:yVal>
            <c:numRef>
              <c:f>UCL!$F$2:$F$22</c:f>
              <c:numCache>
                <c:formatCode>General</c:formatCode>
                <c:ptCount val="21"/>
                <c:pt idx="0">
                  <c:v>1.532809021159709E-5</c:v>
                </c:pt>
                <c:pt idx="1">
                  <c:v>0.17106246872685604</c:v>
                </c:pt>
                <c:pt idx="2">
                  <c:v>2.1783871642521713E-3</c:v>
                </c:pt>
                <c:pt idx="3">
                  <c:v>0.38711374283013378</c:v>
                </c:pt>
                <c:pt idx="4">
                  <c:v>5.9939607078701718E-3</c:v>
                </c:pt>
                <c:pt idx="5">
                  <c:v>0.4835437736179371</c:v>
                </c:pt>
                <c:pt idx="6">
                  <c:v>9.2056311021088688E-3</c:v>
                </c:pt>
                <c:pt idx="7">
                  <c:v>0.5631851507494503</c:v>
                </c:pt>
                <c:pt idx="8">
                  <c:v>0.93443104899665252</c:v>
                </c:pt>
                <c:pt idx="9">
                  <c:v>1.0812621284578494E-2</c:v>
                </c:pt>
                <c:pt idx="10">
                  <c:v>0.6101892398001254</c:v>
                </c:pt>
                <c:pt idx="11">
                  <c:v>1.0041313419132281</c:v>
                </c:pt>
                <c:pt idx="12">
                  <c:v>1.3165436178667835</c:v>
                </c:pt>
                <c:pt idx="13">
                  <c:v>1.5825206087591206</c:v>
                </c:pt>
                <c:pt idx="14">
                  <c:v>1.1701867071005734E-2</c:v>
                </c:pt>
                <c:pt idx="15">
                  <c:v>0.64028598260182301</c:v>
                </c:pt>
                <c:pt idx="16">
                  <c:v>1.0516324317716153</c:v>
                </c:pt>
                <c:pt idx="17">
                  <c:v>1.3836020609753292</c:v>
                </c:pt>
                <c:pt idx="18">
                  <c:v>1.6665093462702614</c:v>
                </c:pt>
                <c:pt idx="19">
                  <c:v>1.911184298981472</c:v>
                </c:pt>
                <c:pt idx="20">
                  <c:v>2.1266321587080275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99824"/>
        <c:axId val="663391808"/>
      </c:scatterChart>
      <c:valAx>
        <c:axId val="6462998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91808"/>
        <c:crosses val="autoZero"/>
        <c:crossBetween val="midCat"/>
      </c:valAx>
      <c:valAx>
        <c:axId val="6633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629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PTL!$A$2:$A$5</c:f>
              <c:numCache>
                <c:formatCode>General</c:formatCode>
                <c:ptCount val="4"/>
                <c:pt idx="0">
                  <c:v>320000</c:v>
                </c:pt>
                <c:pt idx="1">
                  <c:v>813333.33333333337</c:v>
                </c:pt>
                <c:pt idx="2">
                  <c:v>1640000</c:v>
                </c:pt>
                <c:pt idx="3">
                  <c:v>3280000</c:v>
                </c:pt>
              </c:numCache>
            </c:numRef>
          </c:xVal>
          <c:yVal>
            <c:numRef>
              <c:f>PTL!$B$2:$B$5</c:f>
              <c:numCache>
                <c:formatCode>General</c:formatCode>
                <c:ptCount val="4"/>
                <c:pt idx="0">
                  <c:v>0.2</c:v>
                </c:pt>
                <c:pt idx="1">
                  <c:v>0.36</c:v>
                </c:pt>
                <c:pt idx="2">
                  <c:v>0.6</c:v>
                </c:pt>
                <c:pt idx="3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89568"/>
        <c:axId val="642141008"/>
      </c:scatterChart>
      <c:scatterChart>
        <c:scatterStyle val="smoothMarker"/>
        <c:varyColors val="0"/>
        <c:ser>
          <c:idx val="0"/>
          <c:order val="0"/>
          <c:tx>
            <c:strRef>
              <c:f>PTL!$G$1</c:f>
              <c:strCache>
                <c:ptCount val="1"/>
                <c:pt idx="0">
                  <c:v>ev_pred1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PTL!$F$2:$F$15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PTL!$G$2:$G$15</c:f>
              <c:numCache>
                <c:formatCode>General</c:formatCode>
                <c:ptCount val="14"/>
                <c:pt idx="0">
                  <c:v>-0.41536893364259897</c:v>
                </c:pt>
                <c:pt idx="1">
                  <c:v>-0.38055845728579035</c:v>
                </c:pt>
                <c:pt idx="2">
                  <c:v>-0.33885631332273031</c:v>
                </c:pt>
                <c:pt idx="3">
                  <c:v>-0.28889811127774057</c:v>
                </c:pt>
                <c:pt idx="4">
                  <c:v>-0.22904934297990842</c:v>
                </c:pt>
                <c:pt idx="5">
                  <c:v>-0.1573519055192501</c:v>
                </c:pt>
                <c:pt idx="6">
                  <c:v>-7.1460036987492481E-2</c:v>
                </c:pt>
                <c:pt idx="7">
                  <c:v>3.1436431019817523E-2</c:v>
                </c:pt>
                <c:pt idx="8">
                  <c:v>0.15470401512720811</c:v>
                </c:pt>
                <c:pt idx="9">
                  <c:v>0.30237572423381387</c:v>
                </c:pt>
                <c:pt idx="10">
                  <c:v>0.47928300953817815</c:v>
                </c:pt>
                <c:pt idx="11">
                  <c:v>0.69121383761010646</c:v>
                </c:pt>
                <c:pt idx="12">
                  <c:v>0.94510205826749005</c:v>
                </c:pt>
                <c:pt idx="13">
                  <c:v>1.2492542629042549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89568"/>
        <c:axId val="642141008"/>
      </c:scatterChart>
      <c:valAx>
        <c:axId val="6633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141008"/>
        <c:crosses val="autoZero"/>
        <c:crossBetween val="midCat"/>
      </c:valAx>
      <c:valAx>
        <c:axId val="642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ev_pred2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PTL!$A$2:$A$5</c:f>
              <c:numCache>
                <c:formatCode>General</c:formatCode>
                <c:ptCount val="4"/>
                <c:pt idx="0">
                  <c:v>320000</c:v>
                </c:pt>
                <c:pt idx="1">
                  <c:v>813333.33333333337</c:v>
                </c:pt>
                <c:pt idx="2">
                  <c:v>1640000</c:v>
                </c:pt>
                <c:pt idx="3">
                  <c:v>3280000</c:v>
                </c:pt>
              </c:numCache>
            </c:numRef>
          </c:xVal>
          <c:yVal>
            <c:numRef>
              <c:f>PTL!$B$2:$B$5</c:f>
              <c:numCache>
                <c:formatCode>General</c:formatCode>
                <c:ptCount val="4"/>
                <c:pt idx="0">
                  <c:v>0.2</c:v>
                </c:pt>
                <c:pt idx="1">
                  <c:v>0.36</c:v>
                </c:pt>
                <c:pt idx="2">
                  <c:v>0.6</c:v>
                </c:pt>
                <c:pt idx="3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72176"/>
        <c:axId val="635374976"/>
      </c:scatterChart>
      <c:scatterChart>
        <c:scatterStyle val="smoothMarker"/>
        <c:varyColors val="0"/>
        <c:ser>
          <c:idx val="0"/>
          <c:order val="0"/>
          <c:tx>
            <c:strRef>
              <c:f>PTL!$G$1</c:f>
              <c:strCache>
                <c:ptCount val="1"/>
                <c:pt idx="0">
                  <c:v>ev_pred1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PTL!$F$2:$F$15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PTL!$H$2:$H$15</c:f>
              <c:numCache>
                <c:formatCode>General</c:formatCode>
                <c:ptCount val="14"/>
                <c:pt idx="0">
                  <c:v>-0.33376637620067223</c:v>
                </c:pt>
                <c:pt idx="1">
                  <c:v>-0.30701519562329538</c:v>
                </c:pt>
                <c:pt idx="2">
                  <c:v>-0.2740806291050768</c:v>
                </c:pt>
                <c:pt idx="3">
                  <c:v>-0.23353342153023549</c:v>
                </c:pt>
                <c:pt idx="4">
                  <c:v>-0.1836139534477329</c:v>
                </c:pt>
                <c:pt idx="5">
                  <c:v>-0.12215587920081</c:v>
                </c:pt>
                <c:pt idx="6">
                  <c:v>-4.6492114436773813E-2</c:v>
                </c:pt>
                <c:pt idx="7">
                  <c:v>4.6660906845113259E-2</c:v>
                </c:pt>
                <c:pt idx="8">
                  <c:v>0.16134572858250862</c:v>
                </c:pt>
                <c:pt idx="9">
                  <c:v>0.30253930615996061</c:v>
                </c:pt>
                <c:pt idx="10">
                  <c:v>0.4763689903946221</c:v>
                </c:pt>
                <c:pt idx="11">
                  <c:v>0.69037843501363705</c:v>
                </c:pt>
                <c:pt idx="12">
                  <c:v>0.95385496715938545</c:v>
                </c:pt>
                <c:pt idx="13">
                  <c:v>1.278232627758116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72176"/>
        <c:axId val="635374976"/>
      </c:scatterChart>
      <c:valAx>
        <c:axId val="6353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374976"/>
        <c:crosses val="autoZero"/>
        <c:crossBetween val="midCat"/>
      </c:valAx>
      <c:valAx>
        <c:axId val="6353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3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PTL!$G$1</c:f>
              <c:strCache>
                <c:ptCount val="1"/>
                <c:pt idx="0">
                  <c:v>ev_pred1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PTL!$F$2:$F$34</c:f>
              <c:numCache>
                <c:formatCode>General</c:formatCode>
                <c:ptCount val="3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PTL!$G$2:$G$34</c:f>
              <c:numCache>
                <c:formatCode>General</c:formatCode>
                <c:ptCount val="33"/>
                <c:pt idx="0">
                  <c:v>-0.41536893364259897</c:v>
                </c:pt>
                <c:pt idx="1">
                  <c:v>-0.38055845728579035</c:v>
                </c:pt>
                <c:pt idx="2">
                  <c:v>-0.33885631332273031</c:v>
                </c:pt>
                <c:pt idx="3">
                  <c:v>-0.28889811127774057</c:v>
                </c:pt>
                <c:pt idx="4">
                  <c:v>-0.22904934297990842</c:v>
                </c:pt>
                <c:pt idx="5">
                  <c:v>-0.1573519055192501</c:v>
                </c:pt>
                <c:pt idx="6">
                  <c:v>-7.1460036987492481E-2</c:v>
                </c:pt>
                <c:pt idx="7">
                  <c:v>3.1436431019817523E-2</c:v>
                </c:pt>
                <c:pt idx="8">
                  <c:v>0.15470401512720811</c:v>
                </c:pt>
                <c:pt idx="9">
                  <c:v>0.30237572423381387</c:v>
                </c:pt>
                <c:pt idx="10">
                  <c:v>0.47928300953817815</c:v>
                </c:pt>
                <c:pt idx="11">
                  <c:v>0.69121383761010646</c:v>
                </c:pt>
                <c:pt idx="12">
                  <c:v>0.94510205826749005</c:v>
                </c:pt>
                <c:pt idx="13">
                  <c:v>1.2492542629042549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PTL!$A$2:$A$5</c:f>
              <c:numCache>
                <c:formatCode>General</c:formatCode>
                <c:ptCount val="4"/>
                <c:pt idx="0">
                  <c:v>320000</c:v>
                </c:pt>
                <c:pt idx="1">
                  <c:v>813333.33333333337</c:v>
                </c:pt>
                <c:pt idx="2">
                  <c:v>1640000</c:v>
                </c:pt>
                <c:pt idx="3">
                  <c:v>3280000</c:v>
                </c:pt>
              </c:numCache>
            </c:numRef>
          </c:xVal>
          <c:yVal>
            <c:numRef>
              <c:f>PTL!$B$2:$B$5</c:f>
              <c:numCache>
                <c:formatCode>General</c:formatCode>
                <c:ptCount val="4"/>
                <c:pt idx="0">
                  <c:v>0.2</c:v>
                </c:pt>
                <c:pt idx="1">
                  <c:v>0.36</c:v>
                </c:pt>
                <c:pt idx="2">
                  <c:v>0.6</c:v>
                </c:pt>
                <c:pt idx="3">
                  <c:v>0.88</c:v>
                </c:pt>
              </c:numCache>
            </c:numRef>
          </c:yVal>
          <c:smooth val="0"/>
        </c:ser>
        <c:ser>
          <c:idx val="6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UCL!$A$2:$A$22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2556.0498433166663</c:v>
                </c:pt>
                <c:pt idx="3">
                  <c:v>19947.490459600001</c:v>
                </c:pt>
                <c:pt idx="4">
                  <c:v>2628.7363384566665</c:v>
                </c:pt>
                <c:pt idx="5">
                  <c:v>28695.360281533332</c:v>
                </c:pt>
                <c:pt idx="6">
                  <c:v>2691.0299018966666</c:v>
                </c:pt>
                <c:pt idx="7">
                  <c:v>37703.912981300004</c:v>
                </c:pt>
                <c:pt idx="8">
                  <c:v>106787.34644183335</c:v>
                </c:pt>
                <c:pt idx="9">
                  <c:v>2722.5836246366666</c:v>
                </c:pt>
                <c:pt idx="10">
                  <c:v>43859.805339299994</c:v>
                </c:pt>
                <c:pt idx="11">
                  <c:v>125791.86203140001</c:v>
                </c:pt>
                <c:pt idx="12">
                  <c:v>240700.15517366666</c:v>
                </c:pt>
                <c:pt idx="13">
                  <c:v>384207.03470800002</c:v>
                </c:pt>
                <c:pt idx="14">
                  <c:v>2740.1550688233333</c:v>
                </c:pt>
                <c:pt idx="15">
                  <c:v>48151.410099266672</c:v>
                </c:pt>
                <c:pt idx="16">
                  <c:v>140023.73074589999</c:v>
                </c:pt>
                <c:pt idx="17">
                  <c:v>272538.02467499999</c:v>
                </c:pt>
                <c:pt idx="18">
                  <c:v>439740.92971766664</c:v>
                </c:pt>
                <c:pt idx="19">
                  <c:v>633283.23345866671</c:v>
                </c:pt>
                <c:pt idx="20">
                  <c:v>847290.0021876666</c:v>
                </c:pt>
              </c:numCache>
            </c:numRef>
          </c:xVal>
          <c:yVal>
            <c:numRef>
              <c:f>UCL!$B$2:$B$36</c:f>
              <c:numCache>
                <c:formatCode>General</c:formatCode>
                <c:ptCount val="35"/>
                <c:pt idx="0">
                  <c:v>0</c:v>
                </c:pt>
                <c:pt idx="1">
                  <c:v>0.14424947367496221</c:v>
                </c:pt>
                <c:pt idx="2">
                  <c:v>-2.8766988791062431E-9</c:v>
                </c:pt>
                <c:pt idx="3">
                  <c:v>0.42455699990888718</c:v>
                </c:pt>
                <c:pt idx="4">
                  <c:v>0</c:v>
                </c:pt>
                <c:pt idx="5">
                  <c:v>0.51310436806980553</c:v>
                </c:pt>
                <c:pt idx="6">
                  <c:v>-2.3187252118361812E-8</c:v>
                </c:pt>
                <c:pt idx="7">
                  <c:v>0.63442165348475132</c:v>
                </c:pt>
                <c:pt idx="8">
                  <c:v>0.91937718517532963</c:v>
                </c:pt>
                <c:pt idx="9">
                  <c:v>-1.2581269359657199E-9</c:v>
                </c:pt>
                <c:pt idx="10">
                  <c:v>0.64105581271286516</c:v>
                </c:pt>
                <c:pt idx="11">
                  <c:v>1.0701225422241167</c:v>
                </c:pt>
                <c:pt idx="12">
                  <c:v>1.2796901620335754</c:v>
                </c:pt>
                <c:pt idx="13">
                  <c:v>1.5621054671954515</c:v>
                </c:pt>
                <c:pt idx="14">
                  <c:v>-2.3963053763509379E-10</c:v>
                </c:pt>
                <c:pt idx="15">
                  <c:v>0.65947632051531757</c:v>
                </c:pt>
                <c:pt idx="16">
                  <c:v>1.1554047074608276</c:v>
                </c:pt>
                <c:pt idx="17">
                  <c:v>1.3765066520197045</c:v>
                </c:pt>
                <c:pt idx="18">
                  <c:v>1.7431384439147379</c:v>
                </c:pt>
                <c:pt idx="19">
                  <c:v>1.869331517916184</c:v>
                </c:pt>
                <c:pt idx="20">
                  <c:v>2.106716425718147</c:v>
                </c:pt>
                <c:pt idx="21">
                  <c:v>0</c:v>
                </c:pt>
                <c:pt idx="22">
                  <c:v>5.3865344432457718E-2</c:v>
                </c:pt>
                <c:pt idx="23">
                  <c:v>6.5931832564114501E-2</c:v>
                </c:pt>
                <c:pt idx="24">
                  <c:v>0.20648210412712587</c:v>
                </c:pt>
                <c:pt idx="25">
                  <c:v>0.36460236612624319</c:v>
                </c:pt>
                <c:pt idx="26">
                  <c:v>0.52730589144476259</c:v>
                </c:pt>
                <c:pt idx="27">
                  <c:v>0.79461651602591443</c:v>
                </c:pt>
                <c:pt idx="28">
                  <c:v>0.90100646205798496</c:v>
                </c:pt>
                <c:pt idx="29">
                  <c:v>1.1328088045040929</c:v>
                </c:pt>
                <c:pt idx="30">
                  <c:v>1.3988412666707584</c:v>
                </c:pt>
                <c:pt idx="31">
                  <c:v>1.6766843833899037</c:v>
                </c:pt>
                <c:pt idx="32">
                  <c:v>1.9872812919410454</c:v>
                </c:pt>
                <c:pt idx="33">
                  <c:v>2.3112725808445922</c:v>
                </c:pt>
                <c:pt idx="34">
                  <c:v>2.4381345871602456</c:v>
                </c:pt>
              </c:numCache>
            </c:numRef>
          </c:yVal>
          <c:smooth val="0"/>
        </c:ser>
        <c:ser>
          <c:idx val="7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UCL!$A$2:$A$36</c:f>
              <c:numCache>
                <c:formatCode>General</c:formatCode>
                <c:ptCount val="35"/>
                <c:pt idx="0">
                  <c:v>2515.4747919599999</c:v>
                </c:pt>
                <c:pt idx="1">
                  <c:v>7369.2502595533333</c:v>
                </c:pt>
                <c:pt idx="2">
                  <c:v>2556.0498433166663</c:v>
                </c:pt>
                <c:pt idx="3">
                  <c:v>19947.490459600001</c:v>
                </c:pt>
                <c:pt idx="4">
                  <c:v>2628.7363384566665</c:v>
                </c:pt>
                <c:pt idx="5">
                  <c:v>28695.360281533332</c:v>
                </c:pt>
                <c:pt idx="6">
                  <c:v>2691.0299018966666</c:v>
                </c:pt>
                <c:pt idx="7">
                  <c:v>37703.912981300004</c:v>
                </c:pt>
                <c:pt idx="8">
                  <c:v>106787.34644183335</c:v>
                </c:pt>
                <c:pt idx="9">
                  <c:v>2722.5836246366666</c:v>
                </c:pt>
                <c:pt idx="10">
                  <c:v>43859.805339299994</c:v>
                </c:pt>
                <c:pt idx="11">
                  <c:v>125791.86203140001</c:v>
                </c:pt>
                <c:pt idx="12">
                  <c:v>240700.15517366666</c:v>
                </c:pt>
                <c:pt idx="13">
                  <c:v>384207.03470800002</c:v>
                </c:pt>
                <c:pt idx="14">
                  <c:v>2740.1550688233333</c:v>
                </c:pt>
                <c:pt idx="15">
                  <c:v>48151.410099266672</c:v>
                </c:pt>
                <c:pt idx="16">
                  <c:v>140023.73074589999</c:v>
                </c:pt>
                <c:pt idx="17">
                  <c:v>272538.02467499999</c:v>
                </c:pt>
                <c:pt idx="18">
                  <c:v>439740.92971766664</c:v>
                </c:pt>
                <c:pt idx="19">
                  <c:v>633283.23345866671</c:v>
                </c:pt>
                <c:pt idx="20">
                  <c:v>847290.0021876666</c:v>
                </c:pt>
                <c:pt idx="21">
                  <c:v>4106.9553853066673</c:v>
                </c:pt>
                <c:pt idx="22">
                  <c:v>5761.6743281733334</c:v>
                </c:pt>
                <c:pt idx="23">
                  <c:v>7405.8367656199998</c:v>
                </c:pt>
                <c:pt idx="24">
                  <c:v>21936.117588533336</c:v>
                </c:pt>
                <c:pt idx="25">
                  <c:v>36318.869721266667</c:v>
                </c:pt>
                <c:pt idx="26">
                  <c:v>72222.599868833335</c:v>
                </c:pt>
                <c:pt idx="27">
                  <c:v>108136.4873031</c:v>
                </c:pt>
                <c:pt idx="28">
                  <c:v>143582.74536593331</c:v>
                </c:pt>
                <c:pt idx="29">
                  <c:v>213529.95551066668</c:v>
                </c:pt>
                <c:pt idx="30">
                  <c:v>351129.61407700001</c:v>
                </c:pt>
                <c:pt idx="31">
                  <c:v>553358.39021333342</c:v>
                </c:pt>
                <c:pt idx="32">
                  <c:v>884538.46030033333</c:v>
                </c:pt>
                <c:pt idx="33">
                  <c:v>1208844.9112596668</c:v>
                </c:pt>
                <c:pt idx="34">
                  <c:v>1593289.4812243332</c:v>
                </c:pt>
              </c:numCache>
            </c:numRef>
          </c:xVal>
          <c:yVal>
            <c:numRef>
              <c:f>UCL!$E$2:$E$36</c:f>
              <c:numCache>
                <c:formatCode>General</c:formatCode>
                <c:ptCount val="35"/>
                <c:pt idx="0">
                  <c:v>-4.8505320644575134E-3</c:v>
                </c:pt>
                <c:pt idx="1">
                  <c:v>0.18469952273342194</c:v>
                </c:pt>
                <c:pt idx="2">
                  <c:v>-2.4003601210058623E-3</c:v>
                </c:pt>
                <c:pt idx="3">
                  <c:v>0.41458661901056004</c:v>
                </c:pt>
                <c:pt idx="4">
                  <c:v>1.9179218393023945E-3</c:v>
                </c:pt>
                <c:pt idx="5">
                  <c:v>0.51455954171665619</c:v>
                </c:pt>
                <c:pt idx="6">
                  <c:v>5.5490531233448603E-3</c:v>
                </c:pt>
                <c:pt idx="7">
                  <c:v>0.59610220278570636</c:v>
                </c:pt>
                <c:pt idx="8">
                  <c:v>0.96615359553846103</c:v>
                </c:pt>
                <c:pt idx="9">
                  <c:v>7.3646701948911764E-3</c:v>
                </c:pt>
                <c:pt idx="10">
                  <c:v>0.64383013134365763</c:v>
                </c:pt>
                <c:pt idx="11">
                  <c:v>1.0340659049961174</c:v>
                </c:pt>
                <c:pt idx="12">
                  <c:v>1.3335206837629676</c:v>
                </c:pt>
                <c:pt idx="13">
                  <c:v>1.5829659592714729</c:v>
                </c:pt>
                <c:pt idx="14">
                  <c:v>8.3690040728754411E-3</c:v>
                </c:pt>
                <c:pt idx="15">
                  <c:v>0.67424384941539861</c:v>
                </c:pt>
                <c:pt idx="16">
                  <c:v>1.0801027198382731</c:v>
                </c:pt>
                <c:pt idx="17">
                  <c:v>1.396849870848339</c:v>
                </c:pt>
                <c:pt idx="18">
                  <c:v>1.660819159007948</c:v>
                </c:pt>
                <c:pt idx="19">
                  <c:v>1.8853745605729537</c:v>
                </c:pt>
                <c:pt idx="20">
                  <c:v>2.0805765384109396</c:v>
                </c:pt>
                <c:pt idx="21">
                  <c:v>7.5051622170214105E-2</c:v>
                </c:pt>
                <c:pt idx="22">
                  <c:v>0.13650266314383919</c:v>
                </c:pt>
                <c:pt idx="23">
                  <c:v>0.18570155556735934</c:v>
                </c:pt>
                <c:pt idx="24">
                  <c:v>0.43980603212544556</c:v>
                </c:pt>
                <c:pt idx="25">
                  <c:v>0.58457833905865275</c:v>
                </c:pt>
                <c:pt idx="26">
                  <c:v>0.8152528774728609</c:v>
                </c:pt>
                <c:pt idx="27">
                  <c:v>0.97125724347774356</c:v>
                </c:pt>
                <c:pt idx="28">
                  <c:v>1.0910704581074231</c:v>
                </c:pt>
                <c:pt idx="29">
                  <c:v>1.2743716659127338</c:v>
                </c:pt>
                <c:pt idx="30">
                  <c:v>1.5325519527271749</c:v>
                </c:pt>
                <c:pt idx="31">
                  <c:v>1.79981590500331</c:v>
                </c:pt>
                <c:pt idx="32">
                  <c:v>2.1107004823659485</c:v>
                </c:pt>
                <c:pt idx="33">
                  <c:v>2.3398332571493539</c:v>
                </c:pt>
                <c:pt idx="34">
                  <c:v>2.5585273915022535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PTL!$G$1</c:f>
              <c:strCache>
                <c:ptCount val="1"/>
                <c:pt idx="0">
                  <c:v>ev_pred1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PTL!$F$2:$F$34</c:f>
              <c:numCache>
                <c:formatCode>General</c:formatCode>
                <c:ptCount val="3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PTL!$H$2:$H$34</c:f>
              <c:numCache>
                <c:formatCode>General</c:formatCode>
                <c:ptCount val="33"/>
                <c:pt idx="0">
                  <c:v>-0.33376637620067223</c:v>
                </c:pt>
                <c:pt idx="1">
                  <c:v>-0.30701519562329538</c:v>
                </c:pt>
                <c:pt idx="2">
                  <c:v>-0.2740806291050768</c:v>
                </c:pt>
                <c:pt idx="3">
                  <c:v>-0.23353342153023549</c:v>
                </c:pt>
                <c:pt idx="4">
                  <c:v>-0.1836139534477329</c:v>
                </c:pt>
                <c:pt idx="5">
                  <c:v>-0.12215587920081</c:v>
                </c:pt>
                <c:pt idx="6">
                  <c:v>-4.6492114436773813E-2</c:v>
                </c:pt>
                <c:pt idx="7">
                  <c:v>4.6660906845113259E-2</c:v>
                </c:pt>
                <c:pt idx="8">
                  <c:v>0.16134572858250862</c:v>
                </c:pt>
                <c:pt idx="9">
                  <c:v>0.30253930615996061</c:v>
                </c:pt>
                <c:pt idx="10">
                  <c:v>0.4763689903946221</c:v>
                </c:pt>
                <c:pt idx="11">
                  <c:v>0.69037843501363705</c:v>
                </c:pt>
                <c:pt idx="12">
                  <c:v>0.95385496715938545</c:v>
                </c:pt>
                <c:pt idx="13">
                  <c:v>1.278232627758116</c:v>
                </c:pt>
              </c:numCache>
            </c:numRef>
          </c:yVal>
          <c:smooth val="0"/>
        </c:ser>
        <c:ser>
          <c:idx val="9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UCL!$A$2:$A$22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2556.0498433166663</c:v>
                </c:pt>
                <c:pt idx="3">
                  <c:v>19947.490459600001</c:v>
                </c:pt>
                <c:pt idx="4">
                  <c:v>2628.7363384566665</c:v>
                </c:pt>
                <c:pt idx="5">
                  <c:v>28695.360281533332</c:v>
                </c:pt>
                <c:pt idx="6">
                  <c:v>2691.0299018966666</c:v>
                </c:pt>
                <c:pt idx="7">
                  <c:v>37703.912981300004</c:v>
                </c:pt>
                <c:pt idx="8">
                  <c:v>106787.34644183335</c:v>
                </c:pt>
                <c:pt idx="9">
                  <c:v>2722.5836246366666</c:v>
                </c:pt>
                <c:pt idx="10">
                  <c:v>43859.805339299994</c:v>
                </c:pt>
                <c:pt idx="11">
                  <c:v>125791.86203140001</c:v>
                </c:pt>
                <c:pt idx="12">
                  <c:v>240700.15517366666</c:v>
                </c:pt>
                <c:pt idx="13">
                  <c:v>384207.03470800002</c:v>
                </c:pt>
                <c:pt idx="14">
                  <c:v>2740.1550688233333</c:v>
                </c:pt>
                <c:pt idx="15">
                  <c:v>48151.410099266672</c:v>
                </c:pt>
                <c:pt idx="16">
                  <c:v>140023.73074589999</c:v>
                </c:pt>
                <c:pt idx="17">
                  <c:v>272538.02467499999</c:v>
                </c:pt>
                <c:pt idx="18">
                  <c:v>439740.92971766664</c:v>
                </c:pt>
                <c:pt idx="19">
                  <c:v>633283.23345866671</c:v>
                </c:pt>
                <c:pt idx="20">
                  <c:v>847290.0021876666</c:v>
                </c:pt>
              </c:numCache>
            </c:numRef>
          </c:xVal>
          <c:yVal>
            <c:numRef>
              <c:f>UCL!$B$2:$B$36</c:f>
              <c:numCache>
                <c:formatCode>General</c:formatCode>
                <c:ptCount val="35"/>
                <c:pt idx="0">
                  <c:v>0</c:v>
                </c:pt>
                <c:pt idx="1">
                  <c:v>0.14424947367496221</c:v>
                </c:pt>
                <c:pt idx="2">
                  <c:v>-2.8766988791062431E-9</c:v>
                </c:pt>
                <c:pt idx="3">
                  <c:v>0.42455699990888718</c:v>
                </c:pt>
                <c:pt idx="4">
                  <c:v>0</c:v>
                </c:pt>
                <c:pt idx="5">
                  <c:v>0.51310436806980553</c:v>
                </c:pt>
                <c:pt idx="6">
                  <c:v>-2.3187252118361812E-8</c:v>
                </c:pt>
                <c:pt idx="7">
                  <c:v>0.63442165348475132</c:v>
                </c:pt>
                <c:pt idx="8">
                  <c:v>0.91937718517532963</c:v>
                </c:pt>
                <c:pt idx="9">
                  <c:v>-1.2581269359657199E-9</c:v>
                </c:pt>
                <c:pt idx="10">
                  <c:v>0.64105581271286516</c:v>
                </c:pt>
                <c:pt idx="11">
                  <c:v>1.0701225422241167</c:v>
                </c:pt>
                <c:pt idx="12">
                  <c:v>1.2796901620335754</c:v>
                </c:pt>
                <c:pt idx="13">
                  <c:v>1.5621054671954515</c:v>
                </c:pt>
                <c:pt idx="14">
                  <c:v>-2.3963053763509379E-10</c:v>
                </c:pt>
                <c:pt idx="15">
                  <c:v>0.65947632051531757</c:v>
                </c:pt>
                <c:pt idx="16">
                  <c:v>1.1554047074608276</c:v>
                </c:pt>
                <c:pt idx="17">
                  <c:v>1.3765066520197045</c:v>
                </c:pt>
                <c:pt idx="18">
                  <c:v>1.7431384439147379</c:v>
                </c:pt>
                <c:pt idx="19">
                  <c:v>1.869331517916184</c:v>
                </c:pt>
                <c:pt idx="20">
                  <c:v>2.106716425718147</c:v>
                </c:pt>
                <c:pt idx="21">
                  <c:v>0</c:v>
                </c:pt>
                <c:pt idx="22">
                  <c:v>5.3865344432457718E-2</c:v>
                </c:pt>
                <c:pt idx="23">
                  <c:v>6.5931832564114501E-2</c:v>
                </c:pt>
                <c:pt idx="24">
                  <c:v>0.20648210412712587</c:v>
                </c:pt>
                <c:pt idx="25">
                  <c:v>0.36460236612624319</c:v>
                </c:pt>
                <c:pt idx="26">
                  <c:v>0.52730589144476259</c:v>
                </c:pt>
                <c:pt idx="27">
                  <c:v>0.79461651602591443</c:v>
                </c:pt>
                <c:pt idx="28">
                  <c:v>0.90100646205798496</c:v>
                </c:pt>
                <c:pt idx="29">
                  <c:v>1.1328088045040929</c:v>
                </c:pt>
                <c:pt idx="30">
                  <c:v>1.3988412666707584</c:v>
                </c:pt>
                <c:pt idx="31">
                  <c:v>1.6766843833899037</c:v>
                </c:pt>
                <c:pt idx="32">
                  <c:v>1.9872812919410454</c:v>
                </c:pt>
                <c:pt idx="33">
                  <c:v>2.3112725808445922</c:v>
                </c:pt>
                <c:pt idx="34">
                  <c:v>2.4381345871602456</c:v>
                </c:pt>
              </c:numCache>
            </c:numRef>
          </c:yVal>
          <c:smooth val="0"/>
        </c:ser>
        <c:ser>
          <c:idx val="10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UCL!$A$2:$A$36</c:f>
              <c:numCache>
                <c:formatCode>General</c:formatCode>
                <c:ptCount val="35"/>
                <c:pt idx="0">
                  <c:v>2515.4747919599999</c:v>
                </c:pt>
                <c:pt idx="1">
                  <c:v>7369.2502595533333</c:v>
                </c:pt>
                <c:pt idx="2">
                  <c:v>2556.0498433166663</c:v>
                </c:pt>
                <c:pt idx="3">
                  <c:v>19947.490459600001</c:v>
                </c:pt>
                <c:pt idx="4">
                  <c:v>2628.7363384566665</c:v>
                </c:pt>
                <c:pt idx="5">
                  <c:v>28695.360281533332</c:v>
                </c:pt>
                <c:pt idx="6">
                  <c:v>2691.0299018966666</c:v>
                </c:pt>
                <c:pt idx="7">
                  <c:v>37703.912981300004</c:v>
                </c:pt>
                <c:pt idx="8">
                  <c:v>106787.34644183335</c:v>
                </c:pt>
                <c:pt idx="9">
                  <c:v>2722.5836246366666</c:v>
                </c:pt>
                <c:pt idx="10">
                  <c:v>43859.805339299994</c:v>
                </c:pt>
                <c:pt idx="11">
                  <c:v>125791.86203140001</c:v>
                </c:pt>
                <c:pt idx="12">
                  <c:v>240700.15517366666</c:v>
                </c:pt>
                <c:pt idx="13">
                  <c:v>384207.03470800002</c:v>
                </c:pt>
                <c:pt idx="14">
                  <c:v>2740.1550688233333</c:v>
                </c:pt>
                <c:pt idx="15">
                  <c:v>48151.410099266672</c:v>
                </c:pt>
                <c:pt idx="16">
                  <c:v>140023.73074589999</c:v>
                </c:pt>
                <c:pt idx="17">
                  <c:v>272538.02467499999</c:v>
                </c:pt>
                <c:pt idx="18">
                  <c:v>439740.92971766664</c:v>
                </c:pt>
                <c:pt idx="19">
                  <c:v>633283.23345866671</c:v>
                </c:pt>
                <c:pt idx="20">
                  <c:v>847290.0021876666</c:v>
                </c:pt>
                <c:pt idx="21">
                  <c:v>4106.9553853066673</c:v>
                </c:pt>
                <c:pt idx="22">
                  <c:v>5761.6743281733334</c:v>
                </c:pt>
                <c:pt idx="23">
                  <c:v>7405.8367656199998</c:v>
                </c:pt>
                <c:pt idx="24">
                  <c:v>21936.117588533336</c:v>
                </c:pt>
                <c:pt idx="25">
                  <c:v>36318.869721266667</c:v>
                </c:pt>
                <c:pt idx="26">
                  <c:v>72222.599868833335</c:v>
                </c:pt>
                <c:pt idx="27">
                  <c:v>108136.4873031</c:v>
                </c:pt>
                <c:pt idx="28">
                  <c:v>143582.74536593331</c:v>
                </c:pt>
                <c:pt idx="29">
                  <c:v>213529.95551066668</c:v>
                </c:pt>
                <c:pt idx="30">
                  <c:v>351129.61407700001</c:v>
                </c:pt>
                <c:pt idx="31">
                  <c:v>553358.39021333342</c:v>
                </c:pt>
                <c:pt idx="32">
                  <c:v>884538.46030033333</c:v>
                </c:pt>
                <c:pt idx="33">
                  <c:v>1208844.9112596668</c:v>
                </c:pt>
                <c:pt idx="34">
                  <c:v>1593289.4812243332</c:v>
                </c:pt>
              </c:numCache>
            </c:numRef>
          </c:xVal>
          <c:yVal>
            <c:numRef>
              <c:f>UCL!$E$2:$E$36</c:f>
              <c:numCache>
                <c:formatCode>General</c:formatCode>
                <c:ptCount val="35"/>
                <c:pt idx="0">
                  <c:v>-4.8505320644575134E-3</c:v>
                </c:pt>
                <c:pt idx="1">
                  <c:v>0.18469952273342194</c:v>
                </c:pt>
                <c:pt idx="2">
                  <c:v>-2.4003601210058623E-3</c:v>
                </c:pt>
                <c:pt idx="3">
                  <c:v>0.41458661901056004</c:v>
                </c:pt>
                <c:pt idx="4">
                  <c:v>1.9179218393023945E-3</c:v>
                </c:pt>
                <c:pt idx="5">
                  <c:v>0.51455954171665619</c:v>
                </c:pt>
                <c:pt idx="6">
                  <c:v>5.5490531233448603E-3</c:v>
                </c:pt>
                <c:pt idx="7">
                  <c:v>0.59610220278570636</c:v>
                </c:pt>
                <c:pt idx="8">
                  <c:v>0.96615359553846103</c:v>
                </c:pt>
                <c:pt idx="9">
                  <c:v>7.3646701948911764E-3</c:v>
                </c:pt>
                <c:pt idx="10">
                  <c:v>0.64383013134365763</c:v>
                </c:pt>
                <c:pt idx="11">
                  <c:v>1.0340659049961174</c:v>
                </c:pt>
                <c:pt idx="12">
                  <c:v>1.3335206837629676</c:v>
                </c:pt>
                <c:pt idx="13">
                  <c:v>1.5829659592714729</c:v>
                </c:pt>
                <c:pt idx="14">
                  <c:v>8.3690040728754411E-3</c:v>
                </c:pt>
                <c:pt idx="15">
                  <c:v>0.67424384941539861</c:v>
                </c:pt>
                <c:pt idx="16">
                  <c:v>1.0801027198382731</c:v>
                </c:pt>
                <c:pt idx="17">
                  <c:v>1.396849870848339</c:v>
                </c:pt>
                <c:pt idx="18">
                  <c:v>1.660819159007948</c:v>
                </c:pt>
                <c:pt idx="19">
                  <c:v>1.8853745605729537</c:v>
                </c:pt>
                <c:pt idx="20">
                  <c:v>2.0805765384109396</c:v>
                </c:pt>
                <c:pt idx="21">
                  <c:v>7.5051622170214105E-2</c:v>
                </c:pt>
                <c:pt idx="22">
                  <c:v>0.13650266314383919</c:v>
                </c:pt>
                <c:pt idx="23">
                  <c:v>0.18570155556735934</c:v>
                </c:pt>
                <c:pt idx="24">
                  <c:v>0.43980603212544556</c:v>
                </c:pt>
                <c:pt idx="25">
                  <c:v>0.58457833905865275</c:v>
                </c:pt>
                <c:pt idx="26">
                  <c:v>0.8152528774728609</c:v>
                </c:pt>
                <c:pt idx="27">
                  <c:v>0.97125724347774356</c:v>
                </c:pt>
                <c:pt idx="28">
                  <c:v>1.0910704581074231</c:v>
                </c:pt>
                <c:pt idx="29">
                  <c:v>1.2743716659127338</c:v>
                </c:pt>
                <c:pt idx="30">
                  <c:v>1.5325519527271749</c:v>
                </c:pt>
                <c:pt idx="31">
                  <c:v>1.79981590500331</c:v>
                </c:pt>
                <c:pt idx="32">
                  <c:v>2.1107004823659485</c:v>
                </c:pt>
                <c:pt idx="33">
                  <c:v>2.3398332571493539</c:v>
                </c:pt>
                <c:pt idx="34">
                  <c:v>2.5585273915022535</c:v>
                </c:pt>
              </c:numCache>
            </c:numRef>
          </c:yVal>
          <c:smooth val="0"/>
        </c:ser>
        <c:ser>
          <c:idx val="2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'[1]0.2MPa'!$O$4:$O$70</c:f>
              <c:numCache>
                <c:formatCode>General</c:formatCode>
                <c:ptCount val="67"/>
                <c:pt idx="0">
                  <c:v>200000</c:v>
                </c:pt>
                <c:pt idx="1">
                  <c:v>272000</c:v>
                </c:pt>
                <c:pt idx="2">
                  <c:v>288000</c:v>
                </c:pt>
                <c:pt idx="3">
                  <c:v>301333.33333333331</c:v>
                </c:pt>
                <c:pt idx="4">
                  <c:v>320000</c:v>
                </c:pt>
                <c:pt idx="5">
                  <c:v>330666.66666666669</c:v>
                </c:pt>
                <c:pt idx="6">
                  <c:v>344000</c:v>
                </c:pt>
                <c:pt idx="7">
                  <c:v>360000</c:v>
                </c:pt>
                <c:pt idx="8">
                  <c:v>373333.33333333331</c:v>
                </c:pt>
                <c:pt idx="9">
                  <c:v>389333.33333333331</c:v>
                </c:pt>
                <c:pt idx="10">
                  <c:v>400000</c:v>
                </c:pt>
                <c:pt idx="11">
                  <c:v>405333.33333333331</c:v>
                </c:pt>
                <c:pt idx="12">
                  <c:v>418666.66666666669</c:v>
                </c:pt>
                <c:pt idx="13">
                  <c:v>426666.66666666669</c:v>
                </c:pt>
                <c:pt idx="14">
                  <c:v>429333.33333333331</c:v>
                </c:pt>
                <c:pt idx="15">
                  <c:v>432000</c:v>
                </c:pt>
                <c:pt idx="16">
                  <c:v>437333.33333333331</c:v>
                </c:pt>
                <c:pt idx="17">
                  <c:v>434666.66666666669</c:v>
                </c:pt>
                <c:pt idx="18">
                  <c:v>432000</c:v>
                </c:pt>
                <c:pt idx="19">
                  <c:v>426666.66666666669</c:v>
                </c:pt>
                <c:pt idx="20">
                  <c:v>424000</c:v>
                </c:pt>
                <c:pt idx="21">
                  <c:v>421333.33333333331</c:v>
                </c:pt>
                <c:pt idx="22">
                  <c:v>421333.33333333331</c:v>
                </c:pt>
              </c:numCache>
            </c:numRef>
          </c:xVal>
          <c:yVal>
            <c:numRef>
              <c:f>'[1]0.2MPa'!$M$4:$M$70</c:f>
              <c:numCache>
                <c:formatCode>General</c:formatCode>
                <c:ptCount val="67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0.16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0.16</c:v>
                </c:pt>
                <c:pt idx="8">
                  <c:v>0.12</c:v>
                </c:pt>
                <c:pt idx="9">
                  <c:v>0.04</c:v>
                </c:pt>
                <c:pt idx="10">
                  <c:v>-0.16</c:v>
                </c:pt>
                <c:pt idx="11">
                  <c:v>-0.4</c:v>
                </c:pt>
                <c:pt idx="12">
                  <c:v>-0.68</c:v>
                </c:pt>
                <c:pt idx="13">
                  <c:v>-0.92</c:v>
                </c:pt>
                <c:pt idx="14">
                  <c:v>-1.2</c:v>
                </c:pt>
                <c:pt idx="15">
                  <c:v>-1.48</c:v>
                </c:pt>
                <c:pt idx="16">
                  <c:v>-1.8</c:v>
                </c:pt>
                <c:pt idx="17">
                  <c:v>-2.16</c:v>
                </c:pt>
                <c:pt idx="18">
                  <c:v>-2.52</c:v>
                </c:pt>
                <c:pt idx="19">
                  <c:v>-2.8</c:v>
                </c:pt>
                <c:pt idx="20">
                  <c:v>-3.08</c:v>
                </c:pt>
                <c:pt idx="21">
                  <c:v>-3.44</c:v>
                </c:pt>
                <c:pt idx="22">
                  <c:v>-3.76</c:v>
                </c:pt>
              </c:numCache>
            </c:numRef>
          </c:yVal>
          <c:smooth val="0"/>
        </c:ser>
        <c:ser>
          <c:idx val="3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'[1]0.5MPa'!$O$4:$O$70</c:f>
              <c:numCache>
                <c:formatCode>General</c:formatCode>
                <c:ptCount val="67"/>
                <c:pt idx="0">
                  <c:v>613333.33333333326</c:v>
                </c:pt>
                <c:pt idx="1">
                  <c:v>666666.66666666663</c:v>
                </c:pt>
                <c:pt idx="2">
                  <c:v>680000</c:v>
                </c:pt>
                <c:pt idx="3">
                  <c:v>700000</c:v>
                </c:pt>
                <c:pt idx="4">
                  <c:v>726666.66666666651</c:v>
                </c:pt>
                <c:pt idx="5">
                  <c:v>746666.66666666663</c:v>
                </c:pt>
                <c:pt idx="6">
                  <c:v>760000.00000000012</c:v>
                </c:pt>
                <c:pt idx="7">
                  <c:v>786666.66666666686</c:v>
                </c:pt>
                <c:pt idx="8">
                  <c:v>800000</c:v>
                </c:pt>
                <c:pt idx="9">
                  <c:v>813333.33333333337</c:v>
                </c:pt>
                <c:pt idx="10">
                  <c:v>833333.33333333337</c:v>
                </c:pt>
                <c:pt idx="11">
                  <c:v>853333.33333333337</c:v>
                </c:pt>
                <c:pt idx="12">
                  <c:v>873333.33333333337</c:v>
                </c:pt>
                <c:pt idx="13">
                  <c:v>879999.99999999988</c:v>
                </c:pt>
                <c:pt idx="14">
                  <c:v>906666.66666666651</c:v>
                </c:pt>
                <c:pt idx="15">
                  <c:v>920000</c:v>
                </c:pt>
                <c:pt idx="16">
                  <c:v>933333.33333333337</c:v>
                </c:pt>
                <c:pt idx="17">
                  <c:v>953333.33333333349</c:v>
                </c:pt>
                <c:pt idx="18">
                  <c:v>973333.33333333337</c:v>
                </c:pt>
                <c:pt idx="19">
                  <c:v>980000</c:v>
                </c:pt>
                <c:pt idx="20">
                  <c:v>1000000</c:v>
                </c:pt>
                <c:pt idx="21">
                  <c:v>1006666.6666666666</c:v>
                </c:pt>
                <c:pt idx="22">
                  <c:v>1020000</c:v>
                </c:pt>
                <c:pt idx="23">
                  <c:v>1026666.6666666666</c:v>
                </c:pt>
                <c:pt idx="24">
                  <c:v>1033333.3333333334</c:v>
                </c:pt>
                <c:pt idx="25">
                  <c:v>1033333.3333333334</c:v>
                </c:pt>
                <c:pt idx="26">
                  <c:v>1033333.3333333334</c:v>
                </c:pt>
                <c:pt idx="27">
                  <c:v>1040000</c:v>
                </c:pt>
                <c:pt idx="28">
                  <c:v>1033333.3333333334</c:v>
                </c:pt>
                <c:pt idx="29">
                  <c:v>1040000</c:v>
                </c:pt>
                <c:pt idx="30">
                  <c:v>1033333.3333333334</c:v>
                </c:pt>
                <c:pt idx="31">
                  <c:v>1033333.3333333334</c:v>
                </c:pt>
                <c:pt idx="32">
                  <c:v>1026666.6666666666</c:v>
                </c:pt>
              </c:numCache>
            </c:numRef>
          </c:xVal>
          <c:yVal>
            <c:numRef>
              <c:f>'[1]0.5MPa'!$M$4:$M$70</c:f>
              <c:numCache>
                <c:formatCode>General</c:formatCode>
                <c:ptCount val="67"/>
                <c:pt idx="0">
                  <c:v>0.08</c:v>
                </c:pt>
                <c:pt idx="1">
                  <c:v>0.16</c:v>
                </c:pt>
                <c:pt idx="2">
                  <c:v>0.2</c:v>
                </c:pt>
                <c:pt idx="3">
                  <c:v>0.24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0.32</c:v>
                </c:pt>
                <c:pt idx="11">
                  <c:v>0.32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</c:v>
                </c:pt>
                <c:pt idx="15">
                  <c:v>0.12</c:v>
                </c:pt>
                <c:pt idx="16">
                  <c:v>0</c:v>
                </c:pt>
                <c:pt idx="17">
                  <c:v>-0.08</c:v>
                </c:pt>
                <c:pt idx="18">
                  <c:v>-0.2</c:v>
                </c:pt>
                <c:pt idx="19">
                  <c:v>-0.4</c:v>
                </c:pt>
                <c:pt idx="20">
                  <c:v>-0.56000000000000005</c:v>
                </c:pt>
                <c:pt idx="21">
                  <c:v>-0.76</c:v>
                </c:pt>
                <c:pt idx="22">
                  <c:v>-0.96</c:v>
                </c:pt>
                <c:pt idx="23">
                  <c:v>-1.2</c:v>
                </c:pt>
                <c:pt idx="24">
                  <c:v>-1.44</c:v>
                </c:pt>
                <c:pt idx="25">
                  <c:v>-1.72</c:v>
                </c:pt>
                <c:pt idx="26">
                  <c:v>-1.92</c:v>
                </c:pt>
                <c:pt idx="27">
                  <c:v>-2.16</c:v>
                </c:pt>
                <c:pt idx="28">
                  <c:v>-2.44</c:v>
                </c:pt>
                <c:pt idx="29">
                  <c:v>-2.68</c:v>
                </c:pt>
                <c:pt idx="30">
                  <c:v>-2.92</c:v>
                </c:pt>
                <c:pt idx="31">
                  <c:v>-3.36</c:v>
                </c:pt>
                <c:pt idx="32">
                  <c:v>-3.64</c:v>
                </c:pt>
              </c:numCache>
            </c:numRef>
          </c:yVal>
          <c:smooth val="0"/>
        </c:ser>
        <c:ser>
          <c:idx val="4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'[1]1.0MPa'!$O$4:$O$70</c:f>
              <c:numCache>
                <c:formatCode>General</c:formatCode>
                <c:ptCount val="67"/>
                <c:pt idx="0">
                  <c:v>1226666.6666666665</c:v>
                </c:pt>
                <c:pt idx="1">
                  <c:v>1266666.6666666667</c:v>
                </c:pt>
                <c:pt idx="2">
                  <c:v>1293333.3333333333</c:v>
                </c:pt>
                <c:pt idx="3">
                  <c:v>1333333.3333333333</c:v>
                </c:pt>
                <c:pt idx="4">
                  <c:v>1386666.6666666667</c:v>
                </c:pt>
                <c:pt idx="5">
                  <c:v>1426666.6666666663</c:v>
                </c:pt>
                <c:pt idx="6">
                  <c:v>1453333.333333333</c:v>
                </c:pt>
                <c:pt idx="7">
                  <c:v>1493333.3333333333</c:v>
                </c:pt>
                <c:pt idx="8">
                  <c:v>1533333.3333333333</c:v>
                </c:pt>
                <c:pt idx="9">
                  <c:v>1573333.3333333337</c:v>
                </c:pt>
                <c:pt idx="10">
                  <c:v>1600000</c:v>
                </c:pt>
                <c:pt idx="11">
                  <c:v>1640000</c:v>
                </c:pt>
                <c:pt idx="12">
                  <c:v>1666666.6666666667</c:v>
                </c:pt>
                <c:pt idx="13">
                  <c:v>1706666.6666666667</c:v>
                </c:pt>
                <c:pt idx="14">
                  <c:v>1746666.6666666667</c:v>
                </c:pt>
                <c:pt idx="15">
                  <c:v>1773333.3333333333</c:v>
                </c:pt>
                <c:pt idx="16">
                  <c:v>1813333.333333333</c:v>
                </c:pt>
                <c:pt idx="17">
                  <c:v>1853333.3333333337</c:v>
                </c:pt>
                <c:pt idx="18">
                  <c:v>1880000.0000000002</c:v>
                </c:pt>
                <c:pt idx="19">
                  <c:v>1920000</c:v>
                </c:pt>
                <c:pt idx="20">
                  <c:v>1946666.6666666667</c:v>
                </c:pt>
                <c:pt idx="21">
                  <c:v>1973333.3333333333</c:v>
                </c:pt>
                <c:pt idx="22">
                  <c:v>1986666.6666666667</c:v>
                </c:pt>
                <c:pt idx="23">
                  <c:v>2013333.3333333333</c:v>
                </c:pt>
                <c:pt idx="24">
                  <c:v>2026666.6666666667</c:v>
                </c:pt>
                <c:pt idx="25">
                  <c:v>2026666.6666666667</c:v>
                </c:pt>
                <c:pt idx="26">
                  <c:v>2040000</c:v>
                </c:pt>
                <c:pt idx="27">
                  <c:v>2040000</c:v>
                </c:pt>
                <c:pt idx="28">
                  <c:v>2040000</c:v>
                </c:pt>
                <c:pt idx="29">
                  <c:v>2040000</c:v>
                </c:pt>
                <c:pt idx="30">
                  <c:v>2053333.3333333333</c:v>
                </c:pt>
                <c:pt idx="31">
                  <c:v>2040000</c:v>
                </c:pt>
                <c:pt idx="32">
                  <c:v>2040000</c:v>
                </c:pt>
                <c:pt idx="33">
                  <c:v>2040000</c:v>
                </c:pt>
                <c:pt idx="34">
                  <c:v>2040000</c:v>
                </c:pt>
                <c:pt idx="35">
                  <c:v>2040000</c:v>
                </c:pt>
                <c:pt idx="36">
                  <c:v>2026666.6666666667</c:v>
                </c:pt>
                <c:pt idx="37">
                  <c:v>2013333.3333333333</c:v>
                </c:pt>
                <c:pt idx="38">
                  <c:v>2013333.3333333333</c:v>
                </c:pt>
                <c:pt idx="39">
                  <c:v>2013333.3333333333</c:v>
                </c:pt>
              </c:numCache>
            </c:numRef>
          </c:xVal>
          <c:yVal>
            <c:numRef>
              <c:f>'[1]1.0MPa'!$M$4:$M$70</c:f>
              <c:numCache>
                <c:formatCode>General</c:formatCode>
                <c:ptCount val="67"/>
                <c:pt idx="0">
                  <c:v>0.24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0.36</c:v>
                </c:pt>
                <c:pt idx="4">
                  <c:v>0.4</c:v>
                </c:pt>
                <c:pt idx="5">
                  <c:v>0.44</c:v>
                </c:pt>
                <c:pt idx="6">
                  <c:v>0.48</c:v>
                </c:pt>
                <c:pt idx="7">
                  <c:v>0.52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0.56000000000000005</c:v>
                </c:pt>
                <c:pt idx="14">
                  <c:v>0.52</c:v>
                </c:pt>
                <c:pt idx="15">
                  <c:v>0.48</c:v>
                </c:pt>
                <c:pt idx="16">
                  <c:v>0.44</c:v>
                </c:pt>
                <c:pt idx="17">
                  <c:v>0.36</c:v>
                </c:pt>
                <c:pt idx="18">
                  <c:v>0.32</c:v>
                </c:pt>
                <c:pt idx="19">
                  <c:v>0.2</c:v>
                </c:pt>
                <c:pt idx="20">
                  <c:v>0.04</c:v>
                </c:pt>
                <c:pt idx="21">
                  <c:v>-0.12</c:v>
                </c:pt>
                <c:pt idx="22">
                  <c:v>-0.28000000000000003</c:v>
                </c:pt>
                <c:pt idx="23">
                  <c:v>-0.44</c:v>
                </c:pt>
                <c:pt idx="24">
                  <c:v>-0.64</c:v>
                </c:pt>
                <c:pt idx="25">
                  <c:v>-0.8</c:v>
                </c:pt>
                <c:pt idx="26">
                  <c:v>-1</c:v>
                </c:pt>
                <c:pt idx="27">
                  <c:v>-1.24</c:v>
                </c:pt>
                <c:pt idx="28">
                  <c:v>-1.4</c:v>
                </c:pt>
                <c:pt idx="29">
                  <c:v>-1.6</c:v>
                </c:pt>
                <c:pt idx="30">
                  <c:v>-1.84</c:v>
                </c:pt>
                <c:pt idx="31">
                  <c:v>-2</c:v>
                </c:pt>
                <c:pt idx="32">
                  <c:v>-2.2400000000000002</c:v>
                </c:pt>
                <c:pt idx="33">
                  <c:v>-2.44</c:v>
                </c:pt>
                <c:pt idx="34">
                  <c:v>-2.64</c:v>
                </c:pt>
                <c:pt idx="35">
                  <c:v>-2.8</c:v>
                </c:pt>
                <c:pt idx="36">
                  <c:v>-3</c:v>
                </c:pt>
                <c:pt idx="37">
                  <c:v>-3.2</c:v>
                </c:pt>
                <c:pt idx="38">
                  <c:v>-3.36</c:v>
                </c:pt>
                <c:pt idx="39">
                  <c:v>-3.44</c:v>
                </c:pt>
              </c:numCache>
            </c:numRef>
          </c:yVal>
          <c:smooth val="0"/>
        </c:ser>
        <c:ser>
          <c:idx val="5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'[1]2.0MPa'!$O$4:$O$70</c:f>
              <c:numCache>
                <c:formatCode>General</c:formatCode>
                <c:ptCount val="67"/>
                <c:pt idx="0">
                  <c:v>2426666.6666666665</c:v>
                </c:pt>
                <c:pt idx="1">
                  <c:v>2560000</c:v>
                </c:pt>
                <c:pt idx="2">
                  <c:v>2666666.6666666665</c:v>
                </c:pt>
                <c:pt idx="3">
                  <c:v>2800000</c:v>
                </c:pt>
                <c:pt idx="4">
                  <c:v>2853333.3333333326</c:v>
                </c:pt>
                <c:pt idx="5">
                  <c:v>2906666.666666666</c:v>
                </c:pt>
                <c:pt idx="6">
                  <c:v>2986666.6666666665</c:v>
                </c:pt>
                <c:pt idx="7">
                  <c:v>3066666.6666666665</c:v>
                </c:pt>
                <c:pt idx="8">
                  <c:v>3120000</c:v>
                </c:pt>
                <c:pt idx="9">
                  <c:v>3200000</c:v>
                </c:pt>
                <c:pt idx="10">
                  <c:v>3280000</c:v>
                </c:pt>
                <c:pt idx="11">
                  <c:v>3333333.3333333335</c:v>
                </c:pt>
                <c:pt idx="12">
                  <c:v>3386666.6666666665</c:v>
                </c:pt>
                <c:pt idx="13">
                  <c:v>3466666.6666666665</c:v>
                </c:pt>
                <c:pt idx="14">
                  <c:v>3519999.9999999995</c:v>
                </c:pt>
                <c:pt idx="15">
                  <c:v>3573333.3333333326</c:v>
                </c:pt>
                <c:pt idx="16">
                  <c:v>3626666.666666666</c:v>
                </c:pt>
                <c:pt idx="17">
                  <c:v>3653333.3333333335</c:v>
                </c:pt>
                <c:pt idx="18">
                  <c:v>3680000</c:v>
                </c:pt>
                <c:pt idx="19">
                  <c:v>3733333.3333333335</c:v>
                </c:pt>
                <c:pt idx="20">
                  <c:v>3733333.3333333335</c:v>
                </c:pt>
                <c:pt idx="21">
                  <c:v>3760000.0000000005</c:v>
                </c:pt>
                <c:pt idx="22">
                  <c:v>3760000.0000000005</c:v>
                </c:pt>
                <c:pt idx="23">
                  <c:v>3786666.6666666665</c:v>
                </c:pt>
                <c:pt idx="24">
                  <c:v>3813333.333333334</c:v>
                </c:pt>
                <c:pt idx="25">
                  <c:v>3813333.333333334</c:v>
                </c:pt>
                <c:pt idx="26">
                  <c:v>3813333.333333334</c:v>
                </c:pt>
                <c:pt idx="27">
                  <c:v>3813333.333333334</c:v>
                </c:pt>
                <c:pt idx="28">
                  <c:v>3813333.333333334</c:v>
                </c:pt>
              </c:numCache>
            </c:numRef>
          </c:xVal>
          <c:yVal>
            <c:numRef>
              <c:f>'[1]2.0MPa'!$M$4:$M$70</c:f>
              <c:numCache>
                <c:formatCode>General</c:formatCode>
                <c:ptCount val="67"/>
                <c:pt idx="0">
                  <c:v>0.24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0.64</c:v>
                </c:pt>
                <c:pt idx="4">
                  <c:v>0.68</c:v>
                </c:pt>
                <c:pt idx="5">
                  <c:v>0.72</c:v>
                </c:pt>
                <c:pt idx="6">
                  <c:v>0.76</c:v>
                </c:pt>
                <c:pt idx="7">
                  <c:v>0.8</c:v>
                </c:pt>
                <c:pt idx="8">
                  <c:v>0.84</c:v>
                </c:pt>
                <c:pt idx="9">
                  <c:v>0.88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0.88</c:v>
                </c:pt>
                <c:pt idx="14">
                  <c:v>0.84</c:v>
                </c:pt>
                <c:pt idx="15">
                  <c:v>0.8</c:v>
                </c:pt>
                <c:pt idx="16">
                  <c:v>0.76</c:v>
                </c:pt>
                <c:pt idx="17">
                  <c:v>0.72</c:v>
                </c:pt>
                <c:pt idx="18">
                  <c:v>0.64</c:v>
                </c:pt>
                <c:pt idx="19">
                  <c:v>0.6</c:v>
                </c:pt>
                <c:pt idx="20">
                  <c:v>0.52</c:v>
                </c:pt>
                <c:pt idx="21">
                  <c:v>0.48</c:v>
                </c:pt>
                <c:pt idx="22">
                  <c:v>0.4</c:v>
                </c:pt>
                <c:pt idx="23">
                  <c:v>0.28000000000000003</c:v>
                </c:pt>
                <c:pt idx="24">
                  <c:v>0.24</c:v>
                </c:pt>
                <c:pt idx="25">
                  <c:v>0.16</c:v>
                </c:pt>
                <c:pt idx="26">
                  <c:v>0.04</c:v>
                </c:pt>
                <c:pt idx="27">
                  <c:v>-0.04</c:v>
                </c:pt>
                <c:pt idx="28">
                  <c:v>-0.16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56688"/>
        <c:axId val="638957248"/>
      </c:scatterChart>
      <c:valAx>
        <c:axId val="63895668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957248"/>
        <c:crosses val="autoZero"/>
        <c:crossBetween val="midCat"/>
      </c:valAx>
      <c:valAx>
        <c:axId val="63895724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9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33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14</xdr:col>
      <xdr:colOff>304800</xdr:colOff>
      <xdr:row>49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14</xdr:col>
      <xdr:colOff>304800</xdr:colOff>
      <xdr:row>65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5</xdr:col>
      <xdr:colOff>0</xdr:colOff>
      <xdr:row>29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0</xdr:colOff>
      <xdr:row>40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13</xdr:col>
      <xdr:colOff>5080</xdr:colOff>
      <xdr:row>40</xdr:row>
      <xdr:rowOff>68580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omShukuSensei/Triaxial%20test%20Data&#65343;Shu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2MPa"/>
      <sheetName val="0.5MPa"/>
      <sheetName val="1.0MPa"/>
      <sheetName val="2.0MPa"/>
      <sheetName val="4.0MPa"/>
      <sheetName val="8.0MPa"/>
      <sheetName val="interpolated"/>
      <sheetName val="original"/>
    </sheetNames>
    <sheetDataSet>
      <sheetData sheetId="0">
        <row r="4">
          <cell r="M4">
            <v>0</v>
          </cell>
          <cell r="O4">
            <v>200000</v>
          </cell>
        </row>
        <row r="5">
          <cell r="M5">
            <v>0.12</v>
          </cell>
          <cell r="O5">
            <v>272000</v>
          </cell>
        </row>
        <row r="6">
          <cell r="M6">
            <v>0.16</v>
          </cell>
          <cell r="O6">
            <v>288000</v>
          </cell>
        </row>
        <row r="7">
          <cell r="M7">
            <v>0.16</v>
          </cell>
          <cell r="O7">
            <v>301333.33333333331</v>
          </cell>
        </row>
        <row r="8">
          <cell r="M8">
            <v>0.2</v>
          </cell>
          <cell r="O8">
            <v>320000</v>
          </cell>
        </row>
        <row r="9">
          <cell r="M9">
            <v>0.2</v>
          </cell>
          <cell r="O9">
            <v>330666.66666666669</v>
          </cell>
        </row>
        <row r="10">
          <cell r="M10">
            <v>0.2</v>
          </cell>
          <cell r="O10">
            <v>344000</v>
          </cell>
        </row>
        <row r="11">
          <cell r="M11">
            <v>0.16</v>
          </cell>
          <cell r="O11">
            <v>360000</v>
          </cell>
        </row>
        <row r="12">
          <cell r="M12">
            <v>0.12</v>
          </cell>
          <cell r="O12">
            <v>373333.33333333331</v>
          </cell>
        </row>
        <row r="13">
          <cell r="M13">
            <v>0.04</v>
          </cell>
          <cell r="O13">
            <v>389333.33333333331</v>
          </cell>
        </row>
        <row r="14">
          <cell r="M14">
            <v>-0.16</v>
          </cell>
          <cell r="O14">
            <v>400000</v>
          </cell>
        </row>
        <row r="15">
          <cell r="M15">
            <v>-0.4</v>
          </cell>
          <cell r="O15">
            <v>405333.33333333331</v>
          </cell>
        </row>
        <row r="16">
          <cell r="M16">
            <v>-0.68</v>
          </cell>
          <cell r="O16">
            <v>418666.66666666669</v>
          </cell>
        </row>
        <row r="17">
          <cell r="M17">
            <v>-0.92</v>
          </cell>
          <cell r="O17">
            <v>426666.66666666669</v>
          </cell>
        </row>
        <row r="18">
          <cell r="M18">
            <v>-1.2</v>
          </cell>
          <cell r="O18">
            <v>429333.33333333331</v>
          </cell>
        </row>
        <row r="19">
          <cell r="M19">
            <v>-1.48</v>
          </cell>
          <cell r="O19">
            <v>432000</v>
          </cell>
        </row>
        <row r="20">
          <cell r="M20">
            <v>-1.8</v>
          </cell>
          <cell r="O20">
            <v>437333.33333333331</v>
          </cell>
        </row>
        <row r="21">
          <cell r="M21">
            <v>-2.16</v>
          </cell>
          <cell r="O21">
            <v>434666.66666666669</v>
          </cell>
        </row>
        <row r="22">
          <cell r="M22">
            <v>-2.52</v>
          </cell>
          <cell r="O22">
            <v>432000</v>
          </cell>
        </row>
        <row r="23">
          <cell r="M23">
            <v>-2.8</v>
          </cell>
          <cell r="O23">
            <v>426666.66666666669</v>
          </cell>
        </row>
        <row r="24">
          <cell r="M24">
            <v>-3.08</v>
          </cell>
          <cell r="O24">
            <v>424000</v>
          </cell>
        </row>
        <row r="25">
          <cell r="M25">
            <v>-3.44</v>
          </cell>
          <cell r="O25">
            <v>421333.33333333331</v>
          </cell>
        </row>
        <row r="26">
          <cell r="M26">
            <v>-3.76</v>
          </cell>
          <cell r="O26">
            <v>421333.33333333331</v>
          </cell>
        </row>
        <row r="27">
          <cell r="M27"/>
        </row>
        <row r="28">
          <cell r="M28"/>
        </row>
        <row r="29">
          <cell r="M29"/>
        </row>
        <row r="30">
          <cell r="M30"/>
        </row>
        <row r="31">
          <cell r="M31"/>
        </row>
        <row r="32">
          <cell r="M32"/>
        </row>
        <row r="33">
          <cell r="M33"/>
        </row>
        <row r="34">
          <cell r="M34"/>
        </row>
        <row r="35">
          <cell r="M35"/>
        </row>
        <row r="36">
          <cell r="M36"/>
        </row>
        <row r="37">
          <cell r="M37"/>
        </row>
        <row r="38">
          <cell r="M38"/>
        </row>
        <row r="39">
          <cell r="M39"/>
        </row>
        <row r="40">
          <cell r="M40"/>
        </row>
        <row r="41">
          <cell r="M41"/>
        </row>
        <row r="42">
          <cell r="M42"/>
        </row>
        <row r="43">
          <cell r="M43"/>
        </row>
        <row r="44">
          <cell r="M44"/>
        </row>
        <row r="45">
          <cell r="M45"/>
        </row>
        <row r="46">
          <cell r="M46"/>
        </row>
        <row r="47">
          <cell r="M47"/>
        </row>
        <row r="48">
          <cell r="M48"/>
        </row>
        <row r="49">
          <cell r="M49"/>
        </row>
        <row r="50">
          <cell r="M50"/>
        </row>
        <row r="51">
          <cell r="M51"/>
        </row>
        <row r="52">
          <cell r="M52"/>
        </row>
        <row r="53">
          <cell r="M53"/>
        </row>
        <row r="54">
          <cell r="M54"/>
        </row>
        <row r="55">
          <cell r="M55"/>
        </row>
        <row r="56">
          <cell r="M56"/>
        </row>
        <row r="57">
          <cell r="M57"/>
        </row>
        <row r="58">
          <cell r="M58"/>
        </row>
        <row r="59">
          <cell r="M59"/>
        </row>
        <row r="60">
          <cell r="M60"/>
        </row>
        <row r="61">
          <cell r="M61"/>
        </row>
        <row r="62">
          <cell r="M62"/>
        </row>
        <row r="63">
          <cell r="M63"/>
        </row>
        <row r="64">
          <cell r="M64"/>
        </row>
        <row r="65">
          <cell r="M65"/>
        </row>
        <row r="66">
          <cell r="M66"/>
        </row>
        <row r="67">
          <cell r="M67"/>
        </row>
        <row r="68">
          <cell r="M68"/>
        </row>
        <row r="69">
          <cell r="M69"/>
        </row>
        <row r="70">
          <cell r="M70"/>
        </row>
      </sheetData>
      <sheetData sheetId="1">
        <row r="4">
          <cell r="M4">
            <v>0.08</v>
          </cell>
          <cell r="O4">
            <v>613333.33333333326</v>
          </cell>
        </row>
        <row r="5">
          <cell r="M5">
            <v>0.16</v>
          </cell>
          <cell r="O5">
            <v>666666.66666666663</v>
          </cell>
        </row>
        <row r="6">
          <cell r="M6">
            <v>0.2</v>
          </cell>
          <cell r="O6">
            <v>680000</v>
          </cell>
        </row>
        <row r="7">
          <cell r="M7">
            <v>0.24</v>
          </cell>
          <cell r="O7">
            <v>700000</v>
          </cell>
        </row>
        <row r="8">
          <cell r="M8">
            <v>0.32</v>
          </cell>
          <cell r="O8">
            <v>726666.66666666651</v>
          </cell>
        </row>
        <row r="9">
          <cell r="M9">
            <v>0.32</v>
          </cell>
          <cell r="O9">
            <v>746666.66666666663</v>
          </cell>
        </row>
        <row r="10">
          <cell r="M10">
            <v>0.32</v>
          </cell>
          <cell r="O10">
            <v>760000.00000000012</v>
          </cell>
        </row>
        <row r="11">
          <cell r="M11">
            <v>0.36</v>
          </cell>
          <cell r="O11">
            <v>786666.66666666686</v>
          </cell>
        </row>
        <row r="12">
          <cell r="M12">
            <v>0.36</v>
          </cell>
          <cell r="O12">
            <v>800000</v>
          </cell>
        </row>
        <row r="13">
          <cell r="M13">
            <v>0.36</v>
          </cell>
          <cell r="O13">
            <v>813333.33333333337</v>
          </cell>
        </row>
        <row r="14">
          <cell r="M14">
            <v>0.32</v>
          </cell>
          <cell r="O14">
            <v>833333.33333333337</v>
          </cell>
        </row>
        <row r="15">
          <cell r="M15">
            <v>0.32</v>
          </cell>
          <cell r="O15">
            <v>853333.33333333337</v>
          </cell>
        </row>
        <row r="16">
          <cell r="M16">
            <v>0.28000000000000003</v>
          </cell>
          <cell r="O16">
            <v>873333.33333333337</v>
          </cell>
        </row>
        <row r="17">
          <cell r="M17">
            <v>0.24</v>
          </cell>
          <cell r="O17">
            <v>879999.99999999988</v>
          </cell>
        </row>
        <row r="18">
          <cell r="M18">
            <v>0.2</v>
          </cell>
          <cell r="O18">
            <v>906666.66666666651</v>
          </cell>
        </row>
        <row r="19">
          <cell r="M19">
            <v>0.12</v>
          </cell>
          <cell r="O19">
            <v>920000</v>
          </cell>
        </row>
        <row r="20">
          <cell r="M20">
            <v>0</v>
          </cell>
          <cell r="O20">
            <v>933333.33333333337</v>
          </cell>
        </row>
        <row r="21">
          <cell r="M21">
            <v>-0.08</v>
          </cell>
          <cell r="O21">
            <v>953333.33333333349</v>
          </cell>
        </row>
        <row r="22">
          <cell r="M22">
            <v>-0.2</v>
          </cell>
          <cell r="O22">
            <v>973333.33333333337</v>
          </cell>
        </row>
        <row r="23">
          <cell r="M23">
            <v>-0.4</v>
          </cell>
          <cell r="O23">
            <v>980000</v>
          </cell>
        </row>
        <row r="24">
          <cell r="M24">
            <v>-0.56000000000000005</v>
          </cell>
          <cell r="O24">
            <v>1000000</v>
          </cell>
        </row>
        <row r="25">
          <cell r="M25">
            <v>-0.76</v>
          </cell>
          <cell r="O25">
            <v>1006666.6666666666</v>
          </cell>
        </row>
        <row r="26">
          <cell r="M26">
            <v>-0.96</v>
          </cell>
          <cell r="O26">
            <v>1020000</v>
          </cell>
        </row>
        <row r="27">
          <cell r="M27">
            <v>-1.2</v>
          </cell>
          <cell r="O27">
            <v>1026666.6666666666</v>
          </cell>
        </row>
        <row r="28">
          <cell r="M28">
            <v>-1.44</v>
          </cell>
          <cell r="O28">
            <v>1033333.3333333334</v>
          </cell>
        </row>
        <row r="29">
          <cell r="M29">
            <v>-1.72</v>
          </cell>
          <cell r="O29">
            <v>1033333.3333333334</v>
          </cell>
        </row>
        <row r="30">
          <cell r="M30">
            <v>-1.92</v>
          </cell>
          <cell r="O30">
            <v>1033333.3333333334</v>
          </cell>
        </row>
        <row r="31">
          <cell r="M31">
            <v>-2.16</v>
          </cell>
          <cell r="O31">
            <v>1040000</v>
          </cell>
        </row>
        <row r="32">
          <cell r="M32">
            <v>-2.44</v>
          </cell>
          <cell r="O32">
            <v>1033333.3333333334</v>
          </cell>
        </row>
        <row r="33">
          <cell r="M33">
            <v>-2.68</v>
          </cell>
          <cell r="O33">
            <v>1040000</v>
          </cell>
        </row>
        <row r="34">
          <cell r="M34">
            <v>-2.92</v>
          </cell>
          <cell r="O34">
            <v>1033333.3333333334</v>
          </cell>
        </row>
        <row r="35">
          <cell r="M35">
            <v>-3.36</v>
          </cell>
          <cell r="O35">
            <v>1033333.3333333334</v>
          </cell>
        </row>
        <row r="36">
          <cell r="M36">
            <v>-3.64</v>
          </cell>
          <cell r="O36">
            <v>1026666.6666666666</v>
          </cell>
        </row>
        <row r="37">
          <cell r="M37"/>
        </row>
        <row r="38">
          <cell r="M38"/>
        </row>
        <row r="39">
          <cell r="M39"/>
        </row>
        <row r="40">
          <cell r="M40"/>
        </row>
        <row r="41">
          <cell r="M41"/>
        </row>
        <row r="42">
          <cell r="M42"/>
        </row>
        <row r="43">
          <cell r="M43"/>
        </row>
        <row r="44">
          <cell r="M44"/>
        </row>
        <row r="45">
          <cell r="M45"/>
        </row>
        <row r="46">
          <cell r="M46"/>
        </row>
        <row r="47">
          <cell r="M47"/>
        </row>
        <row r="48">
          <cell r="M48"/>
        </row>
        <row r="49">
          <cell r="M49"/>
        </row>
        <row r="50">
          <cell r="M50"/>
        </row>
        <row r="51">
          <cell r="M51"/>
        </row>
        <row r="52">
          <cell r="M52"/>
        </row>
        <row r="53">
          <cell r="M53"/>
        </row>
        <row r="54">
          <cell r="M54"/>
        </row>
        <row r="55">
          <cell r="M55"/>
        </row>
        <row r="56">
          <cell r="M56"/>
        </row>
        <row r="57">
          <cell r="M57"/>
        </row>
        <row r="58">
          <cell r="M58"/>
        </row>
        <row r="59">
          <cell r="M59"/>
        </row>
        <row r="60">
          <cell r="M60"/>
        </row>
        <row r="61">
          <cell r="M61"/>
        </row>
        <row r="62">
          <cell r="M62"/>
        </row>
        <row r="63">
          <cell r="M63"/>
        </row>
        <row r="64">
          <cell r="M64"/>
        </row>
        <row r="65">
          <cell r="M65"/>
        </row>
        <row r="66">
          <cell r="M66"/>
        </row>
        <row r="67">
          <cell r="M67"/>
        </row>
        <row r="68">
          <cell r="M68"/>
        </row>
        <row r="69">
          <cell r="M69"/>
        </row>
        <row r="70">
          <cell r="M70"/>
        </row>
      </sheetData>
      <sheetData sheetId="2">
        <row r="4">
          <cell r="M4">
            <v>0.24</v>
          </cell>
          <cell r="O4">
            <v>1226666.6666666665</v>
          </cell>
        </row>
        <row r="5">
          <cell r="M5">
            <v>0.28000000000000003</v>
          </cell>
          <cell r="O5">
            <v>1266666.6666666667</v>
          </cell>
        </row>
        <row r="6">
          <cell r="M6">
            <v>0.32</v>
          </cell>
          <cell r="O6">
            <v>1293333.3333333333</v>
          </cell>
        </row>
        <row r="7">
          <cell r="M7">
            <v>0.36</v>
          </cell>
          <cell r="O7">
            <v>1333333.3333333333</v>
          </cell>
        </row>
        <row r="8">
          <cell r="M8">
            <v>0.4</v>
          </cell>
          <cell r="O8">
            <v>1386666.6666666667</v>
          </cell>
        </row>
        <row r="9">
          <cell r="M9">
            <v>0.44</v>
          </cell>
          <cell r="O9">
            <v>1426666.6666666663</v>
          </cell>
        </row>
        <row r="10">
          <cell r="M10">
            <v>0.48</v>
          </cell>
          <cell r="O10">
            <v>1453333.333333333</v>
          </cell>
        </row>
        <row r="11">
          <cell r="M11">
            <v>0.52</v>
          </cell>
          <cell r="O11">
            <v>1493333.3333333333</v>
          </cell>
        </row>
        <row r="12">
          <cell r="M12">
            <v>0.52</v>
          </cell>
          <cell r="O12">
            <v>1533333.3333333333</v>
          </cell>
        </row>
        <row r="13">
          <cell r="M13">
            <v>0.56000000000000005</v>
          </cell>
          <cell r="O13">
            <v>1573333.3333333337</v>
          </cell>
        </row>
        <row r="14">
          <cell r="M14">
            <v>0.6</v>
          </cell>
          <cell r="O14">
            <v>1600000</v>
          </cell>
        </row>
        <row r="15">
          <cell r="M15">
            <v>0.6</v>
          </cell>
          <cell r="O15">
            <v>1640000</v>
          </cell>
        </row>
        <row r="16">
          <cell r="M16">
            <v>0.6</v>
          </cell>
          <cell r="O16">
            <v>1666666.6666666667</v>
          </cell>
        </row>
        <row r="17">
          <cell r="M17">
            <v>0.56000000000000005</v>
          </cell>
          <cell r="O17">
            <v>1706666.6666666667</v>
          </cell>
        </row>
        <row r="18">
          <cell r="M18">
            <v>0.52</v>
          </cell>
          <cell r="O18">
            <v>1746666.6666666667</v>
          </cell>
        </row>
        <row r="19">
          <cell r="M19">
            <v>0.48</v>
          </cell>
          <cell r="O19">
            <v>1773333.3333333333</v>
          </cell>
        </row>
        <row r="20">
          <cell r="M20">
            <v>0.44</v>
          </cell>
          <cell r="O20">
            <v>1813333.333333333</v>
          </cell>
        </row>
        <row r="21">
          <cell r="M21">
            <v>0.36</v>
          </cell>
          <cell r="O21">
            <v>1853333.3333333337</v>
          </cell>
        </row>
        <row r="22">
          <cell r="M22">
            <v>0.32</v>
          </cell>
          <cell r="O22">
            <v>1880000.0000000002</v>
          </cell>
        </row>
        <row r="23">
          <cell r="M23">
            <v>0.2</v>
          </cell>
          <cell r="O23">
            <v>1920000</v>
          </cell>
        </row>
        <row r="24">
          <cell r="M24">
            <v>0.04</v>
          </cell>
          <cell r="O24">
            <v>1946666.6666666667</v>
          </cell>
        </row>
        <row r="25">
          <cell r="M25">
            <v>-0.12</v>
          </cell>
          <cell r="O25">
            <v>1973333.3333333333</v>
          </cell>
        </row>
        <row r="26">
          <cell r="M26">
            <v>-0.28000000000000003</v>
          </cell>
          <cell r="O26">
            <v>1986666.6666666667</v>
          </cell>
        </row>
        <row r="27">
          <cell r="M27">
            <v>-0.44</v>
          </cell>
          <cell r="O27">
            <v>2013333.3333333333</v>
          </cell>
        </row>
        <row r="28">
          <cell r="M28">
            <v>-0.64</v>
          </cell>
          <cell r="O28">
            <v>2026666.6666666667</v>
          </cell>
        </row>
        <row r="29">
          <cell r="M29">
            <v>-0.8</v>
          </cell>
          <cell r="O29">
            <v>2026666.6666666667</v>
          </cell>
        </row>
        <row r="30">
          <cell r="M30">
            <v>-1</v>
          </cell>
          <cell r="O30">
            <v>2040000</v>
          </cell>
        </row>
        <row r="31">
          <cell r="M31">
            <v>-1.24</v>
          </cell>
          <cell r="O31">
            <v>2040000</v>
          </cell>
        </row>
        <row r="32">
          <cell r="M32">
            <v>-1.4</v>
          </cell>
          <cell r="O32">
            <v>2040000</v>
          </cell>
        </row>
        <row r="33">
          <cell r="M33">
            <v>-1.6</v>
          </cell>
          <cell r="O33">
            <v>2040000</v>
          </cell>
        </row>
        <row r="34">
          <cell r="M34">
            <v>-1.84</v>
          </cell>
          <cell r="O34">
            <v>2053333.3333333333</v>
          </cell>
        </row>
        <row r="35">
          <cell r="M35">
            <v>-2</v>
          </cell>
          <cell r="O35">
            <v>2040000</v>
          </cell>
        </row>
        <row r="36">
          <cell r="M36">
            <v>-2.2400000000000002</v>
          </cell>
          <cell r="O36">
            <v>2040000</v>
          </cell>
        </row>
        <row r="37">
          <cell r="M37">
            <v>-2.44</v>
          </cell>
          <cell r="O37">
            <v>2040000</v>
          </cell>
        </row>
        <row r="38">
          <cell r="M38">
            <v>-2.64</v>
          </cell>
          <cell r="O38">
            <v>2040000</v>
          </cell>
        </row>
        <row r="39">
          <cell r="M39">
            <v>-2.8</v>
          </cell>
          <cell r="O39">
            <v>2040000</v>
          </cell>
        </row>
        <row r="40">
          <cell r="M40">
            <v>-3</v>
          </cell>
          <cell r="O40">
            <v>2026666.6666666667</v>
          </cell>
        </row>
        <row r="41">
          <cell r="M41">
            <v>-3.2</v>
          </cell>
          <cell r="O41">
            <v>2013333.3333333333</v>
          </cell>
        </row>
        <row r="42">
          <cell r="M42">
            <v>-3.36</v>
          </cell>
          <cell r="O42">
            <v>2013333.3333333333</v>
          </cell>
        </row>
        <row r="43">
          <cell r="M43">
            <v>-3.44</v>
          </cell>
          <cell r="O43">
            <v>2013333.3333333333</v>
          </cell>
        </row>
        <row r="44">
          <cell r="M44"/>
          <cell r="O44"/>
        </row>
        <row r="45">
          <cell r="M45"/>
          <cell r="O45"/>
        </row>
        <row r="46">
          <cell r="M46"/>
          <cell r="O46"/>
        </row>
        <row r="47">
          <cell r="M47"/>
          <cell r="O47"/>
        </row>
        <row r="48">
          <cell r="M48"/>
          <cell r="O48"/>
        </row>
        <row r="49">
          <cell r="M49"/>
          <cell r="O49"/>
        </row>
        <row r="50">
          <cell r="M50"/>
          <cell r="O50"/>
        </row>
        <row r="51">
          <cell r="M51"/>
          <cell r="O51"/>
        </row>
        <row r="52">
          <cell r="M52"/>
          <cell r="O52"/>
        </row>
        <row r="53">
          <cell r="M53"/>
          <cell r="O53"/>
        </row>
        <row r="54">
          <cell r="M54"/>
          <cell r="O54"/>
        </row>
        <row r="55">
          <cell r="M55"/>
          <cell r="O55"/>
        </row>
        <row r="56">
          <cell r="M56"/>
          <cell r="O56"/>
        </row>
        <row r="57">
          <cell r="M57"/>
          <cell r="O57"/>
        </row>
        <row r="58">
          <cell r="M58"/>
          <cell r="O58"/>
        </row>
        <row r="59">
          <cell r="M59"/>
          <cell r="O59"/>
        </row>
        <row r="60">
          <cell r="M60"/>
          <cell r="O60"/>
        </row>
        <row r="61">
          <cell r="M61"/>
          <cell r="O61"/>
        </row>
        <row r="62">
          <cell r="M62"/>
          <cell r="O62"/>
        </row>
        <row r="63">
          <cell r="M63"/>
          <cell r="O63"/>
        </row>
        <row r="64">
          <cell r="M64"/>
          <cell r="O64"/>
        </row>
        <row r="65">
          <cell r="M65"/>
          <cell r="O65"/>
        </row>
        <row r="66">
          <cell r="M66"/>
          <cell r="O66"/>
        </row>
        <row r="67">
          <cell r="M67"/>
          <cell r="O67"/>
        </row>
        <row r="68">
          <cell r="M68"/>
          <cell r="O68"/>
        </row>
        <row r="69">
          <cell r="M69"/>
          <cell r="O69"/>
        </row>
        <row r="70">
          <cell r="M70"/>
          <cell r="O70"/>
        </row>
      </sheetData>
      <sheetData sheetId="3">
        <row r="4">
          <cell r="M4">
            <v>0.24</v>
          </cell>
          <cell r="O4">
            <v>2426666.6666666665</v>
          </cell>
        </row>
        <row r="5">
          <cell r="M5">
            <v>0.28000000000000003</v>
          </cell>
          <cell r="O5">
            <v>2560000</v>
          </cell>
        </row>
        <row r="6">
          <cell r="M6">
            <v>0.44</v>
          </cell>
          <cell r="O6">
            <v>2666666.6666666665</v>
          </cell>
        </row>
        <row r="7">
          <cell r="M7">
            <v>0.64</v>
          </cell>
          <cell r="O7">
            <v>2800000</v>
          </cell>
        </row>
        <row r="8">
          <cell r="M8">
            <v>0.68</v>
          </cell>
          <cell r="O8">
            <v>2853333.3333333326</v>
          </cell>
        </row>
        <row r="9">
          <cell r="M9">
            <v>0.72</v>
          </cell>
          <cell r="O9">
            <v>2906666.666666666</v>
          </cell>
        </row>
        <row r="10">
          <cell r="M10">
            <v>0.76</v>
          </cell>
          <cell r="O10">
            <v>2986666.6666666665</v>
          </cell>
        </row>
        <row r="11">
          <cell r="M11">
            <v>0.8</v>
          </cell>
          <cell r="O11">
            <v>3066666.6666666665</v>
          </cell>
        </row>
        <row r="12">
          <cell r="M12">
            <v>0.84</v>
          </cell>
          <cell r="O12">
            <v>3120000</v>
          </cell>
        </row>
        <row r="13">
          <cell r="M13">
            <v>0.88</v>
          </cell>
          <cell r="O13">
            <v>3200000</v>
          </cell>
        </row>
        <row r="14">
          <cell r="M14">
            <v>0.92</v>
          </cell>
          <cell r="O14">
            <v>3280000</v>
          </cell>
        </row>
        <row r="15">
          <cell r="M15">
            <v>0.92</v>
          </cell>
          <cell r="O15">
            <v>3333333.3333333335</v>
          </cell>
        </row>
        <row r="16">
          <cell r="M16">
            <v>0.92</v>
          </cell>
          <cell r="O16">
            <v>3386666.6666666665</v>
          </cell>
        </row>
        <row r="17">
          <cell r="M17">
            <v>0.88</v>
          </cell>
          <cell r="O17">
            <v>3466666.6666666665</v>
          </cell>
        </row>
        <row r="18">
          <cell r="M18">
            <v>0.84</v>
          </cell>
          <cell r="O18">
            <v>3519999.9999999995</v>
          </cell>
        </row>
        <row r="19">
          <cell r="M19">
            <v>0.8</v>
          </cell>
          <cell r="O19">
            <v>3573333.3333333326</v>
          </cell>
        </row>
        <row r="20">
          <cell r="M20">
            <v>0.76</v>
          </cell>
          <cell r="O20">
            <v>3626666.666666666</v>
          </cell>
        </row>
        <row r="21">
          <cell r="M21">
            <v>0.72</v>
          </cell>
          <cell r="O21">
            <v>3653333.3333333335</v>
          </cell>
        </row>
        <row r="22">
          <cell r="M22">
            <v>0.64</v>
          </cell>
          <cell r="O22">
            <v>3680000</v>
          </cell>
        </row>
        <row r="23">
          <cell r="M23">
            <v>0.6</v>
          </cell>
          <cell r="O23">
            <v>3733333.3333333335</v>
          </cell>
        </row>
        <row r="24">
          <cell r="M24">
            <v>0.52</v>
          </cell>
          <cell r="O24">
            <v>3733333.3333333335</v>
          </cell>
        </row>
        <row r="25">
          <cell r="M25">
            <v>0.48</v>
          </cell>
          <cell r="O25">
            <v>3760000.0000000005</v>
          </cell>
        </row>
        <row r="26">
          <cell r="M26">
            <v>0.4</v>
          </cell>
          <cell r="O26">
            <v>3760000.0000000005</v>
          </cell>
        </row>
        <row r="27">
          <cell r="M27">
            <v>0.28000000000000003</v>
          </cell>
          <cell r="O27">
            <v>3786666.6666666665</v>
          </cell>
        </row>
        <row r="28">
          <cell r="M28">
            <v>0.24</v>
          </cell>
          <cell r="O28">
            <v>3813333.333333334</v>
          </cell>
        </row>
        <row r="29">
          <cell r="M29">
            <v>0.16</v>
          </cell>
          <cell r="O29">
            <v>3813333.333333334</v>
          </cell>
        </row>
        <row r="30">
          <cell r="M30">
            <v>0.04</v>
          </cell>
          <cell r="O30">
            <v>3813333.333333334</v>
          </cell>
        </row>
        <row r="31">
          <cell r="M31">
            <v>-0.04</v>
          </cell>
          <cell r="O31">
            <v>3813333.333333334</v>
          </cell>
        </row>
        <row r="32">
          <cell r="M32">
            <v>-0.16</v>
          </cell>
          <cell r="O32">
            <v>3813333.333333334</v>
          </cell>
        </row>
        <row r="33">
          <cell r="M33"/>
        </row>
        <row r="34">
          <cell r="M34"/>
        </row>
        <row r="35">
          <cell r="M35"/>
        </row>
        <row r="36">
          <cell r="M36"/>
        </row>
        <row r="37">
          <cell r="M37"/>
        </row>
        <row r="38">
          <cell r="M38"/>
        </row>
        <row r="39">
          <cell r="M39"/>
        </row>
        <row r="40">
          <cell r="M40"/>
        </row>
        <row r="41">
          <cell r="M41"/>
        </row>
        <row r="42">
          <cell r="M42"/>
        </row>
        <row r="43">
          <cell r="M43"/>
        </row>
        <row r="44">
          <cell r="M44"/>
        </row>
        <row r="45">
          <cell r="M45"/>
        </row>
        <row r="46">
          <cell r="M46"/>
        </row>
        <row r="47">
          <cell r="M47"/>
        </row>
        <row r="48">
          <cell r="M48"/>
        </row>
        <row r="49">
          <cell r="M49"/>
        </row>
        <row r="50">
          <cell r="M50"/>
        </row>
        <row r="51">
          <cell r="M51"/>
        </row>
        <row r="52">
          <cell r="M52"/>
        </row>
        <row r="53">
          <cell r="M53"/>
        </row>
        <row r="54">
          <cell r="M54"/>
        </row>
        <row r="55">
          <cell r="M55"/>
        </row>
        <row r="56">
          <cell r="M56"/>
        </row>
        <row r="57">
          <cell r="M57"/>
        </row>
        <row r="58">
          <cell r="M58"/>
        </row>
        <row r="59">
          <cell r="M59"/>
        </row>
        <row r="60">
          <cell r="M60"/>
        </row>
        <row r="61">
          <cell r="M61"/>
        </row>
        <row r="62">
          <cell r="M62"/>
        </row>
        <row r="63">
          <cell r="M63"/>
        </row>
        <row r="64">
          <cell r="M64"/>
        </row>
        <row r="65">
          <cell r="M65"/>
        </row>
        <row r="66">
          <cell r="M66"/>
        </row>
        <row r="67">
          <cell r="M67"/>
        </row>
        <row r="68">
          <cell r="M68"/>
        </row>
        <row r="69">
          <cell r="M69"/>
        </row>
        <row r="70">
          <cell r="M70"/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22" workbookViewId="0">
      <selection activeCell="C30" sqref="C30"/>
    </sheetView>
  </sheetViews>
  <sheetFormatPr defaultRowHeight="13.8"/>
  <cols>
    <col min="1" max="1" width="10.6640625" style="1" bestFit="1" customWidth="1"/>
    <col min="2" max="2" width="13.88671875" style="1" bestFit="1" customWidth="1"/>
    <col min="3" max="4" width="9" style="1" bestFit="1" customWidth="1"/>
    <col min="5" max="5" width="13.21875" style="1" bestFit="1" customWidth="1"/>
    <col min="6" max="6" width="13.109375" style="1" customWidth="1"/>
    <col min="7" max="7" width="8.88671875" style="1"/>
    <col min="8" max="16" width="8.88671875" style="7"/>
    <col min="17" max="16384" width="8.88671875" style="1"/>
  </cols>
  <sheetData>
    <row r="1" spans="1:8">
      <c r="A1" s="1" t="s">
        <v>1</v>
      </c>
      <c r="B1" s="1" t="s">
        <v>0</v>
      </c>
      <c r="C1" s="1" t="s">
        <v>6</v>
      </c>
      <c r="D1" s="1" t="s">
        <v>14</v>
      </c>
      <c r="E1" s="1" t="s">
        <v>15</v>
      </c>
      <c r="F1" s="1" t="s">
        <v>29</v>
      </c>
    </row>
    <row r="2" spans="1:8" ht="13.8" customHeight="1">
      <c r="A2" s="2">
        <v>2515.4747919599999</v>
      </c>
      <c r="B2" s="2">
        <v>0</v>
      </c>
      <c r="C2" s="1">
        <f t="shared" ref="C2:C36" si="0">LOG10(A2)</f>
        <v>3.4006199695379244</v>
      </c>
      <c r="D2" s="1">
        <f t="shared" ref="D2:D36" si="1">0.1851*C2^2+69.98/(C2+4.013)-11.57</f>
        <v>9.9196425083647455E-3</v>
      </c>
      <c r="E2" s="1">
        <f>0.0762*A2^0.2606-0.5912</f>
        <v>-4.8505320644575134E-3</v>
      </c>
      <c r="F2" s="1">
        <f>0.04291*A2^0.3-0.4495</f>
        <v>1.532809021159709E-5</v>
      </c>
      <c r="G2" s="1" t="s">
        <v>28</v>
      </c>
    </row>
    <row r="3" spans="1:8" ht="13.8" customHeight="1">
      <c r="A3" s="2">
        <v>7369.2502595533333</v>
      </c>
      <c r="B3" s="2">
        <v>0.14424947367496221</v>
      </c>
      <c r="C3" s="1">
        <f t="shared" si="0"/>
        <v>3.867423305402903</v>
      </c>
      <c r="D3" s="1">
        <f t="shared" si="1"/>
        <v>7.8767478575247907E-2</v>
      </c>
      <c r="E3" s="1">
        <f t="shared" ref="E3:E36" si="2">0.0762*A3^0.2606-0.5912</f>
        <v>0.18469952273342194</v>
      </c>
      <c r="F3" s="1">
        <f t="shared" ref="F3:F36" si="3">0.04291*A3^0.3-0.4495</f>
        <v>0.17106246872685604</v>
      </c>
    </row>
    <row r="4" spans="1:8">
      <c r="A4" s="3">
        <v>2556.0498433166663</v>
      </c>
      <c r="B4" s="3">
        <v>-2.8766988791062431E-9</v>
      </c>
      <c r="C4" s="1">
        <f t="shared" si="0"/>
        <v>3.4075693183699034</v>
      </c>
      <c r="D4" s="1">
        <f t="shared" si="1"/>
        <v>9.8372188190136711E-3</v>
      </c>
      <c r="E4" s="1">
        <f t="shared" si="2"/>
        <v>-2.4003601210058623E-3</v>
      </c>
      <c r="F4" s="1">
        <f t="shared" si="3"/>
        <v>2.1783871642521713E-3</v>
      </c>
      <c r="G4" s="1" t="s">
        <v>2</v>
      </c>
    </row>
    <row r="5" spans="1:8" ht="13.8" customHeight="1">
      <c r="A5" s="3">
        <v>19947.490459600001</v>
      </c>
      <c r="B5" s="3">
        <v>0.42455699990888718</v>
      </c>
      <c r="C5" s="1">
        <f t="shared" si="0"/>
        <v>4.2998882660326734</v>
      </c>
      <c r="D5" s="1">
        <f t="shared" si="1"/>
        <v>0.2705745483824451</v>
      </c>
      <c r="E5" s="1">
        <f t="shared" si="2"/>
        <v>0.41458661901056004</v>
      </c>
      <c r="F5" s="1">
        <f t="shared" si="3"/>
        <v>0.38711374283013378</v>
      </c>
    </row>
    <row r="6" spans="1:8" ht="13.8" customHeight="1">
      <c r="A6" s="4">
        <v>2628.7363384566665</v>
      </c>
      <c r="B6" s="4">
        <v>0</v>
      </c>
      <c r="C6" s="1">
        <f t="shared" si="0"/>
        <v>3.4197470286717238</v>
      </c>
      <c r="D6" s="1">
        <f t="shared" si="1"/>
        <v>9.7757607182451522E-3</v>
      </c>
      <c r="E6" s="1">
        <f t="shared" si="2"/>
        <v>1.9179218393023945E-3</v>
      </c>
      <c r="F6" s="1">
        <f t="shared" si="3"/>
        <v>5.9939607078701718E-3</v>
      </c>
      <c r="G6" s="1" t="s">
        <v>3</v>
      </c>
    </row>
    <row r="7" spans="1:8" ht="13.8" customHeight="1">
      <c r="A7" s="4">
        <v>28695.360281533332</v>
      </c>
      <c r="B7" s="4">
        <v>0.51310436806980553</v>
      </c>
      <c r="C7" s="1">
        <f t="shared" si="0"/>
        <v>4.4578116818552225</v>
      </c>
      <c r="D7" s="1">
        <f t="shared" si="1"/>
        <v>0.36963278360652652</v>
      </c>
      <c r="E7" s="1">
        <f t="shared" si="2"/>
        <v>0.51455954171665619</v>
      </c>
      <c r="F7" s="1">
        <f t="shared" si="3"/>
        <v>0.4835437736179371</v>
      </c>
    </row>
    <row r="8" spans="1:8">
      <c r="A8" s="16">
        <v>2691.0299018966666</v>
      </c>
      <c r="B8" s="16">
        <v>-2.3187252118361812E-8</v>
      </c>
      <c r="C8" s="1">
        <f t="shared" si="0"/>
        <v>3.4299185235372853</v>
      </c>
      <c r="D8" s="1">
        <f t="shared" si="1"/>
        <v>9.8052570682511941E-3</v>
      </c>
      <c r="E8" s="1">
        <f t="shared" si="2"/>
        <v>5.5490531233448603E-3</v>
      </c>
      <c r="F8" s="1">
        <f t="shared" si="3"/>
        <v>9.2056311021088688E-3</v>
      </c>
      <c r="G8" s="1" t="s">
        <v>18</v>
      </c>
      <c r="H8" s="8"/>
    </row>
    <row r="9" spans="1:8">
      <c r="A9" s="16">
        <v>37703.912981300004</v>
      </c>
      <c r="B9" s="16">
        <v>0.63442165348475132</v>
      </c>
      <c r="C9" s="1">
        <f t="shared" si="0"/>
        <v>4.5763864244233163</v>
      </c>
      <c r="D9" s="1">
        <f t="shared" si="1"/>
        <v>0.45387132177934753</v>
      </c>
      <c r="E9" s="1">
        <f t="shared" si="2"/>
        <v>0.59610220278570636</v>
      </c>
      <c r="F9" s="1">
        <f t="shared" si="3"/>
        <v>0.5631851507494503</v>
      </c>
      <c r="H9" s="8"/>
    </row>
    <row r="10" spans="1:8">
      <c r="A10" s="16">
        <v>106787.34644183335</v>
      </c>
      <c r="B10" s="16">
        <v>0.91937718517532963</v>
      </c>
      <c r="C10" s="1">
        <f t="shared" si="0"/>
        <v>5.0285197948642892</v>
      </c>
      <c r="D10" s="1">
        <f t="shared" si="1"/>
        <v>0.8502899242234836</v>
      </c>
      <c r="E10" s="1">
        <f t="shared" si="2"/>
        <v>0.96615359553846103</v>
      </c>
      <c r="F10" s="1">
        <f t="shared" si="3"/>
        <v>0.93443104899665252</v>
      </c>
      <c r="H10" s="8"/>
    </row>
    <row r="11" spans="1:8">
      <c r="A11" s="5">
        <v>2722.5836246366666</v>
      </c>
      <c r="B11" s="5">
        <v>-1.2581269359657199E-9</v>
      </c>
      <c r="C11" s="1">
        <f t="shared" si="0"/>
        <v>3.434981228064359</v>
      </c>
      <c r="D11" s="1">
        <f t="shared" si="1"/>
        <v>9.8473136957650809E-3</v>
      </c>
      <c r="E11" s="1">
        <f t="shared" si="2"/>
        <v>7.3646701948911764E-3</v>
      </c>
      <c r="F11" s="1">
        <f t="shared" si="3"/>
        <v>1.0812621284578494E-2</v>
      </c>
      <c r="G11" s="1" t="s">
        <v>4</v>
      </c>
      <c r="H11" s="8"/>
    </row>
    <row r="12" spans="1:8">
      <c r="A12" s="5">
        <v>43859.805339299994</v>
      </c>
      <c r="B12" s="5">
        <v>0.64105581271286516</v>
      </c>
      <c r="C12" s="1">
        <f t="shared" si="0"/>
        <v>4.6420666998390994</v>
      </c>
      <c r="D12" s="1">
        <f t="shared" si="1"/>
        <v>0.50411717943932999</v>
      </c>
      <c r="E12" s="1">
        <f t="shared" si="2"/>
        <v>0.64383013134365763</v>
      </c>
      <c r="F12" s="1">
        <f t="shared" si="3"/>
        <v>0.6101892398001254</v>
      </c>
      <c r="H12" s="8"/>
    </row>
    <row r="13" spans="1:8">
      <c r="A13" s="5">
        <v>125791.86203140001</v>
      </c>
      <c r="B13" s="5">
        <v>1.0701225422241167</v>
      </c>
      <c r="C13" s="1">
        <f t="shared" si="0"/>
        <v>5.0996525458057729</v>
      </c>
      <c r="D13" s="1">
        <f t="shared" si="1"/>
        <v>0.92322750854864211</v>
      </c>
      <c r="E13" s="1">
        <f t="shared" si="2"/>
        <v>1.0340659049961174</v>
      </c>
      <c r="F13" s="1">
        <f t="shared" si="3"/>
        <v>1.0041313419132281</v>
      </c>
      <c r="H13" s="8"/>
    </row>
    <row r="14" spans="1:8">
      <c r="A14" s="5">
        <v>240700.15517366666</v>
      </c>
      <c r="B14" s="5">
        <v>1.2796901620335754</v>
      </c>
      <c r="C14" s="1">
        <f t="shared" si="0"/>
        <v>5.3814763702544459</v>
      </c>
      <c r="D14" s="1">
        <f t="shared" si="1"/>
        <v>1.2396073626086377</v>
      </c>
      <c r="E14" s="1">
        <f t="shared" si="2"/>
        <v>1.3335206837629676</v>
      </c>
      <c r="F14" s="1">
        <f t="shared" si="3"/>
        <v>1.3165436178667835</v>
      </c>
      <c r="H14" s="8"/>
    </row>
    <row r="15" spans="1:8">
      <c r="A15" s="5">
        <v>384207.03470800002</v>
      </c>
      <c r="B15" s="5">
        <v>1.5621054671954515</v>
      </c>
      <c r="C15" s="1">
        <f t="shared" si="0"/>
        <v>5.5845653123916215</v>
      </c>
      <c r="D15" s="1">
        <f t="shared" si="1"/>
        <v>1.4942146742673756</v>
      </c>
      <c r="E15" s="1">
        <f t="shared" si="2"/>
        <v>1.5829659592714729</v>
      </c>
      <c r="F15" s="1">
        <f t="shared" si="3"/>
        <v>1.5825206087591206</v>
      </c>
      <c r="H15" s="8"/>
    </row>
    <row r="16" spans="1:8">
      <c r="A16" s="17">
        <v>2740.1550688233333</v>
      </c>
      <c r="B16" s="17">
        <v>-2.3963053763509379E-10</v>
      </c>
      <c r="C16" s="1">
        <f t="shared" si="0"/>
        <v>3.4377751407870552</v>
      </c>
      <c r="D16" s="1">
        <f t="shared" si="1"/>
        <v>9.8783053232303075E-3</v>
      </c>
      <c r="E16" s="1">
        <f t="shared" si="2"/>
        <v>8.3690040728754411E-3</v>
      </c>
      <c r="F16" s="1">
        <f t="shared" si="3"/>
        <v>1.1701867071005734E-2</v>
      </c>
      <c r="G16" s="1" t="s">
        <v>19</v>
      </c>
      <c r="H16" s="8"/>
    </row>
    <row r="17" spans="1:8">
      <c r="A17" s="17">
        <v>48151.410099266672</v>
      </c>
      <c r="B17" s="17">
        <v>0.65947632051531757</v>
      </c>
      <c r="C17" s="1">
        <f t="shared" si="0"/>
        <v>4.6826090098273951</v>
      </c>
      <c r="D17" s="1">
        <f t="shared" si="1"/>
        <v>0.53639565134716527</v>
      </c>
      <c r="E17" s="1">
        <f t="shared" si="2"/>
        <v>0.67424384941539861</v>
      </c>
      <c r="F17" s="1">
        <f t="shared" si="3"/>
        <v>0.64028598260182301</v>
      </c>
      <c r="H17" s="8"/>
    </row>
    <row r="18" spans="1:8">
      <c r="A18" s="17">
        <v>140023.73074589999</v>
      </c>
      <c r="B18" s="17">
        <v>1.1554047074608276</v>
      </c>
      <c r="C18" s="1">
        <f t="shared" si="0"/>
        <v>5.1462016446683974</v>
      </c>
      <c r="D18" s="1">
        <f t="shared" si="1"/>
        <v>0.97247964576407497</v>
      </c>
      <c r="E18" s="1">
        <f t="shared" si="2"/>
        <v>1.0801027198382731</v>
      </c>
      <c r="F18" s="1">
        <f t="shared" si="3"/>
        <v>1.0516324317716153</v>
      </c>
      <c r="H18" s="8"/>
    </row>
    <row r="19" spans="1:8">
      <c r="A19" s="17">
        <v>272538.02467499999</v>
      </c>
      <c r="B19" s="17">
        <v>1.3765066520197045</v>
      </c>
      <c r="C19" s="1">
        <f t="shared" si="0"/>
        <v>5.4354271038767337</v>
      </c>
      <c r="D19" s="1">
        <f t="shared" si="1"/>
        <v>1.3050937070562583</v>
      </c>
      <c r="E19" s="1">
        <f t="shared" si="2"/>
        <v>1.396849870848339</v>
      </c>
      <c r="F19" s="1">
        <f t="shared" si="3"/>
        <v>1.3836020609753292</v>
      </c>
      <c r="H19" s="8"/>
    </row>
    <row r="20" spans="1:8">
      <c r="A20" s="17">
        <v>439740.92971766664</v>
      </c>
      <c r="B20" s="17">
        <v>1.7431384439147379</v>
      </c>
      <c r="C20" s="1">
        <f t="shared" si="0"/>
        <v>5.6431968902802847</v>
      </c>
      <c r="D20" s="1">
        <f t="shared" si="1"/>
        <v>1.5717933292078676</v>
      </c>
      <c r="E20" s="1">
        <f t="shared" si="2"/>
        <v>1.660819159007948</v>
      </c>
      <c r="F20" s="1">
        <f t="shared" si="3"/>
        <v>1.6665093462702614</v>
      </c>
      <c r="H20" s="8"/>
    </row>
    <row r="21" spans="1:8">
      <c r="A21" s="17">
        <v>633283.23345866671</v>
      </c>
      <c r="B21" s="17">
        <v>1.869331517916184</v>
      </c>
      <c r="C21" s="1">
        <f t="shared" si="0"/>
        <v>5.8015979899809373</v>
      </c>
      <c r="D21" s="1">
        <f t="shared" si="1"/>
        <v>1.7903908660103767</v>
      </c>
      <c r="E21" s="1">
        <f t="shared" si="2"/>
        <v>1.8853745605729537</v>
      </c>
      <c r="F21" s="1">
        <f t="shared" si="3"/>
        <v>1.911184298981472</v>
      </c>
      <c r="H21" s="8"/>
    </row>
    <row r="22" spans="1:8">
      <c r="A22" s="17">
        <v>847290.0021876666</v>
      </c>
      <c r="B22" s="17">
        <v>2.106716425718147</v>
      </c>
      <c r="C22" s="1">
        <f t="shared" si="0"/>
        <v>5.9280320818697128</v>
      </c>
      <c r="D22" s="1">
        <f t="shared" si="1"/>
        <v>1.9742140917660613</v>
      </c>
      <c r="E22" s="1">
        <f t="shared" si="2"/>
        <v>2.0805765384109396</v>
      </c>
      <c r="F22" s="1">
        <f t="shared" si="3"/>
        <v>2.1266321587080275</v>
      </c>
      <c r="H22" s="8"/>
    </row>
    <row r="23" spans="1:8">
      <c r="A23" s="6">
        <v>4106.9553853066673</v>
      </c>
      <c r="B23" s="6">
        <v>0</v>
      </c>
      <c r="C23" s="1">
        <f t="shared" si="0"/>
        <v>3.613519985049813</v>
      </c>
      <c r="D23" s="1">
        <f t="shared" si="1"/>
        <v>2.2823966739700552E-2</v>
      </c>
      <c r="E23" s="1">
        <f t="shared" si="2"/>
        <v>7.5051622170214105E-2</v>
      </c>
      <c r="F23" s="1">
        <f t="shared" si="3"/>
        <v>7.1232291731732289E-2</v>
      </c>
      <c r="G23" s="1" t="s">
        <v>5</v>
      </c>
      <c r="H23" s="8"/>
    </row>
    <row r="24" spans="1:8">
      <c r="A24" s="6">
        <v>5761.6743281733334</v>
      </c>
      <c r="B24" s="6">
        <v>5.3865344432457718E-2</v>
      </c>
      <c r="C24" s="1">
        <f t="shared" si="0"/>
        <v>3.7605487066562215</v>
      </c>
      <c r="D24" s="1">
        <f t="shared" si="1"/>
        <v>4.9957063287063619E-2</v>
      </c>
      <c r="E24" s="1">
        <f t="shared" si="2"/>
        <v>0.13650266314383919</v>
      </c>
      <c r="F24" s="1">
        <f t="shared" si="3"/>
        <v>0.12689887769580099</v>
      </c>
      <c r="H24" s="8"/>
    </row>
    <row r="25" spans="1:8" ht="13.8" customHeight="1">
      <c r="A25" s="6">
        <v>7405.8367656199998</v>
      </c>
      <c r="B25" s="6">
        <v>6.5931832564114501E-2</v>
      </c>
      <c r="C25" s="1">
        <f t="shared" si="0"/>
        <v>3.8695741353974964</v>
      </c>
      <c r="D25" s="1">
        <f t="shared" si="1"/>
        <v>7.9424671212159126E-2</v>
      </c>
      <c r="E25" s="1">
        <f t="shared" si="2"/>
        <v>0.18570155556735934</v>
      </c>
      <c r="F25" s="1">
        <f t="shared" si="3"/>
        <v>0.17198514892105099</v>
      </c>
    </row>
    <row r="26" spans="1:8">
      <c r="A26" s="6">
        <v>21936.117588533336</v>
      </c>
      <c r="B26" s="6">
        <v>0.20648210412712587</v>
      </c>
      <c r="C26" s="1">
        <f t="shared" si="0"/>
        <v>4.3411597654867524</v>
      </c>
      <c r="D26" s="1">
        <f t="shared" si="1"/>
        <v>0.29499844094512717</v>
      </c>
      <c r="E26" s="1">
        <f t="shared" si="2"/>
        <v>0.43980603212544556</v>
      </c>
      <c r="F26" s="1">
        <f t="shared" si="3"/>
        <v>0.41130829668045421</v>
      </c>
    </row>
    <row r="27" spans="1:8" ht="13.8" customHeight="1">
      <c r="A27" s="6">
        <v>36318.869721266667</v>
      </c>
      <c r="B27" s="6">
        <v>0.36460236612624319</v>
      </c>
      <c r="C27" s="1">
        <f t="shared" si="0"/>
        <v>4.5601323243904828</v>
      </c>
      <c r="D27" s="1">
        <f t="shared" si="1"/>
        <v>0.44182956331289347</v>
      </c>
      <c r="E27" s="1">
        <f t="shared" si="2"/>
        <v>0.58457833905865275</v>
      </c>
      <c r="F27" s="1">
        <f t="shared" si="3"/>
        <v>0.55187838278534529</v>
      </c>
    </row>
    <row r="28" spans="1:8">
      <c r="A28" s="6">
        <v>72222.599868833335</v>
      </c>
      <c r="B28" s="6">
        <v>0.52730589144476259</v>
      </c>
      <c r="C28" s="1">
        <f t="shared" si="0"/>
        <v>4.8586731181030611</v>
      </c>
      <c r="D28" s="1">
        <f t="shared" si="1"/>
        <v>0.6876283250570232</v>
      </c>
      <c r="E28" s="1">
        <f t="shared" si="2"/>
        <v>0.8152528774728609</v>
      </c>
      <c r="F28" s="1">
        <f t="shared" si="3"/>
        <v>0.78122337720563251</v>
      </c>
    </row>
    <row r="29" spans="1:8" ht="13.8" customHeight="1">
      <c r="A29" s="6">
        <v>108136.4873031</v>
      </c>
      <c r="B29" s="6">
        <v>0.79461651602591443</v>
      </c>
      <c r="C29" s="1">
        <f t="shared" si="0"/>
        <v>5.033972257881941</v>
      </c>
      <c r="D29" s="1">
        <f t="shared" si="1"/>
        <v>0.8557808222004013</v>
      </c>
      <c r="E29" s="1">
        <f t="shared" si="2"/>
        <v>0.97125724347774356</v>
      </c>
      <c r="F29" s="1">
        <f t="shared" si="3"/>
        <v>0.93965335422119911</v>
      </c>
    </row>
    <row r="30" spans="1:8">
      <c r="A30" s="6">
        <v>143582.74536593331</v>
      </c>
      <c r="B30" s="6">
        <v>0.90100646205798496</v>
      </c>
      <c r="C30" s="1">
        <f t="shared" si="0"/>
        <v>5.1571022529800654</v>
      </c>
      <c r="D30" s="1">
        <f t="shared" si="1"/>
        <v>0.98418641090403369</v>
      </c>
      <c r="E30" s="1">
        <f t="shared" si="2"/>
        <v>1.0910704581074231</v>
      </c>
      <c r="F30" s="1">
        <f t="shared" si="3"/>
        <v>1.0629784323965596</v>
      </c>
    </row>
    <row r="31" spans="1:8" ht="13.8" customHeight="1">
      <c r="A31" s="6">
        <v>213529.95551066668</v>
      </c>
      <c r="B31" s="6">
        <v>1.1328088045040929</v>
      </c>
      <c r="C31" s="1">
        <f t="shared" si="0"/>
        <v>5.3294588095737296</v>
      </c>
      <c r="D31" s="1">
        <f t="shared" si="1"/>
        <v>1.1779530122919795</v>
      </c>
      <c r="E31" s="1">
        <f t="shared" si="2"/>
        <v>1.2743716659127338</v>
      </c>
      <c r="F31" s="1">
        <f t="shared" si="3"/>
        <v>1.2542119021698745</v>
      </c>
    </row>
    <row r="32" spans="1:8" ht="13.8" customHeight="1">
      <c r="A32" s="6">
        <v>351129.61407700001</v>
      </c>
      <c r="B32" s="6">
        <v>1.3988412666707584</v>
      </c>
      <c r="C32" s="1">
        <f t="shared" si="0"/>
        <v>5.545467459165887</v>
      </c>
      <c r="D32" s="1">
        <f t="shared" si="1"/>
        <v>1.4434912842947831</v>
      </c>
      <c r="E32" s="1">
        <f t="shared" si="2"/>
        <v>1.5325519527271749</v>
      </c>
      <c r="F32" s="1">
        <f t="shared" si="3"/>
        <v>1.5283745955482735</v>
      </c>
    </row>
    <row r="33" spans="1:6" ht="13.8" customHeight="1">
      <c r="A33" s="6">
        <v>553358.39021333342</v>
      </c>
      <c r="B33" s="6">
        <v>1.6766843833899037</v>
      </c>
      <c r="C33" s="1">
        <f t="shared" si="0"/>
        <v>5.7430064992571443</v>
      </c>
      <c r="D33" s="1">
        <f t="shared" si="1"/>
        <v>1.708008039402511</v>
      </c>
      <c r="E33" s="1">
        <f t="shared" si="2"/>
        <v>1.79981590500331</v>
      </c>
      <c r="F33" s="1">
        <f t="shared" si="3"/>
        <v>1.8175466887634468</v>
      </c>
    </row>
    <row r="34" spans="1:6" ht="13.8" customHeight="1">
      <c r="A34" s="6">
        <v>884538.46030033333</v>
      </c>
      <c r="B34" s="6">
        <v>1.9872812919410454</v>
      </c>
      <c r="C34" s="1">
        <f t="shared" si="0"/>
        <v>5.9467167210592766</v>
      </c>
      <c r="D34" s="1">
        <f t="shared" si="1"/>
        <v>2.0020769571058139</v>
      </c>
      <c r="E34" s="1">
        <f t="shared" si="2"/>
        <v>2.1107004823659485</v>
      </c>
      <c r="F34" s="1">
        <f t="shared" si="3"/>
        <v>2.1600975192829011</v>
      </c>
    </row>
    <row r="35" spans="1:6" ht="13.8" customHeight="1">
      <c r="A35" s="6">
        <v>1208844.9112596668</v>
      </c>
      <c r="B35" s="6">
        <v>2.3112725808445922</v>
      </c>
      <c r="C35" s="1">
        <f t="shared" si="0"/>
        <v>6.0823705866303754</v>
      </c>
      <c r="D35" s="1">
        <f t="shared" si="1"/>
        <v>2.2097075914476321</v>
      </c>
      <c r="E35" s="1">
        <f t="shared" si="2"/>
        <v>2.3398332571493539</v>
      </c>
      <c r="F35" s="1">
        <f t="shared" si="3"/>
        <v>2.4164571348983586</v>
      </c>
    </row>
    <row r="36" spans="1:6">
      <c r="A36" s="6">
        <v>1593289.4812243332</v>
      </c>
      <c r="B36" s="6">
        <v>2.4381345871602456</v>
      </c>
      <c r="C36" s="1">
        <f t="shared" si="0"/>
        <v>6.202294688969209</v>
      </c>
      <c r="D36" s="1">
        <f t="shared" si="1"/>
        <v>2.4010239491167589</v>
      </c>
      <c r="E36" s="1">
        <f t="shared" si="2"/>
        <v>2.5585273915022535</v>
      </c>
      <c r="F36" s="1">
        <f t="shared" si="3"/>
        <v>2.6639860286481909</v>
      </c>
    </row>
    <row r="37" spans="1:6" ht="13.8" customHeight="1"/>
    <row r="39" spans="1:6">
      <c r="A39" s="9">
        <v>1</v>
      </c>
      <c r="B39" s="1" t="s">
        <v>7</v>
      </c>
    </row>
    <row r="40" spans="1:6">
      <c r="A40" s="9"/>
      <c r="B40" s="1" t="s">
        <v>9</v>
      </c>
    </row>
    <row r="41" spans="1:6">
      <c r="A41" s="9"/>
      <c r="B41" s="1" t="s">
        <v>8</v>
      </c>
    </row>
    <row r="42" spans="1:6">
      <c r="A42" s="9"/>
      <c r="B42" s="1" t="s">
        <v>10</v>
      </c>
    </row>
    <row r="43" spans="1:6">
      <c r="A43" s="9"/>
      <c r="B43" s="1" t="s">
        <v>11</v>
      </c>
    </row>
    <row r="44" spans="1:6">
      <c r="A44" s="9"/>
      <c r="B44" s="1" t="s">
        <v>12</v>
      </c>
    </row>
    <row r="45" spans="1:6">
      <c r="A45" s="9"/>
      <c r="B45" s="1" t="s">
        <v>13</v>
      </c>
    </row>
    <row r="46" spans="1:6">
      <c r="A46" s="9"/>
    </row>
    <row r="47" spans="1:6">
      <c r="A47" s="9">
        <v>2</v>
      </c>
      <c r="B47" s="1" t="s">
        <v>7</v>
      </c>
    </row>
    <row r="48" spans="1:6">
      <c r="A48" s="9"/>
      <c r="B48" s="1" t="s">
        <v>17</v>
      </c>
    </row>
    <row r="49" spans="1:2">
      <c r="A49" s="9"/>
      <c r="B49" s="1" t="s">
        <v>8</v>
      </c>
    </row>
    <row r="50" spans="1:2">
      <c r="A50" s="9"/>
      <c r="B50" s="1" t="s">
        <v>22</v>
      </c>
    </row>
    <row r="51" spans="1:2">
      <c r="A51" s="9"/>
      <c r="B51" s="1" t="s">
        <v>20</v>
      </c>
    </row>
    <row r="52" spans="1:2">
      <c r="A52" s="9"/>
      <c r="B52" s="1" t="s">
        <v>23</v>
      </c>
    </row>
    <row r="54" spans="1:2">
      <c r="A54" s="1">
        <v>3</v>
      </c>
      <c r="B54" s="1" t="s">
        <v>7</v>
      </c>
    </row>
    <row r="55" spans="1:2">
      <c r="B55" s="1" t="s">
        <v>26</v>
      </c>
    </row>
    <row r="56" spans="1:2">
      <c r="B56" s="1" t="s">
        <v>8</v>
      </c>
    </row>
    <row r="57" spans="1:2">
      <c r="B57" s="1" t="s">
        <v>27</v>
      </c>
    </row>
    <row r="58" spans="1:2">
      <c r="B58" s="1" t="s">
        <v>30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E28" workbookViewId="0">
      <selection activeCell="N25" sqref="N25"/>
    </sheetView>
  </sheetViews>
  <sheetFormatPr defaultRowHeight="13.8"/>
  <cols>
    <col min="1" max="3" width="8.88671875" style="10"/>
    <col min="4" max="5" width="8.88671875" style="10" customWidth="1"/>
    <col min="6" max="6" width="8.88671875" style="10"/>
    <col min="7" max="8" width="13.109375" style="10" bestFit="1" customWidth="1"/>
    <col min="9" max="16384" width="8.88671875" style="10"/>
  </cols>
  <sheetData>
    <row r="1" spans="1:10">
      <c r="A1" s="10" t="s">
        <v>1</v>
      </c>
      <c r="B1" s="10" t="s">
        <v>0</v>
      </c>
      <c r="F1" s="10" t="s">
        <v>1</v>
      </c>
      <c r="G1" s="10" t="s">
        <v>36</v>
      </c>
      <c r="H1" s="10" t="s">
        <v>37</v>
      </c>
      <c r="I1" s="10" t="s">
        <v>16</v>
      </c>
      <c r="J1" s="10" t="s">
        <v>25</v>
      </c>
    </row>
    <row r="2" spans="1:10">
      <c r="A2" s="11">
        <v>320000</v>
      </c>
      <c r="B2" s="12">
        <v>0.2</v>
      </c>
      <c r="F2" s="10">
        <v>1000</v>
      </c>
      <c r="G2" s="10">
        <f>0.02906*F2^0.2606-0.5912</f>
        <v>-0.41536893364259897</v>
      </c>
      <c r="H2" s="10">
        <f>0.01457*F2^0.3-0.4495</f>
        <v>-0.33376637620067223</v>
      </c>
      <c r="I2" s="10">
        <f>LOG(F2)</f>
        <v>3</v>
      </c>
      <c r="J2" s="10" t="e">
        <f>LOG(G2)</f>
        <v>#NUM!</v>
      </c>
    </row>
    <row r="3" spans="1:10">
      <c r="A3" s="11">
        <v>813333.33333333337</v>
      </c>
      <c r="B3" s="12">
        <v>0.36</v>
      </c>
      <c r="F3" s="10">
        <f>F2+1000</f>
        <v>2000</v>
      </c>
      <c r="G3" s="10">
        <f t="shared" ref="G3:G15" si="0">0.02906*F3^0.2606-0.5912</f>
        <v>-0.38055845728579035</v>
      </c>
      <c r="H3" s="10">
        <f t="shared" ref="H3:H15" si="1">0.01457*F3^0.3-0.4495</f>
        <v>-0.30701519562329538</v>
      </c>
      <c r="I3" s="10">
        <f t="shared" ref="I3:I15" si="2">LOG(F3)</f>
        <v>3.3010299956639813</v>
      </c>
      <c r="J3" s="10" t="e">
        <f t="shared" ref="J3:J15" si="3">LOG(G3)</f>
        <v>#NUM!</v>
      </c>
    </row>
    <row r="4" spans="1:10">
      <c r="A4" s="11">
        <v>1640000</v>
      </c>
      <c r="B4" s="12">
        <v>0.6</v>
      </c>
      <c r="F4" s="10">
        <f t="shared" ref="F4:F15" si="4">F3*2</f>
        <v>4000</v>
      </c>
      <c r="G4" s="10">
        <f t="shared" si="0"/>
        <v>-0.33885631332273031</v>
      </c>
      <c r="H4" s="10">
        <f t="shared" si="1"/>
        <v>-0.2740806291050768</v>
      </c>
      <c r="I4" s="10">
        <f t="shared" si="2"/>
        <v>3.6020599913279625</v>
      </c>
      <c r="J4" s="10" t="e">
        <f t="shared" si="3"/>
        <v>#NUM!</v>
      </c>
    </row>
    <row r="5" spans="1:10">
      <c r="A5" s="15">
        <v>3280000</v>
      </c>
      <c r="B5" s="14">
        <v>0.88</v>
      </c>
      <c r="D5" s="13"/>
      <c r="E5" s="13"/>
      <c r="F5" s="10">
        <f t="shared" si="4"/>
        <v>8000</v>
      </c>
      <c r="G5" s="10">
        <f t="shared" si="0"/>
        <v>-0.28889811127774057</v>
      </c>
      <c r="H5" s="10">
        <f t="shared" si="1"/>
        <v>-0.23353342153023549</v>
      </c>
      <c r="I5" s="10">
        <f t="shared" si="2"/>
        <v>3.9030899869919438</v>
      </c>
      <c r="J5" s="10" t="e">
        <f t="shared" si="3"/>
        <v>#NUM!</v>
      </c>
    </row>
    <row r="6" spans="1:10">
      <c r="A6" s="10">
        <v>1</v>
      </c>
      <c r="B6" s="10" t="s">
        <v>7</v>
      </c>
      <c r="F6" s="10">
        <f t="shared" si="4"/>
        <v>16000</v>
      </c>
      <c r="G6" s="10">
        <f t="shared" si="0"/>
        <v>-0.22904934297990842</v>
      </c>
      <c r="H6" s="10">
        <f t="shared" si="1"/>
        <v>-0.1836139534477329</v>
      </c>
      <c r="I6" s="10">
        <f t="shared" si="2"/>
        <v>4.204119982655925</v>
      </c>
      <c r="J6" s="10" t="e">
        <f t="shared" si="3"/>
        <v>#NUM!</v>
      </c>
    </row>
    <row r="7" spans="1:10">
      <c r="B7" s="10" t="s">
        <v>17</v>
      </c>
      <c r="F7" s="10">
        <f t="shared" si="4"/>
        <v>32000</v>
      </c>
      <c r="G7" s="10">
        <f t="shared" si="0"/>
        <v>-0.1573519055192501</v>
      </c>
      <c r="H7" s="10">
        <f t="shared" si="1"/>
        <v>-0.12215587920081</v>
      </c>
      <c r="I7" s="10">
        <f t="shared" si="2"/>
        <v>4.5051499783199063</v>
      </c>
      <c r="J7" s="10" t="e">
        <f t="shared" si="3"/>
        <v>#NUM!</v>
      </c>
    </row>
    <row r="8" spans="1:10">
      <c r="B8" s="10" t="s">
        <v>8</v>
      </c>
      <c r="F8" s="10">
        <f t="shared" si="4"/>
        <v>64000</v>
      </c>
      <c r="G8" s="10">
        <f t="shared" si="0"/>
        <v>-7.1460036987492481E-2</v>
      </c>
      <c r="H8" s="10">
        <f t="shared" si="1"/>
        <v>-4.6492114436773813E-2</v>
      </c>
      <c r="I8" s="10">
        <f t="shared" si="2"/>
        <v>4.8061799739838875</v>
      </c>
      <c r="J8" s="10" t="e">
        <f t="shared" si="3"/>
        <v>#NUM!</v>
      </c>
    </row>
    <row r="9" spans="1:10">
      <c r="B9" s="10" t="s">
        <v>24</v>
      </c>
      <c r="F9" s="10">
        <f t="shared" si="4"/>
        <v>128000</v>
      </c>
      <c r="G9" s="10">
        <f t="shared" si="0"/>
        <v>3.1436431019817523E-2</v>
      </c>
      <c r="H9" s="10">
        <f t="shared" si="1"/>
        <v>4.6660906845113259E-2</v>
      </c>
      <c r="I9" s="10">
        <f t="shared" si="2"/>
        <v>5.1072099696478688</v>
      </c>
      <c r="J9" s="10">
        <f t="shared" si="3"/>
        <v>-1.5025667653165065</v>
      </c>
    </row>
    <row r="10" spans="1:10">
      <c r="B10" s="10" t="s">
        <v>21</v>
      </c>
      <c r="F10" s="10">
        <f t="shared" si="4"/>
        <v>256000</v>
      </c>
      <c r="G10" s="10">
        <f t="shared" si="0"/>
        <v>0.15470401512720811</v>
      </c>
      <c r="H10" s="10">
        <f t="shared" si="1"/>
        <v>0.16134572858250862</v>
      </c>
      <c r="I10" s="10">
        <f t="shared" si="2"/>
        <v>5.4082399653118491</v>
      </c>
      <c r="J10" s="10">
        <f t="shared" si="3"/>
        <v>-0.81049841464606132</v>
      </c>
    </row>
    <row r="11" spans="1:10">
      <c r="B11" s="10" t="s">
        <v>34</v>
      </c>
      <c r="F11" s="10">
        <f t="shared" si="4"/>
        <v>512000</v>
      </c>
      <c r="G11" s="10">
        <f t="shared" si="0"/>
        <v>0.30237572423381387</v>
      </c>
      <c r="H11" s="10">
        <f t="shared" si="1"/>
        <v>0.30253930615996061</v>
      </c>
      <c r="I11" s="10">
        <f t="shared" si="2"/>
        <v>5.7092699609758304</v>
      </c>
      <c r="J11" s="10">
        <f t="shared" si="3"/>
        <v>-0.51945307843040356</v>
      </c>
    </row>
    <row r="12" spans="1:10">
      <c r="F12" s="10">
        <f t="shared" si="4"/>
        <v>1024000</v>
      </c>
      <c r="G12" s="10">
        <f t="shared" si="0"/>
        <v>0.47928300953817815</v>
      </c>
      <c r="H12" s="10">
        <f t="shared" si="1"/>
        <v>0.4763689903946221</v>
      </c>
      <c r="I12" s="10">
        <f t="shared" si="2"/>
        <v>6.0102999566398116</v>
      </c>
      <c r="J12" s="10">
        <f t="shared" si="3"/>
        <v>-0.31940796636519542</v>
      </c>
    </row>
    <row r="13" spans="1:10">
      <c r="A13" s="10">
        <v>2</v>
      </c>
      <c r="B13" s="10" t="s">
        <v>7</v>
      </c>
      <c r="F13" s="10">
        <f t="shared" si="4"/>
        <v>2048000</v>
      </c>
      <c r="G13" s="10">
        <f t="shared" si="0"/>
        <v>0.69121383761010646</v>
      </c>
      <c r="H13" s="10">
        <f t="shared" si="1"/>
        <v>0.69037843501363705</v>
      </c>
      <c r="I13" s="10">
        <f t="shared" si="2"/>
        <v>6.3113299523037929</v>
      </c>
      <c r="J13" s="10">
        <f t="shared" si="3"/>
        <v>-0.16038757617505778</v>
      </c>
    </row>
    <row r="14" spans="1:10">
      <c r="B14" s="10" t="s">
        <v>31</v>
      </c>
      <c r="F14" s="10">
        <f t="shared" si="4"/>
        <v>4096000</v>
      </c>
      <c r="G14" s="10">
        <f t="shared" si="0"/>
        <v>0.94510205826749005</v>
      </c>
      <c r="H14" s="10">
        <f t="shared" si="1"/>
        <v>0.95385496715938545</v>
      </c>
      <c r="I14" s="10">
        <f t="shared" si="2"/>
        <v>6.6123599479677742</v>
      </c>
      <c r="J14" s="10">
        <f t="shared" si="3"/>
        <v>-2.4521291015439713E-2</v>
      </c>
    </row>
    <row r="15" spans="1:10">
      <c r="B15" s="10" t="s">
        <v>8</v>
      </c>
      <c r="F15" s="10">
        <f t="shared" si="4"/>
        <v>8192000</v>
      </c>
      <c r="G15" s="10">
        <f t="shared" si="0"/>
        <v>1.2492542629042549</v>
      </c>
      <c r="H15" s="10">
        <f t="shared" si="1"/>
        <v>1.278232627758116</v>
      </c>
      <c r="I15" s="10">
        <f t="shared" si="2"/>
        <v>6.9133899436317554</v>
      </c>
      <c r="J15" s="10">
        <f t="shared" si="3"/>
        <v>9.665084008591604E-2</v>
      </c>
    </row>
    <row r="16" spans="1:10">
      <c r="B16" s="10" t="s">
        <v>32</v>
      </c>
    </row>
    <row r="17" spans="2:2">
      <c r="B17" s="10" t="s">
        <v>33</v>
      </c>
    </row>
    <row r="18" spans="2:2">
      <c r="B18" s="10" t="s">
        <v>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UCL</vt:lpstr>
      <vt:lpstr>PTL</vt:lpstr>
    </vt:vector>
  </TitlesOfParts>
  <Company>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2016-01-25T13:39:01Z</dcterms:created>
  <dcterms:modified xsi:type="dcterms:W3CDTF">2016-01-28T08:38:18Z</dcterms:modified>
</cp:coreProperties>
</file>