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8" i="1" l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Q18" i="1" l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2" i="1" l="1"/>
  <c r="AP2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18" i="1" l="1"/>
  <c r="AE18" i="1"/>
  <c r="AH18" i="1" s="1"/>
  <c r="AC18" i="1"/>
  <c r="AD18" i="1" s="1"/>
  <c r="AI18" i="1" s="1"/>
  <c r="AM18" i="1" s="1"/>
  <c r="AF17" i="1"/>
  <c r="AE17" i="1"/>
  <c r="AH17" i="1" s="1"/>
  <c r="AC17" i="1"/>
  <c r="AD17" i="1" s="1"/>
  <c r="AI17" i="1" s="1"/>
  <c r="AM17" i="1" s="1"/>
  <c r="AH16" i="1"/>
  <c r="AF16" i="1"/>
  <c r="AE16" i="1"/>
  <c r="AD16" i="1"/>
  <c r="AC16" i="1"/>
  <c r="AH15" i="1"/>
  <c r="AF15" i="1"/>
  <c r="AE15" i="1"/>
  <c r="AC15" i="1"/>
  <c r="AD15" i="1" s="1"/>
  <c r="AI15" i="1" s="1"/>
  <c r="AM15" i="1" s="1"/>
  <c r="AF14" i="1"/>
  <c r="AE14" i="1"/>
  <c r="AH14" i="1" s="1"/>
  <c r="AC14" i="1"/>
  <c r="AD14" i="1" s="1"/>
  <c r="AI14" i="1" s="1"/>
  <c r="AM14" i="1" s="1"/>
  <c r="AF13" i="1"/>
  <c r="AE13" i="1"/>
  <c r="AH13" i="1" s="1"/>
  <c r="AD13" i="1"/>
  <c r="AC13" i="1"/>
  <c r="AH12" i="1"/>
  <c r="AF12" i="1"/>
  <c r="AE12" i="1"/>
  <c r="AD12" i="1"/>
  <c r="AC12" i="1"/>
  <c r="AH11" i="1"/>
  <c r="AF11" i="1"/>
  <c r="AE11" i="1"/>
  <c r="AC11" i="1"/>
  <c r="AD11" i="1" s="1"/>
  <c r="AI11" i="1" s="1"/>
  <c r="AM11" i="1" s="1"/>
  <c r="AF10" i="1"/>
  <c r="AE10" i="1"/>
  <c r="AH10" i="1" s="1"/>
  <c r="AC10" i="1"/>
  <c r="AD10" i="1" s="1"/>
  <c r="AI10" i="1" s="1"/>
  <c r="AM10" i="1" s="1"/>
  <c r="AF9" i="1"/>
  <c r="AE9" i="1"/>
  <c r="AH9" i="1" s="1"/>
  <c r="AC9" i="1"/>
  <c r="AD9" i="1" s="1"/>
  <c r="AH8" i="1"/>
  <c r="AF8" i="1"/>
  <c r="AE8" i="1"/>
  <c r="AD8" i="1"/>
  <c r="AC8" i="1"/>
  <c r="AH7" i="1"/>
  <c r="AF7" i="1"/>
  <c r="AE7" i="1"/>
  <c r="AC7" i="1"/>
  <c r="AD7" i="1" s="1"/>
  <c r="AF6" i="1"/>
  <c r="AE6" i="1"/>
  <c r="AH6" i="1" s="1"/>
  <c r="AC6" i="1"/>
  <c r="AD6" i="1" s="1"/>
  <c r="AF5" i="1"/>
  <c r="AE5" i="1"/>
  <c r="AH5" i="1" s="1"/>
  <c r="AC5" i="1"/>
  <c r="AD5" i="1" s="1"/>
  <c r="AH4" i="1"/>
  <c r="AF4" i="1"/>
  <c r="AE4" i="1"/>
  <c r="AD4" i="1"/>
  <c r="AI4" i="1" s="1"/>
  <c r="AM4" i="1" s="1"/>
  <c r="AC4" i="1"/>
  <c r="AH3" i="1"/>
  <c r="AF3" i="1"/>
  <c r="AE3" i="1"/>
  <c r="AC3" i="1"/>
  <c r="AD3" i="1" s="1"/>
  <c r="AF2" i="1"/>
  <c r="AE2" i="1"/>
  <c r="AC2" i="1"/>
  <c r="AD2" i="1" s="1"/>
  <c r="AI5" i="1" l="1"/>
  <c r="AM5" i="1" s="1"/>
  <c r="AI7" i="1"/>
  <c r="AM7" i="1" s="1"/>
  <c r="AI12" i="1"/>
  <c r="AM12" i="1" s="1"/>
  <c r="AI16" i="1"/>
  <c r="AM16" i="1" s="1"/>
  <c r="AI3" i="1"/>
  <c r="AM3" i="1" s="1"/>
  <c r="AI6" i="1"/>
  <c r="AM6" i="1" s="1"/>
  <c r="AI8" i="1"/>
  <c r="AM8" i="1" s="1"/>
  <c r="AI9" i="1"/>
  <c r="AM9" i="1" s="1"/>
  <c r="AI13" i="1"/>
  <c r="AM13" i="1" s="1"/>
  <c r="AX2" i="1" l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L18" i="1" l="1"/>
  <c r="AK18" i="1"/>
  <c r="AS18" i="1" s="1"/>
  <c r="AX18" i="1" s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S12" i="1" s="1"/>
  <c r="AX12" i="1" s="1"/>
  <c r="AL11" i="1"/>
  <c r="AK11" i="1"/>
  <c r="AL10" i="1"/>
  <c r="AK10" i="1"/>
  <c r="AL9" i="1"/>
  <c r="AK9" i="1"/>
  <c r="AL8" i="1"/>
  <c r="AK8" i="1"/>
  <c r="AL7" i="1"/>
  <c r="AK7" i="1"/>
  <c r="AL6" i="1"/>
  <c r="AK6" i="1"/>
  <c r="AS6" i="1" s="1"/>
  <c r="AX6" i="1" s="1"/>
  <c r="AL5" i="1"/>
  <c r="AK5" i="1"/>
  <c r="AL4" i="1"/>
  <c r="AK4" i="1"/>
  <c r="AL3" i="1"/>
  <c r="AK3" i="1"/>
  <c r="AN2" i="1"/>
  <c r="AL2" i="1"/>
  <c r="AK2" i="1"/>
  <c r="AS8" i="1" l="1"/>
  <c r="AX8" i="1" s="1"/>
  <c r="AS10" i="1"/>
  <c r="AX10" i="1" s="1"/>
  <c r="AS16" i="1"/>
  <c r="AX16" i="1" s="1"/>
  <c r="AS4" i="1"/>
  <c r="AX4" i="1" s="1"/>
  <c r="AS14" i="1"/>
  <c r="AX14" i="1" s="1"/>
  <c r="AS11" i="1"/>
  <c r="AX11" i="1" s="1"/>
  <c r="AS13" i="1"/>
  <c r="AX13" i="1" s="1"/>
  <c r="AS3" i="1"/>
  <c r="AX3" i="1" s="1"/>
  <c r="AS7" i="1"/>
  <c r="AX7" i="1" s="1"/>
  <c r="AS17" i="1"/>
  <c r="AX17" i="1" s="1"/>
  <c r="AS5" i="1"/>
  <c r="AX5" i="1" s="1"/>
  <c r="AS9" i="1"/>
  <c r="AX9" i="1" s="1"/>
  <c r="AS15" i="1"/>
  <c r="AX15" i="1" s="1"/>
  <c r="AO2" i="1" l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N3" i="1" l="1"/>
  <c r="AT3" i="1" s="1"/>
  <c r="AU3" i="1" s="1"/>
  <c r="AN9" i="1"/>
  <c r="AT9" i="1" s="1"/>
  <c r="AN8" i="1"/>
  <c r="AT8" i="1" s="1"/>
  <c r="AN13" i="1"/>
  <c r="AT13" i="1" s="1"/>
  <c r="AV3" i="1" l="1"/>
  <c r="AW3" i="1" s="1"/>
  <c r="AV9" i="1"/>
  <c r="AV13" i="1"/>
  <c r="AV8" i="1"/>
  <c r="AN6" i="1"/>
  <c r="AT6" i="1" s="1"/>
  <c r="AN12" i="1"/>
  <c r="AV12" i="1" s="1"/>
  <c r="AN14" i="1"/>
  <c r="AT14" i="1" s="1"/>
  <c r="AN7" i="1"/>
  <c r="AT7" i="1" s="1"/>
  <c r="AN16" i="1"/>
  <c r="AT16" i="1" s="1"/>
  <c r="AN11" i="1"/>
  <c r="AT11" i="1" s="1"/>
  <c r="AN18" i="1"/>
  <c r="AT18" i="1" s="1"/>
  <c r="AN17" i="1"/>
  <c r="AT17" i="1" s="1"/>
  <c r="AN4" i="1"/>
  <c r="AT4" i="1" s="1"/>
  <c r="AU4" i="1" s="1"/>
  <c r="AN15" i="1"/>
  <c r="AV15" i="1" s="1"/>
  <c r="AV7" i="1" l="1"/>
  <c r="AV6" i="1"/>
  <c r="AV4" i="1"/>
  <c r="AW4" i="1" s="1"/>
  <c r="AT15" i="1"/>
  <c r="AN5" i="1"/>
  <c r="AV5" i="1" s="1"/>
  <c r="AN10" i="1"/>
  <c r="AV10" i="1" s="1"/>
  <c r="AV18" i="1"/>
  <c r="AV11" i="1"/>
  <c r="AV16" i="1"/>
  <c r="AT12" i="1"/>
  <c r="AV17" i="1"/>
  <c r="AV14" i="1"/>
  <c r="AT10" i="1" l="1"/>
  <c r="AW5" i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T5" i="1"/>
  <c r="AU5" i="1" s="1"/>
  <c r="AU6" i="1" s="1"/>
  <c r="AU7" i="1" s="1"/>
  <c r="AU8" i="1" s="1"/>
  <c r="AU9" i="1" s="1"/>
  <c r="AU10" i="1" l="1"/>
  <c r="AU11" i="1" s="1"/>
  <c r="AU12" i="1" s="1"/>
  <c r="AU13" i="1" s="1"/>
  <c r="AU14" i="1" s="1"/>
  <c r="AU15" i="1" s="1"/>
  <c r="AU16" i="1" s="1"/>
  <c r="AU17" i="1" s="1"/>
  <c r="AU18" i="1" s="1"/>
</calcChain>
</file>

<file path=xl/sharedStrings.xml><?xml version="1.0" encoding="utf-8"?>
<sst xmlns="http://schemas.openxmlformats.org/spreadsheetml/2006/main" count="50" uniqueCount="50">
  <si>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</si>
  <si>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</si>
  <si>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</si>
  <si>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</si>
  <si>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</si>
  <si>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</si>
  <si>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</si>
  <si>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</si>
  <si>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</si>
  <si>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</si>
  <si>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</si>
  <si>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</si>
  <si>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</si>
  <si>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</si>
  <si>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</si>
  <si>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</si>
  <si>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</si>
  <si>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</si>
  <si>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</si>
  <si>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</si>
  <si>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</si>
  <si>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</si>
  <si>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</si>
  <si>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</si>
  <si>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</si>
  <si>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</si>
  <si>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</si>
  <si>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</si>
  <si>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</si>
  <si>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</si>
  <si>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</si>
  <si>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</si>
  <si>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</si>
  <si>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</si>
  <si>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</si>
  <si>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</si>
  <si>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</si>
  <si>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</si>
  <si>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</si>
  <si>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</si>
  <si>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</si>
  <si>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</si>
  <si>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</si>
  <si>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</si>
  <si>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</si>
  <si>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</si>
  <si>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</si>
  <si>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K_phi</t>
    <phoneticPr fontId="1"/>
  </si>
  <si>
    <t>dratio-M</t>
    <phoneticPr fontId="1"/>
  </si>
  <si>
    <t>dratio_pred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</si>
</sst>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abSelected="1" topLeftCell="AA1" zoomScale="55" zoomScaleNormal="55" workbookViewId="0">
      <selection activeCell="AR1" sqref="AR1:AR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29" max="30" width="8.88671875" style="2"/>
    <col min="31" max="31" width="13.109375" style="2" bestFit="1" customWidth="1"/>
    <col min="32" max="32" width="13.109375" style="2" customWidth="1"/>
    <col min="33" max="35" width="8.88671875" style="2"/>
    <col min="36" max="36" width="12.88671875" customWidth="1"/>
    <col min="39" max="39" width="8.88671875" style="2"/>
    <col min="41" max="41" width="12.77734375" bestFit="1" customWidth="1"/>
    <col min="42" max="42" width="12.77734375" style="2" customWidth="1"/>
    <col min="43" max="44" width="10.44140625" style="2" customWidth="1"/>
    <col min="46" max="46" width="12.44140625" customWidth="1"/>
    <col min="47" max="47" width="11.21875" customWidth="1"/>
    <col min="50" max="50" width="13.33203125" style="2" customWidth="1"/>
    <col min="51" max="1029" width="11.5546875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39</v>
      </c>
      <c r="AD1" s="2" t="s">
        <v>40</v>
      </c>
      <c r="AE1" s="4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t="s">
        <v>37</v>
      </c>
      <c r="AK1" t="s">
        <v>28</v>
      </c>
      <c r="AL1" t="s">
        <v>29</v>
      </c>
      <c r="AM1" s="2" t="s">
        <v>47</v>
      </c>
      <c r="AN1" t="s">
        <v>30</v>
      </c>
      <c r="AO1" t="s">
        <v>31</v>
      </c>
      <c r="AP1" s="2" t="s">
        <v>46</v>
      </c>
      <c r="AQ1" s="2" t="s">
        <v>48</v>
      </c>
      <c r="AR1" s="2" t="s">
        <v>49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s="2" t="s">
        <v>38</v>
      </c>
    </row>
    <row r="2" spans="1:50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 s="2">
        <f>1.34 *((AK2/100000)^0.3-(2594/100000)^0.3)</f>
        <v>-1.9765021816098051E-3</v>
      </c>
      <c r="AD2" s="2">
        <f>AB2-AC2</f>
        <v>1.976499304910926E-3</v>
      </c>
      <c r="AE2" s="4">
        <f>P2-AB2/3</f>
        <v>9.588996263687477E-10</v>
      </c>
      <c r="AF2" s="2">
        <f t="shared" ref="AF2:AF18" si="1">AB2-P2/2</f>
        <v>-2.8766988791062431E-9</v>
      </c>
      <c r="AJ2" s="2">
        <f>(( 1.588*EXP(-0.0005387*0.5*232))^2-AP2^2)/(2*AP2)+0.4</f>
        <v>0.56109386188935539</v>
      </c>
      <c r="AK2">
        <f t="shared" ref="AK2:AK18" si="2">(X2+Y2+Z2)/3</f>
        <v>2556.0498433166663</v>
      </c>
      <c r="AL2">
        <f t="shared" ref="AL2:AL18" si="3">Z2-(Y2+X2)/2</f>
        <v>3423.5295013549999</v>
      </c>
      <c r="AM2" s="3">
        <f>(-2*AI2-3)/(-2*AI2+6)</f>
        <v>-0.5</v>
      </c>
      <c r="AN2">
        <f t="shared" ref="AN2:AN18" si="4">1/(2+AM2*AS2-2*0.33*(1+AM2+AS2))</f>
        <v>0.5988023952095809</v>
      </c>
      <c r="AO2" s="1" t="e">
        <f>3*(1-2*0.33)*(AK2-AK1)/(AC2-AC1)</f>
        <v>#VALUE!</v>
      </c>
      <c r="AP2" s="2">
        <f>AL2/AK2</f>
        <v>1.3393829194319284</v>
      </c>
      <c r="AQ2" s="2">
        <f>AL2/AK2-(1.35*(AK2/3255000)^-0.0723)</f>
        <v>-0.92434352155457233</v>
      </c>
      <c r="AR2" s="2">
        <f>1.35*(AK2/3255000)^-0.0723-1.386/(AE2+1.27)+0.03463</f>
        <v>1.2070178591333387</v>
      </c>
      <c r="AU2">
        <v>0</v>
      </c>
      <c r="AW2">
        <v>0</v>
      </c>
      <c r="AX2" s="2">
        <f>(AS2*X2-4*X2*(1-0.01*P2-2*0.01*AF2)*(0.08/0.4)/(-0.08/0.4*0.01*P2-(2*0.08/0.4+3)*0.01*AF2+0.08/0.4+1))/1000</f>
        <v>-0.95579557395708714</v>
      </c>
    </row>
    <row r="3" spans="1:50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2">
        <f t="shared" ref="AC3:AC18" si="5">1.34 *((AK3/100000)^0.3-(2594/100000)^0.3)</f>
        <v>0.37815519616697812</v>
      </c>
      <c r="AD3" s="2">
        <f t="shared" ref="AD3:AD18" si="6">AB3-AC3</f>
        <v>4.6401803741909053E-2</v>
      </c>
      <c r="AE3" s="4">
        <f t="shared" ref="AE3:AE18" si="7">P3-AB3/3</f>
        <v>0.86439544855037098</v>
      </c>
      <c r="AF3" s="2">
        <f t="shared" si="1"/>
        <v>-7.8400224351112824E-2</v>
      </c>
      <c r="AG3" s="3">
        <f t="shared" ref="AG3:AH18" si="8">AD3-AD2</f>
        <v>4.4425304436998131E-2</v>
      </c>
      <c r="AH3" s="3">
        <f t="shared" si="8"/>
        <v>0.86439544759147136</v>
      </c>
      <c r="AI3" s="2">
        <f t="shared" ref="AI3:AI18" si="9">-AG3/AH3</f>
        <v>-5.1394653408672643E-2</v>
      </c>
      <c r="AJ3" s="2">
        <f t="shared" ref="AJ3:AJ18" si="10">(( 1.588*EXP(-0.0005387*0.5*232))^2-AP3^2)/(2*AP3)+0.4</f>
        <v>0.54583656219090648</v>
      </c>
      <c r="AK3" s="1">
        <f t="shared" si="2"/>
        <v>19947.490459600001</v>
      </c>
      <c r="AL3" s="1">
        <f t="shared" si="3"/>
        <v>26990.528974650002</v>
      </c>
      <c r="AM3" s="3">
        <f>(-2*AI3-3)/(-2*AI3+6)</f>
        <v>-0.47473549348102495</v>
      </c>
      <c r="AN3" s="1">
        <f t="shared" si="4"/>
        <v>-0.43893509681643</v>
      </c>
      <c r="AO3" s="1">
        <v>40798.57518375088</v>
      </c>
      <c r="AP3" s="2">
        <f>AL3/AK3</f>
        <v>1.3530789263599041</v>
      </c>
      <c r="AQ3" s="2">
        <f t="shared" ref="AQ3:AQ18" si="11">AL3/AK3-(1.35*(AK3/3255000)^-0.0723)</f>
        <v>-0.59815475352698999</v>
      </c>
      <c r="AR3" s="2">
        <f t="shared" ref="AR3:AR18" si="12">1.35*(AK3/3255000)^-0.0723-1.386/(AE3+1.27)+0.03463</f>
        <v>1.3364994765752083</v>
      </c>
      <c r="AS3" s="1">
        <f>(2*AP3+3)/(3-AP3)</f>
        <v>3.464742751823445</v>
      </c>
      <c r="AT3" s="1">
        <f>(1+2*AM3)*(AK3-AK2)*(1-AP3/3)/(3*AN3*AO3*AM3)</f>
        <v>1.8915143640328775E-2</v>
      </c>
      <c r="AU3" s="1">
        <f>(AU2+AT3)</f>
        <v>1.8915143640328775E-2</v>
      </c>
      <c r="AV3" s="1">
        <f>2*(1-AM3)*(AK3-AK2)*(1-AP3/3)/(9*AN3*AO3*AM3)</f>
        <v>0.36803718647389322</v>
      </c>
      <c r="AW3" s="1">
        <f>AW2+AV3</f>
        <v>0.36803718647389322</v>
      </c>
      <c r="AX3" s="2">
        <f t="shared" ref="AX3:AX18" si="13">(AS3*X3-4*X3*(1-0.01*P3-2*0.01*AF3)*(0.08/0.4)/(-0.08/0.4*0.01*P3-(2*0.08/0.4+3)*0.01*AF3+0.08/0.4+1))/1000</f>
        <v>31.048885324486896</v>
      </c>
    </row>
    <row r="4" spans="1:50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 s="2">
        <f t="shared" si="5"/>
        <v>0.64894857499996228</v>
      </c>
      <c r="AD4" s="2">
        <f t="shared" si="6"/>
        <v>-0.11171775578605481</v>
      </c>
      <c r="AE4" s="4">
        <f t="shared" si="7"/>
        <v>1.8270880839220307</v>
      </c>
      <c r="AF4" s="2">
        <f t="shared" si="1"/>
        <v>-0.46585169261609249</v>
      </c>
      <c r="AG4" s="3">
        <f t="shared" si="8"/>
        <v>-0.15811955952796386</v>
      </c>
      <c r="AH4" s="3">
        <f t="shared" si="8"/>
        <v>0.96269263537165972</v>
      </c>
      <c r="AI4" s="2">
        <f t="shared" si="9"/>
        <v>0.16424718930868293</v>
      </c>
      <c r="AJ4" s="2">
        <f t="shared" si="10"/>
        <v>0.47229178477375378</v>
      </c>
      <c r="AK4">
        <f t="shared" si="2"/>
        <v>51321.077509900002</v>
      </c>
      <c r="AL4">
        <f t="shared" si="3"/>
        <v>72940.740784349997</v>
      </c>
      <c r="AM4" s="3">
        <f t="shared" ref="AM4:AM18" si="14">(-2*AI4-3)/(-2*AI4+6)</f>
        <v>-0.58688020445017652</v>
      </c>
      <c r="AN4">
        <f t="shared" si="4"/>
        <v>-0.34637286525300914</v>
      </c>
      <c r="AO4" s="3">
        <v>40798.57518375088</v>
      </c>
      <c r="AP4" s="2">
        <f t="shared" ref="AP4:AP18" si="15">AL4/AK4</f>
        <v>1.421262848003912</v>
      </c>
      <c r="AQ4" s="2">
        <f t="shared" si="11"/>
        <v>-0.40110825976505105</v>
      </c>
      <c r="AR4" s="2">
        <f t="shared" si="12"/>
        <v>1.4094839683000642</v>
      </c>
      <c r="AS4">
        <f t="shared" ref="AS4:AS18" si="16">(2*AP4+3)/(3-AP4)</f>
        <v>3.7007589823428071</v>
      </c>
      <c r="AT4" s="1">
        <f t="shared" ref="AT4:AT18" si="17">(1+2*AM4)*(AK4-AK3)*(1-AP4/3)/(3*AN4*AO4*AM4)</f>
        <v>-0.11530390241841393</v>
      </c>
      <c r="AU4">
        <f t="shared" ref="AU4:AU18" si="18">AU3+AT4</f>
        <v>-9.6388758778085157E-2</v>
      </c>
      <c r="AV4" s="1">
        <f t="shared" ref="AV4:AV18" si="19">2*(1-AM4)*(AK4-AK3)*(1-AP4/3)/(9*AN4*AO4*AM4)</f>
        <v>0.70201446310118631</v>
      </c>
      <c r="AW4">
        <f>AW3+AV4</f>
        <v>1.0700516495750796</v>
      </c>
      <c r="AX4" s="2">
        <f t="shared" si="13"/>
        <v>83.878038367314915</v>
      </c>
    </row>
    <row r="5" spans="1:50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 s="2">
        <f t="shared" si="5"/>
        <v>0.85304626901129565</v>
      </c>
      <c r="AD5" s="2">
        <f t="shared" si="6"/>
        <v>-0.27467776220035112</v>
      </c>
      <c r="AE5" s="4">
        <f t="shared" si="7"/>
        <v>2.8131835652496848</v>
      </c>
      <c r="AF5" s="2">
        <f t="shared" si="1"/>
        <v>-0.92461802694905537</v>
      </c>
      <c r="AG5" s="3">
        <f t="shared" si="8"/>
        <v>-0.16296000641429631</v>
      </c>
      <c r="AH5" s="3">
        <f t="shared" si="8"/>
        <v>0.98609548132765412</v>
      </c>
      <c r="AI5" s="2">
        <f t="shared" si="9"/>
        <v>0.16525783709594841</v>
      </c>
      <c r="AJ5" s="2">
        <f t="shared" si="10"/>
        <v>0.44251031757577897</v>
      </c>
      <c r="AK5">
        <f t="shared" si="2"/>
        <v>90638.674862666681</v>
      </c>
      <c r="AL5">
        <f t="shared" si="3"/>
        <v>131416.95121849998</v>
      </c>
      <c r="AM5" s="3">
        <f t="shared" si="14"/>
        <v>-0.58744596206590272</v>
      </c>
      <c r="AN5">
        <f t="shared" si="4"/>
        <v>-0.33110852548566583</v>
      </c>
      <c r="AO5" s="3">
        <v>40798.57518375088</v>
      </c>
      <c r="AP5" s="2">
        <f t="shared" si="15"/>
        <v>1.4498992998035272</v>
      </c>
      <c r="AQ5" s="2">
        <f t="shared" si="11"/>
        <v>-0.29905086934963232</v>
      </c>
      <c r="AR5" s="2">
        <f t="shared" si="12"/>
        <v>1.4441391477414154</v>
      </c>
      <c r="AS5">
        <f t="shared" si="16"/>
        <v>3.8060744046236894</v>
      </c>
      <c r="AT5" s="1">
        <f t="shared" si="17"/>
        <v>-0.14924192667254385</v>
      </c>
      <c r="AU5">
        <f t="shared" si="18"/>
        <v>-0.24563068545062899</v>
      </c>
      <c r="AV5" s="1">
        <f t="shared" si="19"/>
        <v>0.90308531985623286</v>
      </c>
      <c r="AW5">
        <f>AW4+AV5</f>
        <v>1.9731369694313123</v>
      </c>
      <c r="AX5" s="2">
        <f t="shared" si="13"/>
        <v>151.60234099951631</v>
      </c>
    </row>
    <row r="6" spans="1:50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 s="2">
        <f t="shared" si="5"/>
        <v>1.0207434038263898</v>
      </c>
      <c r="AD6" s="2">
        <f t="shared" si="6"/>
        <v>-0.67004297600892682</v>
      </c>
      <c r="AE6" s="4">
        <f t="shared" si="7"/>
        <v>3.8888826306841788</v>
      </c>
      <c r="AF6" s="2">
        <f t="shared" si="1"/>
        <v>-1.652190958827537</v>
      </c>
      <c r="AG6" s="3">
        <f t="shared" si="8"/>
        <v>-0.3953652138085757</v>
      </c>
      <c r="AH6" s="3">
        <f t="shared" si="8"/>
        <v>1.075699065434494</v>
      </c>
      <c r="AI6" s="2">
        <f t="shared" si="9"/>
        <v>0.36754258371404336</v>
      </c>
      <c r="AJ6" s="2">
        <f t="shared" si="10"/>
        <v>0.42224854292958564</v>
      </c>
      <c r="AK6">
        <f t="shared" si="2"/>
        <v>135775.63518106667</v>
      </c>
      <c r="AL6">
        <f t="shared" si="3"/>
        <v>199552.3578074</v>
      </c>
      <c r="AM6" s="3">
        <f t="shared" si="14"/>
        <v>-0.70942936138693358</v>
      </c>
      <c r="AN6">
        <f t="shared" si="4"/>
        <v>-0.28515064788020883</v>
      </c>
      <c r="AO6" s="3">
        <v>40798.57518375088</v>
      </c>
      <c r="AP6" s="2">
        <f t="shared" si="15"/>
        <v>1.4697214087143282</v>
      </c>
      <c r="AQ6" s="2">
        <f t="shared" si="11"/>
        <v>-0.22886711701219875</v>
      </c>
      <c r="AR6" s="2">
        <f t="shared" si="12"/>
        <v>1.4645556971216849</v>
      </c>
      <c r="AS6">
        <f t="shared" si="16"/>
        <v>3.8812820431857453</v>
      </c>
      <c r="AT6" s="1">
        <f t="shared" si="17"/>
        <v>-0.38949272303242916</v>
      </c>
      <c r="AU6">
        <f t="shared" si="18"/>
        <v>-0.63512340848305815</v>
      </c>
      <c r="AV6" s="1">
        <f t="shared" si="19"/>
        <v>1.059721350099295</v>
      </c>
      <c r="AW6">
        <f t="shared" ref="AW6:AW18" si="20">AW5+AV6</f>
        <v>3.0328583195306074</v>
      </c>
      <c r="AX6" s="2">
        <f t="shared" si="13"/>
        <v>230.65721129774403</v>
      </c>
    </row>
    <row r="7" spans="1:50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 s="2">
        <f t="shared" si="5"/>
        <v>1.1561091253948397</v>
      </c>
      <c r="AD7" s="2">
        <f t="shared" si="6"/>
        <v>-0.95610919056450916</v>
      </c>
      <c r="AE7" s="4">
        <f t="shared" si="7"/>
        <v>4.9384663104565565</v>
      </c>
      <c r="AF7" s="2">
        <f t="shared" si="1"/>
        <v>-2.3025665428696693</v>
      </c>
      <c r="AG7" s="3">
        <f t="shared" si="8"/>
        <v>-0.28606621455558234</v>
      </c>
      <c r="AH7" s="3">
        <f t="shared" si="8"/>
        <v>1.0495836797723777</v>
      </c>
      <c r="AI7" s="2">
        <f t="shared" si="9"/>
        <v>0.27255207952320798</v>
      </c>
      <c r="AJ7" s="2">
        <f t="shared" si="10"/>
        <v>0.40967713528617822</v>
      </c>
      <c r="AK7">
        <f t="shared" si="2"/>
        <v>182157.4419312333</v>
      </c>
      <c r="AL7">
        <f t="shared" si="3"/>
        <v>269986.16568114999</v>
      </c>
      <c r="AM7" s="3">
        <f t="shared" si="14"/>
        <v>-0.64989401491975829</v>
      </c>
      <c r="AN7">
        <f t="shared" si="4"/>
        <v>-0.29601020053209681</v>
      </c>
      <c r="AO7" s="3">
        <v>40798.57518375088</v>
      </c>
      <c r="AP7" s="2">
        <f t="shared" si="15"/>
        <v>1.4821583066755686</v>
      </c>
      <c r="AQ7" s="2">
        <f t="shared" si="11"/>
        <v>-0.1807216286625184</v>
      </c>
      <c r="AR7" s="2">
        <f t="shared" si="12"/>
        <v>1.4742663948737307</v>
      </c>
      <c r="AS7">
        <f t="shared" si="16"/>
        <v>3.9294721179307417</v>
      </c>
      <c r="AT7" s="1">
        <f t="shared" si="17"/>
        <v>-0.29878012725482339</v>
      </c>
      <c r="AU7">
        <f t="shared" si="18"/>
        <v>-0.93390353573788154</v>
      </c>
      <c r="AV7" s="1">
        <f t="shared" si="19"/>
        <v>1.096231324954474</v>
      </c>
      <c r="AW7">
        <f t="shared" si="20"/>
        <v>4.1290896444850809</v>
      </c>
      <c r="AX7" s="2">
        <f t="shared" si="13"/>
        <v>312.06306622211565</v>
      </c>
    </row>
    <row r="8" spans="1:50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 s="2">
        <f t="shared" si="5"/>
        <v>1.2739837410670807</v>
      </c>
      <c r="AD8" s="2">
        <f t="shared" si="6"/>
        <v>-1.3807634669284308</v>
      </c>
      <c r="AE8" s="4">
        <f t="shared" si="7"/>
        <v>6.0396844916037837</v>
      </c>
      <c r="AF8" s="2">
        <f t="shared" si="1"/>
        <v>-3.1088253506863501</v>
      </c>
      <c r="AG8" s="3">
        <f t="shared" si="8"/>
        <v>-0.42465427636392161</v>
      </c>
      <c r="AH8" s="3">
        <f t="shared" si="8"/>
        <v>1.1012181811472272</v>
      </c>
      <c r="AI8" s="2">
        <f t="shared" si="9"/>
        <v>0.38562228960070855</v>
      </c>
      <c r="AJ8" s="2">
        <f t="shared" si="10"/>
        <v>0.40457569788824999</v>
      </c>
      <c r="AK8">
        <f t="shared" si="2"/>
        <v>230725.84384566665</v>
      </c>
      <c r="AL8">
        <f t="shared" si="3"/>
        <v>343143.63679850003</v>
      </c>
      <c r="AM8" s="3">
        <f t="shared" si="14"/>
        <v>-0.7212509049859972</v>
      </c>
      <c r="AN8">
        <f t="shared" si="4"/>
        <v>-0.27479710670582819</v>
      </c>
      <c r="AO8" s="3">
        <v>40798.57518375088</v>
      </c>
      <c r="AP8" s="2">
        <f t="shared" si="15"/>
        <v>1.4872353745860825</v>
      </c>
      <c r="AQ8" s="2">
        <f t="shared" si="11"/>
        <v>-0.14746945952397716</v>
      </c>
      <c r="AR8" s="2">
        <f t="shared" si="12"/>
        <v>1.4797233670772458</v>
      </c>
      <c r="AS8">
        <f t="shared" si="16"/>
        <v>3.9493723271969357</v>
      </c>
      <c r="AT8" s="1">
        <f t="shared" si="17"/>
        <v>-0.4467393344404133</v>
      </c>
      <c r="AU8">
        <f t="shared" si="18"/>
        <v>-1.3806428701782949</v>
      </c>
      <c r="AV8" s="1">
        <f t="shared" si="19"/>
        <v>1.1584893987922444</v>
      </c>
      <c r="AW8">
        <f t="shared" si="20"/>
        <v>5.2875790432773258</v>
      </c>
      <c r="AX8" s="2">
        <f t="shared" si="13"/>
        <v>396.30829648304172</v>
      </c>
    </row>
    <row r="9" spans="1:50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 s="2">
        <f t="shared" si="5"/>
        <v>1.3767389866898236</v>
      </c>
      <c r="AD9" s="2">
        <f t="shared" si="6"/>
        <v>-1.716867345426226</v>
      </c>
      <c r="AE9" s="4">
        <f t="shared" si="7"/>
        <v>7.1192576157988006</v>
      </c>
      <c r="AF9" s="2">
        <f t="shared" si="1"/>
        <v>-3.8430691068464022</v>
      </c>
      <c r="AG9" s="3">
        <f t="shared" si="8"/>
        <v>-0.33610387849779522</v>
      </c>
      <c r="AH9" s="3">
        <f t="shared" si="8"/>
        <v>1.0795731241950168</v>
      </c>
      <c r="AI9" s="2">
        <f t="shared" si="9"/>
        <v>0.31133034989955954</v>
      </c>
      <c r="AJ9" s="2">
        <f t="shared" si="10"/>
        <v>0.40424344843035476</v>
      </c>
      <c r="AK9">
        <f t="shared" si="2"/>
        <v>279898.81311533332</v>
      </c>
      <c r="AL9">
        <f t="shared" si="3"/>
        <v>416368.13751550001</v>
      </c>
      <c r="AM9" s="3">
        <f t="shared" si="14"/>
        <v>-0.673690183482338</v>
      </c>
      <c r="AN9">
        <f t="shared" si="4"/>
        <v>-0.28699827519653104</v>
      </c>
      <c r="AO9" s="3">
        <v>40798.57518375088</v>
      </c>
      <c r="AP9" s="2">
        <f t="shared" si="15"/>
        <v>1.4875666419633369</v>
      </c>
      <c r="AQ9" s="2">
        <f t="shared" si="11"/>
        <v>-0.12446302052617675</v>
      </c>
      <c r="AR9" s="2">
        <f t="shared" si="12"/>
        <v>1.4814483811730523</v>
      </c>
      <c r="AS9">
        <f t="shared" si="16"/>
        <v>3.950675414672935</v>
      </c>
      <c r="AT9" s="1">
        <f t="shared" si="17"/>
        <v>-0.36389906440701658</v>
      </c>
      <c r="AU9">
        <f t="shared" si="18"/>
        <v>-1.7445419345853115</v>
      </c>
      <c r="AV9" s="1">
        <f t="shared" si="19"/>
        <v>1.16885187879825</v>
      </c>
      <c r="AW9">
        <f t="shared" si="20"/>
        <v>6.456430922075576</v>
      </c>
      <c r="AX9" s="2">
        <f t="shared" si="13"/>
        <v>480.40795615833036</v>
      </c>
    </row>
    <row r="10" spans="1:50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 s="2">
        <f t="shared" si="5"/>
        <v>1.467011534629955</v>
      </c>
      <c r="AD10" s="2">
        <f t="shared" si="6"/>
        <v>-2.1638823268225158</v>
      </c>
      <c r="AE10" s="4">
        <f t="shared" si="7"/>
        <v>8.2334755863341869</v>
      </c>
      <c r="AF10" s="2">
        <f t="shared" si="1"/>
        <v>-4.6974634533275612</v>
      </c>
      <c r="AG10" s="3">
        <f t="shared" si="8"/>
        <v>-0.44701498139628981</v>
      </c>
      <c r="AH10" s="3">
        <f t="shared" si="8"/>
        <v>1.1142179705353863</v>
      </c>
      <c r="AI10" s="2">
        <f t="shared" si="9"/>
        <v>0.40119168171511116</v>
      </c>
      <c r="AJ10" s="2">
        <f t="shared" si="10"/>
        <v>0.40507075527034625</v>
      </c>
      <c r="AK10">
        <f t="shared" si="2"/>
        <v>328777.82239633333</v>
      </c>
      <c r="AL10">
        <f t="shared" si="3"/>
        <v>488807.77019649994</v>
      </c>
      <c r="AM10" s="3">
        <f t="shared" si="14"/>
        <v>-0.73156287377509355</v>
      </c>
      <c r="AN10">
        <f t="shared" si="4"/>
        <v>-0.27245961270850599</v>
      </c>
      <c r="AO10" s="3">
        <v>40798.57518375088</v>
      </c>
      <c r="AP10" s="2">
        <f t="shared" si="15"/>
        <v>1.4867419177904724</v>
      </c>
      <c r="AQ10" s="2">
        <f t="shared" si="11"/>
        <v>-0.10663731850704128</v>
      </c>
      <c r="AR10" s="2">
        <f t="shared" si="12"/>
        <v>1.4821678556984998</v>
      </c>
      <c r="AS10">
        <f t="shared" si="16"/>
        <v>3.9474323023994584</v>
      </c>
      <c r="AT10" s="1">
        <f t="shared" si="17"/>
        <v>-0.46805083579045414</v>
      </c>
      <c r="AU10">
        <f t="shared" si="18"/>
        <v>-2.2125927703757657</v>
      </c>
      <c r="AV10" s="1">
        <f t="shared" si="19"/>
        <v>1.1666513966329444</v>
      </c>
      <c r="AW10">
        <f t="shared" si="20"/>
        <v>7.6230823187085202</v>
      </c>
      <c r="AX10" s="2">
        <f t="shared" si="13"/>
        <v>564.33125013541826</v>
      </c>
    </row>
    <row r="11" spans="1:50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 s="2">
        <f t="shared" si="5"/>
        <v>1.5443363891529516</v>
      </c>
      <c r="AD11" s="2">
        <f t="shared" si="6"/>
        <v>-2.6010577264068924</v>
      </c>
      <c r="AE11" s="4">
        <f t="shared" si="7"/>
        <v>9.3529214808213137</v>
      </c>
      <c r="AF11" s="2">
        <f t="shared" si="1"/>
        <v>-5.557061854788941</v>
      </c>
      <c r="AG11" s="3">
        <f t="shared" si="8"/>
        <v>-0.43717539958437657</v>
      </c>
      <c r="AH11" s="3">
        <f t="shared" si="8"/>
        <v>1.1194458944871268</v>
      </c>
      <c r="AI11" s="2">
        <f t="shared" si="9"/>
        <v>0.39052838706837911</v>
      </c>
      <c r="AJ11" s="2">
        <f t="shared" si="10"/>
        <v>0.41190691709578892</v>
      </c>
      <c r="AK11">
        <f t="shared" si="2"/>
        <v>375151.09649433335</v>
      </c>
      <c r="AL11">
        <f t="shared" si="3"/>
        <v>555202.86013150006</v>
      </c>
      <c r="AM11" s="3">
        <f t="shared" si="14"/>
        <v>-0.72448704852721413</v>
      </c>
      <c r="AN11">
        <f t="shared" si="4"/>
        <v>-0.2769939879259114</v>
      </c>
      <c r="AO11" s="3">
        <v>40798.57518375088</v>
      </c>
      <c r="AP11" s="2">
        <f t="shared" si="15"/>
        <v>1.4799446551527975</v>
      </c>
      <c r="AQ11" s="2">
        <f t="shared" si="11"/>
        <v>-9.8306426218596199E-2</v>
      </c>
      <c r="AR11" s="2">
        <f t="shared" si="12"/>
        <v>1.4824084988052613</v>
      </c>
      <c r="AS11">
        <f t="shared" si="16"/>
        <v>3.9208370474857208</v>
      </c>
      <c r="AT11" s="1">
        <f t="shared" si="17"/>
        <v>-0.42949683827302865</v>
      </c>
      <c r="AU11">
        <f t="shared" si="18"/>
        <v>-2.6420896086487944</v>
      </c>
      <c r="AV11" s="1">
        <f t="shared" si="19"/>
        <v>1.0997839145501775</v>
      </c>
      <c r="AW11">
        <f t="shared" si="20"/>
        <v>8.7228662332586975</v>
      </c>
      <c r="AX11" s="2">
        <f t="shared" si="13"/>
        <v>641.86882088350251</v>
      </c>
    </row>
    <row r="12" spans="1:50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 s="2">
        <f t="shared" si="5"/>
        <v>1.6086676769888566</v>
      </c>
      <c r="AD12" s="2">
        <f t="shared" si="6"/>
        <v>-2.9660501254398177</v>
      </c>
      <c r="AE12" s="4">
        <f t="shared" si="7"/>
        <v>10.457959603650322</v>
      </c>
      <c r="AF12" s="2">
        <f t="shared" si="1"/>
        <v>-6.3601318422009614</v>
      </c>
      <c r="AG12" s="3">
        <f t="shared" si="8"/>
        <v>-0.36499239903292535</v>
      </c>
      <c r="AH12" s="3">
        <f t="shared" si="8"/>
        <v>1.1050381228290078</v>
      </c>
      <c r="AI12" s="2">
        <f t="shared" si="9"/>
        <v>0.330298467982723</v>
      </c>
      <c r="AJ12" s="2">
        <f t="shared" si="10"/>
        <v>0.42536557513271239</v>
      </c>
      <c r="AK12">
        <f t="shared" si="2"/>
        <v>417071.63527299999</v>
      </c>
      <c r="AL12">
        <f t="shared" si="3"/>
        <v>611699.82950849994</v>
      </c>
      <c r="AM12" s="3">
        <f t="shared" si="14"/>
        <v>-0.68558168245860607</v>
      </c>
      <c r="AN12">
        <f t="shared" si="4"/>
        <v>-0.29288859123013355</v>
      </c>
      <c r="AO12" s="3">
        <v>40798.57518375088</v>
      </c>
      <c r="AP12" s="2">
        <f t="shared" si="15"/>
        <v>1.4666541135268127</v>
      </c>
      <c r="AQ12" s="2">
        <f t="shared" si="11"/>
        <v>-9.9555822995210042E-2</v>
      </c>
      <c r="AR12" s="2">
        <f t="shared" si="12"/>
        <v>1.4826608118626396</v>
      </c>
      <c r="AS12">
        <f t="shared" si="16"/>
        <v>3.869517164650103</v>
      </c>
      <c r="AT12" s="1">
        <f t="shared" si="17"/>
        <v>-0.32358093460233733</v>
      </c>
      <c r="AU12">
        <f t="shared" si="18"/>
        <v>-2.9656705432511319</v>
      </c>
      <c r="AV12" s="1">
        <f t="shared" si="19"/>
        <v>0.97966223270300812</v>
      </c>
      <c r="AW12">
        <f t="shared" si="20"/>
        <v>9.7025284659617057</v>
      </c>
      <c r="AX12" s="2">
        <f t="shared" si="13"/>
        <v>708.60531781783538</v>
      </c>
    </row>
    <row r="13" spans="1:50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 s="2">
        <f t="shared" si="5"/>
        <v>1.6363649598467622</v>
      </c>
      <c r="AD13" s="2">
        <f t="shared" si="6"/>
        <v>-3.6958968510927539</v>
      </c>
      <c r="AE13" s="4">
        <f t="shared" si="7"/>
        <v>11.68986396061533</v>
      </c>
      <c r="AF13" s="2">
        <f t="shared" si="1"/>
        <v>-7.5612085563459912</v>
      </c>
      <c r="AG13" s="3">
        <f t="shared" si="8"/>
        <v>-0.72984672565293618</v>
      </c>
      <c r="AH13" s="3">
        <f t="shared" si="8"/>
        <v>1.2319043569650088</v>
      </c>
      <c r="AI13" s="2">
        <f t="shared" si="9"/>
        <v>0.59245405012693442</v>
      </c>
      <c r="AJ13" s="2">
        <f t="shared" si="10"/>
        <v>0.45511912099003649</v>
      </c>
      <c r="AK13">
        <f t="shared" si="2"/>
        <v>436089.82460366673</v>
      </c>
      <c r="AL13">
        <f t="shared" si="3"/>
        <v>626967.5865185</v>
      </c>
      <c r="AM13" s="3">
        <f t="shared" si="14"/>
        <v>-0.8691232041644964</v>
      </c>
      <c r="AN13">
        <f t="shared" si="4"/>
        <v>-0.26061853912273791</v>
      </c>
      <c r="AO13" s="3">
        <v>40798.57518375088</v>
      </c>
      <c r="AP13" s="2">
        <f t="shared" si="15"/>
        <v>1.4377028564890491</v>
      </c>
      <c r="AQ13" s="2">
        <f t="shared" si="11"/>
        <v>-0.12346594548877365</v>
      </c>
      <c r="AR13" s="2">
        <f t="shared" si="12"/>
        <v>1.4888532349400809</v>
      </c>
      <c r="AS13">
        <f t="shared" si="16"/>
        <v>3.7607479072606491</v>
      </c>
      <c r="AT13" s="1">
        <f t="shared" si="17"/>
        <v>-0.26373027711361469</v>
      </c>
      <c r="AU13">
        <f t="shared" si="18"/>
        <v>-3.2294008203647464</v>
      </c>
      <c r="AV13" s="1">
        <f t="shared" si="19"/>
        <v>0.44514891417673641</v>
      </c>
      <c r="AW13">
        <f t="shared" si="20"/>
        <v>10.147677380138441</v>
      </c>
      <c r="AX13" s="2">
        <f t="shared" si="13"/>
        <v>726.10196678091063</v>
      </c>
    </row>
    <row r="14" spans="1:50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 s="2">
        <f t="shared" si="5"/>
        <v>1.6399324512181561</v>
      </c>
      <c r="AD14" s="2">
        <f t="shared" si="6"/>
        <v>-4.8172204417870228</v>
      </c>
      <c r="AE14" s="4">
        <f t="shared" si="7"/>
        <v>13.062964914256289</v>
      </c>
      <c r="AF14" s="2">
        <f t="shared" si="1"/>
        <v>-9.1792224492688668</v>
      </c>
      <c r="AG14" s="3">
        <f t="shared" si="8"/>
        <v>-1.1213235906942689</v>
      </c>
      <c r="AH14" s="3">
        <f t="shared" si="8"/>
        <v>1.3731009536409591</v>
      </c>
      <c r="AI14" s="2">
        <f t="shared" si="9"/>
        <v>0.81663594196838252</v>
      </c>
      <c r="AJ14" s="2">
        <f t="shared" si="10"/>
        <v>0.49536469757931656</v>
      </c>
      <c r="AK14">
        <f t="shared" si="2"/>
        <v>438582.73709499999</v>
      </c>
      <c r="AL14">
        <f t="shared" si="3"/>
        <v>613789.68986549997</v>
      </c>
      <c r="AM14" s="3">
        <f t="shared" si="14"/>
        <v>-1.0610396985544017</v>
      </c>
      <c r="AN14">
        <f t="shared" si="4"/>
        <v>-0.23835834391504512</v>
      </c>
      <c r="AO14" s="3">
        <v>40798.57518375088</v>
      </c>
      <c r="AP14" s="2">
        <f t="shared" si="15"/>
        <v>1.3994843799165515</v>
      </c>
      <c r="AQ14" s="2">
        <f t="shared" si="11"/>
        <v>-0.16104115491026749</v>
      </c>
      <c r="AR14" s="2">
        <f t="shared" si="12"/>
        <v>1.4984553748605154</v>
      </c>
      <c r="AS14">
        <f t="shared" si="16"/>
        <v>3.623187857129913</v>
      </c>
      <c r="AT14" s="1">
        <f t="shared" si="17"/>
        <v>-4.8210433931383655E-2</v>
      </c>
      <c r="AU14">
        <f t="shared" si="18"/>
        <v>-3.2776112542961302</v>
      </c>
      <c r="AV14" s="1">
        <f t="shared" si="19"/>
        <v>5.9035405440494577E-2</v>
      </c>
      <c r="AW14">
        <f t="shared" si="20"/>
        <v>10.206712785578937</v>
      </c>
      <c r="AX14" s="2">
        <f t="shared" si="13"/>
        <v>712.89688778342315</v>
      </c>
    </row>
    <row r="15" spans="1:50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 s="2">
        <f t="shared" si="5"/>
        <v>1.6078256260480841</v>
      </c>
      <c r="AD15" s="2">
        <f t="shared" si="6"/>
        <v>-6.9105254657620705</v>
      </c>
      <c r="AE15" s="4">
        <f t="shared" si="7"/>
        <v>14.772471457237996</v>
      </c>
      <c r="AF15" s="2">
        <f t="shared" si="1"/>
        <v>-11.805152261713987</v>
      </c>
      <c r="AG15" s="3">
        <f t="shared" si="8"/>
        <v>-2.0933050239750477</v>
      </c>
      <c r="AH15" s="3">
        <f t="shared" si="8"/>
        <v>1.7095065429817069</v>
      </c>
      <c r="AI15" s="2">
        <f t="shared" si="9"/>
        <v>1.2245083428133143</v>
      </c>
      <c r="AJ15" s="2">
        <f t="shared" si="10"/>
        <v>0.56076249307108816</v>
      </c>
      <c r="AK15">
        <f t="shared" si="2"/>
        <v>416502.71381466667</v>
      </c>
      <c r="AL15">
        <f t="shared" si="3"/>
        <v>557979.83421200002</v>
      </c>
      <c r="AM15" s="3">
        <f t="shared" si="14"/>
        <v>-1.5345092339833188</v>
      </c>
      <c r="AN15">
        <f t="shared" si="4"/>
        <v>-0.19402989565662734</v>
      </c>
      <c r="AO15" s="3">
        <v>40798.57518375088</v>
      </c>
      <c r="AP15" s="2">
        <f t="shared" si="15"/>
        <v>1.3396787480724246</v>
      </c>
      <c r="AQ15" s="2">
        <f t="shared" si="11"/>
        <v>-0.2266857664690558</v>
      </c>
      <c r="AR15" s="2">
        <f t="shared" si="12"/>
        <v>1.5145988489051443</v>
      </c>
      <c r="AS15">
        <f t="shared" si="16"/>
        <v>3.4206377166776081</v>
      </c>
      <c r="AT15" s="1">
        <f t="shared" si="17"/>
        <v>0.69379371110170596</v>
      </c>
      <c r="AU15">
        <f t="shared" si="18"/>
        <v>-2.5838175431944244</v>
      </c>
      <c r="AV15" s="1">
        <f t="shared" si="19"/>
        <v>-0.56658961547596431</v>
      </c>
      <c r="AW15">
        <f t="shared" si="20"/>
        <v>9.6401231701029726</v>
      </c>
      <c r="AX15" s="2">
        <f t="shared" si="13"/>
        <v>647.67332194384869</v>
      </c>
    </row>
    <row r="16" spans="1:50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 s="2">
        <f t="shared" si="5"/>
        <v>1.5546984421060532</v>
      </c>
      <c r="AD16" s="2">
        <f t="shared" si="6"/>
        <v>-7.9581315220324882</v>
      </c>
      <c r="AE16" s="4">
        <f t="shared" si="7"/>
        <v>16.13500808720881</v>
      </c>
      <c r="AF16" s="2">
        <f t="shared" si="1"/>
        <v>-13.403698276876435</v>
      </c>
      <c r="AG16" s="3">
        <f t="shared" si="8"/>
        <v>-1.0476060562704177</v>
      </c>
      <c r="AH16" s="3">
        <f t="shared" si="8"/>
        <v>1.3625366299708137</v>
      </c>
      <c r="AI16" s="2">
        <f t="shared" si="9"/>
        <v>0.76886450846672505</v>
      </c>
      <c r="AJ16" s="2">
        <f t="shared" si="10"/>
        <v>0.65041534995876793</v>
      </c>
      <c r="AK16">
        <f t="shared" si="2"/>
        <v>381694.40478300001</v>
      </c>
      <c r="AL16">
        <f t="shared" si="3"/>
        <v>481797.63894000003</v>
      </c>
      <c r="AM16" s="3">
        <f t="shared" si="14"/>
        <v>-1.0169102311700138</v>
      </c>
      <c r="AN16">
        <f t="shared" si="4"/>
        <v>-0.30120721151377106</v>
      </c>
      <c r="AO16" s="3">
        <v>40798.57518375088</v>
      </c>
      <c r="AP16" s="2">
        <f t="shared" si="15"/>
        <v>1.2622601560374207</v>
      </c>
      <c r="AQ16" s="2">
        <f t="shared" si="11"/>
        <v>-0.31401907515008953</v>
      </c>
      <c r="AR16" s="2">
        <f t="shared" si="12"/>
        <v>1.5312769786165625</v>
      </c>
      <c r="AS16">
        <f t="shared" si="16"/>
        <v>3.179141188060258</v>
      </c>
      <c r="AT16" s="1">
        <f t="shared" si="17"/>
        <v>0.5560032378663774</v>
      </c>
      <c r="AU16">
        <f t="shared" si="18"/>
        <v>-2.0278143053280471</v>
      </c>
      <c r="AV16" s="1">
        <f t="shared" si="19"/>
        <v>-0.72314852843859712</v>
      </c>
      <c r="AW16">
        <f t="shared" si="20"/>
        <v>8.9169746416643747</v>
      </c>
      <c r="AX16" s="2">
        <f t="shared" si="13"/>
        <v>566.88055710714389</v>
      </c>
    </row>
    <row r="17" spans="1:50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 s="2">
        <f t="shared" si="5"/>
        <v>1.5649448192025073</v>
      </c>
      <c r="AD17" s="2">
        <f t="shared" si="6"/>
        <v>-8.4312701572760709</v>
      </c>
      <c r="AE17" s="4">
        <f t="shared" si="7"/>
        <v>17.289686448891189</v>
      </c>
      <c r="AF17" s="2">
        <f t="shared" si="1"/>
        <v>-14.366781006173564</v>
      </c>
      <c r="AG17" s="3">
        <f t="shared" si="8"/>
        <v>-0.47313863524358268</v>
      </c>
      <c r="AH17" s="3">
        <f t="shared" si="8"/>
        <v>1.1546783616823788</v>
      </c>
      <c r="AI17" s="2">
        <f t="shared" si="9"/>
        <v>0.40975794727305237</v>
      </c>
      <c r="AJ17" s="2">
        <f t="shared" si="10"/>
        <v>0.65527386653846997</v>
      </c>
      <c r="AK17">
        <f t="shared" si="2"/>
        <v>388242.81343566667</v>
      </c>
      <c r="AL17">
        <f t="shared" si="3"/>
        <v>488492.35904600006</v>
      </c>
      <c r="AM17" s="3">
        <f t="shared" si="14"/>
        <v>-0.73728937620424428</v>
      </c>
      <c r="AN17">
        <f t="shared" si="4"/>
        <v>-0.38479944977878094</v>
      </c>
      <c r="AO17" s="3">
        <v>40798.57518375088</v>
      </c>
      <c r="AP17" s="2">
        <f t="shared" si="15"/>
        <v>1.2582135255079103</v>
      </c>
      <c r="AQ17" s="2">
        <f t="shared" si="11"/>
        <v>-0.31612827870050997</v>
      </c>
      <c r="AR17" s="2">
        <f t="shared" si="12"/>
        <v>1.5342938184667589</v>
      </c>
      <c r="AS17">
        <f t="shared" si="16"/>
        <v>3.1671086736532548</v>
      </c>
      <c r="AT17" s="1">
        <f t="shared" si="17"/>
        <v>-5.1961185798771473E-2</v>
      </c>
      <c r="AU17">
        <f t="shared" si="18"/>
        <v>-2.0797754911268185</v>
      </c>
      <c r="AV17" s="1">
        <f t="shared" si="19"/>
        <v>0.12680946433028142</v>
      </c>
      <c r="AW17">
        <f t="shared" si="20"/>
        <v>9.0437841059946553</v>
      </c>
      <c r="AX17" s="2">
        <f t="shared" si="13"/>
        <v>578.54192788211469</v>
      </c>
    </row>
    <row r="18" spans="1:50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 s="2">
        <f t="shared" si="5"/>
        <v>1.530243126630487</v>
      </c>
      <c r="AD18" s="2">
        <f t="shared" si="6"/>
        <v>-9.3431434736796</v>
      </c>
      <c r="AE18" s="4">
        <f t="shared" si="7"/>
        <v>18.607424828283037</v>
      </c>
      <c r="AF18" s="2">
        <f t="shared" si="1"/>
        <v>-15.814462703349111</v>
      </c>
      <c r="AG18" s="3">
        <f t="shared" si="8"/>
        <v>-0.91187331640352909</v>
      </c>
      <c r="AH18" s="3">
        <f t="shared" si="8"/>
        <v>1.317738379391848</v>
      </c>
      <c r="AI18" s="2">
        <f t="shared" si="9"/>
        <v>0.69199875382271969</v>
      </c>
      <c r="AJ18" s="2">
        <f t="shared" si="10"/>
        <v>0.71602881115130135</v>
      </c>
      <c r="AK18">
        <f t="shared" si="2"/>
        <v>366378.21504033334</v>
      </c>
      <c r="AL18">
        <f t="shared" si="3"/>
        <v>442908.0974035</v>
      </c>
      <c r="AM18" s="3">
        <f t="shared" si="14"/>
        <v>-0.94973898192356077</v>
      </c>
      <c r="AN18">
        <f t="shared" si="4"/>
        <v>-0.34455398161993511</v>
      </c>
      <c r="AO18" s="3">
        <v>40798.57518375088</v>
      </c>
      <c r="AP18" s="2">
        <f t="shared" si="15"/>
        <v>1.2088821857346015</v>
      </c>
      <c r="AQ18" s="2">
        <f t="shared" si="11"/>
        <v>-0.37207129880615608</v>
      </c>
      <c r="AR18" s="2">
        <f t="shared" si="12"/>
        <v>1.5458561424945232</v>
      </c>
      <c r="AS18">
        <f t="shared" si="16"/>
        <v>3.0247950907077668</v>
      </c>
      <c r="AT18" s="1">
        <f t="shared" si="17"/>
        <v>0.29316164062004629</v>
      </c>
      <c r="AU18">
        <f t="shared" si="18"/>
        <v>-1.7866138505067721</v>
      </c>
      <c r="AV18" s="1">
        <f t="shared" si="19"/>
        <v>-0.42364475224929393</v>
      </c>
      <c r="AW18">
        <f t="shared" si="20"/>
        <v>8.6201393537453619</v>
      </c>
      <c r="AX18" s="2">
        <f t="shared" si="13"/>
        <v>530.66581098199913</v>
      </c>
    </row>
    <row r="19" spans="1:50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50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50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50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2016-03-12T11:53:58Z</dcterms:modified>
  <dc:language>en-US</dc:language>
</cp:coreProperties>
</file>