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23" i="1" l="1"/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" i="1"/>
  <c r="AS18" i="1" l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2" i="1" l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F17" i="1"/>
  <c r="AE17" i="1"/>
  <c r="AH17" i="1" s="1"/>
  <c r="AC17" i="1"/>
  <c r="AD17" i="1" s="1"/>
  <c r="AI17" i="1" s="1"/>
  <c r="AH16" i="1"/>
  <c r="AF16" i="1"/>
  <c r="AE16" i="1"/>
  <c r="AD16" i="1"/>
  <c r="AC16" i="1"/>
  <c r="AH15" i="1"/>
  <c r="AF15" i="1"/>
  <c r="AE15" i="1"/>
  <c r="AC15" i="1"/>
  <c r="AD15" i="1" s="1"/>
  <c r="AI15" i="1" s="1"/>
  <c r="AF14" i="1"/>
  <c r="AE14" i="1"/>
  <c r="AH14" i="1" s="1"/>
  <c r="AC14" i="1"/>
  <c r="AD14" i="1" s="1"/>
  <c r="AI14" i="1" s="1"/>
  <c r="AF13" i="1"/>
  <c r="AE13" i="1"/>
  <c r="AH13" i="1" s="1"/>
  <c r="AD13" i="1"/>
  <c r="AC13" i="1"/>
  <c r="AH12" i="1"/>
  <c r="AF12" i="1"/>
  <c r="AE12" i="1"/>
  <c r="AD12" i="1"/>
  <c r="AC12" i="1"/>
  <c r="AH11" i="1"/>
  <c r="AF11" i="1"/>
  <c r="AE11" i="1"/>
  <c r="AC11" i="1"/>
  <c r="AD11" i="1" s="1"/>
  <c r="AI11" i="1" s="1"/>
  <c r="AF10" i="1"/>
  <c r="AE10" i="1"/>
  <c r="AH10" i="1" s="1"/>
  <c r="AC10" i="1"/>
  <c r="AD10" i="1" s="1"/>
  <c r="AI10" i="1" s="1"/>
  <c r="AF9" i="1"/>
  <c r="AE9" i="1"/>
  <c r="AH9" i="1" s="1"/>
  <c r="AC9" i="1"/>
  <c r="AD9" i="1" s="1"/>
  <c r="AH8" i="1"/>
  <c r="AF8" i="1"/>
  <c r="AE8" i="1"/>
  <c r="AD8" i="1"/>
  <c r="AC8" i="1"/>
  <c r="AH7" i="1"/>
  <c r="AF7" i="1"/>
  <c r="AE7" i="1"/>
  <c r="AC7" i="1"/>
  <c r="AD7" i="1" s="1"/>
  <c r="AF6" i="1"/>
  <c r="AE6" i="1"/>
  <c r="AH6" i="1" s="1"/>
  <c r="AC6" i="1"/>
  <c r="AD6" i="1" s="1"/>
  <c r="AF5" i="1"/>
  <c r="AE5" i="1"/>
  <c r="AH5" i="1" s="1"/>
  <c r="AC5" i="1"/>
  <c r="AD5" i="1" s="1"/>
  <c r="AH4" i="1"/>
  <c r="AF4" i="1"/>
  <c r="AE4" i="1"/>
  <c r="AD4" i="1"/>
  <c r="AI4" i="1" s="1"/>
  <c r="AC4" i="1"/>
  <c r="AH3" i="1"/>
  <c r="AF3" i="1"/>
  <c r="AE3" i="1"/>
  <c r="AC3" i="1"/>
  <c r="AD3" i="1" s="1"/>
  <c r="AF2" i="1"/>
  <c r="AE2" i="1"/>
  <c r="AC2" i="1"/>
  <c r="AD2" i="1" s="1"/>
  <c r="AK11" i="1" l="1"/>
  <c r="AK15" i="1"/>
  <c r="AK18" i="1"/>
  <c r="AK10" i="1"/>
  <c r="AK17" i="1"/>
  <c r="AK4" i="1"/>
  <c r="AK14" i="1"/>
  <c r="AI5" i="1"/>
  <c r="AI7" i="1"/>
  <c r="AI12" i="1"/>
  <c r="AI16" i="1"/>
  <c r="AI3" i="1"/>
  <c r="AI6" i="1"/>
  <c r="AI8" i="1"/>
  <c r="AI9" i="1"/>
  <c r="AI13" i="1"/>
  <c r="AK13" i="1" l="1"/>
  <c r="AK5" i="1"/>
  <c r="AK9" i="1"/>
  <c r="AK6" i="1"/>
  <c r="AK7" i="1"/>
  <c r="AK3" i="1"/>
  <c r="AK16" i="1"/>
  <c r="AK8" i="1"/>
  <c r="AK12" i="1"/>
  <c r="AY2" i="1"/>
  <c r="AM18" i="1" l="1"/>
  <c r="AL18" i="1"/>
  <c r="AT18" i="1" s="1"/>
  <c r="AY18" i="1" s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T12" i="1" s="1"/>
  <c r="AY12" i="1" s="1"/>
  <c r="AM11" i="1"/>
  <c r="AL11" i="1"/>
  <c r="AM10" i="1"/>
  <c r="AL10" i="1"/>
  <c r="AM9" i="1"/>
  <c r="AL9" i="1"/>
  <c r="AM8" i="1"/>
  <c r="AL8" i="1"/>
  <c r="AM7" i="1"/>
  <c r="AL7" i="1"/>
  <c r="AM6" i="1"/>
  <c r="AL6" i="1"/>
  <c r="AT6" i="1" s="1"/>
  <c r="AY6" i="1" s="1"/>
  <c r="AM5" i="1"/>
  <c r="AL5" i="1"/>
  <c r="AM4" i="1"/>
  <c r="AL4" i="1"/>
  <c r="AM3" i="1"/>
  <c r="AL3" i="1"/>
  <c r="AO2" i="1"/>
  <c r="AM2" i="1"/>
  <c r="AL2" i="1"/>
  <c r="AT8" i="1" l="1"/>
  <c r="AY8" i="1" s="1"/>
  <c r="AT10" i="1"/>
  <c r="AY10" i="1" s="1"/>
  <c r="AT16" i="1"/>
  <c r="AY16" i="1" s="1"/>
  <c r="AT4" i="1"/>
  <c r="AY4" i="1" s="1"/>
  <c r="AT14" i="1"/>
  <c r="AY14" i="1" s="1"/>
  <c r="AT11" i="1"/>
  <c r="AY11" i="1" s="1"/>
  <c r="AT13" i="1"/>
  <c r="AY13" i="1" s="1"/>
  <c r="AT3" i="1"/>
  <c r="AY3" i="1" s="1"/>
  <c r="AT7" i="1"/>
  <c r="AY7" i="1" s="1"/>
  <c r="AT17" i="1"/>
  <c r="AY17" i="1" s="1"/>
  <c r="AT5" i="1"/>
  <c r="AY5" i="1" s="1"/>
  <c r="AT9" i="1"/>
  <c r="AY9" i="1" s="1"/>
  <c r="AT15" i="1"/>
  <c r="AY15" i="1" s="1"/>
  <c r="AP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O3" i="1" l="1"/>
  <c r="AU3" i="1" s="1"/>
  <c r="AV3" i="1" s="1"/>
  <c r="AO9" i="1"/>
  <c r="AU9" i="1" s="1"/>
  <c r="AO8" i="1"/>
  <c r="AU8" i="1" s="1"/>
  <c r="AO13" i="1"/>
  <c r="AU13" i="1" s="1"/>
  <c r="AW3" i="1" l="1"/>
  <c r="AX3" i="1" s="1"/>
  <c r="AW9" i="1"/>
  <c r="AW13" i="1"/>
  <c r="AW8" i="1"/>
  <c r="AO6" i="1"/>
  <c r="AU6" i="1" s="1"/>
  <c r="AO12" i="1"/>
  <c r="AW12" i="1" s="1"/>
  <c r="AO14" i="1"/>
  <c r="AU14" i="1" s="1"/>
  <c r="AO7" i="1"/>
  <c r="AU7" i="1" s="1"/>
  <c r="AO16" i="1"/>
  <c r="AU16" i="1" s="1"/>
  <c r="AO11" i="1"/>
  <c r="AU11" i="1" s="1"/>
  <c r="AO18" i="1"/>
  <c r="AU18" i="1" s="1"/>
  <c r="AO17" i="1"/>
  <c r="AU17" i="1" s="1"/>
  <c r="AO4" i="1"/>
  <c r="AU4" i="1" s="1"/>
  <c r="AV4" i="1" s="1"/>
  <c r="AO15" i="1"/>
  <c r="AW15" i="1" s="1"/>
  <c r="AW7" i="1" l="1"/>
  <c r="AW6" i="1"/>
  <c r="AW4" i="1"/>
  <c r="AX4" i="1" s="1"/>
  <c r="AU15" i="1"/>
  <c r="AO5" i="1"/>
  <c r="AW5" i="1" s="1"/>
  <c r="AO10" i="1"/>
  <c r="AW10" i="1" s="1"/>
  <c r="AW18" i="1"/>
  <c r="AW11" i="1"/>
  <c r="AW16" i="1"/>
  <c r="AU12" i="1"/>
  <c r="AW17" i="1"/>
  <c r="AW14" i="1"/>
  <c r="AU10" i="1" l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U5" i="1"/>
  <c r="AV5" i="1" s="1"/>
  <c r="AV6" i="1" s="1"/>
  <c r="AV7" i="1" s="1"/>
  <c r="AV8" i="1" s="1"/>
  <c r="AV9" i="1" s="1"/>
  <c r="AV10" i="1" l="1"/>
  <c r="AV11" i="1" s="1"/>
  <c r="AV12" i="1" s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<sst xmlns="http://schemas.openxmlformats.org/spreadsheetml/2006/main" count="51" uniqueCount="51">
  <si>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</si>
  <si>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</si>
  <si>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</si>
  <si>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</si>
  <si>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</si>
  <si>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</si>
  <si>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</si>
  <si>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</si>
  <si>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</si>
  <si>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</si>
  <si>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</si>
  <si>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</si>
  <si>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</si>
  <si>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</si>
  <si>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</si>
  <si>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</si>
  <si>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</si>
  <si>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</si>
  <si>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</si>
  <si>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</si>
  <si>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</si>
  <si>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</si>
  <si>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</si>
  <si>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</si>
  <si>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</si>
  <si>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</si>
  <si>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</si>
  <si>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</si>
  <si>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</si>
  <si>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</si>
  <si>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</si>
  <si>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</si>
  <si>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</si>
  <si>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</si>
  <si>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</si>
  <si>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</si>
  <si>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</si>
  <si>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</si>
  <si>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</si>
  <si>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</si>
  <si>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</si>
  <si>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</si>
  <si>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</si>
  <si>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</si>
  <si>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</si>
  <si>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</si>
  <si>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</si>
  <si>
    <t>dratio-M</t>
    <phoneticPr fontId="1"/>
  </si>
  <si>
    <t>dratio_pred</t>
    <phoneticPr fontId="1"/>
  </si>
  <si>
    <t>dev/deq-ratioF</t>
    <phoneticPr fontId="1"/>
  </si>
  <si>
    <t>dev/deq_pred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</si>
</sst>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tabSelected="1" topLeftCell="M1" zoomScale="55" zoomScaleNormal="55" workbookViewId="0">
      <selection activeCell="AB2" sqref="AB2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29" max="30" width="8.88671875" style="2"/>
    <col min="31" max="31" width="13.109375" style="2" bestFit="1" customWidth="1"/>
    <col min="32" max="32" width="13.109375" style="2" customWidth="1"/>
    <col min="33" max="35" width="8.88671875" style="2"/>
    <col min="36" max="37" width="12.88671875" style="2" customWidth="1"/>
    <col min="40" max="40" width="8.88671875" style="2"/>
    <col min="42" max="42" width="12.77734375" bestFit="1" customWidth="1"/>
    <col min="43" max="43" width="12.77734375" style="2" customWidth="1"/>
    <col min="44" max="45" width="10.44140625" style="2" customWidth="1"/>
    <col min="47" max="47" width="12.44140625" customWidth="1"/>
    <col min="48" max="48" width="11.21875" customWidth="1"/>
    <col min="51" max="51" width="13.33203125" style="2" customWidth="1"/>
    <col min="52" max="1030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38</v>
      </c>
      <c r="AD1" s="2" t="s">
        <v>39</v>
      </c>
      <c r="AE1" s="4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50</v>
      </c>
      <c r="AK1" s="2" t="s">
        <v>49</v>
      </c>
      <c r="AL1" t="s">
        <v>28</v>
      </c>
      <c r="AM1" t="s">
        <v>29</v>
      </c>
      <c r="AN1" s="2" t="s">
        <v>46</v>
      </c>
      <c r="AO1" t="s">
        <v>30</v>
      </c>
      <c r="AP1" t="s">
        <v>31</v>
      </c>
      <c r="AQ1" s="2" t="s">
        <v>45</v>
      </c>
      <c r="AR1" s="2" t="s">
        <v>47</v>
      </c>
      <c r="AS1" s="2" t="s">
        <v>48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s="2" t="s">
        <v>37</v>
      </c>
    </row>
    <row r="2" spans="1:51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 s="2">
        <f>1.34 *((AL2/100000)^0.3-(2594/100000)^0.3)</f>
        <v>-1.9765021816098051E-3</v>
      </c>
      <c r="AD2" s="2">
        <f>AB2-AC2</f>
        <v>1.976499304910926E-3</v>
      </c>
      <c r="AE2" s="4">
        <f>P2-AB2/3</f>
        <v>9.588996263687477E-10</v>
      </c>
      <c r="AF2" s="2">
        <f t="shared" ref="AF2:AF18" si="1">AB2-P2/2</f>
        <v>-2.8766988791062431E-9</v>
      </c>
      <c r="AL2">
        <f t="shared" ref="AL2:AL18" si="2">(X2+Y2+Z2)/3</f>
        <v>2556.0498433166663</v>
      </c>
      <c r="AM2">
        <f t="shared" ref="AM2:AM18" si="3">Z2-(Y2+X2)/2</f>
        <v>3423.5295013549999</v>
      </c>
      <c r="AN2" s="3">
        <f>(-2*AJ2-3)/(-2*AJ2+6)</f>
        <v>-0.5</v>
      </c>
      <c r="AO2">
        <f t="shared" ref="AO2:AO18" si="4">1/(2+AN2*AT2-2*0.33*(1+AN2+AT2))</f>
        <v>0.5988023952095809</v>
      </c>
      <c r="AP2" s="1" t="e">
        <f>3*(1-2*0.33)*(AL2-AL1)/(AC2-AC1)</f>
        <v>#VALUE!</v>
      </c>
      <c r="AQ2" s="2">
        <f>AM2/AL2</f>
        <v>1.3393829194319284</v>
      </c>
      <c r="AR2" s="2">
        <f>-1.386/(AE2+1.27)+0.03463</f>
        <v>-1.0567085818531621</v>
      </c>
      <c r="AS2" s="2">
        <f>1.35*(AL2/3255000)^-0.0723-1.386/(AE2+1.27)+0.03463</f>
        <v>1.2070178591333387</v>
      </c>
      <c r="AV2">
        <v>0</v>
      </c>
      <c r="AX2">
        <v>0</v>
      </c>
      <c r="AY2" s="2">
        <f>(AT2*X2-4*X2*(1-0.01*P2-2*0.01*AF2)*(0.08/0.4)/(-0.08/0.4*0.01*P2-(2*0.08/0.4+3)*0.01*AF2+0.08/0.4+1))/1000</f>
        <v>-0.95579557395708714</v>
      </c>
    </row>
    <row r="3" spans="1:51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2">
        <f t="shared" ref="AC3:AC18" si="5">1.34 *((AL3/100000)^0.3-(2594/100000)^0.3)</f>
        <v>0.37815519616697812</v>
      </c>
      <c r="AD3" s="2">
        <f t="shared" ref="AD3:AD18" si="6">AB3-AC3</f>
        <v>4.6401803741909053E-2</v>
      </c>
      <c r="AE3" s="4">
        <f t="shared" ref="AE3:AE18" si="7">P3-AB3/3</f>
        <v>0.86439544855037098</v>
      </c>
      <c r="AF3" s="2">
        <f t="shared" si="1"/>
        <v>-7.8400224351112824E-2</v>
      </c>
      <c r="AG3" s="3">
        <f t="shared" ref="AG3:AH18" si="8">AD3-AD2</f>
        <v>4.4425304436998131E-2</v>
      </c>
      <c r="AH3" s="3">
        <f t="shared" si="8"/>
        <v>0.86439544759147136</v>
      </c>
      <c r="AI3" s="2">
        <f t="shared" ref="AI3:AI18" si="9">-AG3/AH3</f>
        <v>-5.1394653408672643E-2</v>
      </c>
      <c r="AJ3" s="2">
        <f>-(1.35-(1.35*(AL3/3255000)^-0.0723))+0.2354+1.382*AR3</f>
        <v>-1.2928989089855514E-2</v>
      </c>
      <c r="AK3" s="2">
        <f>AI3+(1.35-(1.35*(AL3/3255000)^-0.0723))</f>
        <v>-0.65262833329556669</v>
      </c>
      <c r="AL3" s="1">
        <f t="shared" si="2"/>
        <v>19947.490459600001</v>
      </c>
      <c r="AM3" s="1">
        <f t="shared" si="3"/>
        <v>26990.528974650002</v>
      </c>
      <c r="AN3" s="3">
        <f>(-2*AJ3-3)/(-2*AJ3+6)</f>
        <v>-0.49356324569712429</v>
      </c>
      <c r="AO3" s="1">
        <f t="shared" si="4"/>
        <v>-0.42899156719796372</v>
      </c>
      <c r="AP3" s="5">
        <v>38627.352818162799</v>
      </c>
      <c r="AQ3" s="2">
        <f>AM3/AL3</f>
        <v>1.3530789263599041</v>
      </c>
      <c r="AR3" s="2">
        <f t="shared" ref="AR3:AR18" si="10">-1.386/(AE3+1.27)+0.03463</f>
        <v>-0.61473420331168571</v>
      </c>
      <c r="AS3" s="2">
        <f t="shared" ref="AS3:AS18" si="11">1.35*(AL3/3255000)^-0.0723-1.386/(AE3+1.27)+0.03463</f>
        <v>1.3364994765752083</v>
      </c>
      <c r="AT3" s="1">
        <f>(2*AQ3+3)/(3-AQ3)</f>
        <v>3.464742751823445</v>
      </c>
      <c r="AU3" s="1">
        <f>(1+2*AN3)*(AL3-AL2)*(1-AQ3/3)/(3*AO3*AP3*AN3)</f>
        <v>5.0092908674774219E-3</v>
      </c>
      <c r="AV3" s="1">
        <f>(AV2+AU3)</f>
        <v>5.0092908674774219E-3</v>
      </c>
      <c r="AW3" s="1">
        <f>2*(1-AN3)*(AL3-AL2)*(1-AQ3/3)/(9*AO3*AP3*AN3)</f>
        <v>0.38744644555450292</v>
      </c>
      <c r="AX3" s="1">
        <f>AX2+AW3</f>
        <v>0.38744644555450292</v>
      </c>
      <c r="AY3" s="2">
        <f t="shared" ref="AY3:AY18" si="12">(AT3*X3-4*X3*(1-0.01*P3-2*0.01*AF3)*(0.08/0.4)/(-0.08/0.4*0.01*P3-(2*0.08/0.4+3)*0.01*AF3+0.08/0.4+1))/1000</f>
        <v>31.048885324486896</v>
      </c>
    </row>
    <row r="4" spans="1:51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 s="2">
        <f t="shared" si="5"/>
        <v>0.64894857499996228</v>
      </c>
      <c r="AD4" s="2">
        <f t="shared" si="6"/>
        <v>-0.11171775578605481</v>
      </c>
      <c r="AE4" s="4">
        <f t="shared" si="7"/>
        <v>1.8270880839220307</v>
      </c>
      <c r="AF4" s="2">
        <f t="shared" si="1"/>
        <v>-0.46585169261609249</v>
      </c>
      <c r="AG4" s="3">
        <f t="shared" si="8"/>
        <v>-0.15811955952796386</v>
      </c>
      <c r="AH4" s="3">
        <f t="shared" si="8"/>
        <v>0.96269263537165972</v>
      </c>
      <c r="AI4" s="2">
        <f t="shared" si="9"/>
        <v>0.16424718930868293</v>
      </c>
      <c r="AJ4" s="2">
        <f t="shared" ref="AJ4:AJ18" si="13">-(1.35-(1.35*(AL4/3255000)^-0.0723))+0.2354+1.382*AR4</f>
        <v>0.13716108102294489</v>
      </c>
      <c r="AK4" s="2">
        <f t="shared" ref="AK4:AK18" si="14">AI4+(1.35-(1.35*(AL4/3255000)^-0.0723))</f>
        <v>-0.30812391846028003</v>
      </c>
      <c r="AL4">
        <f t="shared" si="2"/>
        <v>51321.077509900002</v>
      </c>
      <c r="AM4">
        <f t="shared" si="3"/>
        <v>72940.740784349997</v>
      </c>
      <c r="AN4" s="3">
        <f t="shared" ref="AN4:AN18" si="15">(-2*AJ4-3)/(-2*AJ4+6)</f>
        <v>-0.5718662933393166</v>
      </c>
      <c r="AO4">
        <f t="shared" si="4"/>
        <v>-0.3519381325233058</v>
      </c>
      <c r="AP4" s="5">
        <v>38627.352818162799</v>
      </c>
      <c r="AQ4" s="2">
        <f t="shared" ref="AQ4:AQ18" si="16">AM4/AL4</f>
        <v>1.421262848003912</v>
      </c>
      <c r="AR4" s="2">
        <f t="shared" si="10"/>
        <v>-0.41288713946889882</v>
      </c>
      <c r="AS4" s="2">
        <f t="shared" si="11"/>
        <v>1.4094839683000642</v>
      </c>
      <c r="AT4">
        <f t="shared" ref="AT4:AT18" si="17">(2*AQ4+3)/(3-AQ4)</f>
        <v>3.7007589823428071</v>
      </c>
      <c r="AU4" s="1">
        <f t="shared" ref="AU4:AU18" si="18">(1+2*AN4)*(AL4-AL3)*(1-AQ4/3)/(3*AO4*AP4*AN4)</f>
        <v>-0.10174919130131072</v>
      </c>
      <c r="AV4">
        <f t="shared" ref="AV4:AV18" si="19">AV3+AU4</f>
        <v>-9.6739900433833292E-2</v>
      </c>
      <c r="AW4" s="1">
        <f t="shared" ref="AW4:AW18" si="20">2*(1-AN4)*(AL4-AL3)*(1-AQ4/3)/(9*AO4*AP4*AN4)</f>
        <v>0.74182261135933891</v>
      </c>
      <c r="AX4">
        <f>AX3+AW4</f>
        <v>1.1292690569138419</v>
      </c>
      <c r="AY4" s="2">
        <f t="shared" si="12"/>
        <v>83.878038367314915</v>
      </c>
    </row>
    <row r="5" spans="1:51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 s="2">
        <f t="shared" si="5"/>
        <v>0.85304626901129565</v>
      </c>
      <c r="AD5" s="2">
        <f t="shared" si="6"/>
        <v>-0.27467776220035112</v>
      </c>
      <c r="AE5" s="4">
        <f t="shared" si="7"/>
        <v>2.8131835652496848</v>
      </c>
      <c r="AF5" s="2">
        <f t="shared" si="1"/>
        <v>-0.92461802694905537</v>
      </c>
      <c r="AG5" s="3">
        <f t="shared" si="8"/>
        <v>-0.16296000641429631</v>
      </c>
      <c r="AH5" s="3">
        <f t="shared" si="8"/>
        <v>0.98609548132765412</v>
      </c>
      <c r="AI5" s="2">
        <f t="shared" si="9"/>
        <v>0.16525783709594841</v>
      </c>
      <c r="AJ5" s="2">
        <f t="shared" si="13"/>
        <v>0.21310133756212912</v>
      </c>
      <c r="AK5" s="2">
        <f t="shared" si="14"/>
        <v>-0.23369233205721099</v>
      </c>
      <c r="AL5">
        <f t="shared" si="2"/>
        <v>90638.674862666681</v>
      </c>
      <c r="AM5">
        <f t="shared" si="3"/>
        <v>131416.95121849998</v>
      </c>
      <c r="AN5" s="3">
        <f t="shared" si="15"/>
        <v>-0.6146981089235497</v>
      </c>
      <c r="AO5">
        <f t="shared" si="4"/>
        <v>-0.32196837616875357</v>
      </c>
      <c r="AP5" s="5">
        <v>38627.352818162799</v>
      </c>
      <c r="AQ5" s="2">
        <f t="shared" si="16"/>
        <v>1.4498992998035272</v>
      </c>
      <c r="AR5" s="2">
        <f t="shared" si="10"/>
        <v>-0.3048110214117441</v>
      </c>
      <c r="AS5" s="2">
        <f t="shared" si="11"/>
        <v>1.4441391477414154</v>
      </c>
      <c r="AT5">
        <f t="shared" si="17"/>
        <v>3.8060744046236894</v>
      </c>
      <c r="AU5" s="1">
        <f t="shared" si="18"/>
        <v>-0.20319854146930103</v>
      </c>
      <c r="AV5">
        <f t="shared" si="19"/>
        <v>-0.29993844190313435</v>
      </c>
      <c r="AW5" s="1">
        <f t="shared" si="20"/>
        <v>0.95353010822871531</v>
      </c>
      <c r="AX5">
        <f>AX4+AW5</f>
        <v>2.082799165142557</v>
      </c>
      <c r="AY5" s="2">
        <f t="shared" si="12"/>
        <v>151.60234099951631</v>
      </c>
    </row>
    <row r="6" spans="1:51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 s="2">
        <f t="shared" si="5"/>
        <v>1.0207434038263898</v>
      </c>
      <c r="AD6" s="2">
        <f t="shared" si="6"/>
        <v>-0.67004297600892682</v>
      </c>
      <c r="AE6" s="4">
        <f t="shared" si="7"/>
        <v>3.8888826306841788</v>
      </c>
      <c r="AF6" s="2">
        <f t="shared" si="1"/>
        <v>-1.652190958827537</v>
      </c>
      <c r="AG6" s="3">
        <f t="shared" si="8"/>
        <v>-0.3953652138085757</v>
      </c>
      <c r="AH6" s="3">
        <f t="shared" si="8"/>
        <v>1.075699065434494</v>
      </c>
      <c r="AI6" s="2">
        <f t="shared" si="9"/>
        <v>0.36754258371404336</v>
      </c>
      <c r="AJ6" s="2">
        <f t="shared" si="13"/>
        <v>0.26055515659463535</v>
      </c>
      <c r="AK6" s="2">
        <f t="shared" si="14"/>
        <v>1.8954057987516482E-2</v>
      </c>
      <c r="AL6">
        <f t="shared" si="2"/>
        <v>135775.63518106667</v>
      </c>
      <c r="AM6">
        <f t="shared" si="3"/>
        <v>199552.3578074</v>
      </c>
      <c r="AN6" s="3">
        <f t="shared" si="15"/>
        <v>-0.64266859062076032</v>
      </c>
      <c r="AO6">
        <f t="shared" si="4"/>
        <v>-0.30377935487388319</v>
      </c>
      <c r="AP6" s="5">
        <v>38627.352818162799</v>
      </c>
      <c r="AQ6" s="2">
        <f t="shared" si="16"/>
        <v>1.4697214087143282</v>
      </c>
      <c r="AR6" s="2">
        <f t="shared" si="10"/>
        <v>-0.23403282860484198</v>
      </c>
      <c r="AS6" s="2">
        <f t="shared" si="11"/>
        <v>1.4645556971216849</v>
      </c>
      <c r="AT6">
        <f t="shared" si="17"/>
        <v>3.8812820431857453</v>
      </c>
      <c r="AU6" s="1">
        <f t="shared" si="18"/>
        <v>-0.29038781681411774</v>
      </c>
      <c r="AV6">
        <f t="shared" si="19"/>
        <v>-0.59032625871725208</v>
      </c>
      <c r="AW6" s="1">
        <f t="shared" si="20"/>
        <v>1.1144965258388471</v>
      </c>
      <c r="AX6">
        <f t="shared" ref="AX6:AX18" si="21">AX5+AW6</f>
        <v>3.1972956909814041</v>
      </c>
      <c r="AY6" s="2">
        <f t="shared" si="12"/>
        <v>230.65721129774403</v>
      </c>
    </row>
    <row r="7" spans="1:51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 s="2">
        <f t="shared" si="5"/>
        <v>1.1561091253948397</v>
      </c>
      <c r="AD7" s="2">
        <f t="shared" si="6"/>
        <v>-0.95610919056450916</v>
      </c>
      <c r="AE7" s="4">
        <f t="shared" si="7"/>
        <v>4.9384663104565565</v>
      </c>
      <c r="AF7" s="2">
        <f t="shared" si="1"/>
        <v>-2.3025665428696693</v>
      </c>
      <c r="AG7" s="3">
        <f t="shared" si="8"/>
        <v>-0.28606621455558234</v>
      </c>
      <c r="AH7" s="3">
        <f t="shared" si="8"/>
        <v>1.0495836797723777</v>
      </c>
      <c r="AI7" s="2">
        <f t="shared" si="9"/>
        <v>0.27255207952320798</v>
      </c>
      <c r="AJ7" s="2">
        <f t="shared" si="13"/>
        <v>0.28761602241634676</v>
      </c>
      <c r="AK7" s="2">
        <f t="shared" si="14"/>
        <v>-4.032785581487891E-2</v>
      </c>
      <c r="AL7">
        <f t="shared" si="2"/>
        <v>182157.4419312333</v>
      </c>
      <c r="AM7">
        <f t="shared" si="3"/>
        <v>269986.16568114999</v>
      </c>
      <c r="AN7" s="3">
        <f t="shared" si="15"/>
        <v>-0.65905713836610169</v>
      </c>
      <c r="AO7">
        <f t="shared" si="4"/>
        <v>-0.29340824324090536</v>
      </c>
      <c r="AP7" s="5">
        <v>38627.352818162799</v>
      </c>
      <c r="AQ7" s="2">
        <f t="shared" si="16"/>
        <v>1.4821583066755686</v>
      </c>
      <c r="AR7" s="2">
        <f t="shared" si="10"/>
        <v>-0.18861354046435613</v>
      </c>
      <c r="AS7" s="2">
        <f t="shared" si="11"/>
        <v>1.4742663948737307</v>
      </c>
      <c r="AT7">
        <f t="shared" si="17"/>
        <v>3.9294721179307417</v>
      </c>
      <c r="AU7" s="1">
        <f t="shared" si="18"/>
        <v>-0.33313822343393051</v>
      </c>
      <c r="AV7">
        <f t="shared" si="19"/>
        <v>-0.9234644821511826</v>
      </c>
      <c r="AW7" s="1">
        <f t="shared" si="20"/>
        <v>1.1582742179491192</v>
      </c>
      <c r="AX7">
        <f t="shared" si="21"/>
        <v>4.3555699089305229</v>
      </c>
      <c r="AY7" s="2">
        <f t="shared" si="12"/>
        <v>312.06306622211565</v>
      </c>
    </row>
    <row r="8" spans="1:51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 s="2">
        <f t="shared" si="5"/>
        <v>1.2739837410670807</v>
      </c>
      <c r="AD8" s="2">
        <f t="shared" si="6"/>
        <v>-1.3807634669284308</v>
      </c>
      <c r="AE8" s="4">
        <f t="shared" si="7"/>
        <v>6.0396844916037837</v>
      </c>
      <c r="AF8" s="2">
        <f t="shared" si="1"/>
        <v>-3.1088253506863501</v>
      </c>
      <c r="AG8" s="3">
        <f t="shared" si="8"/>
        <v>-0.42465427636392161</v>
      </c>
      <c r="AH8" s="3">
        <f t="shared" si="8"/>
        <v>1.1012181811472272</v>
      </c>
      <c r="AI8" s="2">
        <f t="shared" si="9"/>
        <v>0.38562228960070855</v>
      </c>
      <c r="AJ8" s="2">
        <f t="shared" si="13"/>
        <v>0.30592044667071117</v>
      </c>
      <c r="AK8" s="2">
        <f t="shared" si="14"/>
        <v>0.10091745549064901</v>
      </c>
      <c r="AL8">
        <f t="shared" si="2"/>
        <v>230725.84384566665</v>
      </c>
      <c r="AM8">
        <f t="shared" si="3"/>
        <v>343143.63679850003</v>
      </c>
      <c r="AN8" s="3">
        <f t="shared" si="15"/>
        <v>-0.67032929463385416</v>
      </c>
      <c r="AO8">
        <f t="shared" si="4"/>
        <v>-0.28805590302797707</v>
      </c>
      <c r="AP8" s="5">
        <v>38627.352818162799</v>
      </c>
      <c r="AQ8" s="2">
        <f t="shared" si="16"/>
        <v>1.4872353745860825</v>
      </c>
      <c r="AR8" s="2">
        <f t="shared" si="10"/>
        <v>-0.15498146703281362</v>
      </c>
      <c r="AS8" s="2">
        <f t="shared" si="11"/>
        <v>1.4797233670772458</v>
      </c>
      <c r="AT8">
        <f t="shared" si="17"/>
        <v>3.9493723271969357</v>
      </c>
      <c r="AU8" s="1">
        <f t="shared" si="18"/>
        <v>-0.37285681299644619</v>
      </c>
      <c r="AV8">
        <f t="shared" si="19"/>
        <v>-1.2963212951476288</v>
      </c>
      <c r="AW8" s="1">
        <f t="shared" si="20"/>
        <v>1.2188031792388974</v>
      </c>
      <c r="AX8">
        <f t="shared" si="21"/>
        <v>5.5743730881694198</v>
      </c>
      <c r="AY8" s="2">
        <f t="shared" si="12"/>
        <v>396.30829648304172</v>
      </c>
    </row>
    <row r="9" spans="1:51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 s="2">
        <f t="shared" si="5"/>
        <v>1.3767389866898236</v>
      </c>
      <c r="AD9" s="2">
        <f t="shared" si="6"/>
        <v>-1.716867345426226</v>
      </c>
      <c r="AE9" s="4">
        <f t="shared" si="7"/>
        <v>7.1192576157988006</v>
      </c>
      <c r="AF9" s="2">
        <f t="shared" si="1"/>
        <v>-3.8430691068464022</v>
      </c>
      <c r="AG9" s="3">
        <f t="shared" si="8"/>
        <v>-0.33610387849779522</v>
      </c>
      <c r="AH9" s="3">
        <f t="shared" si="8"/>
        <v>1.0795731241950168</v>
      </c>
      <c r="AI9" s="2">
        <f t="shared" si="9"/>
        <v>0.31133034989955954</v>
      </c>
      <c r="AJ9" s="2">
        <f t="shared" si="13"/>
        <v>0.3169663317101642</v>
      </c>
      <c r="AK9" s="2">
        <f t="shared" si="14"/>
        <v>4.9300687410046007E-2</v>
      </c>
      <c r="AL9">
        <f t="shared" si="2"/>
        <v>279898.81311533332</v>
      </c>
      <c r="AM9">
        <f t="shared" si="3"/>
        <v>416368.13751550001</v>
      </c>
      <c r="AN9" s="3">
        <f t="shared" si="15"/>
        <v>-0.67720593788459515</v>
      </c>
      <c r="AO9">
        <f t="shared" si="4"/>
        <v>-0.28604849626521334</v>
      </c>
      <c r="AP9" s="5">
        <v>38627.352818162799</v>
      </c>
      <c r="AQ9" s="2">
        <f t="shared" si="16"/>
        <v>1.4875666419633369</v>
      </c>
      <c r="AR9" s="2">
        <f t="shared" si="10"/>
        <v>-0.13058128131646116</v>
      </c>
      <c r="AS9" s="2">
        <f t="shared" si="11"/>
        <v>1.4814483811730523</v>
      </c>
      <c r="AT9">
        <f t="shared" si="17"/>
        <v>3.950675414672935</v>
      </c>
      <c r="AU9" s="1">
        <f t="shared" si="18"/>
        <v>-0.39139300960405143</v>
      </c>
      <c r="AV9">
        <f t="shared" si="19"/>
        <v>-1.6877143047516803</v>
      </c>
      <c r="AW9" s="1">
        <f t="shared" si="20"/>
        <v>1.2348094117514776</v>
      </c>
      <c r="AX9">
        <f t="shared" si="21"/>
        <v>6.8091824999208974</v>
      </c>
      <c r="AY9" s="2">
        <f t="shared" si="12"/>
        <v>480.40795615833036</v>
      </c>
    </row>
    <row r="10" spans="1:51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 s="2">
        <f t="shared" si="5"/>
        <v>1.467011534629955</v>
      </c>
      <c r="AD10" s="2">
        <f t="shared" si="6"/>
        <v>-2.1638823268225158</v>
      </c>
      <c r="AE10" s="4">
        <f t="shared" si="7"/>
        <v>8.2334755863341869</v>
      </c>
      <c r="AF10" s="2">
        <f t="shared" si="1"/>
        <v>-4.6974634533275612</v>
      </c>
      <c r="AG10" s="3">
        <f t="shared" si="8"/>
        <v>-0.44701498139628981</v>
      </c>
      <c r="AH10" s="3">
        <f t="shared" si="8"/>
        <v>1.1142179705353863</v>
      </c>
      <c r="AI10" s="2">
        <f t="shared" si="9"/>
        <v>0.40119168171511116</v>
      </c>
      <c r="AJ10" s="2">
        <f t="shared" si="13"/>
        <v>0.32508510830967652</v>
      </c>
      <c r="AK10" s="2">
        <f t="shared" si="14"/>
        <v>0.15781244541759759</v>
      </c>
      <c r="AL10">
        <f t="shared" si="2"/>
        <v>328777.82239633333</v>
      </c>
      <c r="AM10">
        <f t="shared" si="3"/>
        <v>488807.77019649994</v>
      </c>
      <c r="AN10" s="3">
        <f t="shared" si="15"/>
        <v>-0.68229651492065768</v>
      </c>
      <c r="AO10">
        <f t="shared" si="4"/>
        <v>-0.28503761272927297</v>
      </c>
      <c r="AP10" s="5">
        <v>38627.352818162799</v>
      </c>
      <c r="AQ10" s="2">
        <f t="shared" si="16"/>
        <v>1.4867419177904724</v>
      </c>
      <c r="AR10" s="2">
        <f t="shared" si="10"/>
        <v>-0.11121138059901381</v>
      </c>
      <c r="AS10" s="2">
        <f t="shared" si="11"/>
        <v>1.4821678556984998</v>
      </c>
      <c r="AT10">
        <f t="shared" si="17"/>
        <v>3.9474323023994584</v>
      </c>
      <c r="AU10" s="1">
        <f t="shared" si="18"/>
        <v>-0.39886963678354292</v>
      </c>
      <c r="AV10">
        <f t="shared" si="19"/>
        <v>-2.0865839415352232</v>
      </c>
      <c r="AW10" s="1">
        <f t="shared" si="20"/>
        <v>1.2269698813874286</v>
      </c>
      <c r="AX10">
        <f t="shared" si="21"/>
        <v>8.0361523813083267</v>
      </c>
      <c r="AY10" s="2">
        <f t="shared" si="12"/>
        <v>564.33125013541826</v>
      </c>
    </row>
    <row r="11" spans="1:51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 s="2">
        <f t="shared" si="5"/>
        <v>1.5443363891529516</v>
      </c>
      <c r="AD11" s="2">
        <f t="shared" si="6"/>
        <v>-2.6010577264068924</v>
      </c>
      <c r="AE11" s="4">
        <f t="shared" si="7"/>
        <v>9.3529214808213137</v>
      </c>
      <c r="AF11" s="2">
        <f t="shared" si="1"/>
        <v>-5.557061854788941</v>
      </c>
      <c r="AG11" s="3">
        <f t="shared" si="8"/>
        <v>-0.43717539958437657</v>
      </c>
      <c r="AH11" s="3">
        <f t="shared" si="8"/>
        <v>1.1194458944871268</v>
      </c>
      <c r="AI11" s="2">
        <f t="shared" si="9"/>
        <v>0.39052838706837911</v>
      </c>
      <c r="AJ11" s="2">
        <f t="shared" si="13"/>
        <v>0.33119663226499868</v>
      </c>
      <c r="AK11" s="2">
        <f t="shared" si="14"/>
        <v>0.16227730569698551</v>
      </c>
      <c r="AL11">
        <f t="shared" si="2"/>
        <v>375151.09649433335</v>
      </c>
      <c r="AM11">
        <f t="shared" si="3"/>
        <v>555202.86013150006</v>
      </c>
      <c r="AN11" s="3">
        <f t="shared" si="15"/>
        <v>-0.6861489514003144</v>
      </c>
      <c r="AO11">
        <f t="shared" si="4"/>
        <v>-0.28692985402617949</v>
      </c>
      <c r="AP11" s="5">
        <v>38627.352818162799</v>
      </c>
      <c r="AQ11" s="2">
        <f t="shared" si="16"/>
        <v>1.4799446551527975</v>
      </c>
      <c r="AR11" s="2">
        <f t="shared" si="10"/>
        <v>-9.5842582566132373E-2</v>
      </c>
      <c r="AS11" s="2">
        <f t="shared" si="11"/>
        <v>1.4824084988052613</v>
      </c>
      <c r="AT11">
        <f t="shared" si="17"/>
        <v>3.9208370474857208</v>
      </c>
      <c r="AU11" s="1">
        <f t="shared" si="18"/>
        <v>-0.38343005591691526</v>
      </c>
      <c r="AV11">
        <f t="shared" si="19"/>
        <v>-2.4700139974521385</v>
      </c>
      <c r="AW11" s="1">
        <f t="shared" si="20"/>
        <v>1.1577112161277148</v>
      </c>
      <c r="AX11">
        <f t="shared" si="21"/>
        <v>9.1938635974360423</v>
      </c>
      <c r="AY11" s="2">
        <f t="shared" si="12"/>
        <v>641.86882088350251</v>
      </c>
    </row>
    <row r="12" spans="1:51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 s="2">
        <f t="shared" si="5"/>
        <v>1.6086676769888566</v>
      </c>
      <c r="AD12" s="2">
        <f t="shared" si="6"/>
        <v>-2.9660501254398177</v>
      </c>
      <c r="AE12" s="4">
        <f t="shared" si="7"/>
        <v>10.457959603650322</v>
      </c>
      <c r="AF12" s="2">
        <f t="shared" si="1"/>
        <v>-6.3601318422009614</v>
      </c>
      <c r="AG12" s="3">
        <f t="shared" si="8"/>
        <v>-0.36499239903292535</v>
      </c>
      <c r="AH12" s="3">
        <f t="shared" si="8"/>
        <v>1.1050381228290078</v>
      </c>
      <c r="AI12" s="2">
        <f t="shared" si="9"/>
        <v>0.330298467982723</v>
      </c>
      <c r="AJ12" s="2">
        <f t="shared" si="13"/>
        <v>0.33614504624275532</v>
      </c>
      <c r="AK12" s="2">
        <f t="shared" si="14"/>
        <v>0.1140885314607003</v>
      </c>
      <c r="AL12">
        <f t="shared" si="2"/>
        <v>417071.63527299999</v>
      </c>
      <c r="AM12">
        <f t="shared" si="3"/>
        <v>611699.82950849994</v>
      </c>
      <c r="AN12" s="3">
        <f t="shared" si="15"/>
        <v>-0.68928116512235682</v>
      </c>
      <c r="AO12">
        <f t="shared" si="4"/>
        <v>-0.29187356348233073</v>
      </c>
      <c r="AP12" s="5">
        <v>38627.352818162799</v>
      </c>
      <c r="AQ12" s="2">
        <f t="shared" si="16"/>
        <v>1.4666541135268127</v>
      </c>
      <c r="AR12" s="2">
        <f t="shared" si="10"/>
        <v>-8.3549124659383051E-2</v>
      </c>
      <c r="AS12" s="2">
        <f t="shared" si="11"/>
        <v>1.4826608118626396</v>
      </c>
      <c r="AT12">
        <f t="shared" si="17"/>
        <v>3.869517164650103</v>
      </c>
      <c r="AU12" s="1">
        <f t="shared" si="18"/>
        <v>-0.34791708562972817</v>
      </c>
      <c r="AV12">
        <f t="shared" si="19"/>
        <v>-2.8179310830818665</v>
      </c>
      <c r="AW12" s="1">
        <f t="shared" si="20"/>
        <v>1.0350207135834786</v>
      </c>
      <c r="AX12">
        <f t="shared" si="21"/>
        <v>10.22888431101952</v>
      </c>
      <c r="AY12" s="2">
        <f t="shared" si="12"/>
        <v>708.60531781783538</v>
      </c>
    </row>
    <row r="13" spans="1:51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 s="2">
        <f t="shared" si="5"/>
        <v>1.6363649598467622</v>
      </c>
      <c r="AD13" s="2">
        <f t="shared" si="6"/>
        <v>-3.6958968510927539</v>
      </c>
      <c r="AE13" s="4">
        <f t="shared" si="7"/>
        <v>11.68986396061533</v>
      </c>
      <c r="AF13" s="2">
        <f t="shared" si="1"/>
        <v>-7.5612085563459912</v>
      </c>
      <c r="AG13" s="3">
        <f t="shared" si="8"/>
        <v>-0.72984672565293618</v>
      </c>
      <c r="AH13" s="3">
        <f t="shared" si="8"/>
        <v>1.2319043569650088</v>
      </c>
      <c r="AI13" s="2">
        <f t="shared" si="9"/>
        <v>0.59245405012693442</v>
      </c>
      <c r="AJ13" s="2">
        <f t="shared" si="13"/>
        <v>0.34662868833166355</v>
      </c>
      <c r="AK13" s="2">
        <f t="shared" si="14"/>
        <v>0.3812852481491118</v>
      </c>
      <c r="AL13">
        <f t="shared" si="2"/>
        <v>436089.82460366673</v>
      </c>
      <c r="AM13">
        <f t="shared" si="3"/>
        <v>626967.5865185</v>
      </c>
      <c r="AN13" s="3">
        <f t="shared" si="15"/>
        <v>-0.69595562453359594</v>
      </c>
      <c r="AO13">
        <f t="shared" si="4"/>
        <v>-0.30302327242107752</v>
      </c>
      <c r="AP13" s="5">
        <v>38627.352818162799</v>
      </c>
      <c r="AQ13" s="2">
        <f t="shared" si="16"/>
        <v>1.4377028564890491</v>
      </c>
      <c r="AR13" s="2">
        <f t="shared" si="10"/>
        <v>-7.2315567037741724E-2</v>
      </c>
      <c r="AS13" s="2">
        <f t="shared" si="11"/>
        <v>1.4888532349400809</v>
      </c>
      <c r="AT13">
        <f t="shared" si="17"/>
        <v>3.7607479072606491</v>
      </c>
      <c r="AU13" s="1">
        <f t="shared" si="18"/>
        <v>-0.15882744357638048</v>
      </c>
      <c r="AV13">
        <f t="shared" si="19"/>
        <v>-2.976758526658247</v>
      </c>
      <c r="AW13" s="1">
        <f t="shared" si="20"/>
        <v>0.45820628506204347</v>
      </c>
      <c r="AX13">
        <f t="shared" si="21"/>
        <v>10.687090596081564</v>
      </c>
      <c r="AY13" s="2">
        <f t="shared" si="12"/>
        <v>726.10196678091063</v>
      </c>
    </row>
    <row r="14" spans="1:51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 s="2">
        <f t="shared" si="5"/>
        <v>1.6399324512181561</v>
      </c>
      <c r="AD14" s="2">
        <f t="shared" si="6"/>
        <v>-4.8172204417870228</v>
      </c>
      <c r="AE14" s="4">
        <f t="shared" si="7"/>
        <v>13.062964914256289</v>
      </c>
      <c r="AF14" s="2">
        <f t="shared" si="1"/>
        <v>-9.1792224492688668</v>
      </c>
      <c r="AG14" s="3">
        <f t="shared" si="8"/>
        <v>-1.1213235906942689</v>
      </c>
      <c r="AH14" s="3">
        <f t="shared" si="8"/>
        <v>1.3731009536409591</v>
      </c>
      <c r="AI14" s="2">
        <f t="shared" si="9"/>
        <v>0.81663594196838252</v>
      </c>
      <c r="AJ14" s="2">
        <f t="shared" si="13"/>
        <v>0.36014457375338738</v>
      </c>
      <c r="AK14" s="2">
        <f t="shared" si="14"/>
        <v>0.60611040714156361</v>
      </c>
      <c r="AL14">
        <f t="shared" si="2"/>
        <v>438582.73709499999</v>
      </c>
      <c r="AM14">
        <f t="shared" si="3"/>
        <v>613789.68986549997</v>
      </c>
      <c r="AN14" s="3">
        <f t="shared" si="15"/>
        <v>-0.7046388053144903</v>
      </c>
      <c r="AO14">
        <f t="shared" si="4"/>
        <v>-0.3185442642030018</v>
      </c>
      <c r="AP14" s="5">
        <v>38627.352818162799</v>
      </c>
      <c r="AQ14" s="2">
        <f t="shared" si="16"/>
        <v>1.3994843799165515</v>
      </c>
      <c r="AR14" s="2">
        <f t="shared" si="10"/>
        <v>-6.2070159966303586E-2</v>
      </c>
      <c r="AS14" s="2">
        <f t="shared" si="11"/>
        <v>1.4984553748605154</v>
      </c>
      <c r="AT14">
        <f t="shared" si="17"/>
        <v>3.623187857129913</v>
      </c>
      <c r="AU14" s="1">
        <f t="shared" si="18"/>
        <v>-2.0927200544007159E-2</v>
      </c>
      <c r="AV14">
        <f t="shared" si="19"/>
        <v>-2.9976857272022541</v>
      </c>
      <c r="AW14" s="1">
        <f t="shared" si="20"/>
        <v>5.8107776901665215E-2</v>
      </c>
      <c r="AX14">
        <f t="shared" si="21"/>
        <v>10.745198372983229</v>
      </c>
      <c r="AY14" s="2">
        <f t="shared" si="12"/>
        <v>712.89688778342315</v>
      </c>
    </row>
    <row r="15" spans="1:51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 s="2">
        <f t="shared" si="5"/>
        <v>1.6078256260480841</v>
      </c>
      <c r="AD15" s="2">
        <f t="shared" si="6"/>
        <v>-6.9105254657620705</v>
      </c>
      <c r="AE15" s="4">
        <f t="shared" si="7"/>
        <v>14.772471457237996</v>
      </c>
      <c r="AF15" s="2">
        <f t="shared" si="1"/>
        <v>-11.805152261713987</v>
      </c>
      <c r="AG15" s="3">
        <f t="shared" si="8"/>
        <v>-2.0933050239750477</v>
      </c>
      <c r="AH15" s="3">
        <f t="shared" si="8"/>
        <v>1.7095065429817069</v>
      </c>
      <c r="AI15" s="2">
        <f t="shared" si="9"/>
        <v>1.2245083428133143</v>
      </c>
      <c r="AJ15" s="2">
        <f t="shared" si="13"/>
        <v>0.38022436463206377</v>
      </c>
      <c r="AK15" s="2">
        <f t="shared" si="14"/>
        <v>1.008143828271834</v>
      </c>
      <c r="AL15">
        <f t="shared" si="2"/>
        <v>416502.71381466667</v>
      </c>
      <c r="AM15">
        <f t="shared" si="3"/>
        <v>557979.83421200002</v>
      </c>
      <c r="AN15" s="3">
        <f t="shared" si="15"/>
        <v>-0.71770434813132167</v>
      </c>
      <c r="AO15">
        <f t="shared" si="4"/>
        <v>-0.34495336502006951</v>
      </c>
      <c r="AP15" s="5">
        <v>38627.352818162799</v>
      </c>
      <c r="AQ15" s="2">
        <f t="shared" si="16"/>
        <v>1.3396787480724246</v>
      </c>
      <c r="AR15" s="2">
        <f t="shared" si="10"/>
        <v>-5.1765665636336118E-2</v>
      </c>
      <c r="AS15" s="2">
        <f t="shared" si="11"/>
        <v>1.5145988489051443</v>
      </c>
      <c r="AT15">
        <f t="shared" si="17"/>
        <v>3.4206377166776081</v>
      </c>
      <c r="AU15" s="1">
        <f t="shared" si="18"/>
        <v>0.18545789818302597</v>
      </c>
      <c r="AV15">
        <f t="shared" si="19"/>
        <v>-2.812227829019228</v>
      </c>
      <c r="AW15" s="1">
        <f t="shared" si="20"/>
        <v>-0.48775911128812122</v>
      </c>
      <c r="AX15">
        <f t="shared" si="21"/>
        <v>10.257439261695108</v>
      </c>
      <c r="AY15" s="2">
        <f t="shared" si="12"/>
        <v>647.67332194384869</v>
      </c>
    </row>
    <row r="16" spans="1:51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 s="2">
        <f t="shared" si="5"/>
        <v>1.5546984421060532</v>
      </c>
      <c r="AD16" s="2">
        <f t="shared" si="6"/>
        <v>-7.9581315220324882</v>
      </c>
      <c r="AE16" s="4">
        <f t="shared" si="7"/>
        <v>16.13500808720881</v>
      </c>
      <c r="AF16" s="2">
        <f t="shared" si="1"/>
        <v>-13.403698276876435</v>
      </c>
      <c r="AG16" s="3">
        <f t="shared" si="8"/>
        <v>-1.0476060562704177</v>
      </c>
      <c r="AH16" s="3">
        <f t="shared" si="8"/>
        <v>1.3625366299708137</v>
      </c>
      <c r="AI16" s="2">
        <f t="shared" si="9"/>
        <v>0.76886450846672505</v>
      </c>
      <c r="AJ16" s="2">
        <f t="shared" si="13"/>
        <v>0.39948611813446039</v>
      </c>
      <c r="AK16" s="2">
        <f t="shared" si="14"/>
        <v>0.54258527727921491</v>
      </c>
      <c r="AL16">
        <f t="shared" si="2"/>
        <v>381694.40478300001</v>
      </c>
      <c r="AM16">
        <f t="shared" si="3"/>
        <v>481797.63894000003</v>
      </c>
      <c r="AN16" s="3">
        <f t="shared" si="15"/>
        <v>-0.73042721724362403</v>
      </c>
      <c r="AO16">
        <f t="shared" si="4"/>
        <v>-0.38486962475879805</v>
      </c>
      <c r="AP16" s="5">
        <v>38627.352818162799</v>
      </c>
      <c r="AQ16" s="2">
        <f t="shared" si="16"/>
        <v>1.2622601560374207</v>
      </c>
      <c r="AR16" s="2">
        <f t="shared" si="10"/>
        <v>-4.5002252570947733E-2</v>
      </c>
      <c r="AS16" s="2">
        <f t="shared" si="11"/>
        <v>1.5312769786165625</v>
      </c>
      <c r="AT16">
        <f t="shared" si="17"/>
        <v>3.179141188060258</v>
      </c>
      <c r="AU16" s="1">
        <f t="shared" si="18"/>
        <v>0.28523539474899817</v>
      </c>
      <c r="AV16">
        <f t="shared" si="19"/>
        <v>-2.5269924342702299</v>
      </c>
      <c r="AW16" s="1">
        <f t="shared" si="20"/>
        <v>-0.71400577341962246</v>
      </c>
      <c r="AX16">
        <f t="shared" si="21"/>
        <v>9.5434334882754861</v>
      </c>
      <c r="AY16" s="2">
        <f t="shared" si="12"/>
        <v>566.88055710714389</v>
      </c>
    </row>
    <row r="17" spans="1:51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 s="2">
        <f t="shared" si="5"/>
        <v>1.5649448192025073</v>
      </c>
      <c r="AD17" s="2">
        <f t="shared" si="6"/>
        <v>-8.4312701572760709</v>
      </c>
      <c r="AE17" s="4">
        <f t="shared" si="7"/>
        <v>17.289686448891189</v>
      </c>
      <c r="AF17" s="2">
        <f t="shared" si="1"/>
        <v>-14.366781006173564</v>
      </c>
      <c r="AG17" s="3">
        <f t="shared" si="8"/>
        <v>-0.47313863524358268</v>
      </c>
      <c r="AH17" s="3">
        <f t="shared" si="8"/>
        <v>1.1546783616823788</v>
      </c>
      <c r="AI17" s="2">
        <f t="shared" si="9"/>
        <v>0.40975794727305237</v>
      </c>
      <c r="AJ17" s="2">
        <f t="shared" si="13"/>
        <v>0.40439548791344437</v>
      </c>
      <c r="AK17" s="2">
        <f t="shared" si="14"/>
        <v>0.18541614306463217</v>
      </c>
      <c r="AL17">
        <f t="shared" si="2"/>
        <v>388242.81343566667</v>
      </c>
      <c r="AM17">
        <f t="shared" si="3"/>
        <v>488492.35904600006</v>
      </c>
      <c r="AN17" s="3">
        <f t="shared" si="15"/>
        <v>-0.73370017621927242</v>
      </c>
      <c r="AO17">
        <f t="shared" si="4"/>
        <v>-0.38613649504026959</v>
      </c>
      <c r="AP17" s="5">
        <v>38627.352818162799</v>
      </c>
      <c r="AQ17" s="2">
        <f t="shared" si="16"/>
        <v>1.2582135255079103</v>
      </c>
      <c r="AR17" s="2">
        <f t="shared" si="10"/>
        <v>-4.0047985741661261E-2</v>
      </c>
      <c r="AS17" s="2">
        <f t="shared" si="11"/>
        <v>1.5342938184667589</v>
      </c>
      <c r="AT17">
        <f t="shared" si="17"/>
        <v>3.1671086736532548</v>
      </c>
      <c r="AU17" s="1">
        <f t="shared" si="18"/>
        <v>-5.4128101347831671E-2</v>
      </c>
      <c r="AV17">
        <f t="shared" si="19"/>
        <v>-2.5811205356180618</v>
      </c>
      <c r="AW17" s="1">
        <f t="shared" si="20"/>
        <v>0.13384941960434801</v>
      </c>
      <c r="AX17">
        <f t="shared" si="21"/>
        <v>9.6772829078798335</v>
      </c>
      <c r="AY17" s="2">
        <f t="shared" si="12"/>
        <v>578.54192788211469</v>
      </c>
    </row>
    <row r="18" spans="1:51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 s="2">
        <f t="shared" si="5"/>
        <v>1.530243126630487</v>
      </c>
      <c r="AD18" s="2">
        <f t="shared" si="6"/>
        <v>-9.3431434736796</v>
      </c>
      <c r="AE18" s="4">
        <f t="shared" si="7"/>
        <v>18.607424828283037</v>
      </c>
      <c r="AF18" s="2">
        <f t="shared" si="1"/>
        <v>-15.814462703349111</v>
      </c>
      <c r="AG18" s="3">
        <f t="shared" si="8"/>
        <v>-0.91187331640352909</v>
      </c>
      <c r="AH18" s="3">
        <f t="shared" si="8"/>
        <v>1.317738379391848</v>
      </c>
      <c r="AI18" s="2">
        <f t="shared" si="9"/>
        <v>0.69199875382271969</v>
      </c>
      <c r="AJ18" s="2">
        <f t="shared" si="13"/>
        <v>0.4178489578328618</v>
      </c>
      <c r="AK18" s="2">
        <f t="shared" si="14"/>
        <v>0.46104526928196221</v>
      </c>
      <c r="AL18">
        <f t="shared" si="2"/>
        <v>366378.21504033334</v>
      </c>
      <c r="AM18">
        <f t="shared" si="3"/>
        <v>442908.0974035</v>
      </c>
      <c r="AN18" s="3">
        <f t="shared" si="15"/>
        <v>-0.74273306499656055</v>
      </c>
      <c r="AO18">
        <f t="shared" si="4"/>
        <v>-0.4144603104006726</v>
      </c>
      <c r="AP18" s="5">
        <v>38627.352818162799</v>
      </c>
      <c r="AQ18" s="2">
        <f t="shared" si="16"/>
        <v>1.2088821857346015</v>
      </c>
      <c r="AR18" s="2">
        <f t="shared" si="10"/>
        <v>-3.5097342046234221E-2</v>
      </c>
      <c r="AS18" s="2">
        <f t="shared" si="11"/>
        <v>1.5458561424945232</v>
      </c>
      <c r="AT18">
        <f t="shared" si="17"/>
        <v>3.0247950907077668</v>
      </c>
      <c r="AU18" s="1">
        <f t="shared" si="18"/>
        <v>0.1776525441925669</v>
      </c>
      <c r="AV18">
        <f t="shared" si="19"/>
        <v>-2.4034679914254951</v>
      </c>
      <c r="AW18" s="1">
        <f t="shared" si="20"/>
        <v>-0.42515971587902668</v>
      </c>
      <c r="AX18">
        <f t="shared" si="21"/>
        <v>9.2521231920008074</v>
      </c>
      <c r="AY18" s="2">
        <f t="shared" si="12"/>
        <v>530.66581098199913</v>
      </c>
    </row>
    <row r="19" spans="1:51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51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51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51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  <row r="23" spans="1:51" x14ac:dyDescent="0.25">
      <c r="W23" s="2">
        <f>MIN(W2:W22)</f>
        <v>4.2173620645199996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2016-03-24T15:32:29Z</dcterms:modified>
  <dc:language>en-US</dc:language>
</cp:coreProperties>
</file>