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W19" i="1" l="1"/>
  <c r="AM50" i="1"/>
  <c r="AO50" i="1"/>
  <c r="AO51" i="1"/>
  <c r="AO52" i="1"/>
  <c r="AO53" i="1"/>
  <c r="AO54" i="1"/>
  <c r="AO55" i="1"/>
  <c r="AN2" i="1" l="1"/>
  <c r="AM18" i="1" l="1"/>
  <c r="AL18" i="1"/>
  <c r="AS18" i="1" s="1"/>
  <c r="AC18" i="1"/>
  <c r="AB18" i="1"/>
  <c r="AE18" i="1" s="1"/>
  <c r="AM17" i="1"/>
  <c r="AL17" i="1"/>
  <c r="AB17" i="1"/>
  <c r="AM16" i="1"/>
  <c r="AQ16" i="1" s="1"/>
  <c r="AT16" i="1" s="1"/>
  <c r="AL16" i="1"/>
  <c r="AC16" i="1" s="1"/>
  <c r="AE16" i="1"/>
  <c r="AR16" i="1" s="1"/>
  <c r="AB16" i="1"/>
  <c r="AM15" i="1"/>
  <c r="AL15" i="1"/>
  <c r="AB15" i="1"/>
  <c r="AM14" i="1"/>
  <c r="AQ14" i="1" s="1"/>
  <c r="AT14" i="1" s="1"/>
  <c r="AL14" i="1"/>
  <c r="AC14" i="1" s="1"/>
  <c r="AB14" i="1"/>
  <c r="AE14" i="1" s="1"/>
  <c r="AR14" i="1" s="1"/>
  <c r="AM13" i="1"/>
  <c r="AQ13" i="1" s="1"/>
  <c r="AT13" i="1" s="1"/>
  <c r="AL13" i="1"/>
  <c r="AB13" i="1"/>
  <c r="AM12" i="1"/>
  <c r="AQ12" i="1" s="1"/>
  <c r="AT12" i="1" s="1"/>
  <c r="AL12" i="1"/>
  <c r="AC12" i="1"/>
  <c r="AB12" i="1"/>
  <c r="AE12" i="1" s="1"/>
  <c r="AR12" i="1" s="1"/>
  <c r="AM11" i="1"/>
  <c r="AQ11" i="1" s="1"/>
  <c r="AT11" i="1" s="1"/>
  <c r="AL11" i="1"/>
  <c r="AB11" i="1"/>
  <c r="BO10" i="1"/>
  <c r="BN10" i="1"/>
  <c r="AM10" i="1"/>
  <c r="AL10" i="1"/>
  <c r="AC10" i="1" s="1"/>
  <c r="AB10" i="1"/>
  <c r="AE10" i="1" s="1"/>
  <c r="AM9" i="1"/>
  <c r="AQ9" i="1" s="1"/>
  <c r="AT9" i="1" s="1"/>
  <c r="AL9" i="1"/>
  <c r="AC9" i="1"/>
  <c r="AD9" i="1" s="1"/>
  <c r="AB9" i="1"/>
  <c r="AF9" i="1" s="1"/>
  <c r="AM8" i="1"/>
  <c r="AL8" i="1"/>
  <c r="AB8" i="1"/>
  <c r="AF8" i="1" s="1"/>
  <c r="AM7" i="1"/>
  <c r="AL7" i="1"/>
  <c r="AC7" i="1" s="1"/>
  <c r="AB7" i="1"/>
  <c r="AF7" i="1" s="1"/>
  <c r="AM6" i="1"/>
  <c r="AL6" i="1"/>
  <c r="AB6" i="1"/>
  <c r="AM5" i="1"/>
  <c r="AL5" i="1"/>
  <c r="AC5" i="1" s="1"/>
  <c r="AD5" i="1" s="1"/>
  <c r="AB5" i="1"/>
  <c r="AF5" i="1" s="1"/>
  <c r="AM4" i="1"/>
  <c r="AL4" i="1"/>
  <c r="AB4" i="1"/>
  <c r="AE4" i="1" s="1"/>
  <c r="AM3" i="1"/>
  <c r="AL3" i="1"/>
  <c r="AB3" i="1"/>
  <c r="AO2" i="1"/>
  <c r="AM2" i="1"/>
  <c r="AL2" i="1"/>
  <c r="AC2" i="1" s="1"/>
  <c r="AB2" i="1"/>
  <c r="AF2" i="1" s="1"/>
  <c r="AY2" i="1" s="1"/>
  <c r="AQ4" i="1" l="1"/>
  <c r="AT4" i="1" s="1"/>
  <c r="AE9" i="1"/>
  <c r="AR9" i="1" s="1"/>
  <c r="AQ15" i="1"/>
  <c r="AT15" i="1" s="1"/>
  <c r="AE7" i="1"/>
  <c r="AR7" i="1" s="1"/>
  <c r="AE5" i="1"/>
  <c r="AR5" i="1" s="1"/>
  <c r="AQ8" i="1"/>
  <c r="AT8" i="1" s="1"/>
  <c r="AY8" i="1" s="1"/>
  <c r="AQ17" i="1"/>
  <c r="AT17" i="1" s="1"/>
  <c r="AQ18" i="1"/>
  <c r="AT18" i="1" s="1"/>
  <c r="AQ5" i="1"/>
  <c r="AT5" i="1" s="1"/>
  <c r="AY5" i="1" s="1"/>
  <c r="AQ7" i="1"/>
  <c r="AT7" i="1" s="1"/>
  <c r="AY7" i="1" s="1"/>
  <c r="AC11" i="1"/>
  <c r="AD11" i="1" s="1"/>
  <c r="AS12" i="1"/>
  <c r="AC13" i="1"/>
  <c r="AD13" i="1" s="1"/>
  <c r="AS14" i="1"/>
  <c r="AC15" i="1"/>
  <c r="AD15" i="1" s="1"/>
  <c r="AS16" i="1"/>
  <c r="AC17" i="1"/>
  <c r="AD17" i="1" s="1"/>
  <c r="AG17" i="1" s="1"/>
  <c r="AE2" i="1"/>
  <c r="AR2" i="1" s="1"/>
  <c r="AE11" i="1"/>
  <c r="AR11" i="1" s="1"/>
  <c r="AD12" i="1"/>
  <c r="AG12" i="1" s="1"/>
  <c r="AE13" i="1"/>
  <c r="AR13" i="1" s="1"/>
  <c r="AJ13" i="1" s="1"/>
  <c r="AN13" i="1" s="1"/>
  <c r="AD14" i="1"/>
  <c r="AE15" i="1"/>
  <c r="AR15" i="1" s="1"/>
  <c r="AD16" i="1"/>
  <c r="AE17" i="1"/>
  <c r="AR17" i="1" s="1"/>
  <c r="AJ17" i="1" s="1"/>
  <c r="AN17" i="1" s="1"/>
  <c r="AR4" i="1"/>
  <c r="AR10" i="1"/>
  <c r="AJ10" i="1" s="1"/>
  <c r="AN10" i="1" s="1"/>
  <c r="AH10" i="1"/>
  <c r="AS4" i="1"/>
  <c r="AY9" i="1"/>
  <c r="AR18" i="1"/>
  <c r="AJ18" i="1" s="1"/>
  <c r="AN18" i="1" s="1"/>
  <c r="AS7" i="1"/>
  <c r="AF10" i="1"/>
  <c r="AS2" i="1"/>
  <c r="AQ3" i="1"/>
  <c r="AT3" i="1" s="1"/>
  <c r="AF4" i="1"/>
  <c r="AY4" i="1" s="1"/>
  <c r="AS9" i="1"/>
  <c r="AD10" i="1"/>
  <c r="AG10" i="1" s="1"/>
  <c r="AQ10" i="1"/>
  <c r="AT10" i="1" s="1"/>
  <c r="AD2" i="1"/>
  <c r="AQ2" i="1"/>
  <c r="AE3" i="1"/>
  <c r="AS3" i="1" s="1"/>
  <c r="AC4" i="1"/>
  <c r="AD4" i="1" s="1"/>
  <c r="AJ5" i="1"/>
  <c r="AN5" i="1" s="1"/>
  <c r="AE6" i="1"/>
  <c r="AS6" i="1" s="1"/>
  <c r="AD7" i="1"/>
  <c r="AC8" i="1"/>
  <c r="AD8" i="1" s="1"/>
  <c r="AJ9" i="1"/>
  <c r="AN9" i="1" s="1"/>
  <c r="AS10" i="1"/>
  <c r="AF11" i="1"/>
  <c r="AY11" i="1" s="1"/>
  <c r="AF12" i="1"/>
  <c r="AY12" i="1" s="1"/>
  <c r="AF13" i="1"/>
  <c r="AY13" i="1" s="1"/>
  <c r="AF14" i="1"/>
  <c r="AY14" i="1" s="1"/>
  <c r="AF15" i="1"/>
  <c r="AF16" i="1"/>
  <c r="AY16" i="1" s="1"/>
  <c r="AF17" i="1"/>
  <c r="AY17" i="1" s="1"/>
  <c r="AF18" i="1"/>
  <c r="AY18" i="1" s="1"/>
  <c r="AF6" i="1"/>
  <c r="AP2" i="1"/>
  <c r="AC3" i="1"/>
  <c r="AD3" i="1" s="1"/>
  <c r="AG3" i="1" s="1"/>
  <c r="AH5" i="1"/>
  <c r="AC6" i="1"/>
  <c r="AD6" i="1" s="1"/>
  <c r="AG6" i="1" s="1"/>
  <c r="AJ7" i="1"/>
  <c r="AN7" i="1" s="1"/>
  <c r="AE8" i="1"/>
  <c r="AS8" i="1" s="1"/>
  <c r="AH11" i="1"/>
  <c r="AH12" i="1"/>
  <c r="AH14" i="1"/>
  <c r="AH15" i="1"/>
  <c r="AH16" i="1"/>
  <c r="AD18" i="1"/>
  <c r="AF3" i="1"/>
  <c r="AJ4" i="1"/>
  <c r="AN4" i="1" s="1"/>
  <c r="AS5" i="1"/>
  <c r="AQ6" i="1"/>
  <c r="AT6" i="1" s="1"/>
  <c r="AY6" i="1" s="1"/>
  <c r="AJ11" i="1"/>
  <c r="AN11" i="1" s="1"/>
  <c r="AJ12" i="1"/>
  <c r="AN12" i="1" s="1"/>
  <c r="AJ14" i="1"/>
  <c r="AN14" i="1" s="1"/>
  <c r="AJ15" i="1"/>
  <c r="AN15" i="1" s="1"/>
  <c r="AJ16" i="1"/>
  <c r="AN16" i="1" s="1"/>
  <c r="AG14" i="1" l="1"/>
  <c r="AH17" i="1"/>
  <c r="AH13" i="1"/>
  <c r="AH18" i="1"/>
  <c r="AS17" i="1"/>
  <c r="AY15" i="1"/>
  <c r="AG15" i="1"/>
  <c r="AG16" i="1"/>
  <c r="AG13" i="1"/>
  <c r="AH7" i="1"/>
  <c r="AH4" i="1"/>
  <c r="AS13" i="1"/>
  <c r="AI17" i="1"/>
  <c r="AK17" i="1" s="1"/>
  <c r="AI15" i="1"/>
  <c r="AK15" i="1" s="1"/>
  <c r="AY10" i="1"/>
  <c r="AS15" i="1"/>
  <c r="AG18" i="1"/>
  <c r="AS11" i="1"/>
  <c r="AG7" i="1"/>
  <c r="AI12" i="1"/>
  <c r="AK12" i="1" s="1"/>
  <c r="AR8" i="1"/>
  <c r="AJ8" i="1" s="1"/>
  <c r="AN8" i="1" s="1"/>
  <c r="AH8" i="1"/>
  <c r="AG4" i="1"/>
  <c r="AI4" i="1" s="1"/>
  <c r="AK4" i="1" s="1"/>
  <c r="AR3" i="1"/>
  <c r="AJ3" i="1" s="1"/>
  <c r="AN3" i="1" s="1"/>
  <c r="AO3" i="1" s="1"/>
  <c r="AW3" i="1" s="1"/>
  <c r="AX3" i="1" s="1"/>
  <c r="AH3" i="1"/>
  <c r="AI3" i="1" s="1"/>
  <c r="AK3" i="1" s="1"/>
  <c r="AI10" i="1"/>
  <c r="AK10" i="1" s="1"/>
  <c r="AY3" i="1"/>
  <c r="AI16" i="1"/>
  <c r="AK16" i="1" s="1"/>
  <c r="AH9" i="1"/>
  <c r="AG8" i="1"/>
  <c r="AI8" i="1" s="1"/>
  <c r="AK8" i="1" s="1"/>
  <c r="AR6" i="1"/>
  <c r="AJ6" i="1" s="1"/>
  <c r="AN6" i="1" s="1"/>
  <c r="AO6" i="1" s="1"/>
  <c r="AU6" i="1" s="1"/>
  <c r="AH6" i="1"/>
  <c r="AI6" i="1" s="1"/>
  <c r="AK6" i="1" s="1"/>
  <c r="AI14" i="1"/>
  <c r="AK14" i="1" s="1"/>
  <c r="AG5" i="1"/>
  <c r="AI5" i="1" s="1"/>
  <c r="AK5" i="1" s="1"/>
  <c r="AG11" i="1"/>
  <c r="AI11" i="1" s="1"/>
  <c r="AK11" i="1" s="1"/>
  <c r="AG9" i="1"/>
  <c r="AI9" i="1" s="1"/>
  <c r="AK9" i="1" s="1"/>
  <c r="AO9" i="1"/>
  <c r="AW9" i="1" s="1"/>
  <c r="AU9" i="1"/>
  <c r="AO8" i="1"/>
  <c r="AU8" i="1" s="1"/>
  <c r="AO10" i="1"/>
  <c r="AU10" i="1" s="1"/>
  <c r="AO17" i="1"/>
  <c r="AU17" i="1" s="1"/>
  <c r="AO11" i="1"/>
  <c r="AU11" i="1" s="1"/>
  <c r="AO12" i="1"/>
  <c r="AU12" i="1" s="1"/>
  <c r="AO18" i="1"/>
  <c r="AU18" i="1" s="1"/>
  <c r="AO5" i="1"/>
  <c r="AW5" i="1" s="1"/>
  <c r="AO4" i="1"/>
  <c r="AW4" i="1" s="1"/>
  <c r="AO13" i="1"/>
  <c r="AU13" i="1" s="1"/>
  <c r="AO16" i="1"/>
  <c r="AU16" i="1" s="1"/>
  <c r="AO15" i="1"/>
  <c r="AU15" i="1" s="1"/>
  <c r="AO14" i="1"/>
  <c r="AU14" i="1" s="1"/>
  <c r="AO7" i="1"/>
  <c r="AW7" i="1" s="1"/>
  <c r="AW17" i="1" l="1"/>
  <c r="AI18" i="1"/>
  <c r="AK18" i="1" s="1"/>
  <c r="AI13" i="1"/>
  <c r="AK13" i="1" s="1"/>
  <c r="AI7" i="1"/>
  <c r="AK7" i="1" s="1"/>
  <c r="AW11" i="1"/>
  <c r="AW13" i="1"/>
  <c r="AW6" i="1"/>
  <c r="AU7" i="1"/>
  <c r="AW10" i="1"/>
  <c r="AW14" i="1"/>
  <c r="AU4" i="1"/>
  <c r="AW12" i="1"/>
  <c r="AW15" i="1"/>
  <c r="AU3" i="1"/>
  <c r="AV3" i="1" s="1"/>
  <c r="AX4" i="1"/>
  <c r="AX5" i="1" s="1"/>
  <c r="AX6" i="1" s="1"/>
  <c r="AX7" i="1" s="1"/>
  <c r="AW16" i="1"/>
  <c r="AW18" i="1"/>
  <c r="AW8" i="1"/>
  <c r="AU5" i="1"/>
  <c r="AX8" i="1" l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V4" i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</calcChain>
</file>

<file path=xl/sharedStrings.xml><?xml version="1.0" encoding="utf-8"?>
<sst xmlns="http://schemas.openxmlformats.org/spreadsheetml/2006/main" count="56" uniqueCount="56">
  <si>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</si>
  <si>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</si>
  <si>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</si>
  <si>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</si>
  <si>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</si>
  <si>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</si>
  <si>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</si>
  <si>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</si>
  <si>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</si>
  <si>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</si>
  <si>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</si>
  <si>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</si>
  <si>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</si>
  <si>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</si>
  <si>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</si>
  <si>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</si>
  <si>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</si>
  <si>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</si>
  <si>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</si>
  <si>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</si>
  <si>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</si>
  <si>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</si>
  <si>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</si>
  <si>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</si>
  <si>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</si>
  <si>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</si>
  <si>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</si>
  <si>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</si>
  <si>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</si>
  <si>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</si>
  <si>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</si>
  <si>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</si>
  <si>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</si>
  <si>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</si>
  <si>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</si>
  <si>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</si>
  <si>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</si>
  <si>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</si>
  <si>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</si>
  <si>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</si>
  <si>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</si>
  <si>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</si>
  <si>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</si>
  <si>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</si>
  <si>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dratio</t>
    <phoneticPr fontId="1"/>
  </si>
  <si>
    <t>K_p</t>
    <phoneticPr fontId="1"/>
  </si>
  <si>
    <t>s_n_real_pred</t>
    <phoneticPr fontId="1"/>
  </si>
  <si>
    <t>eq</t>
    <phoneticPr fontId="1"/>
  </si>
  <si>
    <t>dev_pla</t>
    <phoneticPr fontId="1"/>
  </si>
  <si>
    <t>dratio-M</t>
    <phoneticPr fontId="1"/>
  </si>
  <si>
    <t>dratio_pred</t>
    <phoneticPr fontId="1"/>
  </si>
  <si>
    <t>dev/deq-ratioF</t>
    <phoneticPr fontId="1"/>
  </si>
  <si>
    <t>dev/deq_pred</t>
    <phoneticPr fontId="1"/>
  </si>
  <si>
    <t>T</t>
    <phoneticPr fontId="1"/>
  </si>
  <si>
    <t>E(e4)</t>
    <phoneticPr fontId="1"/>
  </si>
  <si>
    <t>E_pred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</si>
</sst>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e_v_pred vs e_v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-1.791459868647486E-3</c:v>
                </c:pt>
                <c:pt idx="1">
                  <c:v>3.9722500231092972E-2</c:v>
                </c:pt>
                <c:pt idx="2">
                  <c:v>-6.8739849554488641E-2</c:v>
                </c:pt>
                <c:pt idx="3">
                  <c:v>-0.25844490321487235</c:v>
                </c:pt>
                <c:pt idx="4">
                  <c:v>-0.50548088699950622</c:v>
                </c:pt>
                <c:pt idx="5">
                  <c:v>-0.77107098249662753</c:v>
                </c:pt>
                <c:pt idx="6">
                  <c:v>-1.0526191013130926</c:v>
                </c:pt>
                <c:pt idx="7">
                  <c:v>-1.4083856656714833</c:v>
                </c:pt>
                <c:pt idx="8">
                  <c:v>-1.7422358331317225</c:v>
                </c:pt>
                <c:pt idx="9">
                  <c:v>-2.1116731330565348</c:v>
                </c:pt>
                <c:pt idx="10">
                  <c:v>-2.4369365957532381</c:v>
                </c:pt>
                <c:pt idx="11">
                  <c:v>-2.8032093736796608</c:v>
                </c:pt>
              </c:numCache>
            </c:numRef>
          </c:xVal>
          <c:yVal>
            <c:numRef>
              <c:f>Sheet1!$AV$2:$AV$13</c:f>
              <c:numCache>
                <c:formatCode>General</c:formatCode>
                <c:ptCount val="12"/>
                <c:pt idx="0">
                  <c:v>0</c:v>
                </c:pt>
                <c:pt idx="1">
                  <c:v>2.6095386909164242E-2</c:v>
                </c:pt>
                <c:pt idx="2">
                  <c:v>-2.002589011320817E-2</c:v>
                </c:pt>
                <c:pt idx="3">
                  <c:v>-0.14921456999605698</c:v>
                </c:pt>
                <c:pt idx="4">
                  <c:v>-0.35382711157637381</c:v>
                </c:pt>
                <c:pt idx="5">
                  <c:v>-0.61296080314902657</c:v>
                </c:pt>
                <c:pt idx="6">
                  <c:v>-0.9036682760923247</c:v>
                </c:pt>
                <c:pt idx="7">
                  <c:v>-1.2254760824231434</c:v>
                </c:pt>
                <c:pt idx="8">
                  <c:v>-1.564674078389765</c:v>
                </c:pt>
                <c:pt idx="9">
                  <c:v>-1.8976161207747655</c:v>
                </c:pt>
                <c:pt idx="10">
                  <c:v>-2.2235861332998406</c:v>
                </c:pt>
                <c:pt idx="11">
                  <c:v>-2.5337440170100924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4.1123320281332334E-3</c:v>
                </c:pt>
                <c:pt idx="1">
                  <c:v>-2.0550815545431006E-2</c:v>
                </c:pt>
                <c:pt idx="2">
                  <c:v>-0.1225045745579928</c:v>
                </c:pt>
                <c:pt idx="3">
                  <c:v>-0.41528192578586187</c:v>
                </c:pt>
                <c:pt idx="4">
                  <c:v>-0.67087135837053935</c:v>
                </c:pt>
                <c:pt idx="5">
                  <c:v>-1.0733997571280911</c:v>
                </c:pt>
                <c:pt idx="6">
                  <c:v>-1.5070588901416995</c:v>
                </c:pt>
                <c:pt idx="7">
                  <c:v>-1.9892501759378227</c:v>
                </c:pt>
                <c:pt idx="8">
                  <c:v>-2.4779914792001323</c:v>
                </c:pt>
                <c:pt idx="9">
                  <c:v>-2.9766757974206981</c:v>
                </c:pt>
                <c:pt idx="10">
                  <c:v>-3.5128514038027872</c:v>
                </c:pt>
              </c:numCache>
            </c:numRef>
          </c:xVal>
          <c:yVal>
            <c:numRef>
              <c:f>[1]Sheet1!$AV$2:$AV$12</c:f>
              <c:numCache>
                <c:formatCode>General</c:formatCode>
                <c:ptCount val="11"/>
                <c:pt idx="0">
                  <c:v>0</c:v>
                </c:pt>
                <c:pt idx="1">
                  <c:v>-1.5091416112978846E-3</c:v>
                </c:pt>
                <c:pt idx="2">
                  <c:v>-0.13301419089971026</c:v>
                </c:pt>
                <c:pt idx="3">
                  <c:v>-0.4154599009220542</c:v>
                </c:pt>
                <c:pt idx="4">
                  <c:v>-0.79519171566006674</c:v>
                </c:pt>
                <c:pt idx="5">
                  <c:v>-1.2413458422097736</c:v>
                </c:pt>
                <c:pt idx="6">
                  <c:v>-1.7447439877283533</c:v>
                </c:pt>
                <c:pt idx="7">
                  <c:v>-2.2341288843433973</c:v>
                </c:pt>
                <c:pt idx="8">
                  <c:v>-2.7138540238056699</c:v>
                </c:pt>
                <c:pt idx="9">
                  <c:v>-3.1692512343491837</c:v>
                </c:pt>
                <c:pt idx="10">
                  <c:v>-3.6496571291461994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-6.5499854898561551E-3</c:v>
                </c:pt>
                <c:pt idx="1">
                  <c:v>4.2608907106856275E-2</c:v>
                </c:pt>
                <c:pt idx="2">
                  <c:v>8.2649588158046239E-2</c:v>
                </c:pt>
                <c:pt idx="3">
                  <c:v>-1.6296435414874244E-2</c:v>
                </c:pt>
                <c:pt idx="4">
                  <c:v>3.4610395909435709E-3</c:v>
                </c:pt>
                <c:pt idx="5">
                  <c:v>-0.16316777408101846</c:v>
                </c:pt>
                <c:pt idx="6">
                  <c:v>-0.12556712728808228</c:v>
                </c:pt>
                <c:pt idx="7">
                  <c:v>-0.32800561721896493</c:v>
                </c:pt>
                <c:pt idx="8">
                  <c:v>-0.43513287037035164</c:v>
                </c:pt>
                <c:pt idx="9">
                  <c:v>-0.56232716066481814</c:v>
                </c:pt>
                <c:pt idx="10">
                  <c:v>-0.78874669437471789</c:v>
                </c:pt>
                <c:pt idx="11">
                  <c:v>-0.95979665890377008</c:v>
                </c:pt>
                <c:pt idx="12">
                  <c:v>-1.1180510684477447</c:v>
                </c:pt>
                <c:pt idx="13">
                  <c:v>-1.2647574226514391</c:v>
                </c:pt>
                <c:pt idx="14">
                  <c:v>-1.48154443611537</c:v>
                </c:pt>
                <c:pt idx="15">
                  <c:v>-1.7012445291380978</c:v>
                </c:pt>
              </c:numCache>
            </c:numRef>
          </c:xVal>
          <c:yVal>
            <c:numRef>
              <c:f>[2]Sheet1!$AV$2:$AV$17</c:f>
              <c:numCache>
                <c:formatCode>General</c:formatCode>
                <c:ptCount val="16"/>
                <c:pt idx="0">
                  <c:v>0</c:v>
                </c:pt>
                <c:pt idx="1">
                  <c:v>3.3102401457492811E-2</c:v>
                </c:pt>
                <c:pt idx="2">
                  <c:v>4.015378023873311E-2</c:v>
                </c:pt>
                <c:pt idx="3">
                  <c:v>-2.962134541724018E-3</c:v>
                </c:pt>
                <c:pt idx="4">
                  <c:v>-9.3110884100155458E-2</c:v>
                </c:pt>
                <c:pt idx="5">
                  <c:v>-0.22860996274458928</c:v>
                </c:pt>
                <c:pt idx="6">
                  <c:v>-0.39361054864191025</c:v>
                </c:pt>
                <c:pt idx="7">
                  <c:v>-0.58823690759382341</c:v>
                </c:pt>
                <c:pt idx="8">
                  <c:v>-0.79848260775230928</c:v>
                </c:pt>
                <c:pt idx="9">
                  <c:v>-1.0176752686808421</c:v>
                </c:pt>
                <c:pt idx="10">
                  <c:v>-1.2474811357520188</c:v>
                </c:pt>
                <c:pt idx="11">
                  <c:v>-1.4790953923367622</c:v>
                </c:pt>
                <c:pt idx="12">
                  <c:v>-1.7036023820342883</c:v>
                </c:pt>
                <c:pt idx="13">
                  <c:v>-1.9279601886697013</c:v>
                </c:pt>
                <c:pt idx="14">
                  <c:v>-2.1441649616307124</c:v>
                </c:pt>
                <c:pt idx="15">
                  <c:v>-2.3508932993784963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7.0520137077122236E-2"/>
                  <c:y val="0.19783776863468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1.976499304910926E-3</c:v>
                </c:pt>
                <c:pt idx="1">
                  <c:v>4.6401803741909053E-2</c:v>
                </c:pt>
                <c:pt idx="2">
                  <c:v>-0.11171775578605481</c:v>
                </c:pt>
                <c:pt idx="3">
                  <c:v>-0.27467776220035112</c:v>
                </c:pt>
                <c:pt idx="4">
                  <c:v>-0.67004297600892682</c:v>
                </c:pt>
                <c:pt idx="5">
                  <c:v>-0.95610919056450916</c:v>
                </c:pt>
                <c:pt idx="6">
                  <c:v>-1.3807634669284308</c:v>
                </c:pt>
                <c:pt idx="7">
                  <c:v>-1.716867345426226</c:v>
                </c:pt>
                <c:pt idx="8">
                  <c:v>-2.1638823268225158</c:v>
                </c:pt>
                <c:pt idx="9">
                  <c:v>-2.6010577264068924</c:v>
                </c:pt>
                <c:pt idx="10">
                  <c:v>-2.9660501254398177</c:v>
                </c:pt>
              </c:numCache>
            </c:numRef>
          </c:xVal>
          <c:yVal>
            <c:numRef>
              <c:f>[3]Sheet1!$AV$2:$AV$12</c:f>
              <c:numCache>
                <c:formatCode>General</c:formatCode>
                <c:ptCount val="11"/>
                <c:pt idx="0">
                  <c:v>0</c:v>
                </c:pt>
                <c:pt idx="1">
                  <c:v>5.0092908674774219E-3</c:v>
                </c:pt>
                <c:pt idx="2">
                  <c:v>-9.6739900433833292E-2</c:v>
                </c:pt>
                <c:pt idx="3">
                  <c:v>-0.29993844190313435</c:v>
                </c:pt>
                <c:pt idx="4">
                  <c:v>-0.59032625871725208</c:v>
                </c:pt>
                <c:pt idx="5">
                  <c:v>-0.9234644821511826</c:v>
                </c:pt>
                <c:pt idx="6">
                  <c:v>-1.2963212951476288</c:v>
                </c:pt>
                <c:pt idx="7">
                  <c:v>-1.6877143047516803</c:v>
                </c:pt>
                <c:pt idx="8">
                  <c:v>-2.0865839415352232</c:v>
                </c:pt>
                <c:pt idx="9">
                  <c:v>-2.4700139974521385</c:v>
                </c:pt>
                <c:pt idx="10">
                  <c:v>-2.8179310830818665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-4.9630710716174241E-3</c:v>
                </c:pt>
                <c:pt idx="1">
                  <c:v>8.2392266917109436E-2</c:v>
                </c:pt>
                <c:pt idx="2">
                  <c:v>7.3472519556760929E-4</c:v>
                </c:pt>
                <c:pt idx="3">
                  <c:v>-0.18669164754685919</c:v>
                </c:pt>
                <c:pt idx="4">
                  <c:v>-0.18730549272936803</c:v>
                </c:pt>
                <c:pt idx="5">
                  <c:v>-0.41885830244800104</c:v>
                </c:pt>
                <c:pt idx="6">
                  <c:v>-0.52909659675123399</c:v>
                </c:pt>
                <c:pt idx="7">
                  <c:v>-0.79395564830439103</c:v>
                </c:pt>
                <c:pt idx="8">
                  <c:v>-0.98694689024977045</c:v>
                </c:pt>
                <c:pt idx="9">
                  <c:v>-1.1671587606231832</c:v>
                </c:pt>
                <c:pt idx="10">
                  <c:v>-1.408984287446835</c:v>
                </c:pt>
                <c:pt idx="11">
                  <c:v>-1.6700049882207799</c:v>
                </c:pt>
                <c:pt idx="12">
                  <c:v>-1.9437336170164512</c:v>
                </c:pt>
                <c:pt idx="13">
                  <c:v>-2.164574964110987</c:v>
                </c:pt>
                <c:pt idx="14">
                  <c:v>-2.5235629260899493</c:v>
                </c:pt>
              </c:numCache>
            </c:numRef>
          </c:xVal>
          <c:yVal>
            <c:numRef>
              <c:f>[4]Sheet1!$AV$2:$AV$16</c:f>
              <c:numCache>
                <c:formatCode>General</c:formatCode>
                <c:ptCount val="15"/>
                <c:pt idx="0">
                  <c:v>0</c:v>
                </c:pt>
                <c:pt idx="1">
                  <c:v>3.4283113758771591E-2</c:v>
                </c:pt>
                <c:pt idx="2">
                  <c:v>2.580863983974075E-2</c:v>
                </c:pt>
                <c:pt idx="3">
                  <c:v>-4.6654986294804059E-2</c:v>
                </c:pt>
                <c:pt idx="4">
                  <c:v>-0.1758497631533496</c:v>
                </c:pt>
                <c:pt idx="5">
                  <c:v>-0.35501753379246448</c:v>
                </c:pt>
                <c:pt idx="6">
                  <c:v>-0.56780129113351152</c:v>
                </c:pt>
                <c:pt idx="7">
                  <c:v>-0.80776976339935347</c:v>
                </c:pt>
                <c:pt idx="8">
                  <c:v>-1.0666256184757141</c:v>
                </c:pt>
                <c:pt idx="9">
                  <c:v>-1.3332276705353414</c:v>
                </c:pt>
                <c:pt idx="10">
                  <c:v>-1.6017887480769468</c:v>
                </c:pt>
                <c:pt idx="11">
                  <c:v>-1.8699011373714964</c:v>
                </c:pt>
                <c:pt idx="12">
                  <c:v>-2.1255634593084314</c:v>
                </c:pt>
                <c:pt idx="13">
                  <c:v>-2.3722918175338776</c:v>
                </c:pt>
                <c:pt idx="14">
                  <c:v>-2.5925024634537235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-7.428133246390199E-3</c:v>
                </c:pt>
                <c:pt idx="1">
                  <c:v>3.1308253193261804E-2</c:v>
                </c:pt>
                <c:pt idx="2">
                  <c:v>0.12102343568504104</c:v>
                </c:pt>
                <c:pt idx="3">
                  <c:v>1.4298442312832949E-2</c:v>
                </c:pt>
                <c:pt idx="4">
                  <c:v>0.10155338494880284</c:v>
                </c:pt>
                <c:pt idx="5">
                  <c:v>-1.3875163871537977E-2</c:v>
                </c:pt>
                <c:pt idx="6">
                  <c:v>1.0750485478439487E-2</c:v>
                </c:pt>
                <c:pt idx="7">
                  <c:v>-0.10567072032400393</c:v>
                </c:pt>
                <c:pt idx="8">
                  <c:v>-0.14448487196443249</c:v>
                </c:pt>
                <c:pt idx="9">
                  <c:v>-0.21240506388774039</c:v>
                </c:pt>
                <c:pt idx="10">
                  <c:v>-0.36398701463464578</c:v>
                </c:pt>
                <c:pt idx="11">
                  <c:v>-0.45372567200379743</c:v>
                </c:pt>
                <c:pt idx="12">
                  <c:v>-0.55834946287223408</c:v>
                </c:pt>
                <c:pt idx="13">
                  <c:v>-0.67015685623496468</c:v>
                </c:pt>
                <c:pt idx="14">
                  <c:v>-0.76785516659826358</c:v>
                </c:pt>
                <c:pt idx="15">
                  <c:v>-0.93947877038257888</c:v>
                </c:pt>
                <c:pt idx="16">
                  <c:v>-1.0650925022705793</c:v>
                </c:pt>
              </c:numCache>
            </c:numRef>
          </c:xVal>
          <c:yVal>
            <c:numRef>
              <c:f>[5]Sheet1!$AV$2:$AV$18</c:f>
              <c:numCache>
                <c:formatCode>General</c:formatCode>
                <c:ptCount val="17"/>
                <c:pt idx="0">
                  <c:v>0</c:v>
                </c:pt>
                <c:pt idx="1">
                  <c:v>3.1600724802344528E-2</c:v>
                </c:pt>
                <c:pt idx="2">
                  <c:v>4.5614996748750955E-2</c:v>
                </c:pt>
                <c:pt idx="3">
                  <c:v>1.7342248503114745E-2</c:v>
                </c:pt>
                <c:pt idx="4">
                  <c:v>-5.0625003254861453E-2</c:v>
                </c:pt>
                <c:pt idx="5">
                  <c:v>-0.15773389877692556</c:v>
                </c:pt>
                <c:pt idx="6">
                  <c:v>-0.29436804009480499</c:v>
                </c:pt>
                <c:pt idx="7">
                  <c:v>-0.4575411205127653</c:v>
                </c:pt>
                <c:pt idx="8">
                  <c:v>-0.63678524546002979</c:v>
                </c:pt>
                <c:pt idx="9">
                  <c:v>-0.82798003609005921</c:v>
                </c:pt>
                <c:pt idx="10">
                  <c:v>-1.024894843043155</c:v>
                </c:pt>
                <c:pt idx="11">
                  <c:v>-1.2271712403708523</c:v>
                </c:pt>
                <c:pt idx="12">
                  <c:v>-1.4328616852474183</c:v>
                </c:pt>
                <c:pt idx="13">
                  <c:v>-1.6322012551140979</c:v>
                </c:pt>
                <c:pt idx="14">
                  <c:v>-1.8280341709762014</c:v>
                </c:pt>
                <c:pt idx="15">
                  <c:v>-2.0194331214864767</c:v>
                </c:pt>
                <c:pt idx="16">
                  <c:v>-2.202537600789837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7488"/>
        <c:axId val="222150656"/>
      </c:scatterChart>
      <c:valAx>
        <c:axId val="112467488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150656"/>
        <c:crosses val="autoZero"/>
        <c:crossBetween val="midCat"/>
      </c:valAx>
      <c:valAx>
        <c:axId val="222150656"/>
        <c:scaling>
          <c:orientation val="minMax"/>
          <c:max val="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46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</a:t>
            </a:r>
            <a:r>
              <a:rPr lang="en-US" altLang="ja-JP" baseline="0"/>
              <a:t> vs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Sheet1!$AL$2:$AL$13</c:f>
              <c:numCache>
                <c:formatCode>General</c:formatCode>
                <c:ptCount val="12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</c:numCache>
            </c:numRef>
          </c:xVal>
          <c:yVal>
            <c:numRef>
              <c:f>Sheet1!$AQ$2:$AQ$13</c:f>
              <c:numCache>
                <c:formatCode>General</c:formatCode>
                <c:ptCount val="12"/>
                <c:pt idx="0">
                  <c:v>1.2607590421870807</c:v>
                </c:pt>
                <c:pt idx="1">
                  <c:v>1.2873799820723497</c:v>
                </c:pt>
                <c:pt idx="2">
                  <c:v>1.3508682565092953</c:v>
                </c:pt>
                <c:pt idx="3">
                  <c:v>1.3710726704289367</c:v>
                </c:pt>
                <c:pt idx="4">
                  <c:v>1.3975043298953405</c:v>
                </c:pt>
                <c:pt idx="5">
                  <c:v>1.412331312531679</c:v>
                </c:pt>
                <c:pt idx="6">
                  <c:v>1.4178547208063292</c:v>
                </c:pt>
                <c:pt idx="7">
                  <c:v>1.420428035919691</c:v>
                </c:pt>
                <c:pt idx="8">
                  <c:v>1.4222568698871758</c:v>
                </c:pt>
                <c:pt idx="9">
                  <c:v>1.415398512864448</c:v>
                </c:pt>
                <c:pt idx="10">
                  <c:v>1.4079733778806431</c:v>
                </c:pt>
                <c:pt idx="11">
                  <c:v>1.3980944953263841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[1]Sheet1!$AL$2:$AL$11</c:f>
              <c:numCache>
                <c:formatCode>General</c:formatCode>
                <c:ptCount val="10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</c:numCache>
            </c:numRef>
          </c:xVal>
          <c:yVal>
            <c:numRef>
              <c:f>[1]Sheet1!$AQ$2:$AQ$11</c:f>
              <c:numCache>
                <c:formatCode>General</c:formatCode>
                <c:ptCount val="10"/>
                <c:pt idx="0">
                  <c:v>1.3817837640450785</c:v>
                </c:pt>
                <c:pt idx="1">
                  <c:v>1.3625837364055839</c:v>
                </c:pt>
                <c:pt idx="2">
                  <c:v>1.4620074972829318</c:v>
                </c:pt>
                <c:pt idx="3">
                  <c:v>1.5118113914496207</c:v>
                </c:pt>
                <c:pt idx="4">
                  <c:v>1.5347109124734899</c:v>
                </c:pt>
                <c:pt idx="5">
                  <c:v>1.5483504356166418</c:v>
                </c:pt>
                <c:pt idx="6">
                  <c:v>1.5605914814069928</c:v>
                </c:pt>
                <c:pt idx="7">
                  <c:v>1.563375740302964</c:v>
                </c:pt>
                <c:pt idx="8">
                  <c:v>1.5624116610317862</c:v>
                </c:pt>
                <c:pt idx="9">
                  <c:v>1.5567284342015653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[2]Sheet1!$AL$2:$AL$17</c:f>
              <c:numCache>
                <c:formatCode>General</c:formatCode>
                <c:ptCount val="16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</c:numCache>
            </c:numRef>
          </c:xVal>
          <c:yVal>
            <c:numRef>
              <c:f>[2]Sheet1!$AQ$2:$AQ$17</c:f>
              <c:numCache>
                <c:formatCode>General</c:formatCode>
                <c:ptCount val="16"/>
                <c:pt idx="0">
                  <c:v>1.1686640599807525</c:v>
                </c:pt>
                <c:pt idx="1">
                  <c:v>1.1913183299181493</c:v>
                </c:pt>
                <c:pt idx="2">
                  <c:v>1.2416889411726091</c:v>
                </c:pt>
                <c:pt idx="3">
                  <c:v>1.2717737365754307</c:v>
                </c:pt>
                <c:pt idx="4">
                  <c:v>1.3045855343355153</c:v>
                </c:pt>
                <c:pt idx="5">
                  <c:v>1.326301837188895</c:v>
                </c:pt>
                <c:pt idx="6">
                  <c:v>1.3362703631270985</c:v>
                </c:pt>
                <c:pt idx="7">
                  <c:v>1.3440925715499821</c:v>
                </c:pt>
                <c:pt idx="8">
                  <c:v>1.344498339943635</c:v>
                </c:pt>
                <c:pt idx="9">
                  <c:v>1.3404789959502508</c:v>
                </c:pt>
                <c:pt idx="10">
                  <c:v>1.3363264367099101</c:v>
                </c:pt>
                <c:pt idx="11">
                  <c:v>1.3285683804083501</c:v>
                </c:pt>
                <c:pt idx="12">
                  <c:v>1.3170671445191622</c:v>
                </c:pt>
                <c:pt idx="13">
                  <c:v>1.3081084034470469</c:v>
                </c:pt>
                <c:pt idx="14">
                  <c:v>1.2991632296306435</c:v>
                </c:pt>
                <c:pt idx="15">
                  <c:v>1.2878623402009355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[3]Sheet1!$AL$2:$AL$12</c:f>
              <c:numCache>
                <c:formatCode>General</c:formatCode>
                <c:ptCount val="1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</c:numCache>
            </c:numRef>
          </c:xVal>
          <c:yVal>
            <c:numRef>
              <c:f>[3]Sheet1!$AQ$2:$AQ$12</c:f>
              <c:numCache>
                <c:formatCode>General</c:formatCode>
                <c:ptCount val="11"/>
                <c:pt idx="0">
                  <c:v>1.3393829194319284</c:v>
                </c:pt>
                <c:pt idx="1">
                  <c:v>1.3530789263599041</c:v>
                </c:pt>
                <c:pt idx="2">
                  <c:v>1.421262848003912</c:v>
                </c:pt>
                <c:pt idx="3">
                  <c:v>1.4498992998035272</c:v>
                </c:pt>
                <c:pt idx="4">
                  <c:v>1.4697214087143282</c:v>
                </c:pt>
                <c:pt idx="5">
                  <c:v>1.4821583066755686</c:v>
                </c:pt>
                <c:pt idx="6">
                  <c:v>1.4872353745860825</c:v>
                </c:pt>
                <c:pt idx="7">
                  <c:v>1.4875666419633369</c:v>
                </c:pt>
                <c:pt idx="8">
                  <c:v>1.4867419177904724</c:v>
                </c:pt>
                <c:pt idx="9">
                  <c:v>1.4799446551527975</c:v>
                </c:pt>
                <c:pt idx="10">
                  <c:v>1.4666541135268127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[4]Sheet1!$AL$2:$AL$16</c:f>
              <c:numCache>
                <c:formatCode>General</c:formatCode>
                <c:ptCount val="15"/>
                <c:pt idx="0">
                  <c:v>2691.0299018966666</c:v>
                </c:pt>
                <c:pt idx="1">
                  <c:v>37703.912981300004</c:v>
                </c:pt>
                <c:pt idx="2">
                  <c:v>106787.34644183335</c:v>
                </c:pt>
                <c:pt idx="3">
                  <c:v>198464.7302633333</c:v>
                </c:pt>
                <c:pt idx="4">
                  <c:v>312549.49699266668</c:v>
                </c:pt>
                <c:pt idx="5">
                  <c:v>441452.11121466663</c:v>
                </c:pt>
                <c:pt idx="6">
                  <c:v>579660.74060000002</c:v>
                </c:pt>
                <c:pt idx="7">
                  <c:v>725093.87252199987</c:v>
                </c:pt>
                <c:pt idx="8">
                  <c:v>876017.18164433341</c:v>
                </c:pt>
                <c:pt idx="9">
                  <c:v>1028448.6459476665</c:v>
                </c:pt>
                <c:pt idx="10">
                  <c:v>1180226.3532186665</c:v>
                </c:pt>
                <c:pt idx="11">
                  <c:v>1330848.3509603334</c:v>
                </c:pt>
                <c:pt idx="12">
                  <c:v>1474401.9476263335</c:v>
                </c:pt>
                <c:pt idx="13">
                  <c:v>1613592.7783003331</c:v>
                </c:pt>
                <c:pt idx="14">
                  <c:v>1738391.8924673332</c:v>
                </c:pt>
              </c:numCache>
            </c:numRef>
          </c:xVal>
          <c:yVal>
            <c:numRef>
              <c:f>[4]Sheet1!$AQ$2:$AQ$16</c:f>
              <c:numCache>
                <c:formatCode>General</c:formatCode>
                <c:ptCount val="15"/>
                <c:pt idx="0">
                  <c:v>1.1990975425173505</c:v>
                </c:pt>
                <c:pt idx="1">
                  <c:v>1.2251587129845241</c:v>
                </c:pt>
                <c:pt idx="2">
                  <c:v>1.2784263623088694</c:v>
                </c:pt>
                <c:pt idx="3">
                  <c:v>1.3063606872439839</c:v>
                </c:pt>
                <c:pt idx="4">
                  <c:v>1.3363225871334541</c:v>
                </c:pt>
                <c:pt idx="5">
                  <c:v>1.3552226259816862</c:v>
                </c:pt>
                <c:pt idx="6">
                  <c:v>1.3656121190916477</c:v>
                </c:pt>
                <c:pt idx="7">
                  <c:v>1.3701639862593882</c:v>
                </c:pt>
                <c:pt idx="8">
                  <c:v>1.3715407903224339</c:v>
                </c:pt>
                <c:pt idx="9">
                  <c:v>1.3658395995058552</c:v>
                </c:pt>
                <c:pt idx="10">
                  <c:v>1.3588172543414407</c:v>
                </c:pt>
                <c:pt idx="11">
                  <c:v>1.3515009622558487</c:v>
                </c:pt>
                <c:pt idx="12">
                  <c:v>1.3411157643469349</c:v>
                </c:pt>
                <c:pt idx="13">
                  <c:v>1.3291799095516921</c:v>
                </c:pt>
                <c:pt idx="14">
                  <c:v>1.3147613573283785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[5]Sheet1!$AL$2:$AL$18</c:f>
              <c:numCache>
                <c:formatCode>General</c:formatCode>
                <c:ptCount val="17"/>
                <c:pt idx="0">
                  <c:v>2740.1550688233333</c:v>
                </c:pt>
                <c:pt idx="1">
                  <c:v>48151.410099266672</c:v>
                </c:pt>
                <c:pt idx="2">
                  <c:v>140023.73074589999</c:v>
                </c:pt>
                <c:pt idx="3">
                  <c:v>272538.02467499999</c:v>
                </c:pt>
                <c:pt idx="4">
                  <c:v>439740.92971766664</c:v>
                </c:pt>
                <c:pt idx="5">
                  <c:v>633283.23345866671</c:v>
                </c:pt>
                <c:pt idx="6">
                  <c:v>847290.0021876666</c:v>
                </c:pt>
                <c:pt idx="7">
                  <c:v>1079249.2642293333</c:v>
                </c:pt>
                <c:pt idx="8">
                  <c:v>1321238.2197256668</c:v>
                </c:pt>
                <c:pt idx="9">
                  <c:v>1571170.907324</c:v>
                </c:pt>
                <c:pt idx="10">
                  <c:v>1823574.0032919999</c:v>
                </c:pt>
                <c:pt idx="11">
                  <c:v>2080882.7730066665</c:v>
                </c:pt>
                <c:pt idx="12">
                  <c:v>2341769.3260366665</c:v>
                </c:pt>
                <c:pt idx="13">
                  <c:v>2595675.0318933334</c:v>
                </c:pt>
                <c:pt idx="14">
                  <c:v>2846613.1900200001</c:v>
                </c:pt>
                <c:pt idx="15">
                  <c:v>3093770.9270099998</c:v>
                </c:pt>
                <c:pt idx="16">
                  <c:v>3332502.3303733333</c:v>
                </c:pt>
              </c:numCache>
            </c:numRef>
          </c:xVal>
          <c:yVal>
            <c:numRef>
              <c:f>[5]Sheet1!$AQ$2:$AQ$18</c:f>
              <c:numCache>
                <c:formatCode>General</c:formatCode>
                <c:ptCount val="17"/>
                <c:pt idx="0">
                  <c:v>1.152795749100235</c:v>
                </c:pt>
                <c:pt idx="1">
                  <c:v>1.1669663571940914</c:v>
                </c:pt>
                <c:pt idx="2">
                  <c:v>1.2158920601044989</c:v>
                </c:pt>
                <c:pt idx="3">
                  <c:v>1.2496451673124684</c:v>
                </c:pt>
                <c:pt idx="4">
                  <c:v>1.2848141117287988</c:v>
                </c:pt>
                <c:pt idx="5">
                  <c:v>1.3056760128104163</c:v>
                </c:pt>
                <c:pt idx="6">
                  <c:v>1.317415772564805</c:v>
                </c:pt>
                <c:pt idx="7">
                  <c:v>1.3255875442941221</c:v>
                </c:pt>
                <c:pt idx="8">
                  <c:v>1.3274342284661271</c:v>
                </c:pt>
                <c:pt idx="9">
                  <c:v>1.3253341427608241</c:v>
                </c:pt>
                <c:pt idx="10">
                  <c:v>1.3185995104564832</c:v>
                </c:pt>
                <c:pt idx="11">
                  <c:v>1.3118749143353376</c:v>
                </c:pt>
                <c:pt idx="12">
                  <c:v>1.3056427357641143</c:v>
                </c:pt>
                <c:pt idx="13">
                  <c:v>1.2944448577155609</c:v>
                </c:pt>
                <c:pt idx="14">
                  <c:v>1.2848007050702608</c:v>
                </c:pt>
                <c:pt idx="15">
                  <c:v>1.273967379325063</c:v>
                </c:pt>
                <c:pt idx="16">
                  <c:v>1.2632841496072935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29776"/>
        <c:axId val="223830336"/>
      </c:scatterChart>
      <c:valAx>
        <c:axId val="223829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830336"/>
        <c:crosses val="autoZero"/>
        <c:crossBetween val="midCat"/>
      </c:valAx>
      <c:valAx>
        <c:axId val="223830336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82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dev/deq-ratioF</a:t>
            </a:r>
            <a:r>
              <a:rPr lang="en-US" altLang="ja-JP" baseline="0"/>
              <a:t> vs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Sheet1!$AL$2:$AL$13</c:f>
              <c:numCache>
                <c:formatCode>General</c:formatCode>
                <c:ptCount val="12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</c:numCache>
            </c:numRef>
          </c:xVal>
          <c:yVal>
            <c:numRef>
              <c:f>Sheet1!$AK$2:$AK$13</c:f>
              <c:numCache>
                <c:formatCode>General</c:formatCode>
                <c:ptCount val="12"/>
                <c:pt idx="1">
                  <c:v>-0.60061892880312828</c:v>
                </c:pt>
                <c:pt idx="2">
                  <c:v>-0.30138627592682421</c:v>
                </c:pt>
                <c:pt idx="3">
                  <c:v>-0.15177106377303382</c:v>
                </c:pt>
                <c:pt idx="4">
                  <c:v>-5.0695657991340543E-2</c:v>
                </c:pt>
                <c:pt idx="5">
                  <c:v>3.0398366953782174E-4</c:v>
                </c:pt>
                <c:pt idx="6">
                  <c:v>4.2741916863815621E-2</c:v>
                </c:pt>
                <c:pt idx="7">
                  <c:v>0.12562206492201283</c:v>
                </c:pt>
                <c:pt idx="8">
                  <c:v>0.1282502206012604</c:v>
                </c:pt>
                <c:pt idx="9">
                  <c:v>0.16931188578909095</c:v>
                </c:pt>
                <c:pt idx="10">
                  <c:v>0.14729969667299786</c:v>
                </c:pt>
                <c:pt idx="11">
                  <c:v>0.19067598618298803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[1]Sheet1!$AL$2:$AL$12</c:f>
              <c:numCache>
                <c:formatCode>General</c:formatCode>
                <c:ptCount val="1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</c:numCache>
            </c:numRef>
          </c:xVal>
          <c:yVal>
            <c:numRef>
              <c:f>[1]Sheet1!$AK$2:$AK$12</c:f>
              <c:numCache>
                <c:formatCode>General</c:formatCode>
                <c:ptCount val="11"/>
                <c:pt idx="1">
                  <c:v>-0.70605126612892855</c:v>
                </c:pt>
                <c:pt idx="2">
                  <c:v>-0.45995222581271566</c:v>
                </c:pt>
                <c:pt idx="3">
                  <c:v>-0.19408680441648557</c:v>
                </c:pt>
                <c:pt idx="4">
                  <c:v>-0.17391490547081886</c:v>
                </c:pt>
                <c:pt idx="5">
                  <c:v>-1.2528242095995235E-2</c:v>
                </c:pt>
                <c:pt idx="6">
                  <c:v>3.9140567057673215E-2</c:v>
                </c:pt>
                <c:pt idx="7">
                  <c:v>9.8943275276051956E-2</c:v>
                </c:pt>
                <c:pt idx="8">
                  <c:v>0.12248126928121894</c:v>
                </c:pt>
                <c:pt idx="9">
                  <c:v>0.13958487615794091</c:v>
                </c:pt>
                <c:pt idx="10">
                  <c:v>0.18393319450803192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[2]Sheet1!$AL$2:$AL$17</c:f>
              <c:numCache>
                <c:formatCode>General</c:formatCode>
                <c:ptCount val="16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</c:numCache>
            </c:numRef>
          </c:xVal>
          <c:yVal>
            <c:numRef>
              <c:f>[2]Sheet1!$AK$2:$AK$17</c:f>
              <c:numCache>
                <c:formatCode>General</c:formatCode>
                <c:ptCount val="16"/>
                <c:pt idx="1">
                  <c:v>-0.55523664901921022</c:v>
                </c:pt>
                <c:pt idx="2">
                  <c:v>-0.40485392051930391</c:v>
                </c:pt>
                <c:pt idx="3">
                  <c:v>-0.17352835981385803</c:v>
                </c:pt>
                <c:pt idx="4">
                  <c:v>-0.24745589546699159</c:v>
                </c:pt>
                <c:pt idx="5">
                  <c:v>-1.5243877271932188E-2</c:v>
                </c:pt>
                <c:pt idx="6">
                  <c:v>-0.19499043696748292</c:v>
                </c:pt>
                <c:pt idx="7">
                  <c:v>7.1168135843371561E-2</c:v>
                </c:pt>
                <c:pt idx="8">
                  <c:v>9.119058804466923E-4</c:v>
                </c:pt>
                <c:pt idx="9">
                  <c:v>3.7633912957753174E-2</c:v>
                </c:pt>
                <c:pt idx="10">
                  <c:v>0.14429736033531446</c:v>
                </c:pt>
                <c:pt idx="11">
                  <c:v>0.10508211793984881</c:v>
                </c:pt>
                <c:pt idx="12">
                  <c:v>0.10466979165443102</c:v>
                </c:pt>
                <c:pt idx="13">
                  <c:v>0.10305792650396825</c:v>
                </c:pt>
                <c:pt idx="14">
                  <c:v>0.17600702450437045</c:v>
                </c:pt>
                <c:pt idx="15">
                  <c:v>0.18478149165285754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[3]Sheet1!$AL$2:$AL$12</c:f>
              <c:numCache>
                <c:formatCode>General</c:formatCode>
                <c:ptCount val="1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</c:numCache>
            </c:numRef>
          </c:xVal>
          <c:yVal>
            <c:numRef>
              <c:f>[3]Sheet1!$AK$2:$AK$12</c:f>
              <c:numCache>
                <c:formatCode>General</c:formatCode>
                <c:ptCount val="11"/>
                <c:pt idx="1">
                  <c:v>-0.65262833329556669</c:v>
                </c:pt>
                <c:pt idx="2">
                  <c:v>-0.30812391846028003</c:v>
                </c:pt>
                <c:pt idx="3">
                  <c:v>-0.23369233205721099</c:v>
                </c:pt>
                <c:pt idx="4">
                  <c:v>1.8954057987516482E-2</c:v>
                </c:pt>
                <c:pt idx="5">
                  <c:v>-4.032785581487891E-2</c:v>
                </c:pt>
                <c:pt idx="6">
                  <c:v>0.10091745549064901</c:v>
                </c:pt>
                <c:pt idx="7">
                  <c:v>4.9300687410046007E-2</c:v>
                </c:pt>
                <c:pt idx="8">
                  <c:v>0.15781244541759759</c:v>
                </c:pt>
                <c:pt idx="9">
                  <c:v>0.16227730569698551</c:v>
                </c:pt>
                <c:pt idx="10">
                  <c:v>0.1140885314607003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[4]Sheet1!$AL$2:$AL$16</c:f>
              <c:numCache>
                <c:formatCode>General</c:formatCode>
                <c:ptCount val="15"/>
                <c:pt idx="0">
                  <c:v>2691.0299018966666</c:v>
                </c:pt>
                <c:pt idx="1">
                  <c:v>37703.912981300004</c:v>
                </c:pt>
                <c:pt idx="2">
                  <c:v>106787.34644183335</c:v>
                </c:pt>
                <c:pt idx="3">
                  <c:v>198464.7302633333</c:v>
                </c:pt>
                <c:pt idx="4">
                  <c:v>312549.49699266668</c:v>
                </c:pt>
                <c:pt idx="5">
                  <c:v>441452.11121466663</c:v>
                </c:pt>
                <c:pt idx="6">
                  <c:v>579660.74060000002</c:v>
                </c:pt>
                <c:pt idx="7">
                  <c:v>725093.87252199987</c:v>
                </c:pt>
                <c:pt idx="8">
                  <c:v>876017.18164433341</c:v>
                </c:pt>
                <c:pt idx="9">
                  <c:v>1028448.6459476665</c:v>
                </c:pt>
                <c:pt idx="10">
                  <c:v>1180226.3532186665</c:v>
                </c:pt>
                <c:pt idx="11">
                  <c:v>1330848.3509603334</c:v>
                </c:pt>
                <c:pt idx="12">
                  <c:v>1474401.9476263335</c:v>
                </c:pt>
                <c:pt idx="13">
                  <c:v>1613592.7783003331</c:v>
                </c:pt>
                <c:pt idx="14">
                  <c:v>1738391.8924673332</c:v>
                </c:pt>
              </c:numCache>
            </c:numRef>
          </c:xVal>
          <c:yVal>
            <c:numRef>
              <c:f>[4]Sheet1!$AK$2:$AK$16</c:f>
              <c:numCache>
                <c:formatCode>General</c:formatCode>
                <c:ptCount val="15"/>
                <c:pt idx="1">
                  <c:v>-0.62419518553100561</c:v>
                </c:pt>
                <c:pt idx="2">
                  <c:v>-0.28837080116051617</c:v>
                </c:pt>
                <c:pt idx="3">
                  <c:v>-0.10983163666915507</c:v>
                </c:pt>
                <c:pt idx="4">
                  <c:v>-0.24855467100647527</c:v>
                </c:pt>
                <c:pt idx="5">
                  <c:v>1.9988980547508334E-2</c:v>
                </c:pt>
                <c:pt idx="6">
                  <c:v>-6.6140632797213286E-2</c:v>
                </c:pt>
                <c:pt idx="7">
                  <c:v>0.10132504833385481</c:v>
                </c:pt>
                <c:pt idx="8">
                  <c:v>5.5290502958180193E-2</c:v>
                </c:pt>
                <c:pt idx="9">
                  <c:v>5.8877101742463356E-2</c:v>
                </c:pt>
                <c:pt idx="10">
                  <c:v>0.1293693322270639</c:v>
                </c:pt>
                <c:pt idx="11">
                  <c:v>0.1576137901859756</c:v>
                </c:pt>
                <c:pt idx="12">
                  <c:v>0.17899874918137998</c:v>
                </c:pt>
                <c:pt idx="13">
                  <c:v>0.14144278474134586</c:v>
                </c:pt>
                <c:pt idx="14">
                  <c:v>0.26469412729394198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[5]Sheet1!$AL$2:$AL$18</c:f>
              <c:numCache>
                <c:formatCode>General</c:formatCode>
                <c:ptCount val="17"/>
                <c:pt idx="0">
                  <c:v>2740.1550688233333</c:v>
                </c:pt>
                <c:pt idx="1">
                  <c:v>48151.410099266672</c:v>
                </c:pt>
                <c:pt idx="2">
                  <c:v>140023.73074589999</c:v>
                </c:pt>
                <c:pt idx="3">
                  <c:v>272538.02467499999</c:v>
                </c:pt>
                <c:pt idx="4">
                  <c:v>439740.92971766664</c:v>
                </c:pt>
                <c:pt idx="5">
                  <c:v>633283.23345866671</c:v>
                </c:pt>
                <c:pt idx="6">
                  <c:v>847290.0021876666</c:v>
                </c:pt>
                <c:pt idx="7">
                  <c:v>1079249.2642293333</c:v>
                </c:pt>
                <c:pt idx="8">
                  <c:v>1321238.2197256668</c:v>
                </c:pt>
                <c:pt idx="9">
                  <c:v>1571170.907324</c:v>
                </c:pt>
                <c:pt idx="10">
                  <c:v>1823574.0032919999</c:v>
                </c:pt>
                <c:pt idx="11">
                  <c:v>2080882.7730066665</c:v>
                </c:pt>
                <c:pt idx="12">
                  <c:v>2341769.3260366665</c:v>
                </c:pt>
                <c:pt idx="13">
                  <c:v>2595675.0318933334</c:v>
                </c:pt>
                <c:pt idx="14">
                  <c:v>2846613.1900200001</c:v>
                </c:pt>
                <c:pt idx="15">
                  <c:v>3093770.9270099998</c:v>
                </c:pt>
                <c:pt idx="16">
                  <c:v>3332502.3303733333</c:v>
                </c:pt>
              </c:numCache>
            </c:numRef>
          </c:xVal>
          <c:yVal>
            <c:numRef>
              <c:f>[5]Sheet1!$AK$2:$AK$18</c:f>
              <c:numCache>
                <c:formatCode>General</c:formatCode>
                <c:ptCount val="17"/>
                <c:pt idx="1">
                  <c:v>-0.52992024383036329</c:v>
                </c:pt>
                <c:pt idx="2">
                  <c:v>-0.4526178563952778</c:v>
                </c:pt>
                <c:pt idx="3">
                  <c:v>-0.14994799588181601</c:v>
                </c:pt>
                <c:pt idx="4">
                  <c:v>-0.30974416433533181</c:v>
                </c:pt>
                <c:pt idx="5">
                  <c:v>-4.8656373532525513E-2</c:v>
                </c:pt>
                <c:pt idx="6">
                  <c:v>-0.16471268996780364</c:v>
                </c:pt>
                <c:pt idx="7">
                  <c:v>6.796617240530628E-3</c:v>
                </c:pt>
                <c:pt idx="8">
                  <c:v>-5.0201437626560159E-2</c:v>
                </c:pt>
                <c:pt idx="9">
                  <c:v>-3.1797318460938667E-3</c:v>
                </c:pt>
                <c:pt idx="10">
                  <c:v>9.3182206481999375E-2</c:v>
                </c:pt>
                <c:pt idx="11">
                  <c:v>4.6901743124891773E-2</c:v>
                </c:pt>
                <c:pt idx="12">
                  <c:v>7.2501387546333881E-2</c:v>
                </c:pt>
                <c:pt idx="13">
                  <c:v>8.919317487584974E-2</c:v>
                </c:pt>
                <c:pt idx="14">
                  <c:v>8.4917713707522519E-2</c:v>
                </c:pt>
                <c:pt idx="15">
                  <c:v>0.16176550449777738</c:v>
                </c:pt>
                <c:pt idx="16">
                  <c:v>0.12664249693403368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75552"/>
        <c:axId val="223576112"/>
      </c:scatterChart>
      <c:valAx>
        <c:axId val="22357555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576112"/>
        <c:crosses val="autoZero"/>
        <c:crossBetween val="midCat"/>
      </c:valAx>
      <c:valAx>
        <c:axId val="2235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57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81152"/>
        <c:axId val="223581712"/>
      </c:scatterChart>
      <c:valAx>
        <c:axId val="2235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581712"/>
        <c:crosses val="autoZero"/>
        <c:crossBetween val="midCat"/>
      </c:valAx>
      <c:valAx>
        <c:axId val="2235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5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315817470129245E-2"/>
                  <c:y val="0.24555374788202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99405336199654"/>
                  <c:y val="-0.19967124499557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14521756037434"/>
                  <c:y val="0.2872662728104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9750395280843"/>
                  <c:y val="0.32782009566508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88819880333541"/>
                  <c:y val="-8.6888035866908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42550561097028"/>
                  <c:y val="2.03813108215501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11248"/>
        <c:axId val="223711808"/>
      </c:scatterChart>
      <c:valAx>
        <c:axId val="223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711808"/>
        <c:crosses val="autoZero"/>
        <c:crossBetween val="midCat"/>
      </c:valAx>
      <c:valAx>
        <c:axId val="2237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Sheet1!$AL$2:$AL$18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[1]Sheet1!$AL$2:$AL$22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[2]Sheet1!$AL$1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[2]Sheet1!$AL$2:$AL$22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[3]Sheet1!$AL$1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[3]Sheet1!$AL$2:$AL$22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01488"/>
        <c:axId val="224502048"/>
      </c:scatterChart>
      <c:valAx>
        <c:axId val="22450148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502048"/>
        <c:crosses val="autoZero"/>
        <c:crossBetween val="midCat"/>
      </c:valAx>
      <c:valAx>
        <c:axId val="22450204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5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q/p-M vs -dev/deq-ratioF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Sheet1!$AK$3:$AK$13</c:f>
              <c:numCache>
                <c:formatCode>General</c:formatCode>
                <c:ptCount val="11"/>
                <c:pt idx="0">
                  <c:v>-0.60061892880312828</c:v>
                </c:pt>
                <c:pt idx="1">
                  <c:v>-0.30138627592682421</c:v>
                </c:pt>
                <c:pt idx="2">
                  <c:v>-0.15177106377303382</c:v>
                </c:pt>
                <c:pt idx="3">
                  <c:v>-5.0695657991340543E-2</c:v>
                </c:pt>
                <c:pt idx="4">
                  <c:v>3.0398366953782174E-4</c:v>
                </c:pt>
                <c:pt idx="5">
                  <c:v>4.2741916863815621E-2</c:v>
                </c:pt>
                <c:pt idx="6">
                  <c:v>0.12562206492201283</c:v>
                </c:pt>
                <c:pt idx="7">
                  <c:v>0.1282502206012604</c:v>
                </c:pt>
                <c:pt idx="8">
                  <c:v>0.16931188578909095</c:v>
                </c:pt>
                <c:pt idx="9">
                  <c:v>0.14729969667299786</c:v>
                </c:pt>
                <c:pt idx="10">
                  <c:v>0.19067598618298803</c:v>
                </c:pt>
              </c:numCache>
            </c:numRef>
          </c:xVal>
          <c:yVal>
            <c:numRef>
              <c:f>Sheet1!$AR$3:$AR$13</c:f>
              <c:numCache>
                <c:formatCode>General</c:formatCode>
                <c:ptCount val="11"/>
                <c:pt idx="0">
                  <c:v>-0.62536512096859476</c:v>
                </c:pt>
                <c:pt idx="1">
                  <c:v>-0.42294753368724641</c:v>
                </c:pt>
                <c:pt idx="2">
                  <c:v>-0.31086285606040875</c:v>
                </c:pt>
                <c:pt idx="3">
                  <c:v>-0.24104388597826376</c:v>
                </c:pt>
                <c:pt idx="4">
                  <c:v>-0.19396764358514584</c:v>
                </c:pt>
                <c:pt idx="5">
                  <c:v>-0.16044596519094675</c:v>
                </c:pt>
                <c:pt idx="6">
                  <c:v>-0.13470915274278542</c:v>
                </c:pt>
                <c:pt idx="7">
                  <c:v>-0.11515326616515559</c:v>
                </c:pt>
                <c:pt idx="8">
                  <c:v>-9.9307889830176577E-2</c:v>
                </c:pt>
                <c:pt idx="9">
                  <c:v>-8.6681834016511E-2</c:v>
                </c:pt>
                <c:pt idx="10">
                  <c:v>-7.6059919619398869E-2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[1]Sheet1!$AK$3:$AK$12</c:f>
              <c:numCache>
                <c:formatCode>General</c:formatCode>
                <c:ptCount val="10"/>
                <c:pt idx="0">
                  <c:v>-0.70605126612892855</c:v>
                </c:pt>
                <c:pt idx="1">
                  <c:v>-0.45995222581271566</c:v>
                </c:pt>
                <c:pt idx="2">
                  <c:v>-0.19408680441648557</c:v>
                </c:pt>
                <c:pt idx="3">
                  <c:v>-0.17391490547081886</c:v>
                </c:pt>
                <c:pt idx="4">
                  <c:v>-1.2528242095995235E-2</c:v>
                </c:pt>
                <c:pt idx="5">
                  <c:v>3.9140567057673215E-2</c:v>
                </c:pt>
                <c:pt idx="6">
                  <c:v>9.8943275276051956E-2</c:v>
                </c:pt>
                <c:pt idx="7">
                  <c:v>0.12248126928121894</c:v>
                </c:pt>
                <c:pt idx="8">
                  <c:v>0.13958487615794091</c:v>
                </c:pt>
                <c:pt idx="9">
                  <c:v>0.18393319450803192</c:v>
                </c:pt>
              </c:numCache>
            </c:numRef>
          </c:xVal>
          <c:yVal>
            <c:numRef>
              <c:f>[1]Sheet1!$AR$3:$AR$12</c:f>
              <c:numCache>
                <c:formatCode>General</c:formatCode>
                <c:ptCount val="10"/>
                <c:pt idx="0">
                  <c:v>-0.7050217401312554</c:v>
                </c:pt>
                <c:pt idx="1">
                  <c:v>-0.45704668152304212</c:v>
                </c:pt>
                <c:pt idx="2">
                  <c:v>-0.32515329648552765</c:v>
                </c:pt>
                <c:pt idx="3">
                  <c:v>-0.24901848280926936</c:v>
                </c:pt>
                <c:pt idx="4">
                  <c:v>-0.19721548044255452</c:v>
                </c:pt>
                <c:pt idx="5">
                  <c:v>-0.16078982101697306</c:v>
                </c:pt>
                <c:pt idx="6">
                  <c:v>-0.13389285480267482</c:v>
                </c:pt>
                <c:pt idx="7">
                  <c:v>-0.11348033407664601</c:v>
                </c:pt>
                <c:pt idx="8">
                  <c:v>-9.7266602986196465E-2</c:v>
                </c:pt>
                <c:pt idx="9">
                  <c:v>-8.4206913835273622E-2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[2]Sheet1!$AK$4:$AK$17</c:f>
              <c:numCache>
                <c:formatCode>General</c:formatCode>
                <c:ptCount val="14"/>
                <c:pt idx="0">
                  <c:v>-0.40485392051930391</c:v>
                </c:pt>
                <c:pt idx="1">
                  <c:v>-0.17352835981385803</c:v>
                </c:pt>
                <c:pt idx="2">
                  <c:v>-0.24745589546699159</c:v>
                </c:pt>
                <c:pt idx="3">
                  <c:v>-1.5243877271932188E-2</c:v>
                </c:pt>
                <c:pt idx="4">
                  <c:v>-0.19499043696748292</c:v>
                </c:pt>
                <c:pt idx="5">
                  <c:v>7.1168135843371561E-2</c:v>
                </c:pt>
                <c:pt idx="6">
                  <c:v>9.119058804466923E-4</c:v>
                </c:pt>
                <c:pt idx="7">
                  <c:v>3.7633912957753174E-2</c:v>
                </c:pt>
                <c:pt idx="8">
                  <c:v>0.14429736033531446</c:v>
                </c:pt>
                <c:pt idx="9">
                  <c:v>0.10508211793984881</c:v>
                </c:pt>
                <c:pt idx="10">
                  <c:v>0.10466979165443102</c:v>
                </c:pt>
                <c:pt idx="11">
                  <c:v>0.10305792650396825</c:v>
                </c:pt>
                <c:pt idx="12">
                  <c:v>0.17600702450437045</c:v>
                </c:pt>
                <c:pt idx="13">
                  <c:v>0.18478149165285754</c:v>
                </c:pt>
              </c:numCache>
            </c:numRef>
          </c:xVal>
          <c:yVal>
            <c:numRef>
              <c:f>[2]Sheet1!$AR$4:$AR$17</c:f>
              <c:numCache>
                <c:formatCode>General</c:formatCode>
                <c:ptCount val="14"/>
                <c:pt idx="0">
                  <c:v>-0.44055653310526127</c:v>
                </c:pt>
                <c:pt idx="1">
                  <c:v>-0.32550084704637583</c:v>
                </c:pt>
                <c:pt idx="2">
                  <c:v>-0.25717351166609326</c:v>
                </c:pt>
                <c:pt idx="3">
                  <c:v>-0.20724091196645231</c:v>
                </c:pt>
                <c:pt idx="4">
                  <c:v>-0.17376871383379811</c:v>
                </c:pt>
                <c:pt idx="5">
                  <c:v>-0.14623111964914701</c:v>
                </c:pt>
                <c:pt idx="6">
                  <c:v>-0.12565045768316929</c:v>
                </c:pt>
                <c:pt idx="7">
                  <c:v>-0.10915496569718211</c:v>
                </c:pt>
                <c:pt idx="8">
                  <c:v>-9.5269827606434737E-2</c:v>
                </c:pt>
                <c:pt idx="9">
                  <c:v>-8.3919956283746461E-2</c:v>
                </c:pt>
                <c:pt idx="10">
                  <c:v>-7.4446520854500264E-2</c:v>
                </c:pt>
                <c:pt idx="11">
                  <c:v>-6.6361785651127075E-2</c:v>
                </c:pt>
                <c:pt idx="12">
                  <c:v>-5.9246381687300155E-2</c:v>
                </c:pt>
                <c:pt idx="13">
                  <c:v>-5.3019340556634771E-2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[3]Sheet1!$AK$3:$AK$12</c:f>
              <c:numCache>
                <c:formatCode>General</c:formatCode>
                <c:ptCount val="10"/>
                <c:pt idx="0">
                  <c:v>-0.65262833329556669</c:v>
                </c:pt>
                <c:pt idx="1">
                  <c:v>-0.30812391846028003</c:v>
                </c:pt>
                <c:pt idx="2">
                  <c:v>-0.23369233205721099</c:v>
                </c:pt>
                <c:pt idx="3">
                  <c:v>1.8954057987516482E-2</c:v>
                </c:pt>
                <c:pt idx="4">
                  <c:v>-4.032785581487891E-2</c:v>
                </c:pt>
                <c:pt idx="5">
                  <c:v>0.10091745549064901</c:v>
                </c:pt>
                <c:pt idx="6">
                  <c:v>4.9300687410046007E-2</c:v>
                </c:pt>
                <c:pt idx="7">
                  <c:v>0.15781244541759759</c:v>
                </c:pt>
                <c:pt idx="8">
                  <c:v>0.16227730569698551</c:v>
                </c:pt>
                <c:pt idx="9">
                  <c:v>0.1140885314607003</c:v>
                </c:pt>
              </c:numCache>
            </c:numRef>
          </c:xVal>
          <c:yVal>
            <c:numRef>
              <c:f>[3]Sheet1!$AR$3:$AR$12</c:f>
              <c:numCache>
                <c:formatCode>General</c:formatCode>
                <c:ptCount val="10"/>
                <c:pt idx="0">
                  <c:v>-0.61473420331168571</c:v>
                </c:pt>
                <c:pt idx="1">
                  <c:v>-0.41288713946889882</c:v>
                </c:pt>
                <c:pt idx="2">
                  <c:v>-0.3048110214117441</c:v>
                </c:pt>
                <c:pt idx="3">
                  <c:v>-0.23403282860484198</c:v>
                </c:pt>
                <c:pt idx="4">
                  <c:v>-0.18861354046435613</c:v>
                </c:pt>
                <c:pt idx="5">
                  <c:v>-0.15498146703281362</c:v>
                </c:pt>
                <c:pt idx="6">
                  <c:v>-0.13058128131646116</c:v>
                </c:pt>
                <c:pt idx="7">
                  <c:v>-0.11121138059901381</c:v>
                </c:pt>
                <c:pt idx="8">
                  <c:v>-9.5842582566132373E-2</c:v>
                </c:pt>
                <c:pt idx="9">
                  <c:v>-8.3549124659383051E-2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[4]Sheet1!$AK$3:$AK$16</c:f>
              <c:numCache>
                <c:formatCode>General</c:formatCode>
                <c:ptCount val="14"/>
                <c:pt idx="0">
                  <c:v>-0.62419518553100561</c:v>
                </c:pt>
                <c:pt idx="1">
                  <c:v>-0.28837080116051617</c:v>
                </c:pt>
                <c:pt idx="2">
                  <c:v>-0.10983163666915507</c:v>
                </c:pt>
                <c:pt idx="3">
                  <c:v>-0.24855467100647527</c:v>
                </c:pt>
                <c:pt idx="4">
                  <c:v>1.9988980547508334E-2</c:v>
                </c:pt>
                <c:pt idx="5">
                  <c:v>-6.6140632797213286E-2</c:v>
                </c:pt>
                <c:pt idx="6">
                  <c:v>0.10132504833385481</c:v>
                </c:pt>
                <c:pt idx="7">
                  <c:v>5.5290502958180193E-2</c:v>
                </c:pt>
                <c:pt idx="8">
                  <c:v>5.8877101742463356E-2</c:v>
                </c:pt>
                <c:pt idx="9">
                  <c:v>0.1293693322270639</c:v>
                </c:pt>
                <c:pt idx="10">
                  <c:v>0.1576137901859756</c:v>
                </c:pt>
                <c:pt idx="11">
                  <c:v>0.17899874918137998</c:v>
                </c:pt>
                <c:pt idx="12">
                  <c:v>0.14144278474134586</c:v>
                </c:pt>
                <c:pt idx="13">
                  <c:v>0.26469412729394198</c:v>
                </c:pt>
              </c:numCache>
            </c:numRef>
          </c:xVal>
          <c:yVal>
            <c:numRef>
              <c:f>[4]Sheet1!$AR$3:$AR$16</c:f>
              <c:numCache>
                <c:formatCode>General</c:formatCode>
                <c:ptCount val="14"/>
                <c:pt idx="0">
                  <c:v>-0.63857184186895999</c:v>
                </c:pt>
                <c:pt idx="1">
                  <c:v>-0.43259784175757532</c:v>
                </c:pt>
                <c:pt idx="2">
                  <c:v>-0.31726252583671288</c:v>
                </c:pt>
                <c:pt idx="3">
                  <c:v>-0.25058626556582364</c:v>
                </c:pt>
                <c:pt idx="4">
                  <c:v>-0.20159891582971914</c:v>
                </c:pt>
                <c:pt idx="5">
                  <c:v>-0.16797969126241002</c:v>
                </c:pt>
                <c:pt idx="6">
                  <c:v>-0.14137543875494621</c:v>
                </c:pt>
                <c:pt idx="7">
                  <c:v>-0.12123659426774155</c:v>
                </c:pt>
                <c:pt idx="8">
                  <c:v>-0.10515413185456246</c:v>
                </c:pt>
                <c:pt idx="9">
                  <c:v>-9.1862796724481693E-2</c:v>
                </c:pt>
                <c:pt idx="10">
                  <c:v>-8.0768782761494989E-2</c:v>
                </c:pt>
                <c:pt idx="11">
                  <c:v>-7.1420667392214449E-2</c:v>
                </c:pt>
                <c:pt idx="12">
                  <c:v>-6.358154310148123E-2</c:v>
                </c:pt>
                <c:pt idx="13">
                  <c:v>-5.6499482575043107E-2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[5]Sheet1!$AK$4:$AK$18</c:f>
              <c:numCache>
                <c:formatCode>General</c:formatCode>
                <c:ptCount val="15"/>
                <c:pt idx="0">
                  <c:v>-0.4526178563952778</c:v>
                </c:pt>
                <c:pt idx="1">
                  <c:v>-0.14994799588181601</c:v>
                </c:pt>
                <c:pt idx="2">
                  <c:v>-0.30974416433533181</c:v>
                </c:pt>
                <c:pt idx="3">
                  <c:v>-4.8656373532525513E-2</c:v>
                </c:pt>
                <c:pt idx="4">
                  <c:v>-0.16471268996780364</c:v>
                </c:pt>
                <c:pt idx="5">
                  <c:v>6.796617240530628E-3</c:v>
                </c:pt>
                <c:pt idx="6">
                  <c:v>-5.0201437626560159E-2</c:v>
                </c:pt>
                <c:pt idx="7">
                  <c:v>-3.1797318460938667E-3</c:v>
                </c:pt>
                <c:pt idx="8">
                  <c:v>9.3182206481999375E-2</c:v>
                </c:pt>
                <c:pt idx="9">
                  <c:v>4.6901743124891773E-2</c:v>
                </c:pt>
                <c:pt idx="10">
                  <c:v>7.2501387546333881E-2</c:v>
                </c:pt>
                <c:pt idx="11">
                  <c:v>8.919317487584974E-2</c:v>
                </c:pt>
                <c:pt idx="12">
                  <c:v>8.4917713707522519E-2</c:v>
                </c:pt>
                <c:pt idx="13">
                  <c:v>0.16176550449777738</c:v>
                </c:pt>
                <c:pt idx="14">
                  <c:v>0.12664249693403368</c:v>
                </c:pt>
              </c:numCache>
            </c:numRef>
          </c:xVal>
          <c:yVal>
            <c:numRef>
              <c:f>[5]Sheet1!$AR$4:$AR$18</c:f>
              <c:numCache>
                <c:formatCode>General</c:formatCode>
                <c:ptCount val="15"/>
                <c:pt idx="0">
                  <c:v>-0.4448524831806594</c:v>
                </c:pt>
                <c:pt idx="1">
                  <c:v>-0.32847064624927191</c:v>
                </c:pt>
                <c:pt idx="2">
                  <c:v>-0.26064589171706409</c:v>
                </c:pt>
                <c:pt idx="3">
                  <c:v>-0.21076058205807094</c:v>
                </c:pt>
                <c:pt idx="4">
                  <c:v>-0.17636063853208025</c:v>
                </c:pt>
                <c:pt idx="5">
                  <c:v>-0.14900322689489628</c:v>
                </c:pt>
                <c:pt idx="6">
                  <c:v>-0.12841842810402654</c:v>
                </c:pt>
                <c:pt idx="7">
                  <c:v>-0.11167504198631872</c:v>
                </c:pt>
                <c:pt idx="8">
                  <c:v>-9.7651658924251344E-2</c:v>
                </c:pt>
                <c:pt idx="9">
                  <c:v>-8.6304893037603775E-2</c:v>
                </c:pt>
                <c:pt idx="10">
                  <c:v>-7.6633872241632678E-2</c:v>
                </c:pt>
                <c:pt idx="11">
                  <c:v>-6.834235116591092E-2</c:v>
                </c:pt>
                <c:pt idx="12">
                  <c:v>-6.1246020818543849E-2</c:v>
                </c:pt>
                <c:pt idx="13">
                  <c:v>-5.4873079505852539E-2</c:v>
                </c:pt>
                <c:pt idx="14">
                  <c:v>-4.9391987349872581E-2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58560"/>
        <c:axId val="224259120"/>
      </c:scatterChart>
      <c:valAx>
        <c:axId val="2242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259120"/>
        <c:crosses val="autoZero"/>
        <c:crossBetween val="midCat"/>
      </c:valAx>
      <c:valAx>
        <c:axId val="2242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2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q/p-M vs -dev/deq-ratioF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Sheet1!$AE$3:$AE$13</c:f>
              <c:numCache>
                <c:formatCode>General</c:formatCode>
                <c:ptCount val="11"/>
                <c:pt idx="0">
                  <c:v>0.83001552430559766</c:v>
                </c:pt>
                <c:pt idx="1">
                  <c:v>1.7589948652665472</c:v>
                </c:pt>
                <c:pt idx="2">
                  <c:v>2.7416603735437604</c:v>
                </c:pt>
                <c:pt idx="3">
                  <c:v>3.7576796987193877</c:v>
                </c:pt>
                <c:pt idx="4">
                  <c:v>4.7930546241118881</c:v>
                </c:pt>
                <c:pt idx="5">
                  <c:v>5.8349244772073154</c:v>
                </c:pt>
                <c:pt idx="6">
                  <c:v>6.914758087843035</c:v>
                </c:pt>
                <c:pt idx="7">
                  <c:v>7.9833701226127234</c:v>
                </c:pt>
                <c:pt idx="8">
                  <c:v>9.0780800075120371</c:v>
                </c:pt>
                <c:pt idx="9">
                  <c:v>10.15510136159808</c:v>
                </c:pt>
                <c:pt idx="10">
                  <c:v>11.251465412258712</c:v>
                </c:pt>
              </c:numCache>
            </c:numRef>
          </c:xVal>
          <c:yVal>
            <c:numRef>
              <c:f>Sheet1!$AK$3:$AK$13</c:f>
              <c:numCache>
                <c:formatCode>General</c:formatCode>
                <c:ptCount val="11"/>
                <c:pt idx="0">
                  <c:v>-0.60061892880312828</c:v>
                </c:pt>
                <c:pt idx="1">
                  <c:v>-0.30138627592682421</c:v>
                </c:pt>
                <c:pt idx="2">
                  <c:v>-0.15177106377303382</c:v>
                </c:pt>
                <c:pt idx="3">
                  <c:v>-5.0695657991340543E-2</c:v>
                </c:pt>
                <c:pt idx="4">
                  <c:v>3.0398366953782174E-4</c:v>
                </c:pt>
                <c:pt idx="5">
                  <c:v>4.2741916863815621E-2</c:v>
                </c:pt>
                <c:pt idx="6">
                  <c:v>0.12562206492201283</c:v>
                </c:pt>
                <c:pt idx="7">
                  <c:v>0.1282502206012604</c:v>
                </c:pt>
                <c:pt idx="8">
                  <c:v>0.16931188578909095</c:v>
                </c:pt>
                <c:pt idx="9">
                  <c:v>0.14729969667299786</c:v>
                </c:pt>
                <c:pt idx="10">
                  <c:v>0.19067598618298803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[1]Sheet1!$AE$3:$AE$12</c:f>
              <c:numCache>
                <c:formatCode>General</c:formatCode>
                <c:ptCount val="10"/>
                <c:pt idx="0">
                  <c:v>0.60385484924843991</c:v>
                </c:pt>
                <c:pt idx="1">
                  <c:v>1.5489256315891522</c:v>
                </c:pt>
                <c:pt idx="2">
                  <c:v>2.5823189195798366</c:v>
                </c:pt>
                <c:pt idx="3">
                  <c:v>3.616329679161276</c:v>
                </c:pt>
                <c:pt idx="4">
                  <c:v>4.708119553395461</c:v>
                </c:pt>
                <c:pt idx="5">
                  <c:v>5.8224228299217398</c:v>
                </c:pt>
                <c:pt idx="6">
                  <c:v>6.9544037559349565</c:v>
                </c:pt>
                <c:pt idx="7">
                  <c:v>8.087888554101534</c:v>
                </c:pt>
                <c:pt idx="8">
                  <c:v>9.2382312100566431</c:v>
                </c:pt>
                <c:pt idx="9">
                  <c:v>10.393042696659142</c:v>
                </c:pt>
              </c:numCache>
            </c:numRef>
          </c:xVal>
          <c:yVal>
            <c:numRef>
              <c:f>[1]Sheet1!$AK$3:$AK$12</c:f>
              <c:numCache>
                <c:formatCode>General</c:formatCode>
                <c:ptCount val="10"/>
                <c:pt idx="0">
                  <c:v>-0.70605126612892855</c:v>
                </c:pt>
                <c:pt idx="1">
                  <c:v>-0.45995222581271566</c:v>
                </c:pt>
                <c:pt idx="2">
                  <c:v>-0.19408680441648557</c:v>
                </c:pt>
                <c:pt idx="3">
                  <c:v>-0.17391490547081886</c:v>
                </c:pt>
                <c:pt idx="4">
                  <c:v>-1.2528242095995235E-2</c:v>
                </c:pt>
                <c:pt idx="5">
                  <c:v>3.9140567057673215E-2</c:v>
                </c:pt>
                <c:pt idx="6">
                  <c:v>9.8943275276051956E-2</c:v>
                </c:pt>
                <c:pt idx="7">
                  <c:v>0.12248126928121894</c:v>
                </c:pt>
                <c:pt idx="8">
                  <c:v>0.13958487615794091</c:v>
                </c:pt>
                <c:pt idx="9">
                  <c:v>0.18393319450803192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[2]Sheet1!$AE$4:$AE$17</c:f>
              <c:numCache>
                <c:formatCode>General</c:formatCode>
                <c:ptCount val="14"/>
                <c:pt idx="0">
                  <c:v>1.6467493256652945</c:v>
                </c:pt>
                <c:pt idx="1">
                  <c:v>2.5786011719554747</c:v>
                </c:pt>
                <c:pt idx="2">
                  <c:v>3.4797714886515165</c:v>
                </c:pt>
                <c:pt idx="3">
                  <c:v>4.46032940890486</c:v>
                </c:pt>
                <c:pt idx="4">
                  <c:v>5.3807128307200633</c:v>
                </c:pt>
                <c:pt idx="5">
                  <c:v>6.3933386030602106</c:v>
                </c:pt>
                <c:pt idx="6">
                  <c:v>7.3773424148796956</c:v>
                </c:pt>
                <c:pt idx="7">
                  <c:v>8.3693944476711231</c:v>
                </c:pt>
                <c:pt idx="8">
                  <c:v>9.3997601185372393</c:v>
                </c:pt>
                <c:pt idx="9">
                  <c:v>10.42127381778735</c:v>
                </c:pt>
                <c:pt idx="10">
                  <c:v>11.4366759110223</c:v>
                </c:pt>
                <c:pt idx="11">
                  <c:v>12.453888443639299</c:v>
                </c:pt>
                <c:pt idx="12">
                  <c:v>13.494096944178469</c:v>
                </c:pt>
                <c:pt idx="13">
                  <c:v>14.54301115556521</c:v>
                </c:pt>
              </c:numCache>
            </c:numRef>
          </c:xVal>
          <c:yVal>
            <c:numRef>
              <c:f>[2]Sheet1!$AK$4:$AK$17</c:f>
              <c:numCache>
                <c:formatCode>General</c:formatCode>
                <c:ptCount val="14"/>
                <c:pt idx="0">
                  <c:v>-0.40485392051930391</c:v>
                </c:pt>
                <c:pt idx="1">
                  <c:v>-0.17352835981385803</c:v>
                </c:pt>
                <c:pt idx="2">
                  <c:v>-0.24745589546699159</c:v>
                </c:pt>
                <c:pt idx="3">
                  <c:v>-1.5243877271932188E-2</c:v>
                </c:pt>
                <c:pt idx="4">
                  <c:v>-0.19499043696748292</c:v>
                </c:pt>
                <c:pt idx="5">
                  <c:v>7.1168135843371561E-2</c:v>
                </c:pt>
                <c:pt idx="6">
                  <c:v>9.119058804466923E-4</c:v>
                </c:pt>
                <c:pt idx="7">
                  <c:v>3.7633912957753174E-2</c:v>
                </c:pt>
                <c:pt idx="8">
                  <c:v>0.14429736033531446</c:v>
                </c:pt>
                <c:pt idx="9">
                  <c:v>0.10508211793984881</c:v>
                </c:pt>
                <c:pt idx="10">
                  <c:v>0.10466979165443102</c:v>
                </c:pt>
                <c:pt idx="11">
                  <c:v>0.10305792650396825</c:v>
                </c:pt>
                <c:pt idx="12">
                  <c:v>0.17600702450437045</c:v>
                </c:pt>
                <c:pt idx="13">
                  <c:v>0.18478149165285754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[3]Sheet1!$AE$3:$AE$12</c:f>
              <c:numCache>
                <c:formatCode>General</c:formatCode>
                <c:ptCount val="10"/>
                <c:pt idx="0">
                  <c:v>0.86439544855037098</c:v>
                </c:pt>
                <c:pt idx="1">
                  <c:v>1.8270880839220307</c:v>
                </c:pt>
                <c:pt idx="2">
                  <c:v>2.8131835652496848</c:v>
                </c:pt>
                <c:pt idx="3">
                  <c:v>3.8888826306841788</c:v>
                </c:pt>
                <c:pt idx="4">
                  <c:v>4.9384663104565565</c:v>
                </c:pt>
                <c:pt idx="5">
                  <c:v>6.0396844916037837</c:v>
                </c:pt>
                <c:pt idx="6">
                  <c:v>7.1192576157988006</c:v>
                </c:pt>
                <c:pt idx="7">
                  <c:v>8.2334755863341869</c:v>
                </c:pt>
                <c:pt idx="8">
                  <c:v>9.3529214808213137</c:v>
                </c:pt>
                <c:pt idx="9">
                  <c:v>10.457959603650322</c:v>
                </c:pt>
              </c:numCache>
            </c:numRef>
          </c:xVal>
          <c:yVal>
            <c:numRef>
              <c:f>[3]Sheet1!$AK$3:$AK$12</c:f>
              <c:numCache>
                <c:formatCode>General</c:formatCode>
                <c:ptCount val="10"/>
                <c:pt idx="0">
                  <c:v>-0.65262833329556669</c:v>
                </c:pt>
                <c:pt idx="1">
                  <c:v>-0.30812391846028003</c:v>
                </c:pt>
                <c:pt idx="2">
                  <c:v>-0.23369233205721099</c:v>
                </c:pt>
                <c:pt idx="3">
                  <c:v>1.8954057987516482E-2</c:v>
                </c:pt>
                <c:pt idx="4">
                  <c:v>-4.032785581487891E-2</c:v>
                </c:pt>
                <c:pt idx="5">
                  <c:v>0.10091745549064901</c:v>
                </c:pt>
                <c:pt idx="6">
                  <c:v>4.9300687410046007E-2</c:v>
                </c:pt>
                <c:pt idx="7">
                  <c:v>0.15781244541759759</c:v>
                </c:pt>
                <c:pt idx="8">
                  <c:v>0.16227730569698551</c:v>
                </c:pt>
                <c:pt idx="9">
                  <c:v>0.1140885314607003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[4]Sheet1!$AE$3:$AE$16</c:f>
              <c:numCache>
                <c:formatCode>General</c:formatCode>
                <c:ptCount val="14"/>
                <c:pt idx="0">
                  <c:v>0.78881789650508294</c:v>
                </c:pt>
                <c:pt idx="1">
                  <c:v>1.6964328109948899</c:v>
                </c:pt>
                <c:pt idx="2">
                  <c:v>2.6687025817170649</c:v>
                </c:pt>
                <c:pt idx="3">
                  <c:v>3.5894703995944859</c:v>
                </c:pt>
                <c:pt idx="4">
                  <c:v>4.5971902850329718</c:v>
                </c:pt>
                <c:pt idx="5">
                  <c:v>5.5707389170981036</c:v>
                </c:pt>
                <c:pt idx="6">
                  <c:v>6.6047566541380522</c:v>
                </c:pt>
                <c:pt idx="7">
                  <c:v>7.6222196992331996</c:v>
                </c:pt>
                <c:pt idx="8">
                  <c:v>8.6452885353400131</c:v>
                </c:pt>
                <c:pt idx="9">
                  <c:v>9.6871456706652967</c:v>
                </c:pt>
                <c:pt idx="10">
                  <c:v>10.740525300466734</c:v>
                </c:pt>
                <c:pt idx="11">
                  <c:v>11.799224683651081</c:v>
                </c:pt>
                <c:pt idx="12">
                  <c:v>12.842394085569522</c:v>
                </c:pt>
                <c:pt idx="13">
                  <c:v>13.939128383436827</c:v>
                </c:pt>
              </c:numCache>
            </c:numRef>
          </c:xVal>
          <c:yVal>
            <c:numRef>
              <c:f>[4]Sheet1!$AK$3:$AK$16</c:f>
              <c:numCache>
                <c:formatCode>General</c:formatCode>
                <c:ptCount val="14"/>
                <c:pt idx="0">
                  <c:v>-0.62419518553100561</c:v>
                </c:pt>
                <c:pt idx="1">
                  <c:v>-0.28837080116051617</c:v>
                </c:pt>
                <c:pt idx="2">
                  <c:v>-0.10983163666915507</c:v>
                </c:pt>
                <c:pt idx="3">
                  <c:v>-0.24855467100647527</c:v>
                </c:pt>
                <c:pt idx="4">
                  <c:v>1.9988980547508334E-2</c:v>
                </c:pt>
                <c:pt idx="5">
                  <c:v>-6.6140632797213286E-2</c:v>
                </c:pt>
                <c:pt idx="6">
                  <c:v>0.10132504833385481</c:v>
                </c:pt>
                <c:pt idx="7">
                  <c:v>5.5290502958180193E-2</c:v>
                </c:pt>
                <c:pt idx="8">
                  <c:v>5.8877101742463356E-2</c:v>
                </c:pt>
                <c:pt idx="9">
                  <c:v>0.1293693322270639</c:v>
                </c:pt>
                <c:pt idx="10">
                  <c:v>0.1576137901859756</c:v>
                </c:pt>
                <c:pt idx="11">
                  <c:v>0.17899874918137998</c:v>
                </c:pt>
                <c:pt idx="12">
                  <c:v>0.14144278474134586</c:v>
                </c:pt>
                <c:pt idx="13">
                  <c:v>0.26469412729394198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[5]Sheet1!$AE$4:$AE$18</c:f>
              <c:numCache>
                <c:formatCode>General</c:formatCode>
                <c:ptCount val="15"/>
                <c:pt idx="0">
                  <c:v>1.6206165472530574</c:v>
                </c:pt>
                <c:pt idx="1">
                  <c:v>2.5471234733867654</c:v>
                </c:pt>
                <c:pt idx="2">
                  <c:v>3.4239152124484211</c:v>
                </c:pt>
                <c:pt idx="3">
                  <c:v>4.3781385242079391</c:v>
                </c:pt>
                <c:pt idx="4">
                  <c:v>5.2990118274572842</c:v>
                </c:pt>
                <c:pt idx="5">
                  <c:v>6.2776536759509556</c:v>
                </c:pt>
                <c:pt idx="6">
                  <c:v>7.2305419317242237</c:v>
                </c:pt>
                <c:pt idx="7">
                  <c:v>8.203357726998961</c:v>
                </c:pt>
                <c:pt idx="8">
                  <c:v>9.2076430177192403</c:v>
                </c:pt>
                <c:pt idx="9">
                  <c:v>10.190712166579036</c:v>
                </c:pt>
                <c:pt idx="10">
                  <c:v>11.186873665065443</c:v>
                </c:pt>
                <c:pt idx="11">
                  <c:v>12.189923798057709</c:v>
                </c:pt>
                <c:pt idx="12">
                  <c:v>13.186169417201416</c:v>
                </c:pt>
                <c:pt idx="13">
                  <c:v>14.215500696200856</c:v>
                </c:pt>
                <c:pt idx="14">
                  <c:v>15.2256821864807</c:v>
                </c:pt>
              </c:numCache>
            </c:numRef>
          </c:xVal>
          <c:yVal>
            <c:numRef>
              <c:f>[5]Sheet1!$AK$4:$AK$18</c:f>
              <c:numCache>
                <c:formatCode>General</c:formatCode>
                <c:ptCount val="15"/>
                <c:pt idx="0">
                  <c:v>-0.4526178563952778</c:v>
                </c:pt>
                <c:pt idx="1">
                  <c:v>-0.14994799588181601</c:v>
                </c:pt>
                <c:pt idx="2">
                  <c:v>-0.30974416433533181</c:v>
                </c:pt>
                <c:pt idx="3">
                  <c:v>-4.8656373532525513E-2</c:v>
                </c:pt>
                <c:pt idx="4">
                  <c:v>-0.16471268996780364</c:v>
                </c:pt>
                <c:pt idx="5">
                  <c:v>6.796617240530628E-3</c:v>
                </c:pt>
                <c:pt idx="6">
                  <c:v>-5.0201437626560159E-2</c:v>
                </c:pt>
                <c:pt idx="7">
                  <c:v>-3.1797318460938667E-3</c:v>
                </c:pt>
                <c:pt idx="8">
                  <c:v>9.3182206481999375E-2</c:v>
                </c:pt>
                <c:pt idx="9">
                  <c:v>4.6901743124891773E-2</c:v>
                </c:pt>
                <c:pt idx="10">
                  <c:v>7.2501387546333881E-2</c:v>
                </c:pt>
                <c:pt idx="11">
                  <c:v>8.919317487584974E-2</c:v>
                </c:pt>
                <c:pt idx="12">
                  <c:v>8.4917713707522519E-2</c:v>
                </c:pt>
                <c:pt idx="13">
                  <c:v>0.16176550449777738</c:v>
                </c:pt>
                <c:pt idx="14">
                  <c:v>0.12664249693403368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63968"/>
        <c:axId val="322564528"/>
      </c:scatterChart>
      <c:valAx>
        <c:axId val="3225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564528"/>
        <c:crosses val="autoZero"/>
        <c:crossBetween val="midCat"/>
      </c:valAx>
      <c:valAx>
        <c:axId val="3225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56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3536964129483818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Sheet1!$AM$50:$AM$55</c:f>
              <c:numCache>
                <c:formatCode>General</c:formatCode>
                <c:ptCount val="6"/>
                <c:pt idx="0">
                  <c:v>0.22844827586206898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Sheet1!$AN$50:$AN$55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3.7</c:v>
                </c:pt>
                <c:pt idx="2">
                  <c:v>5.8</c:v>
                </c:pt>
                <c:pt idx="3">
                  <c:v>10.6</c:v>
                </c:pt>
                <c:pt idx="4">
                  <c:v>13.6</c:v>
                </c:pt>
                <c:pt idx="5">
                  <c:v>16.7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26992"/>
        <c:axId val="389424752"/>
      </c:scatterChart>
      <c:valAx>
        <c:axId val="3894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24752"/>
        <c:crosses val="autoZero"/>
        <c:crossBetween val="midCat"/>
      </c:valAx>
      <c:valAx>
        <c:axId val="3894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e_q_pred vs 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Sheet1!$AX$2:$AX$13</c:f>
              <c:numCache>
                <c:formatCode>General</c:formatCode>
                <c:ptCount val="12"/>
                <c:pt idx="0">
                  <c:v>0</c:v>
                </c:pt>
                <c:pt idx="1">
                  <c:v>0.333480756947444</c:v>
                </c:pt>
                <c:pt idx="2">
                  <c:v>1.0016426115465418</c:v>
                </c:pt>
                <c:pt idx="3">
                  <c:v>1.8594116445957243</c:v>
                </c:pt>
                <c:pt idx="4">
                  <c:v>2.9027461534019894</c:v>
                </c:pt>
                <c:pt idx="5">
                  <c:v>4.0619289574640884</c:v>
                </c:pt>
                <c:pt idx="6">
                  <c:v>5.2674075144473091</c:v>
                </c:pt>
                <c:pt idx="7">
                  <c:v>6.5390025452372971</c:v>
                </c:pt>
                <c:pt idx="8">
                  <c:v>7.8414925688342549</c:v>
                </c:pt>
                <c:pt idx="9">
                  <c:v>9.0916519119965553</c:v>
                </c:pt>
                <c:pt idx="10">
                  <c:v>10.297569011766118</c:v>
                </c:pt>
                <c:pt idx="11">
                  <c:v>11.430819501393819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[1]Sheet1!$AX$2:$AX$12</c:f>
              <c:numCache>
                <c:formatCode>General</c:formatCode>
                <c:ptCount val="11"/>
                <c:pt idx="0">
                  <c:v>0</c:v>
                </c:pt>
                <c:pt idx="1">
                  <c:v>0.18973205855604308</c:v>
                </c:pt>
                <c:pt idx="2">
                  <c:v>0.95610883654733847</c:v>
                </c:pt>
                <c:pt idx="3">
                  <c:v>2.028247371990084</c:v>
                </c:pt>
                <c:pt idx="4">
                  <c:v>3.2439574390100407</c:v>
                </c:pt>
                <c:pt idx="5">
                  <c:v>4.5406790942517201</c:v>
                </c:pt>
                <c:pt idx="6">
                  <c:v>5.9265992877832403</c:v>
                </c:pt>
                <c:pt idx="7">
                  <c:v>7.2233678210837162</c:v>
                </c:pt>
                <c:pt idx="8">
                  <c:v>8.4620918849393707</c:v>
                </c:pt>
                <c:pt idx="9">
                  <c:v>9.61528218645104</c:v>
                </c:pt>
                <c:pt idx="10">
                  <c:v>10.818131463825052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[2]Sheet1!$AX$2:$AX$17</c:f>
              <c:numCache>
                <c:formatCode>General</c:formatCode>
                <c:ptCount val="16"/>
                <c:pt idx="0">
                  <c:v>0</c:v>
                </c:pt>
                <c:pt idx="1">
                  <c:v>0.21726673086245912</c:v>
                </c:pt>
                <c:pt idx="2">
                  <c:v>0.67351351256930891</c:v>
                </c:pt>
                <c:pt idx="3">
                  <c:v>1.3341082458620384</c:v>
                </c:pt>
                <c:pt idx="4">
                  <c:v>2.1884541188800997</c:v>
                </c:pt>
                <c:pt idx="5">
                  <c:v>3.1983630982700815</c:v>
                </c:pt>
                <c:pt idx="6">
                  <c:v>4.3028672526080083</c:v>
                </c:pt>
                <c:pt idx="7">
                  <c:v>5.5038577292000577</c:v>
                </c:pt>
                <c:pt idx="8">
                  <c:v>6.7427258118778663</c:v>
                </c:pt>
                <c:pt idx="9">
                  <c:v>7.9943451964394185</c:v>
                </c:pt>
                <c:pt idx="10">
                  <c:v>9.2768405291255291</c:v>
                </c:pt>
                <c:pt idx="11">
                  <c:v>10.550930083156617</c:v>
                </c:pt>
                <c:pt idx="12">
                  <c:v>11.773075709904129</c:v>
                </c:pt>
                <c:pt idx="13">
                  <c:v>12.986778573703202</c:v>
                </c:pt>
                <c:pt idx="14">
                  <c:v>14.149659075932348</c:v>
                </c:pt>
                <c:pt idx="15">
                  <c:v>15.256338523651266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454810747340793E-2"/>
                  <c:y val="-0.194102277668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[3]Sheet1!$AX$2:$AX$12</c:f>
              <c:numCache>
                <c:formatCode>General</c:formatCode>
                <c:ptCount val="11"/>
                <c:pt idx="0">
                  <c:v>0</c:v>
                </c:pt>
                <c:pt idx="1">
                  <c:v>0.38744644555450292</c:v>
                </c:pt>
                <c:pt idx="2">
                  <c:v>1.1292690569138419</c:v>
                </c:pt>
                <c:pt idx="3">
                  <c:v>2.082799165142557</c:v>
                </c:pt>
                <c:pt idx="4">
                  <c:v>3.1972956909814041</c:v>
                </c:pt>
                <c:pt idx="5">
                  <c:v>4.3555699089305229</c:v>
                </c:pt>
                <c:pt idx="6">
                  <c:v>5.5743730881694198</c:v>
                </c:pt>
                <c:pt idx="7">
                  <c:v>6.8091824999208974</c:v>
                </c:pt>
                <c:pt idx="8">
                  <c:v>8.0361523813083267</c:v>
                </c:pt>
                <c:pt idx="9">
                  <c:v>9.1938635974360423</c:v>
                </c:pt>
                <c:pt idx="10">
                  <c:v>10.22888431101952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4634476090760183E-2"/>
                  <c:y val="0.1738625900327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[4]Sheet1!$AX$2:$AX$16</c:f>
              <c:numCache>
                <c:formatCode>General</c:formatCode>
                <c:ptCount val="15"/>
                <c:pt idx="0">
                  <c:v>0</c:v>
                </c:pt>
                <c:pt idx="1">
                  <c:v>0.25650801870950274</c:v>
                </c:pt>
                <c:pt idx="2">
                  <c:v>0.7898307833094238</c:v>
                </c:pt>
                <c:pt idx="3">
                  <c:v>1.5177659739887566</c:v>
                </c:pt>
                <c:pt idx="4">
                  <c:v>2.4518541235096496</c:v>
                </c:pt>
                <c:pt idx="5">
                  <c:v>3.5274183604062421</c:v>
                </c:pt>
                <c:pt idx="6">
                  <c:v>4.6925512249517389</c:v>
                </c:pt>
                <c:pt idx="7">
                  <c:v>5.9241715169417635</c:v>
                </c:pt>
                <c:pt idx="8">
                  <c:v>7.2041192493910282</c:v>
                </c:pt>
                <c:pt idx="9">
                  <c:v>8.4898889091976546</c:v>
                </c:pt>
                <c:pt idx="10">
                  <c:v>9.7615671269026709</c:v>
                </c:pt>
                <c:pt idx="11">
                  <c:v>11.014678657141689</c:v>
                </c:pt>
                <c:pt idx="12">
                  <c:v>12.196933884397037</c:v>
                </c:pt>
                <c:pt idx="13">
                  <c:v>13.329807638599055</c:v>
                </c:pt>
                <c:pt idx="14">
                  <c:v>14.331001547722318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[5]Sheet1!$AX$2:$AX$18</c:f>
              <c:numCache>
                <c:formatCode>General</c:formatCode>
                <c:ptCount val="17"/>
                <c:pt idx="0">
                  <c:v>0</c:v>
                </c:pt>
                <c:pt idx="1">
                  <c:v>0.18981197989078344</c:v>
                </c:pt>
                <c:pt idx="2">
                  <c:v>0.59511958382040087</c:v>
                </c:pt>
                <c:pt idx="3">
                  <c:v>1.201931503028931</c:v>
                </c:pt>
                <c:pt idx="4">
                  <c:v>1.9976575915631898</c:v>
                </c:pt>
                <c:pt idx="5">
                  <c:v>2.9392641609726358</c:v>
                </c:pt>
                <c:pt idx="6">
                  <c:v>3.9932092703505235</c:v>
                </c:pt>
                <c:pt idx="7">
                  <c:v>5.1452122084497924</c:v>
                </c:pt>
                <c:pt idx="8">
                  <c:v>6.3493216083011674</c:v>
                </c:pt>
                <c:pt idx="9">
                  <c:v>7.590338804483272</c:v>
                </c:pt>
                <c:pt idx="10">
                  <c:v>8.8350724326322876</c:v>
                </c:pt>
                <c:pt idx="11">
                  <c:v>10.095290289718617</c:v>
                </c:pt>
                <c:pt idx="12">
                  <c:v>11.364846953097114</c:v>
                </c:pt>
                <c:pt idx="13">
                  <c:v>12.586102577177357</c:v>
                </c:pt>
                <c:pt idx="14">
                  <c:v>13.780884892061142</c:v>
                </c:pt>
                <c:pt idx="15">
                  <c:v>14.94417092649258</c:v>
                </c:pt>
                <c:pt idx="16">
                  <c:v>16.0549353674926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55696"/>
        <c:axId val="222156256"/>
      </c:scatterChart>
      <c:valAx>
        <c:axId val="2221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156256"/>
        <c:crosses val="autoZero"/>
        <c:crossBetween val="midCat"/>
      </c:valAx>
      <c:valAx>
        <c:axId val="22215625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15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Sheet1!$AI$2:$AI$13</c:f>
              <c:numCache>
                <c:formatCode>General</c:formatCode>
                <c:ptCount val="12"/>
                <c:pt idx="1">
                  <c:v>-5.0015883972052755E-2</c:v>
                </c:pt>
                <c:pt idx="2">
                  <c:v>0.11675431842583991</c:v>
                </c:pt>
                <c:pt idx="3">
                  <c:v>0.19305150334722779</c:v>
                </c:pt>
                <c:pt idx="4">
                  <c:v>0.24314102858420697</c:v>
                </c:pt>
                <c:pt idx="5">
                  <c:v>0.25651586587963654</c:v>
                </c:pt>
                <c:pt idx="6">
                  <c:v>0.27023348259859609</c:v>
                </c:pt>
                <c:pt idx="7">
                  <c:v>0.32946424417086245</c:v>
                </c:pt>
                <c:pt idx="8">
                  <c:v>0.31241475540015978</c:v>
                </c:pt>
                <c:pt idx="9">
                  <c:v>0.33747507446577174</c:v>
                </c:pt>
                <c:pt idx="10">
                  <c:v>0.30200279823859294</c:v>
                </c:pt>
                <c:pt idx="11">
                  <c:v>0.33407952194868024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[1]Sheet1!$AI$2:$AI$12</c:f>
              <c:numCache>
                <c:formatCode>General</c:formatCode>
                <c:ptCount val="11"/>
                <c:pt idx="1">
                  <c:v>4.0842846288488374E-2</c:v>
                </c:pt>
                <c:pt idx="2">
                  <c:v>0.10787949529033893</c:v>
                </c:pt>
                <c:pt idx="3">
                  <c:v>0.283316482340563</c:v>
                </c:pt>
                <c:pt idx="4">
                  <c:v>0.24718256576763123</c:v>
                </c:pt>
                <c:pt idx="5">
                  <c:v>0.36868669352690009</c:v>
                </c:pt>
                <c:pt idx="6">
                  <c:v>0.38917513943375837</c:v>
                </c:pt>
                <c:pt idx="7">
                  <c:v>0.42597121092347212</c:v>
                </c:pt>
                <c:pt idx="8">
                  <c:v>0.43118470053842217</c:v>
                </c:pt>
                <c:pt idx="9">
                  <c:v>0.43350936839468679</c:v>
                </c:pt>
                <c:pt idx="10">
                  <c:v>0.46429708450470886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[2]Sheet1!$AI$2:$AI$17</c:f>
              <c:numCache>
                <c:formatCode>General</c:formatCode>
                <c:ptCount val="16"/>
                <c:pt idx="1">
                  <c:v>-6.2048018398319645E-2</c:v>
                </c:pt>
                <c:pt idx="2">
                  <c:v>-4.6859977566318184E-2</c:v>
                </c:pt>
                <c:pt idx="3">
                  <c:v>0.10618214039800114</c:v>
                </c:pt>
                <c:pt idx="4">
                  <c:v>-2.1924240778651686E-2</c:v>
                </c:pt>
                <c:pt idx="5">
                  <c:v>0.16993265795957338</c:v>
                </c:pt>
                <c:pt idx="6">
                  <c:v>-4.0853242139867352E-2</c:v>
                </c:pt>
                <c:pt idx="7">
                  <c:v>0.19991441602661708</c:v>
                </c:pt>
                <c:pt idx="8">
                  <c:v>0.10886873797094514</c:v>
                </c:pt>
                <c:pt idx="9">
                  <c:v>0.12821332560205365</c:v>
                </c:pt>
                <c:pt idx="10">
                  <c:v>0.21974677545261531</c:v>
                </c:pt>
                <c:pt idx="11">
                  <c:v>0.16744754833402556</c:v>
                </c:pt>
                <c:pt idx="12">
                  <c:v>0.15585393274086612</c:v>
                </c:pt>
                <c:pt idx="13">
                  <c:v>0.14422389569489544</c:v>
                </c:pt>
                <c:pt idx="14">
                  <c:v>0.2084072696498479</c:v>
                </c:pt>
                <c:pt idx="15">
                  <c:v>0.20945477774799928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[3]Sheet1!$AI$2:$AI$12</c:f>
              <c:numCache>
                <c:formatCode>General</c:formatCode>
                <c:ptCount val="11"/>
                <c:pt idx="1">
                  <c:v>-5.1394653408672643E-2</c:v>
                </c:pt>
                <c:pt idx="2">
                  <c:v>0.16424718930868293</c:v>
                </c:pt>
                <c:pt idx="3">
                  <c:v>0.16525783709594841</c:v>
                </c:pt>
                <c:pt idx="4">
                  <c:v>0.36754258371404336</c:v>
                </c:pt>
                <c:pt idx="5">
                  <c:v>0.27255207952320798</c:v>
                </c:pt>
                <c:pt idx="6">
                  <c:v>0.38562228960070855</c:v>
                </c:pt>
                <c:pt idx="7">
                  <c:v>0.31133034989955954</c:v>
                </c:pt>
                <c:pt idx="8">
                  <c:v>0.40119168171511116</c:v>
                </c:pt>
                <c:pt idx="9">
                  <c:v>0.39052838706837911</c:v>
                </c:pt>
                <c:pt idx="10">
                  <c:v>0.330298467982723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[4]Sheet1!$AI$2:$AI$16</c:f>
              <c:numCache>
                <c:formatCode>General</c:formatCode>
                <c:ptCount val="15"/>
                <c:pt idx="1">
                  <c:v>-0.11074208538079086</c:v>
                </c:pt>
                <c:pt idx="2">
                  <c:v>8.9969369627914908E-2</c:v>
                </c:pt>
                <c:pt idx="3">
                  <c:v>0.19277198405871621</c:v>
                </c:pt>
                <c:pt idx="4">
                  <c:v>6.6666663472654346E-4</c:v>
                </c:pt>
                <c:pt idx="5">
                  <c:v>0.2297789426055418</c:v>
                </c:pt>
                <c:pt idx="6">
                  <c:v>0.11323347460248688</c:v>
                </c:pt>
                <c:pt idx="7">
                  <c:v>0.25614555927382932</c:v>
                </c:pt>
                <c:pt idx="8">
                  <c:v>0.18967887126291841</c:v>
                </c:pt>
                <c:pt idx="9">
                  <c:v>0.1761483333410791</c:v>
                </c:pt>
                <c:pt idx="10">
                  <c:v>0.23211006444578428</c:v>
                </c:pt>
                <c:pt idx="11">
                  <c:v>0.24779357165198596</c:v>
                </c:pt>
                <c:pt idx="12">
                  <c:v>0.25855179774673392</c:v>
                </c:pt>
                <c:pt idx="13">
                  <c:v>0.21170228602219121</c:v>
                </c:pt>
                <c:pt idx="14">
                  <c:v>0.32732446015141975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[5]Sheet1!$AI$2:$AI$18</c:f>
              <c:numCache>
                <c:formatCode>General</c:formatCode>
                <c:ptCount val="17"/>
                <c:pt idx="1">
                  <c:v>-4.9130065598773136E-2</c:v>
                </c:pt>
                <c:pt idx="2">
                  <c:v>-0.1078086035595493</c:v>
                </c:pt>
                <c:pt idx="3">
                  <c:v>0.11519071294757506</c:v>
                </c:pt>
                <c:pt idx="4">
                  <c:v>-9.9516155032836312E-2</c:v>
                </c:pt>
                <c:pt idx="5">
                  <c:v>0.12096597033193311</c:v>
                </c:pt>
                <c:pt idx="6">
                  <c:v>-2.6741625870882232E-2</c:v>
                </c:pt>
                <c:pt idx="7">
                  <c:v>0.11896201453232283</c:v>
                </c:pt>
                <c:pt idx="8">
                  <c:v>4.0733161947652412E-2</c:v>
                </c:pt>
                <c:pt idx="9">
                  <c:v>6.9818142605431524E-2</c:v>
                </c:pt>
                <c:pt idx="10">
                  <c:v>0.15093514975031641</c:v>
                </c:pt>
                <c:pt idx="11">
                  <c:v>9.1284176167296296E-2</c:v>
                </c:pt>
                <c:pt idx="12">
                  <c:v>0.10502693692479052</c:v>
                </c:pt>
                <c:pt idx="13">
                  <c:v>0.11146740295940191</c:v>
                </c:pt>
                <c:pt idx="14">
                  <c:v>9.8066489313421074E-2</c:v>
                </c:pt>
                <c:pt idx="15">
                  <c:v>0.16673310846158473</c:v>
                </c:pt>
                <c:pt idx="16">
                  <c:v>0.12434768712026428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00144"/>
        <c:axId val="222600704"/>
      </c:scatterChart>
      <c:valAx>
        <c:axId val="2226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600704"/>
        <c:crosses val="autoZero"/>
        <c:crossBetween val="midCat"/>
      </c:valAx>
      <c:valAx>
        <c:axId val="222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60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s_n_real_pred vs s_n_real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5262040600654228E-2"/>
                  <c:y val="-9.1580197222152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[3]Sheet1!$W$2:$W$12</c:f>
              <c:numCache>
                <c:formatCode>General</c:formatCode>
                <c:ptCount val="11"/>
                <c:pt idx="0">
                  <c:v>4.2173620645199996</c:v>
                </c:pt>
                <c:pt idx="1">
                  <c:v>32.877261734900003</c:v>
                </c:pt>
                <c:pt idx="2">
                  <c:v>86.153779829300007</c:v>
                </c:pt>
                <c:pt idx="3">
                  <c:v>153.12352342</c:v>
                </c:pt>
                <c:pt idx="4">
                  <c:v>230.324690731</c:v>
                </c:pt>
                <c:pt idx="5">
                  <c:v>309.65515061500003</c:v>
                </c:pt>
                <c:pt idx="6">
                  <c:v>392.03495226899997</c:v>
                </c:pt>
                <c:pt idx="7">
                  <c:v>474.558268494</c:v>
                </c:pt>
                <c:pt idx="8">
                  <c:v>556.12195336299999</c:v>
                </c:pt>
                <c:pt idx="9">
                  <c:v>632.28060539600006</c:v>
                </c:pt>
                <c:pt idx="10">
                  <c:v>698.22880191800004</c:v>
                </c:pt>
              </c:numCache>
            </c:numRef>
          </c:xVal>
          <c:yVal>
            <c:numRef>
              <c:f>[3]Sheet1!$AY$2:$AY$12</c:f>
              <c:numCache>
                <c:formatCode>General</c:formatCode>
                <c:ptCount val="11"/>
                <c:pt idx="0">
                  <c:v>-0.95579557395708714</c:v>
                </c:pt>
                <c:pt idx="1">
                  <c:v>31.048885324486896</c:v>
                </c:pt>
                <c:pt idx="2">
                  <c:v>83.878038367314915</c:v>
                </c:pt>
                <c:pt idx="3">
                  <c:v>151.60234099951631</c:v>
                </c:pt>
                <c:pt idx="4">
                  <c:v>230.65721129774403</c:v>
                </c:pt>
                <c:pt idx="5">
                  <c:v>312.06306622211565</c:v>
                </c:pt>
                <c:pt idx="6">
                  <c:v>396.30829648304172</c:v>
                </c:pt>
                <c:pt idx="7">
                  <c:v>480.40795615833036</c:v>
                </c:pt>
                <c:pt idx="8">
                  <c:v>564.33125013541826</c:v>
                </c:pt>
                <c:pt idx="9">
                  <c:v>641.86882088350251</c:v>
                </c:pt>
                <c:pt idx="10">
                  <c:v>708.60531781783538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910698919335112E-2"/>
                  <c:y val="-3.0834696859933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[1]Sheet1!$W$2:$W$12</c:f>
              <c:numCache>
                <c:formatCode>General</c:formatCode>
                <c:ptCount val="11"/>
                <c:pt idx="0">
                  <c:v>4.2122077073200002</c:v>
                </c:pt>
                <c:pt idx="1">
                  <c:v>12.2213842794</c:v>
                </c:pt>
                <c:pt idx="2">
                  <c:v>43.220880601200001</c:v>
                </c:pt>
                <c:pt idx="3">
                  <c:v>85.468871372600006</c:v>
                </c:pt>
                <c:pt idx="4">
                  <c:v>132.47279832500001</c:v>
                </c:pt>
                <c:pt idx="5">
                  <c:v>181.88015537199999</c:v>
                </c:pt>
                <c:pt idx="6">
                  <c:v>234.26768086800001</c:v>
                </c:pt>
                <c:pt idx="7">
                  <c:v>282.455016199</c:v>
                </c:pt>
                <c:pt idx="8">
                  <c:v>328.01130412100002</c:v>
                </c:pt>
                <c:pt idx="9">
                  <c:v>369.68770880099999</c:v>
                </c:pt>
                <c:pt idx="10">
                  <c:v>413.64107056900002</c:v>
                </c:pt>
              </c:numCache>
            </c:numRef>
          </c:xVal>
          <c:yVal>
            <c:numRef>
              <c:f>[1]Sheet1!$AY$2:$AY$12</c:f>
              <c:numCache>
                <c:formatCode>General</c:formatCode>
                <c:ptCount val="11"/>
                <c:pt idx="0">
                  <c:v>7.0549048057573849</c:v>
                </c:pt>
                <c:pt idx="1">
                  <c:v>11.544925646599328</c:v>
                </c:pt>
                <c:pt idx="2">
                  <c:v>42.093808622920491</c:v>
                </c:pt>
                <c:pt idx="3">
                  <c:v>85.079679730579613</c:v>
                </c:pt>
                <c:pt idx="4">
                  <c:v>133.27363886553618</c:v>
                </c:pt>
                <c:pt idx="5">
                  <c:v>184.69861856820185</c:v>
                </c:pt>
                <c:pt idx="6">
                  <c:v>238.74042309813143</c:v>
                </c:pt>
                <c:pt idx="7">
                  <c:v>288.26842852417082</c:v>
                </c:pt>
                <c:pt idx="8">
                  <c:v>335.24516626817837</c:v>
                </c:pt>
                <c:pt idx="9">
                  <c:v>378.71117269034664</c:v>
                </c:pt>
                <c:pt idx="10">
                  <c:v>425.01970569761494</c:v>
                </c:pt>
              </c:numCache>
            </c:numRef>
          </c:yVal>
          <c:smooth val="0"/>
        </c:ser>
        <c:ser>
          <c:idx val="1"/>
          <c:order val="2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9.0414565363922852E-2"/>
                  <c:y val="-0.13992320014488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Sheet1!$W$2:$W$13</c:f>
              <c:numCache>
                <c:formatCode>General</c:formatCode>
                <c:ptCount val="12"/>
                <c:pt idx="0">
                  <c:v>4.21834734761</c:v>
                </c:pt>
                <c:pt idx="1">
                  <c:v>46.231109236999998</c:v>
                </c:pt>
                <c:pt idx="2">
                  <c:v>127.599621309</c:v>
                </c:pt>
                <c:pt idx="3">
                  <c:v>229.79697229999999</c:v>
                </c:pt>
                <c:pt idx="4">
                  <c:v>353.03918995800001</c:v>
                </c:pt>
                <c:pt idx="5">
                  <c:v>487.64244106199999</c:v>
                </c:pt>
                <c:pt idx="6">
                  <c:v>625.88598877699997</c:v>
                </c:pt>
                <c:pt idx="7">
                  <c:v>770.39121487299997</c:v>
                </c:pt>
                <c:pt idx="8">
                  <c:v>918.03796805000002</c:v>
                </c:pt>
                <c:pt idx="9">
                  <c:v>1056.9408132999999</c:v>
                </c:pt>
                <c:pt idx="10">
                  <c:v>1190.87848538</c:v>
                </c:pt>
                <c:pt idx="11">
                  <c:v>1313.41297874</c:v>
                </c:pt>
              </c:numCache>
            </c:numRef>
          </c:xVal>
          <c:yVal>
            <c:numRef>
              <c:f>Sheet1!$AY$2:$AY$13</c:f>
              <c:numCache>
                <c:formatCode>General</c:formatCode>
                <c:ptCount val="12"/>
                <c:pt idx="0">
                  <c:v>7.0917990508595521</c:v>
                </c:pt>
                <c:pt idx="1">
                  <c:v>43.051694467028327</c:v>
                </c:pt>
                <c:pt idx="2">
                  <c:v>122.2919060346848</c:v>
                </c:pt>
                <c:pt idx="3">
                  <c:v>224.25633750517815</c:v>
                </c:pt>
                <c:pt idx="4">
                  <c:v>349.30709163820416</c:v>
                </c:pt>
                <c:pt idx="5">
                  <c:v>486.66443726364338</c:v>
                </c:pt>
                <c:pt idx="6">
                  <c:v>627.35000740763428</c:v>
                </c:pt>
                <c:pt idx="7">
                  <c:v>774.17764510144184</c:v>
                </c:pt>
                <c:pt idx="8">
                  <c:v>924.47503113140795</c:v>
                </c:pt>
                <c:pt idx="9">
                  <c:v>1065.7253912822632</c:v>
                </c:pt>
                <c:pt idx="10">
                  <c:v>1200.4245444090104</c:v>
                </c:pt>
                <c:pt idx="11">
                  <c:v>1326.0242888085886</c:v>
                </c:pt>
              </c:numCache>
            </c:numRef>
          </c:yVal>
          <c:smooth val="0"/>
        </c:ser>
        <c:ser>
          <c:idx val="5"/>
          <c:order val="3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1084244583706294E-2"/>
                  <c:y val="-7.3353307436736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[4]Sheet1!$W$2:$W$16</c:f>
              <c:numCache>
                <c:formatCode>General</c:formatCode>
                <c:ptCount val="15"/>
                <c:pt idx="0">
                  <c:v>4.2222995839699999</c:v>
                </c:pt>
                <c:pt idx="1">
                  <c:v>59.395032084</c:v>
                </c:pt>
                <c:pt idx="2">
                  <c:v>170.024590695</c:v>
                </c:pt>
                <c:pt idx="3">
                  <c:v>317.46221207000002</c:v>
                </c:pt>
                <c:pt idx="4">
                  <c:v>504.01211338500002</c:v>
                </c:pt>
                <c:pt idx="5">
                  <c:v>715.14294281599996</c:v>
                </c:pt>
                <c:pt idx="6">
                  <c:v>940.58579936499996</c:v>
                </c:pt>
                <c:pt idx="7">
                  <c:v>1176.2319013599999</c:v>
                </c:pt>
                <c:pt idx="8">
                  <c:v>1418.7763070200001</c:v>
                </c:pt>
                <c:pt idx="9">
                  <c:v>1658.6171486400001</c:v>
                </c:pt>
                <c:pt idx="10">
                  <c:v>1895.8692115199999</c:v>
                </c:pt>
                <c:pt idx="11">
                  <c:v>2128.46917996</c:v>
                </c:pt>
                <c:pt idx="12">
                  <c:v>2346.1114358599998</c:v>
                </c:pt>
                <c:pt idx="13">
                  <c:v>2553.6925211100001</c:v>
                </c:pt>
                <c:pt idx="14">
                  <c:v>2732.59069761</c:v>
                </c:pt>
              </c:numCache>
            </c:numRef>
          </c:xVal>
          <c:yVal>
            <c:numRef>
              <c:f>[4]Sheet1!$AY$2:$AY$16</c:f>
              <c:numCache>
                <c:formatCode>General</c:formatCode>
                <c:ptCount val="15"/>
                <c:pt idx="0">
                  <c:v>7.5147330109778725</c:v>
                </c:pt>
                <c:pt idx="1">
                  <c:v>54.365336687304591</c:v>
                </c:pt>
                <c:pt idx="2">
                  <c:v>160.48713074337977</c:v>
                </c:pt>
                <c:pt idx="3">
                  <c:v>305.59690770020325</c:v>
                </c:pt>
                <c:pt idx="4">
                  <c:v>492.94413798949682</c:v>
                </c:pt>
                <c:pt idx="5">
                  <c:v>707.26118805332396</c:v>
                </c:pt>
                <c:pt idx="6">
                  <c:v>936.11469677757157</c:v>
                </c:pt>
                <c:pt idx="7">
                  <c:v>1175.6239317602474</c:v>
                </c:pt>
                <c:pt idx="8">
                  <c:v>1424.3196858457177</c:v>
                </c:pt>
                <c:pt idx="9">
                  <c:v>1667.6431045936072</c:v>
                </c:pt>
                <c:pt idx="10">
                  <c:v>1906.5175356346383</c:v>
                </c:pt>
                <c:pt idx="11">
                  <c:v>2142.1675735633012</c:v>
                </c:pt>
                <c:pt idx="12">
                  <c:v>2361.2133516477543</c:v>
                </c:pt>
                <c:pt idx="13">
                  <c:v>2568.1640328165322</c:v>
                </c:pt>
                <c:pt idx="14">
                  <c:v>2743.74210855725</c:v>
                </c:pt>
              </c:numCache>
            </c:numRef>
          </c:yVal>
          <c:smooth val="0"/>
        </c:ser>
        <c:ser>
          <c:idx val="3"/>
          <c:order val="4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397633123014387E-2"/>
                  <c:y val="-6.1694764682371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[2]Sheet1!$W$2:$W$17</c:f>
              <c:numCache>
                <c:formatCode>General</c:formatCode>
                <c:ptCount val="16"/>
                <c:pt idx="0">
                  <c:v>4.2240728909899996</c:v>
                </c:pt>
                <c:pt idx="1">
                  <c:v>68.239404295900002</c:v>
                </c:pt>
                <c:pt idx="2">
                  <c:v>197.45593798499999</c:v>
                </c:pt>
                <c:pt idx="3">
                  <c:v>379.82954654000002</c:v>
                </c:pt>
                <c:pt idx="4">
                  <c:v>612.01060798499998</c:v>
                </c:pt>
                <c:pt idx="5">
                  <c:v>881.14109999899995</c:v>
                </c:pt>
                <c:pt idx="6">
                  <c:v>1170.67181512</c:v>
                </c:pt>
                <c:pt idx="7">
                  <c:v>1482.87835591</c:v>
                </c:pt>
                <c:pt idx="8">
                  <c:v>1800.4591455899999</c:v>
                </c:pt>
                <c:pt idx="9">
                  <c:v>2116.5728955099999</c:v>
                </c:pt>
                <c:pt idx="10">
                  <c:v>2440.6718577699999</c:v>
                </c:pt>
                <c:pt idx="11">
                  <c:v>2762.9585197400002</c:v>
                </c:pt>
                <c:pt idx="12">
                  <c:v>3068.3094737400002</c:v>
                </c:pt>
                <c:pt idx="13">
                  <c:v>3373.1603332</c:v>
                </c:pt>
                <c:pt idx="14">
                  <c:v>3657.3588259100002</c:v>
                </c:pt>
                <c:pt idx="15">
                  <c:v>3937.7048846100001</c:v>
                </c:pt>
              </c:numCache>
            </c:numRef>
          </c:xVal>
          <c:yVal>
            <c:numRef>
              <c:f>[2]Sheet1!$AY$2:$AY$17</c:f>
              <c:numCache>
                <c:formatCode>General</c:formatCode>
                <c:ptCount val="16"/>
                <c:pt idx="0">
                  <c:v>7.7347556092954441</c:v>
                </c:pt>
                <c:pt idx="1">
                  <c:v>61.931726521892458</c:v>
                </c:pt>
                <c:pt idx="2">
                  <c:v>184.80683914850931</c:v>
                </c:pt>
                <c:pt idx="3">
                  <c:v>363.10386387041603</c:v>
                </c:pt>
                <c:pt idx="4">
                  <c:v>594.72293735444919</c:v>
                </c:pt>
                <c:pt idx="5">
                  <c:v>866.81967125087601</c:v>
                </c:pt>
                <c:pt idx="6">
                  <c:v>1159.9771004039569</c:v>
                </c:pt>
                <c:pt idx="7">
                  <c:v>1476.9150446862989</c:v>
                </c:pt>
                <c:pt idx="8">
                  <c:v>1798.7786048701641</c:v>
                </c:pt>
                <c:pt idx="9">
                  <c:v>2119.4620586188844</c:v>
                </c:pt>
                <c:pt idx="10">
                  <c:v>2450.0695611309498</c:v>
                </c:pt>
                <c:pt idx="11">
                  <c:v>2773.2292757628188</c:v>
                </c:pt>
                <c:pt idx="12">
                  <c:v>3078.7193865813874</c:v>
                </c:pt>
                <c:pt idx="13">
                  <c:v>3385.3134271444919</c:v>
                </c:pt>
                <c:pt idx="14">
                  <c:v>3678.2700597738526</c:v>
                </c:pt>
                <c:pt idx="15">
                  <c:v>3951.3515544303914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[5]Sheet1!$W$2:$W$18</c:f>
              <c:numCache>
                <c:formatCode>General</c:formatCode>
                <c:ptCount val="17"/>
                <c:pt idx="0">
                  <c:v>4.2257824171199996</c:v>
                </c:pt>
                <c:pt idx="1">
                  <c:v>74.232563508499993</c:v>
                </c:pt>
                <c:pt idx="2">
                  <c:v>217.63628506500001</c:v>
                </c:pt>
                <c:pt idx="3">
                  <c:v>426.58274723699998</c:v>
                </c:pt>
                <c:pt idx="4">
                  <c:v>695.05799973700005</c:v>
                </c:pt>
                <c:pt idx="5">
                  <c:v>1006.57904301</c:v>
                </c:pt>
                <c:pt idx="6">
                  <c:v>1349.8612750499999</c:v>
                </c:pt>
                <c:pt idx="7">
                  <c:v>1720.0985234</c:v>
                </c:pt>
                <c:pt idx="8">
                  <c:v>2104.51252217</c:v>
                </c:pt>
                <c:pt idx="9">
                  <c:v>2457.6409865099999</c:v>
                </c:pt>
                <c:pt idx="10">
                  <c:v>2882.8498941600001</c:v>
                </c:pt>
                <c:pt idx="11">
                  <c:v>3279.0129152300001</c:v>
                </c:pt>
                <c:pt idx="12">
                  <c:v>3672.9900029800001</c:v>
                </c:pt>
                <c:pt idx="13">
                  <c:v>4053.6330686400001</c:v>
                </c:pt>
                <c:pt idx="14">
                  <c:v>4415.4513714200002</c:v>
                </c:pt>
                <c:pt idx="15">
                  <c:v>4781.4251414700002</c:v>
                </c:pt>
                <c:pt idx="16">
                  <c:v>5120.64365954</c:v>
                </c:pt>
              </c:numCache>
            </c:numRef>
          </c:xVal>
          <c:yVal>
            <c:numRef>
              <c:f>[5]Sheet1!$AY$2:$AY$18</c:f>
              <c:numCache>
                <c:formatCode>General</c:formatCode>
                <c:ptCount val="17"/>
                <c:pt idx="0">
                  <c:v>7.8612131113106152</c:v>
                </c:pt>
                <c:pt idx="1">
                  <c:v>66.92944684181353</c:v>
                </c:pt>
                <c:pt idx="2">
                  <c:v>202.48649776813525</c:v>
                </c:pt>
                <c:pt idx="3">
                  <c:v>405.25533765032992</c:v>
                </c:pt>
                <c:pt idx="4">
                  <c:v>672.45894328324471</c:v>
                </c:pt>
                <c:pt idx="5">
                  <c:v>985.887740696366</c:v>
                </c:pt>
                <c:pt idx="6">
                  <c:v>1332.6255506436266</c:v>
                </c:pt>
                <c:pt idx="7">
                  <c:v>1708.8414786126064</c:v>
                </c:pt>
                <c:pt idx="8">
                  <c:v>2096.6708599958552</c:v>
                </c:pt>
                <c:pt idx="9">
                  <c:v>2492.6820608569533</c:v>
                </c:pt>
                <c:pt idx="10">
                  <c:v>2885.3704377407312</c:v>
                </c:pt>
                <c:pt idx="11">
                  <c:v>3280.3454628033014</c:v>
                </c:pt>
                <c:pt idx="12">
                  <c:v>3680.7455875409596</c:v>
                </c:pt>
                <c:pt idx="13">
                  <c:v>4055.5300218515031</c:v>
                </c:pt>
                <c:pt idx="14">
                  <c:v>4426.2488534488339</c:v>
                </c:pt>
                <c:pt idx="15">
                  <c:v>4784.2638981297505</c:v>
                </c:pt>
                <c:pt idx="16">
                  <c:v>5125.1246043857955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02224"/>
        <c:axId val="222802784"/>
      </c:scatterChart>
      <c:valAx>
        <c:axId val="2228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802784"/>
        <c:crosses val="autoZero"/>
        <c:crossBetween val="midCat"/>
      </c:valAx>
      <c:valAx>
        <c:axId val="222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80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 vs -dev/deq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Sheet1!$AI$3:$AI$13</c:f>
              <c:numCache>
                <c:formatCode>General</c:formatCode>
                <c:ptCount val="11"/>
                <c:pt idx="0">
                  <c:v>-5.0015883972052755E-2</c:v>
                </c:pt>
                <c:pt idx="1">
                  <c:v>0.11675431842583991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  <c:pt idx="10">
                  <c:v>0.33407952194868024</c:v>
                </c:pt>
              </c:numCache>
            </c:numRef>
          </c:xVal>
          <c:yVal>
            <c:numRef>
              <c:f>Sheet1!$AS$3:$AS$13</c:f>
              <c:numCache>
                <c:formatCode>General</c:formatCode>
                <c:ptCount val="11"/>
                <c:pt idx="0">
                  <c:v>1.2752379238624807</c:v>
                </c:pt>
                <c:pt idx="1">
                  <c:v>1.3451930606654177</c:v>
                </c:pt>
                <c:pt idx="2">
                  <c:v>1.3839597110598529</c:v>
                </c:pt>
                <c:pt idx="3">
                  <c:v>1.4027928005972838</c:v>
                </c:pt>
                <c:pt idx="4">
                  <c:v>1.412244238624953</c:v>
                </c:pt>
                <c:pt idx="5">
                  <c:v>1.4170456005438337</c:v>
                </c:pt>
                <c:pt idx="6">
                  <c:v>1.4191330265060642</c:v>
                </c:pt>
                <c:pt idx="7">
                  <c:v>1.4190112686337439</c:v>
                </c:pt>
                <c:pt idx="8">
                  <c:v>1.4188552988465042</c:v>
                </c:pt>
                <c:pt idx="9">
                  <c:v>1.4180212675490842</c:v>
                </c:pt>
                <c:pt idx="10">
                  <c:v>1.4173436161462933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[1]Sheet1!$AI$3:$AI$12</c:f>
              <c:numCache>
                <c:formatCode>General</c:formatCode>
                <c:ptCount val="10"/>
                <c:pt idx="0">
                  <c:v>4.0842846288488374E-2</c:v>
                </c:pt>
                <c:pt idx="1">
                  <c:v>0.10787949529033893</c:v>
                </c:pt>
                <c:pt idx="2">
                  <c:v>0.283316482340563</c:v>
                </c:pt>
                <c:pt idx="3">
                  <c:v>0.24718256576763123</c:v>
                </c:pt>
                <c:pt idx="4">
                  <c:v>0.36868669352690009</c:v>
                </c:pt>
                <c:pt idx="5">
                  <c:v>0.38917513943375837</c:v>
                </c:pt>
                <c:pt idx="6">
                  <c:v>0.42597121092347212</c:v>
                </c:pt>
                <c:pt idx="7">
                  <c:v>0.43118470053842217</c:v>
                </c:pt>
                <c:pt idx="8">
                  <c:v>0.43350936839468679</c:v>
                </c:pt>
                <c:pt idx="9">
                  <c:v>0.46429708450470886</c:v>
                </c:pt>
              </c:numCache>
            </c:numRef>
          </c:xVal>
          <c:yVal>
            <c:numRef>
              <c:f>[1]Sheet1!$AS$3:$AS$12</c:f>
              <c:numCache>
                <c:formatCode>General</c:formatCode>
                <c:ptCount val="10"/>
                <c:pt idx="0">
                  <c:v>1.3918723722861615</c:v>
                </c:pt>
                <c:pt idx="1">
                  <c:v>1.4607850395800126</c:v>
                </c:pt>
                <c:pt idx="2">
                  <c:v>1.502249990271521</c:v>
                </c:pt>
                <c:pt idx="3">
                  <c:v>1.5220789884291808</c:v>
                </c:pt>
                <c:pt idx="4">
                  <c:v>1.5339994551803409</c:v>
                </c:pt>
                <c:pt idx="5">
                  <c:v>1.5392447513591121</c:v>
                </c:pt>
                <c:pt idx="6">
                  <c:v>1.5431350808447455</c:v>
                </c:pt>
                <c:pt idx="7">
                  <c:v>1.5452230971805572</c:v>
                </c:pt>
                <c:pt idx="8">
                  <c:v>1.5466578892505494</c:v>
                </c:pt>
                <c:pt idx="9">
                  <c:v>1.5461569761614034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[2]Sheet1!$AI$4:$AI$17</c:f>
              <c:numCache>
                <c:formatCode>General</c:formatCode>
                <c:ptCount val="14"/>
                <c:pt idx="0">
                  <c:v>-4.6859977566318184E-2</c:v>
                </c:pt>
                <c:pt idx="1">
                  <c:v>0.10618214039800114</c:v>
                </c:pt>
                <c:pt idx="2">
                  <c:v>-2.1924240778651686E-2</c:v>
                </c:pt>
                <c:pt idx="3">
                  <c:v>0.16993265795957338</c:v>
                </c:pt>
                <c:pt idx="4">
                  <c:v>-4.0853242139867352E-2</c:v>
                </c:pt>
                <c:pt idx="5">
                  <c:v>0.19991441602661708</c:v>
                </c:pt>
                <c:pt idx="6">
                  <c:v>0.10886873797094514</c:v>
                </c:pt>
                <c:pt idx="7">
                  <c:v>0.12821332560205365</c:v>
                </c:pt>
                <c:pt idx="8">
                  <c:v>0.21974677545261531</c:v>
                </c:pt>
                <c:pt idx="9">
                  <c:v>0.16744754833402556</c:v>
                </c:pt>
                <c:pt idx="10">
                  <c:v>0.15585393274086612</c:v>
                </c:pt>
                <c:pt idx="11">
                  <c:v>0.14422389569489544</c:v>
                </c:pt>
                <c:pt idx="12">
                  <c:v>0.2084072696498479</c:v>
                </c:pt>
                <c:pt idx="13">
                  <c:v>0.20945477774799928</c:v>
                </c:pt>
              </c:numCache>
            </c:numRef>
          </c:xVal>
          <c:yVal>
            <c:numRef>
              <c:f>[2]Sheet1!$AS$4:$AS$17</c:f>
              <c:numCache>
                <c:formatCode>General</c:formatCode>
                <c:ptCount val="14"/>
                <c:pt idx="0">
                  <c:v>1.2674374098477243</c:v>
                </c:pt>
                <c:pt idx="1">
                  <c:v>1.3042096531654834</c:v>
                </c:pt>
                <c:pt idx="2">
                  <c:v>1.3183581430222466</c:v>
                </c:pt>
                <c:pt idx="3">
                  <c:v>1.3279356232650532</c:v>
                </c:pt>
                <c:pt idx="4">
                  <c:v>1.3303684809938174</c:v>
                </c:pt>
                <c:pt idx="5">
                  <c:v>1.3325151605340986</c:v>
                </c:pt>
                <c:pt idx="6">
                  <c:v>1.3323063744073291</c:v>
                </c:pt>
                <c:pt idx="7">
                  <c:v>1.3314244469471184</c:v>
                </c:pt>
                <c:pt idx="8">
                  <c:v>1.3301795875108662</c:v>
                </c:pt>
                <c:pt idx="9">
                  <c:v>1.3284454741104303</c:v>
                </c:pt>
                <c:pt idx="10">
                  <c:v>1.3267376202319348</c:v>
                </c:pt>
                <c:pt idx="11">
                  <c:v>1.3248041835398001</c:v>
                </c:pt>
                <c:pt idx="12">
                  <c:v>1.3231538634581774</c:v>
                </c:pt>
                <c:pt idx="13">
                  <c:v>1.321653945538507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[3]Sheet1!$AI$3:$AI$12</c:f>
              <c:numCache>
                <c:formatCode>General</c:formatCode>
                <c:ptCount val="10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  <c:pt idx="9">
                  <c:v>0.330298467982723</c:v>
                </c:pt>
              </c:numCache>
            </c:numRef>
          </c:xVal>
          <c:yVal>
            <c:numRef>
              <c:f>[3]Sheet1!$AS$3:$AS$12</c:f>
              <c:numCache>
                <c:formatCode>General</c:formatCode>
                <c:ptCount val="10"/>
                <c:pt idx="0">
                  <c:v>1.3364994765752083</c:v>
                </c:pt>
                <c:pt idx="1">
                  <c:v>1.4094839683000642</c:v>
                </c:pt>
                <c:pt idx="2">
                  <c:v>1.4441391477414154</c:v>
                </c:pt>
                <c:pt idx="3">
                  <c:v>1.4645556971216849</c:v>
                </c:pt>
                <c:pt idx="4">
                  <c:v>1.4742663948737307</c:v>
                </c:pt>
                <c:pt idx="5">
                  <c:v>1.4797233670772458</c:v>
                </c:pt>
                <c:pt idx="6">
                  <c:v>1.4814483811730523</c:v>
                </c:pt>
                <c:pt idx="7">
                  <c:v>1.4821678556984998</c:v>
                </c:pt>
                <c:pt idx="8">
                  <c:v>1.4824084988052613</c:v>
                </c:pt>
                <c:pt idx="9">
                  <c:v>1.4826608118626396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[4]Sheet1!$AI$3:$AI$16</c:f>
              <c:numCache>
                <c:formatCode>General</c:formatCode>
                <c:ptCount val="14"/>
                <c:pt idx="0">
                  <c:v>-0.11074208538079086</c:v>
                </c:pt>
                <c:pt idx="1">
                  <c:v>8.9969369627914908E-2</c:v>
                </c:pt>
                <c:pt idx="2">
                  <c:v>0.19277198405871621</c:v>
                </c:pt>
                <c:pt idx="3">
                  <c:v>6.6666663472654346E-4</c:v>
                </c:pt>
                <c:pt idx="4">
                  <c:v>0.2297789426055418</c:v>
                </c:pt>
                <c:pt idx="5">
                  <c:v>0.11323347460248688</c:v>
                </c:pt>
                <c:pt idx="6">
                  <c:v>0.25614555927382932</c:v>
                </c:pt>
                <c:pt idx="7">
                  <c:v>0.18967887126291841</c:v>
                </c:pt>
                <c:pt idx="8">
                  <c:v>0.1761483333410791</c:v>
                </c:pt>
                <c:pt idx="9">
                  <c:v>0.23211006444578428</c:v>
                </c:pt>
                <c:pt idx="10">
                  <c:v>0.24779357165198596</c:v>
                </c:pt>
                <c:pt idx="11">
                  <c:v>0.25855179774673392</c:v>
                </c:pt>
                <c:pt idx="12">
                  <c:v>0.21170228602219121</c:v>
                </c:pt>
                <c:pt idx="13">
                  <c:v>0.32732446015141975</c:v>
                </c:pt>
              </c:numCache>
            </c:numRef>
          </c:xVal>
          <c:yVal>
            <c:numRef>
              <c:f>[4]Sheet1!$AS$3:$AS$16</c:f>
              <c:numCache>
                <c:formatCode>General</c:formatCode>
                <c:ptCount val="14"/>
                <c:pt idx="0">
                  <c:v>1.2248812582812547</c:v>
                </c:pt>
                <c:pt idx="1">
                  <c:v>1.2957423290308558</c:v>
                </c:pt>
                <c:pt idx="2">
                  <c:v>1.3353410948911584</c:v>
                </c:pt>
                <c:pt idx="3">
                  <c:v>1.3486350720753781</c:v>
                </c:pt>
                <c:pt idx="4">
                  <c:v>1.3581910462283144</c:v>
                </c:pt>
                <c:pt idx="5">
                  <c:v>1.3613944161372902</c:v>
                </c:pt>
                <c:pt idx="6">
                  <c:v>1.3634450721850284</c:v>
                </c:pt>
                <c:pt idx="7">
                  <c:v>1.3631517740369967</c:v>
                </c:pt>
                <c:pt idx="8">
                  <c:v>1.3621170997440533</c:v>
                </c:pt>
                <c:pt idx="9">
                  <c:v>1.3608779354942386</c:v>
                </c:pt>
                <c:pt idx="10">
                  <c:v>1.3594109987045153</c:v>
                </c:pt>
                <c:pt idx="11">
                  <c:v>1.3581323811731396</c:v>
                </c:pt>
                <c:pt idx="12">
                  <c:v>1.3566779581793642</c:v>
                </c:pt>
                <c:pt idx="13">
                  <c:v>1.3561308502824347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[5]Sheet1!$AI$4:$AI$18</c:f>
              <c:numCache>
                <c:formatCode>General</c:formatCode>
                <c:ptCount val="15"/>
                <c:pt idx="0">
                  <c:v>-0.1078086035595493</c:v>
                </c:pt>
                <c:pt idx="1">
                  <c:v>0.11519071294757506</c:v>
                </c:pt>
                <c:pt idx="2">
                  <c:v>-9.9516155032836312E-2</c:v>
                </c:pt>
                <c:pt idx="3">
                  <c:v>0.12096597033193311</c:v>
                </c:pt>
                <c:pt idx="4">
                  <c:v>-2.6741625870882232E-2</c:v>
                </c:pt>
                <c:pt idx="5">
                  <c:v>0.11896201453232283</c:v>
                </c:pt>
                <c:pt idx="6">
                  <c:v>4.0733161947652412E-2</c:v>
                </c:pt>
                <c:pt idx="7">
                  <c:v>6.9818142605431524E-2</c:v>
                </c:pt>
                <c:pt idx="8">
                  <c:v>0.15093514975031641</c:v>
                </c:pt>
                <c:pt idx="9">
                  <c:v>9.1284176167296296E-2</c:v>
                </c:pt>
                <c:pt idx="10">
                  <c:v>0.10502693692479052</c:v>
                </c:pt>
                <c:pt idx="11">
                  <c:v>0.11146740295940191</c:v>
                </c:pt>
                <c:pt idx="12">
                  <c:v>9.8066489313421074E-2</c:v>
                </c:pt>
                <c:pt idx="13">
                  <c:v>0.16673310846158473</c:v>
                </c:pt>
                <c:pt idx="14">
                  <c:v>0.12434768712026428</c:v>
                </c:pt>
              </c:numCache>
            </c:numRef>
          </c:xVal>
          <c:yVal>
            <c:numRef>
              <c:f>[5]Sheet1!$AS$4:$AS$18</c:f>
              <c:numCache>
                <c:formatCode>General</c:formatCode>
                <c:ptCount val="15"/>
                <c:pt idx="0">
                  <c:v>1.2499567696550691</c:v>
                </c:pt>
                <c:pt idx="1">
                  <c:v>1.2866680625801192</c:v>
                </c:pt>
                <c:pt idx="2">
                  <c:v>1.2995821175854314</c:v>
                </c:pt>
                <c:pt idx="3">
                  <c:v>1.3088617618063878</c:v>
                </c:pt>
                <c:pt idx="4">
                  <c:v>1.3116104255648411</c:v>
                </c:pt>
                <c:pt idx="5">
                  <c:v>1.3131621703968959</c:v>
                </c:pt>
                <c:pt idx="6">
                  <c:v>1.3125161714701861</c:v>
                </c:pt>
                <c:pt idx="7">
                  <c:v>1.3113228324652066</c:v>
                </c:pt>
                <c:pt idx="8">
                  <c:v>1.3101012843440658</c:v>
                </c:pt>
                <c:pt idx="9">
                  <c:v>1.3080775400048008</c:v>
                </c:pt>
                <c:pt idx="10">
                  <c:v>1.3058916771368241</c:v>
                </c:pt>
                <c:pt idx="11">
                  <c:v>1.3039318769176413</c:v>
                </c:pt>
                <c:pt idx="12">
                  <c:v>1.3019027547873547</c:v>
                </c:pt>
                <c:pt idx="13">
                  <c:v>1.3000945244579549</c:v>
                </c:pt>
                <c:pt idx="14">
                  <c:v>1.298313202836358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07824"/>
        <c:axId val="222808384"/>
      </c:scatterChart>
      <c:valAx>
        <c:axId val="2228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808384"/>
        <c:crosses val="autoZero"/>
        <c:crossBetween val="midCat"/>
      </c:valAx>
      <c:valAx>
        <c:axId val="22280838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8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q/p-M-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Sheet1!$AR$2:$AR$13</c:f>
              <c:numCache>
                <c:formatCode>General</c:formatCode>
                <c:ptCount val="12"/>
                <c:pt idx="0">
                  <c:v>-1.056708581664676</c:v>
                </c:pt>
                <c:pt idx="1">
                  <c:v>-0.62536512096859476</c:v>
                </c:pt>
                <c:pt idx="2">
                  <c:v>-0.42294753368724641</c:v>
                </c:pt>
                <c:pt idx="3">
                  <c:v>-0.31086285606040875</c:v>
                </c:pt>
                <c:pt idx="4">
                  <c:v>-0.24104388597826376</c:v>
                </c:pt>
                <c:pt idx="5">
                  <c:v>-0.19396764358514584</c:v>
                </c:pt>
                <c:pt idx="6">
                  <c:v>-0.16044596519094675</c:v>
                </c:pt>
                <c:pt idx="7">
                  <c:v>-0.13470915274278542</c:v>
                </c:pt>
                <c:pt idx="8">
                  <c:v>-0.11515326616515559</c:v>
                </c:pt>
                <c:pt idx="9">
                  <c:v>-9.9307889830176577E-2</c:v>
                </c:pt>
                <c:pt idx="10">
                  <c:v>-8.6681834016511E-2</c:v>
                </c:pt>
                <c:pt idx="11">
                  <c:v>-7.6059919619398869E-2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[1]Sheet1!$AE$2:$AE$11</c:f>
              <c:numCache>
                <c:formatCode>General</c:formatCode>
                <c:ptCount val="10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</c:numCache>
            </c:numRef>
          </c:xVal>
          <c:yVal>
            <c:numRef>
              <c:f>[1]Sheet1!$AR$2:$AR$11</c:f>
              <c:numCache>
                <c:formatCode>General</c:formatCode>
                <c:ptCount val="10"/>
                <c:pt idx="0">
                  <c:v>-1.0567085150376916</c:v>
                </c:pt>
                <c:pt idx="1">
                  <c:v>-0.7050217401312554</c:v>
                </c:pt>
                <c:pt idx="2">
                  <c:v>-0.45704668152304212</c:v>
                </c:pt>
                <c:pt idx="3">
                  <c:v>-0.32515329648552765</c:v>
                </c:pt>
                <c:pt idx="4">
                  <c:v>-0.24901848280926936</c:v>
                </c:pt>
                <c:pt idx="5">
                  <c:v>-0.19721548044255452</c:v>
                </c:pt>
                <c:pt idx="6">
                  <c:v>-0.16078982101697306</c:v>
                </c:pt>
                <c:pt idx="7">
                  <c:v>-0.13389285480267482</c:v>
                </c:pt>
                <c:pt idx="8">
                  <c:v>-0.11348033407664601</c:v>
                </c:pt>
                <c:pt idx="9">
                  <c:v>-9.7266602986196465E-2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[2]Sheet1!$AR$2:$AR$17</c:f>
              <c:numCache>
                <c:formatCode>General</c:formatCode>
                <c:ptCount val="16"/>
                <c:pt idx="0">
                  <c:v>-1.0567064074973553</c:v>
                </c:pt>
                <c:pt idx="1">
                  <c:v>-0.63744354881092868</c:v>
                </c:pt>
                <c:pt idx="2">
                  <c:v>-0.44055653310526127</c:v>
                </c:pt>
                <c:pt idx="3">
                  <c:v>-0.32550084704637583</c:v>
                </c:pt>
                <c:pt idx="4">
                  <c:v>-0.25717351166609326</c:v>
                </c:pt>
                <c:pt idx="5">
                  <c:v>-0.20724091196645231</c:v>
                </c:pt>
                <c:pt idx="6">
                  <c:v>-0.17376871383379811</c:v>
                </c:pt>
                <c:pt idx="7">
                  <c:v>-0.14623111964914701</c:v>
                </c:pt>
                <c:pt idx="8">
                  <c:v>-0.12565045768316929</c:v>
                </c:pt>
                <c:pt idx="9">
                  <c:v>-0.10915496569718211</c:v>
                </c:pt>
                <c:pt idx="10">
                  <c:v>-9.5269827606434737E-2</c:v>
                </c:pt>
                <c:pt idx="11">
                  <c:v>-8.3919956283746461E-2</c:v>
                </c:pt>
                <c:pt idx="12">
                  <c:v>-7.4446520854500264E-2</c:v>
                </c:pt>
                <c:pt idx="13">
                  <c:v>-6.6361785651127075E-2</c:v>
                </c:pt>
                <c:pt idx="14">
                  <c:v>-5.9246381687300155E-2</c:v>
                </c:pt>
                <c:pt idx="15">
                  <c:v>-5.3019340556634771E-2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[3]Sheet1!$AR$2:$AR$12</c:f>
              <c:numCache>
                <c:formatCode>General</c:formatCode>
                <c:ptCount val="11"/>
                <c:pt idx="0">
                  <c:v>-1.0567085818531621</c:v>
                </c:pt>
                <c:pt idx="1">
                  <c:v>-0.61473420331168571</c:v>
                </c:pt>
                <c:pt idx="2">
                  <c:v>-0.41288713946889882</c:v>
                </c:pt>
                <c:pt idx="3">
                  <c:v>-0.3048110214117441</c:v>
                </c:pt>
                <c:pt idx="4">
                  <c:v>-0.23403282860484198</c:v>
                </c:pt>
                <c:pt idx="5">
                  <c:v>-0.18861354046435613</c:v>
                </c:pt>
                <c:pt idx="6">
                  <c:v>-0.15498146703281362</c:v>
                </c:pt>
                <c:pt idx="7">
                  <c:v>-0.13058128131646116</c:v>
                </c:pt>
                <c:pt idx="8">
                  <c:v>-0.11121138059901381</c:v>
                </c:pt>
                <c:pt idx="9">
                  <c:v>-9.5842582566132373E-2</c:v>
                </c:pt>
                <c:pt idx="10">
                  <c:v>-8.3549124659383051E-2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[4]Sheet1!$AR$2:$AR$16</c:f>
              <c:numCache>
                <c:formatCode>General</c:formatCode>
                <c:ptCount val="15"/>
                <c:pt idx="0">
                  <c:v>-1.0567085760353956</c:v>
                </c:pt>
                <c:pt idx="1">
                  <c:v>-0.63857184186895999</c:v>
                </c:pt>
                <c:pt idx="2">
                  <c:v>-0.43259784175757532</c:v>
                </c:pt>
                <c:pt idx="3">
                  <c:v>-0.31726252583671288</c:v>
                </c:pt>
                <c:pt idx="4">
                  <c:v>-0.25058626556582364</c:v>
                </c:pt>
                <c:pt idx="5">
                  <c:v>-0.20159891582971914</c:v>
                </c:pt>
                <c:pt idx="6">
                  <c:v>-0.16797969126241002</c:v>
                </c:pt>
                <c:pt idx="7">
                  <c:v>-0.14137543875494621</c:v>
                </c:pt>
                <c:pt idx="8">
                  <c:v>-0.12123659426774155</c:v>
                </c:pt>
                <c:pt idx="9">
                  <c:v>-0.10515413185456246</c:v>
                </c:pt>
                <c:pt idx="10">
                  <c:v>-9.1862796724481693E-2</c:v>
                </c:pt>
                <c:pt idx="11">
                  <c:v>-8.0768782761494989E-2</c:v>
                </c:pt>
                <c:pt idx="12">
                  <c:v>-7.1420667392214449E-2</c:v>
                </c:pt>
                <c:pt idx="13">
                  <c:v>-6.358154310148123E-2</c:v>
                </c:pt>
                <c:pt idx="14">
                  <c:v>-5.6499482575043107E-2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[5]Sheet1!$AR$2:$AR$18</c:f>
              <c:numCache>
                <c:formatCode>General</c:formatCode>
                <c:ptCount val="17"/>
                <c:pt idx="0">
                  <c:v>-1.0567085826085254</c:v>
                </c:pt>
                <c:pt idx="1">
                  <c:v>-0.63869358318500224</c:v>
                </c:pt>
                <c:pt idx="2">
                  <c:v>-0.4448524831806594</c:v>
                </c:pt>
                <c:pt idx="3">
                  <c:v>-0.32847064624927191</c:v>
                </c:pt>
                <c:pt idx="4">
                  <c:v>-0.26064589171706409</c:v>
                </c:pt>
                <c:pt idx="5">
                  <c:v>-0.21076058205807094</c:v>
                </c:pt>
                <c:pt idx="6">
                  <c:v>-0.17636063853208025</c:v>
                </c:pt>
                <c:pt idx="7">
                  <c:v>-0.14900322689489628</c:v>
                </c:pt>
                <c:pt idx="8">
                  <c:v>-0.12841842810402654</c:v>
                </c:pt>
                <c:pt idx="9">
                  <c:v>-0.11167504198631872</c:v>
                </c:pt>
                <c:pt idx="10">
                  <c:v>-9.7651658924251344E-2</c:v>
                </c:pt>
                <c:pt idx="11">
                  <c:v>-8.6304893037603775E-2</c:v>
                </c:pt>
                <c:pt idx="12">
                  <c:v>-7.6633872241632678E-2</c:v>
                </c:pt>
                <c:pt idx="13">
                  <c:v>-6.834235116591092E-2</c:v>
                </c:pt>
                <c:pt idx="14">
                  <c:v>-6.1246020818543849E-2</c:v>
                </c:pt>
                <c:pt idx="15">
                  <c:v>-5.4873079505852539E-2</c:v>
                </c:pt>
                <c:pt idx="16">
                  <c:v>-4.9391987349872581E-2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79056"/>
        <c:axId val="222979616"/>
      </c:scatterChart>
      <c:valAx>
        <c:axId val="222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979616"/>
        <c:crosses val="autoZero"/>
        <c:crossBetween val="midCat"/>
      </c:valAx>
      <c:valAx>
        <c:axId val="222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9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dev/deq-ratioF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Sheet1!$AK$2:$AK$13</c:f>
              <c:numCache>
                <c:formatCode>General</c:formatCode>
                <c:ptCount val="12"/>
                <c:pt idx="1">
                  <c:v>-0.60061892880312828</c:v>
                </c:pt>
                <c:pt idx="2">
                  <c:v>-0.30138627592682421</c:v>
                </c:pt>
                <c:pt idx="3">
                  <c:v>-0.15177106377303382</c:v>
                </c:pt>
                <c:pt idx="4">
                  <c:v>-5.0695657991340543E-2</c:v>
                </c:pt>
                <c:pt idx="5">
                  <c:v>3.0398366953782174E-4</c:v>
                </c:pt>
                <c:pt idx="6">
                  <c:v>4.2741916863815621E-2</c:v>
                </c:pt>
                <c:pt idx="7">
                  <c:v>0.12562206492201283</c:v>
                </c:pt>
                <c:pt idx="8">
                  <c:v>0.1282502206012604</c:v>
                </c:pt>
                <c:pt idx="9">
                  <c:v>0.16931188578909095</c:v>
                </c:pt>
                <c:pt idx="10">
                  <c:v>0.14729969667299786</c:v>
                </c:pt>
                <c:pt idx="11">
                  <c:v>0.19067598618298803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[1]Sheet1!$AK$2:$AK$12</c:f>
              <c:numCache>
                <c:formatCode>General</c:formatCode>
                <c:ptCount val="11"/>
                <c:pt idx="1">
                  <c:v>-0.70605126612892855</c:v>
                </c:pt>
                <c:pt idx="2">
                  <c:v>-0.45995222581271566</c:v>
                </c:pt>
                <c:pt idx="3">
                  <c:v>-0.19408680441648557</c:v>
                </c:pt>
                <c:pt idx="4">
                  <c:v>-0.17391490547081886</c:v>
                </c:pt>
                <c:pt idx="5">
                  <c:v>-1.2528242095995235E-2</c:v>
                </c:pt>
                <c:pt idx="6">
                  <c:v>3.9140567057673215E-2</c:v>
                </c:pt>
                <c:pt idx="7">
                  <c:v>9.8943275276051956E-2</c:v>
                </c:pt>
                <c:pt idx="8">
                  <c:v>0.12248126928121894</c:v>
                </c:pt>
                <c:pt idx="9">
                  <c:v>0.13958487615794091</c:v>
                </c:pt>
                <c:pt idx="10">
                  <c:v>0.18393319450803192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[2]Sheet1!$AK$2:$AK$17</c:f>
              <c:numCache>
                <c:formatCode>General</c:formatCode>
                <c:ptCount val="16"/>
                <c:pt idx="1">
                  <c:v>-0.55523664901921022</c:v>
                </c:pt>
                <c:pt idx="2">
                  <c:v>-0.40485392051930391</c:v>
                </c:pt>
                <c:pt idx="3">
                  <c:v>-0.17352835981385803</c:v>
                </c:pt>
                <c:pt idx="4">
                  <c:v>-0.24745589546699159</c:v>
                </c:pt>
                <c:pt idx="5">
                  <c:v>-1.5243877271932188E-2</c:v>
                </c:pt>
                <c:pt idx="6">
                  <c:v>-0.19499043696748292</c:v>
                </c:pt>
                <c:pt idx="7">
                  <c:v>7.1168135843371561E-2</c:v>
                </c:pt>
                <c:pt idx="8">
                  <c:v>9.119058804466923E-4</c:v>
                </c:pt>
                <c:pt idx="9">
                  <c:v>3.7633912957753174E-2</c:v>
                </c:pt>
                <c:pt idx="10">
                  <c:v>0.14429736033531446</c:v>
                </c:pt>
                <c:pt idx="11">
                  <c:v>0.10508211793984881</c:v>
                </c:pt>
                <c:pt idx="12">
                  <c:v>0.10466979165443102</c:v>
                </c:pt>
                <c:pt idx="13">
                  <c:v>0.10305792650396825</c:v>
                </c:pt>
                <c:pt idx="14">
                  <c:v>0.17600702450437045</c:v>
                </c:pt>
                <c:pt idx="15">
                  <c:v>0.18478149165285754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[3]Sheet1!$AK$2:$AK$12</c:f>
              <c:numCache>
                <c:formatCode>General</c:formatCode>
                <c:ptCount val="11"/>
                <c:pt idx="1">
                  <c:v>-0.65262833329556669</c:v>
                </c:pt>
                <c:pt idx="2">
                  <c:v>-0.30812391846028003</c:v>
                </c:pt>
                <c:pt idx="3">
                  <c:v>-0.23369233205721099</c:v>
                </c:pt>
                <c:pt idx="4">
                  <c:v>1.8954057987516482E-2</c:v>
                </c:pt>
                <c:pt idx="5">
                  <c:v>-4.032785581487891E-2</c:v>
                </c:pt>
                <c:pt idx="6">
                  <c:v>0.10091745549064901</c:v>
                </c:pt>
                <c:pt idx="7">
                  <c:v>4.9300687410046007E-2</c:v>
                </c:pt>
                <c:pt idx="8">
                  <c:v>0.15781244541759759</c:v>
                </c:pt>
                <c:pt idx="9">
                  <c:v>0.16227730569698551</c:v>
                </c:pt>
                <c:pt idx="10">
                  <c:v>0.1140885314607003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[4]Sheet1!$AK$2:$AK$16</c:f>
              <c:numCache>
                <c:formatCode>General</c:formatCode>
                <c:ptCount val="15"/>
                <c:pt idx="1">
                  <c:v>-0.62419518553100561</c:v>
                </c:pt>
                <c:pt idx="2">
                  <c:v>-0.28837080116051617</c:v>
                </c:pt>
                <c:pt idx="3">
                  <c:v>-0.10983163666915507</c:v>
                </c:pt>
                <c:pt idx="4">
                  <c:v>-0.24855467100647527</c:v>
                </c:pt>
                <c:pt idx="5">
                  <c:v>1.9988980547508334E-2</c:v>
                </c:pt>
                <c:pt idx="6">
                  <c:v>-6.6140632797213286E-2</c:v>
                </c:pt>
                <c:pt idx="7">
                  <c:v>0.10132504833385481</c:v>
                </c:pt>
                <c:pt idx="8">
                  <c:v>5.5290502958180193E-2</c:v>
                </c:pt>
                <c:pt idx="9">
                  <c:v>5.8877101742463356E-2</c:v>
                </c:pt>
                <c:pt idx="10">
                  <c:v>0.1293693322270639</c:v>
                </c:pt>
                <c:pt idx="11">
                  <c:v>0.1576137901859756</c:v>
                </c:pt>
                <c:pt idx="12">
                  <c:v>0.17899874918137998</c:v>
                </c:pt>
                <c:pt idx="13">
                  <c:v>0.14144278474134586</c:v>
                </c:pt>
                <c:pt idx="14">
                  <c:v>0.26469412729394198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[5]Sheet1!$AK$2:$AK$18</c:f>
              <c:numCache>
                <c:formatCode>General</c:formatCode>
                <c:ptCount val="17"/>
                <c:pt idx="1">
                  <c:v>-0.52992024383036329</c:v>
                </c:pt>
                <c:pt idx="2">
                  <c:v>-0.4526178563952778</c:v>
                </c:pt>
                <c:pt idx="3">
                  <c:v>-0.14994799588181601</c:v>
                </c:pt>
                <c:pt idx="4">
                  <c:v>-0.30974416433533181</c:v>
                </c:pt>
                <c:pt idx="5">
                  <c:v>-4.8656373532525513E-2</c:v>
                </c:pt>
                <c:pt idx="6">
                  <c:v>-0.16471268996780364</c:v>
                </c:pt>
                <c:pt idx="7">
                  <c:v>6.796617240530628E-3</c:v>
                </c:pt>
                <c:pt idx="8">
                  <c:v>-5.0201437626560159E-2</c:v>
                </c:pt>
                <c:pt idx="9">
                  <c:v>-3.1797318460938667E-3</c:v>
                </c:pt>
                <c:pt idx="10">
                  <c:v>9.3182206481999375E-2</c:v>
                </c:pt>
                <c:pt idx="11">
                  <c:v>4.6901743124891773E-2</c:v>
                </c:pt>
                <c:pt idx="12">
                  <c:v>7.2501387546333881E-2</c:v>
                </c:pt>
                <c:pt idx="13">
                  <c:v>8.919317487584974E-2</c:v>
                </c:pt>
                <c:pt idx="14">
                  <c:v>8.4917713707522519E-2</c:v>
                </c:pt>
                <c:pt idx="15">
                  <c:v>0.16176550449777738</c:v>
                </c:pt>
                <c:pt idx="16">
                  <c:v>0.12664249693403368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98784"/>
        <c:axId val="223399344"/>
      </c:scatterChart>
      <c:valAx>
        <c:axId val="2233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399344"/>
        <c:crosses val="autoZero"/>
        <c:crossBetween val="midCat"/>
      </c:valAx>
      <c:valAx>
        <c:axId val="2233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39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q/p-M-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Sheet1!$AL$2:$AL$13</c:f>
              <c:numCache>
                <c:formatCode>General</c:formatCode>
                <c:ptCount val="12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</c:numCache>
            </c:numRef>
          </c:xVal>
          <c:yVal>
            <c:numRef>
              <c:f>Sheet1!$AR$2:$AR$13</c:f>
              <c:numCache>
                <c:formatCode>General</c:formatCode>
                <c:ptCount val="12"/>
                <c:pt idx="0">
                  <c:v>-1.056708581664676</c:v>
                </c:pt>
                <c:pt idx="1">
                  <c:v>-0.62536512096859476</c:v>
                </c:pt>
                <c:pt idx="2">
                  <c:v>-0.42294753368724641</c:v>
                </c:pt>
                <c:pt idx="3">
                  <c:v>-0.31086285606040875</c:v>
                </c:pt>
                <c:pt idx="4">
                  <c:v>-0.24104388597826376</c:v>
                </c:pt>
                <c:pt idx="5">
                  <c:v>-0.19396764358514584</c:v>
                </c:pt>
                <c:pt idx="6">
                  <c:v>-0.16044596519094675</c:v>
                </c:pt>
                <c:pt idx="7">
                  <c:v>-0.13470915274278542</c:v>
                </c:pt>
                <c:pt idx="8">
                  <c:v>-0.11515326616515559</c:v>
                </c:pt>
                <c:pt idx="9">
                  <c:v>-9.9307889830176577E-2</c:v>
                </c:pt>
                <c:pt idx="10">
                  <c:v>-8.6681834016511E-2</c:v>
                </c:pt>
                <c:pt idx="11">
                  <c:v>-7.6059919619398869E-2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[1]Sheet1!$AL$2:$AL$11</c:f>
              <c:numCache>
                <c:formatCode>General</c:formatCode>
                <c:ptCount val="10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</c:numCache>
            </c:numRef>
          </c:xVal>
          <c:yVal>
            <c:numRef>
              <c:f>[1]Sheet1!$AR$2:$AR$11</c:f>
              <c:numCache>
                <c:formatCode>General</c:formatCode>
                <c:ptCount val="10"/>
                <c:pt idx="0">
                  <c:v>-1.0567085150376916</c:v>
                </c:pt>
                <c:pt idx="1">
                  <c:v>-0.7050217401312554</c:v>
                </c:pt>
                <c:pt idx="2">
                  <c:v>-0.45704668152304212</c:v>
                </c:pt>
                <c:pt idx="3">
                  <c:v>-0.32515329648552765</c:v>
                </c:pt>
                <c:pt idx="4">
                  <c:v>-0.24901848280926936</c:v>
                </c:pt>
                <c:pt idx="5">
                  <c:v>-0.19721548044255452</c:v>
                </c:pt>
                <c:pt idx="6">
                  <c:v>-0.16078982101697306</c:v>
                </c:pt>
                <c:pt idx="7">
                  <c:v>-0.13389285480267482</c:v>
                </c:pt>
                <c:pt idx="8">
                  <c:v>-0.11348033407664601</c:v>
                </c:pt>
                <c:pt idx="9">
                  <c:v>-9.7266602986196465E-2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[2]Sheet1!$AL$2:$AL$17</c:f>
              <c:numCache>
                <c:formatCode>General</c:formatCode>
                <c:ptCount val="16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</c:numCache>
            </c:numRef>
          </c:xVal>
          <c:yVal>
            <c:numRef>
              <c:f>[2]Sheet1!$AR$2:$AR$17</c:f>
              <c:numCache>
                <c:formatCode>General</c:formatCode>
                <c:ptCount val="16"/>
                <c:pt idx="0">
                  <c:v>-1.0567064074973553</c:v>
                </c:pt>
                <c:pt idx="1">
                  <c:v>-0.63744354881092868</c:v>
                </c:pt>
                <c:pt idx="2">
                  <c:v>-0.44055653310526127</c:v>
                </c:pt>
                <c:pt idx="3">
                  <c:v>-0.32550084704637583</c:v>
                </c:pt>
                <c:pt idx="4">
                  <c:v>-0.25717351166609326</c:v>
                </c:pt>
                <c:pt idx="5">
                  <c:v>-0.20724091196645231</c:v>
                </c:pt>
                <c:pt idx="6">
                  <c:v>-0.17376871383379811</c:v>
                </c:pt>
                <c:pt idx="7">
                  <c:v>-0.14623111964914701</c:v>
                </c:pt>
                <c:pt idx="8">
                  <c:v>-0.12565045768316929</c:v>
                </c:pt>
                <c:pt idx="9">
                  <c:v>-0.10915496569718211</c:v>
                </c:pt>
                <c:pt idx="10">
                  <c:v>-9.5269827606434737E-2</c:v>
                </c:pt>
                <c:pt idx="11">
                  <c:v>-8.3919956283746461E-2</c:v>
                </c:pt>
                <c:pt idx="12">
                  <c:v>-7.4446520854500264E-2</c:v>
                </c:pt>
                <c:pt idx="13">
                  <c:v>-6.6361785651127075E-2</c:v>
                </c:pt>
                <c:pt idx="14">
                  <c:v>-5.9246381687300155E-2</c:v>
                </c:pt>
                <c:pt idx="15">
                  <c:v>-5.3019340556634771E-2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[3]Sheet1!$AL$2:$AL$12</c:f>
              <c:numCache>
                <c:formatCode>General</c:formatCode>
                <c:ptCount val="1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</c:numCache>
            </c:numRef>
          </c:xVal>
          <c:yVal>
            <c:numRef>
              <c:f>[3]Sheet1!$AR$2:$AR$12</c:f>
              <c:numCache>
                <c:formatCode>General</c:formatCode>
                <c:ptCount val="11"/>
                <c:pt idx="0">
                  <c:v>-1.0567085818531621</c:v>
                </c:pt>
                <c:pt idx="1">
                  <c:v>-0.61473420331168571</c:v>
                </c:pt>
                <c:pt idx="2">
                  <c:v>-0.41288713946889882</c:v>
                </c:pt>
                <c:pt idx="3">
                  <c:v>-0.3048110214117441</c:v>
                </c:pt>
                <c:pt idx="4">
                  <c:v>-0.23403282860484198</c:v>
                </c:pt>
                <c:pt idx="5">
                  <c:v>-0.18861354046435613</c:v>
                </c:pt>
                <c:pt idx="6">
                  <c:v>-0.15498146703281362</c:v>
                </c:pt>
                <c:pt idx="7">
                  <c:v>-0.13058128131646116</c:v>
                </c:pt>
                <c:pt idx="8">
                  <c:v>-0.11121138059901381</c:v>
                </c:pt>
                <c:pt idx="9">
                  <c:v>-9.5842582566132373E-2</c:v>
                </c:pt>
                <c:pt idx="10">
                  <c:v>-8.3549124659383051E-2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[4]Sheet1!$AL$2:$AL$16</c:f>
              <c:numCache>
                <c:formatCode>General</c:formatCode>
                <c:ptCount val="15"/>
                <c:pt idx="0">
                  <c:v>2691.0299018966666</c:v>
                </c:pt>
                <c:pt idx="1">
                  <c:v>37703.912981300004</c:v>
                </c:pt>
                <c:pt idx="2">
                  <c:v>106787.34644183335</c:v>
                </c:pt>
                <c:pt idx="3">
                  <c:v>198464.7302633333</c:v>
                </c:pt>
                <c:pt idx="4">
                  <c:v>312549.49699266668</c:v>
                </c:pt>
                <c:pt idx="5">
                  <c:v>441452.11121466663</c:v>
                </c:pt>
                <c:pt idx="6">
                  <c:v>579660.74060000002</c:v>
                </c:pt>
                <c:pt idx="7">
                  <c:v>725093.87252199987</c:v>
                </c:pt>
                <c:pt idx="8">
                  <c:v>876017.18164433341</c:v>
                </c:pt>
                <c:pt idx="9">
                  <c:v>1028448.6459476665</c:v>
                </c:pt>
                <c:pt idx="10">
                  <c:v>1180226.3532186665</c:v>
                </c:pt>
                <c:pt idx="11">
                  <c:v>1330848.3509603334</c:v>
                </c:pt>
                <c:pt idx="12">
                  <c:v>1474401.9476263335</c:v>
                </c:pt>
                <c:pt idx="13">
                  <c:v>1613592.7783003331</c:v>
                </c:pt>
                <c:pt idx="14">
                  <c:v>1738391.8924673332</c:v>
                </c:pt>
              </c:numCache>
            </c:numRef>
          </c:xVal>
          <c:yVal>
            <c:numRef>
              <c:f>[4]Sheet1!$AR$2:$AR$16</c:f>
              <c:numCache>
                <c:formatCode>General</c:formatCode>
                <c:ptCount val="15"/>
                <c:pt idx="0">
                  <c:v>-1.0567085760353956</c:v>
                </c:pt>
                <c:pt idx="1">
                  <c:v>-0.63857184186895999</c:v>
                </c:pt>
                <c:pt idx="2">
                  <c:v>-0.43259784175757532</c:v>
                </c:pt>
                <c:pt idx="3">
                  <c:v>-0.31726252583671288</c:v>
                </c:pt>
                <c:pt idx="4">
                  <c:v>-0.25058626556582364</c:v>
                </c:pt>
                <c:pt idx="5">
                  <c:v>-0.20159891582971914</c:v>
                </c:pt>
                <c:pt idx="6">
                  <c:v>-0.16797969126241002</c:v>
                </c:pt>
                <c:pt idx="7">
                  <c:v>-0.14137543875494621</c:v>
                </c:pt>
                <c:pt idx="8">
                  <c:v>-0.12123659426774155</c:v>
                </c:pt>
                <c:pt idx="9">
                  <c:v>-0.10515413185456246</c:v>
                </c:pt>
                <c:pt idx="10">
                  <c:v>-9.1862796724481693E-2</c:v>
                </c:pt>
                <c:pt idx="11">
                  <c:v>-8.0768782761494989E-2</c:v>
                </c:pt>
                <c:pt idx="12">
                  <c:v>-7.1420667392214449E-2</c:v>
                </c:pt>
                <c:pt idx="13">
                  <c:v>-6.358154310148123E-2</c:v>
                </c:pt>
                <c:pt idx="14">
                  <c:v>-5.6499482575043107E-2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[5]Sheet1!$AL$2:$AL$18</c:f>
              <c:numCache>
                <c:formatCode>General</c:formatCode>
                <c:ptCount val="17"/>
                <c:pt idx="0">
                  <c:v>2740.1550688233333</c:v>
                </c:pt>
                <c:pt idx="1">
                  <c:v>48151.410099266672</c:v>
                </c:pt>
                <c:pt idx="2">
                  <c:v>140023.73074589999</c:v>
                </c:pt>
                <c:pt idx="3">
                  <c:v>272538.02467499999</c:v>
                </c:pt>
                <c:pt idx="4">
                  <c:v>439740.92971766664</c:v>
                </c:pt>
                <c:pt idx="5">
                  <c:v>633283.23345866671</c:v>
                </c:pt>
                <c:pt idx="6">
                  <c:v>847290.0021876666</c:v>
                </c:pt>
                <c:pt idx="7">
                  <c:v>1079249.2642293333</c:v>
                </c:pt>
                <c:pt idx="8">
                  <c:v>1321238.2197256668</c:v>
                </c:pt>
                <c:pt idx="9">
                  <c:v>1571170.907324</c:v>
                </c:pt>
                <c:pt idx="10">
                  <c:v>1823574.0032919999</c:v>
                </c:pt>
                <c:pt idx="11">
                  <c:v>2080882.7730066665</c:v>
                </c:pt>
                <c:pt idx="12">
                  <c:v>2341769.3260366665</c:v>
                </c:pt>
                <c:pt idx="13">
                  <c:v>2595675.0318933334</c:v>
                </c:pt>
                <c:pt idx="14">
                  <c:v>2846613.1900200001</c:v>
                </c:pt>
                <c:pt idx="15">
                  <c:v>3093770.9270099998</c:v>
                </c:pt>
                <c:pt idx="16">
                  <c:v>3332502.3303733333</c:v>
                </c:pt>
              </c:numCache>
            </c:numRef>
          </c:xVal>
          <c:yVal>
            <c:numRef>
              <c:f>[5]Sheet1!$AR$2:$AR$18</c:f>
              <c:numCache>
                <c:formatCode>General</c:formatCode>
                <c:ptCount val="17"/>
                <c:pt idx="0">
                  <c:v>-1.0567085826085254</c:v>
                </c:pt>
                <c:pt idx="1">
                  <c:v>-0.63869358318500224</c:v>
                </c:pt>
                <c:pt idx="2">
                  <c:v>-0.4448524831806594</c:v>
                </c:pt>
                <c:pt idx="3">
                  <c:v>-0.32847064624927191</c:v>
                </c:pt>
                <c:pt idx="4">
                  <c:v>-0.26064589171706409</c:v>
                </c:pt>
                <c:pt idx="5">
                  <c:v>-0.21076058205807094</c:v>
                </c:pt>
                <c:pt idx="6">
                  <c:v>-0.17636063853208025</c:v>
                </c:pt>
                <c:pt idx="7">
                  <c:v>-0.14900322689489628</c:v>
                </c:pt>
                <c:pt idx="8">
                  <c:v>-0.12841842810402654</c:v>
                </c:pt>
                <c:pt idx="9">
                  <c:v>-0.11167504198631872</c:v>
                </c:pt>
                <c:pt idx="10">
                  <c:v>-9.7651658924251344E-2</c:v>
                </c:pt>
                <c:pt idx="11">
                  <c:v>-8.6304893037603775E-2</c:v>
                </c:pt>
                <c:pt idx="12">
                  <c:v>-7.6633872241632678E-2</c:v>
                </c:pt>
                <c:pt idx="13">
                  <c:v>-6.834235116591092E-2</c:v>
                </c:pt>
                <c:pt idx="14">
                  <c:v>-6.1246020818543849E-2</c:v>
                </c:pt>
                <c:pt idx="15">
                  <c:v>-5.4873079505852539E-2</c:v>
                </c:pt>
                <c:pt idx="16">
                  <c:v>-4.9391987349872581E-2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04384"/>
        <c:axId val="223276864"/>
      </c:scatterChart>
      <c:valAx>
        <c:axId val="22340438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276864"/>
        <c:crosses val="autoZero"/>
        <c:crossBetween val="midCat"/>
      </c:valAx>
      <c:valAx>
        <c:axId val="2232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40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Sheet1!$AQ$2:$AQ$13</c:f>
              <c:numCache>
                <c:formatCode>General</c:formatCode>
                <c:ptCount val="12"/>
                <c:pt idx="0">
                  <c:v>1.2607590421870807</c:v>
                </c:pt>
                <c:pt idx="1">
                  <c:v>1.2873799820723497</c:v>
                </c:pt>
                <c:pt idx="2">
                  <c:v>1.3508682565092953</c:v>
                </c:pt>
                <c:pt idx="3">
                  <c:v>1.3710726704289367</c:v>
                </c:pt>
                <c:pt idx="4">
                  <c:v>1.3975043298953405</c:v>
                </c:pt>
                <c:pt idx="5">
                  <c:v>1.412331312531679</c:v>
                </c:pt>
                <c:pt idx="6">
                  <c:v>1.4178547208063292</c:v>
                </c:pt>
                <c:pt idx="7">
                  <c:v>1.420428035919691</c:v>
                </c:pt>
                <c:pt idx="8">
                  <c:v>1.4222568698871758</c:v>
                </c:pt>
                <c:pt idx="9">
                  <c:v>1.415398512864448</c:v>
                </c:pt>
                <c:pt idx="10">
                  <c:v>1.4079733778806431</c:v>
                </c:pt>
                <c:pt idx="11">
                  <c:v>1.3980944953263841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[1]Sheet1!$AE$2:$AE$11</c:f>
              <c:numCache>
                <c:formatCode>General</c:formatCode>
                <c:ptCount val="10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</c:numCache>
            </c:numRef>
          </c:xVal>
          <c:yVal>
            <c:numRef>
              <c:f>[1]Sheet1!$AQ$2:$AQ$11</c:f>
              <c:numCache>
                <c:formatCode>General</c:formatCode>
                <c:ptCount val="10"/>
                <c:pt idx="0">
                  <c:v>1.3817837640450785</c:v>
                </c:pt>
                <c:pt idx="1">
                  <c:v>1.3625837364055839</c:v>
                </c:pt>
                <c:pt idx="2">
                  <c:v>1.4620074972829318</c:v>
                </c:pt>
                <c:pt idx="3">
                  <c:v>1.5118113914496207</c:v>
                </c:pt>
                <c:pt idx="4">
                  <c:v>1.5347109124734899</c:v>
                </c:pt>
                <c:pt idx="5">
                  <c:v>1.5483504356166418</c:v>
                </c:pt>
                <c:pt idx="6">
                  <c:v>1.5605914814069928</c:v>
                </c:pt>
                <c:pt idx="7">
                  <c:v>1.563375740302964</c:v>
                </c:pt>
                <c:pt idx="8">
                  <c:v>1.5624116610317862</c:v>
                </c:pt>
                <c:pt idx="9">
                  <c:v>1.5567284342015653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[2]Sheet1!$AQ$2:$AQ$17</c:f>
              <c:numCache>
                <c:formatCode>General</c:formatCode>
                <c:ptCount val="16"/>
                <c:pt idx="0">
                  <c:v>1.1686640599807525</c:v>
                </c:pt>
                <c:pt idx="1">
                  <c:v>1.1913183299181493</c:v>
                </c:pt>
                <c:pt idx="2">
                  <c:v>1.2416889411726091</c:v>
                </c:pt>
                <c:pt idx="3">
                  <c:v>1.2717737365754307</c:v>
                </c:pt>
                <c:pt idx="4">
                  <c:v>1.3045855343355153</c:v>
                </c:pt>
                <c:pt idx="5">
                  <c:v>1.326301837188895</c:v>
                </c:pt>
                <c:pt idx="6">
                  <c:v>1.3362703631270985</c:v>
                </c:pt>
                <c:pt idx="7">
                  <c:v>1.3440925715499821</c:v>
                </c:pt>
                <c:pt idx="8">
                  <c:v>1.344498339943635</c:v>
                </c:pt>
                <c:pt idx="9">
                  <c:v>1.3404789959502508</c:v>
                </c:pt>
                <c:pt idx="10">
                  <c:v>1.3363264367099101</c:v>
                </c:pt>
                <c:pt idx="11">
                  <c:v>1.3285683804083501</c:v>
                </c:pt>
                <c:pt idx="12">
                  <c:v>1.3170671445191622</c:v>
                </c:pt>
                <c:pt idx="13">
                  <c:v>1.3081084034470469</c:v>
                </c:pt>
                <c:pt idx="14">
                  <c:v>1.2991632296306435</c:v>
                </c:pt>
                <c:pt idx="15">
                  <c:v>1.2878623402009355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[3]Sheet1!$AQ$2:$AQ$12</c:f>
              <c:numCache>
                <c:formatCode>General</c:formatCode>
                <c:ptCount val="11"/>
                <c:pt idx="0">
                  <c:v>1.3393829194319284</c:v>
                </c:pt>
                <c:pt idx="1">
                  <c:v>1.3530789263599041</c:v>
                </c:pt>
                <c:pt idx="2">
                  <c:v>1.421262848003912</c:v>
                </c:pt>
                <c:pt idx="3">
                  <c:v>1.4498992998035272</c:v>
                </c:pt>
                <c:pt idx="4">
                  <c:v>1.4697214087143282</c:v>
                </c:pt>
                <c:pt idx="5">
                  <c:v>1.4821583066755686</c:v>
                </c:pt>
                <c:pt idx="6">
                  <c:v>1.4872353745860825</c:v>
                </c:pt>
                <c:pt idx="7">
                  <c:v>1.4875666419633369</c:v>
                </c:pt>
                <c:pt idx="8">
                  <c:v>1.4867419177904724</c:v>
                </c:pt>
                <c:pt idx="9">
                  <c:v>1.4799446551527975</c:v>
                </c:pt>
                <c:pt idx="10">
                  <c:v>1.4666541135268127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[4]Sheet1!$AQ$2:$AQ$16</c:f>
              <c:numCache>
                <c:formatCode>General</c:formatCode>
                <c:ptCount val="15"/>
                <c:pt idx="0">
                  <c:v>1.1990975425173505</c:v>
                </c:pt>
                <c:pt idx="1">
                  <c:v>1.2251587129845241</c:v>
                </c:pt>
                <c:pt idx="2">
                  <c:v>1.2784263623088694</c:v>
                </c:pt>
                <c:pt idx="3">
                  <c:v>1.3063606872439839</c:v>
                </c:pt>
                <c:pt idx="4">
                  <c:v>1.3363225871334541</c:v>
                </c:pt>
                <c:pt idx="5">
                  <c:v>1.3552226259816862</c:v>
                </c:pt>
                <c:pt idx="6">
                  <c:v>1.3656121190916477</c:v>
                </c:pt>
                <c:pt idx="7">
                  <c:v>1.3701639862593882</c:v>
                </c:pt>
                <c:pt idx="8">
                  <c:v>1.3715407903224339</c:v>
                </c:pt>
                <c:pt idx="9">
                  <c:v>1.3658395995058552</c:v>
                </c:pt>
                <c:pt idx="10">
                  <c:v>1.3588172543414407</c:v>
                </c:pt>
                <c:pt idx="11">
                  <c:v>1.3515009622558487</c:v>
                </c:pt>
                <c:pt idx="12">
                  <c:v>1.3411157643469349</c:v>
                </c:pt>
                <c:pt idx="13">
                  <c:v>1.3291799095516921</c:v>
                </c:pt>
                <c:pt idx="14">
                  <c:v>1.3147613573283785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[5]Sheet1!$AQ$2:$AQ$18</c:f>
              <c:numCache>
                <c:formatCode>General</c:formatCode>
                <c:ptCount val="17"/>
                <c:pt idx="0">
                  <c:v>1.152795749100235</c:v>
                </c:pt>
                <c:pt idx="1">
                  <c:v>1.1669663571940914</c:v>
                </c:pt>
                <c:pt idx="2">
                  <c:v>1.2158920601044989</c:v>
                </c:pt>
                <c:pt idx="3">
                  <c:v>1.2496451673124684</c:v>
                </c:pt>
                <c:pt idx="4">
                  <c:v>1.2848141117287988</c:v>
                </c:pt>
                <c:pt idx="5">
                  <c:v>1.3056760128104163</c:v>
                </c:pt>
                <c:pt idx="6">
                  <c:v>1.317415772564805</c:v>
                </c:pt>
                <c:pt idx="7">
                  <c:v>1.3255875442941221</c:v>
                </c:pt>
                <c:pt idx="8">
                  <c:v>1.3274342284661271</c:v>
                </c:pt>
                <c:pt idx="9">
                  <c:v>1.3253341427608241</c:v>
                </c:pt>
                <c:pt idx="10">
                  <c:v>1.3185995104564832</c:v>
                </c:pt>
                <c:pt idx="11">
                  <c:v>1.3118749143353376</c:v>
                </c:pt>
                <c:pt idx="12">
                  <c:v>1.3056427357641143</c:v>
                </c:pt>
                <c:pt idx="13">
                  <c:v>1.2944448577155609</c:v>
                </c:pt>
                <c:pt idx="14">
                  <c:v>1.2848007050702608</c:v>
                </c:pt>
                <c:pt idx="15">
                  <c:v>1.273967379325063</c:v>
                </c:pt>
                <c:pt idx="16">
                  <c:v>1.2632841496072935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81904"/>
        <c:axId val="223282464"/>
      </c:scatterChart>
      <c:valAx>
        <c:axId val="2232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282464"/>
        <c:crosses val="autoZero"/>
        <c:crossBetween val="midCat"/>
      </c:valAx>
      <c:valAx>
        <c:axId val="22328246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28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858982</xdr:colOff>
      <xdr:row>32</xdr:row>
      <xdr:rowOff>13855</xdr:rowOff>
    </xdr:from>
    <xdr:to>
      <xdr:col>41</xdr:col>
      <xdr:colOff>409015</xdr:colOff>
      <xdr:row>47</xdr:row>
      <xdr:rowOff>126552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249382</xdr:colOff>
      <xdr:row>32</xdr:row>
      <xdr:rowOff>13855</xdr:rowOff>
    </xdr:from>
    <xdr:to>
      <xdr:col>50</xdr:col>
      <xdr:colOff>832088</xdr:colOff>
      <xdr:row>47</xdr:row>
      <xdr:rowOff>126552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16</xdr:row>
      <xdr:rowOff>0</xdr:rowOff>
    </xdr:from>
    <xdr:to>
      <xdr:col>57</xdr:col>
      <xdr:colOff>744070</xdr:colOff>
      <xdr:row>31</xdr:row>
      <xdr:rowOff>112699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443346</xdr:colOff>
      <xdr:row>16</xdr:row>
      <xdr:rowOff>13855</xdr:rowOff>
    </xdr:from>
    <xdr:to>
      <xdr:col>50</xdr:col>
      <xdr:colOff>838506</xdr:colOff>
      <xdr:row>31</xdr:row>
      <xdr:rowOff>126553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57</xdr:col>
      <xdr:colOff>718456</xdr:colOff>
      <xdr:row>16</xdr:row>
      <xdr:rowOff>112700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80</xdr:row>
      <xdr:rowOff>0</xdr:rowOff>
    </xdr:from>
    <xdr:to>
      <xdr:col>57</xdr:col>
      <xdr:colOff>744070</xdr:colOff>
      <xdr:row>95</xdr:row>
      <xdr:rowOff>112699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0</xdr:colOff>
      <xdr:row>32</xdr:row>
      <xdr:rowOff>0</xdr:rowOff>
    </xdr:from>
    <xdr:to>
      <xdr:col>57</xdr:col>
      <xdr:colOff>744070</xdr:colOff>
      <xdr:row>47</xdr:row>
      <xdr:rowOff>112699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0</xdr:colOff>
      <xdr:row>80</xdr:row>
      <xdr:rowOff>0</xdr:rowOff>
    </xdr:from>
    <xdr:to>
      <xdr:col>64</xdr:col>
      <xdr:colOff>744070</xdr:colOff>
      <xdr:row>95</xdr:row>
      <xdr:rowOff>112699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64</xdr:row>
      <xdr:rowOff>0</xdr:rowOff>
    </xdr:from>
    <xdr:to>
      <xdr:col>57</xdr:col>
      <xdr:colOff>744070</xdr:colOff>
      <xdr:row>79</xdr:row>
      <xdr:rowOff>112700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0</xdr:colOff>
      <xdr:row>64</xdr:row>
      <xdr:rowOff>0</xdr:rowOff>
    </xdr:from>
    <xdr:to>
      <xdr:col>64</xdr:col>
      <xdr:colOff>744070</xdr:colOff>
      <xdr:row>79</xdr:row>
      <xdr:rowOff>112700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0</xdr:colOff>
      <xdr:row>48</xdr:row>
      <xdr:rowOff>0</xdr:rowOff>
    </xdr:from>
    <xdr:to>
      <xdr:col>57</xdr:col>
      <xdr:colOff>744070</xdr:colOff>
      <xdr:row>63</xdr:row>
      <xdr:rowOff>112699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0</xdr:colOff>
      <xdr:row>16</xdr:row>
      <xdr:rowOff>0</xdr:rowOff>
    </xdr:from>
    <xdr:to>
      <xdr:col>64</xdr:col>
      <xdr:colOff>718456</xdr:colOff>
      <xdr:row>31</xdr:row>
      <xdr:rowOff>112699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58</xdr:col>
      <xdr:colOff>0</xdr:colOff>
      <xdr:row>31</xdr:row>
      <xdr:rowOff>163285</xdr:rowOff>
    </xdr:from>
    <xdr:to>
      <xdr:col>64</xdr:col>
      <xdr:colOff>718456</xdr:colOff>
      <xdr:row>47</xdr:row>
      <xdr:rowOff>112698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58</xdr:col>
      <xdr:colOff>0</xdr:colOff>
      <xdr:row>48</xdr:row>
      <xdr:rowOff>0</xdr:rowOff>
    </xdr:from>
    <xdr:to>
      <xdr:col>64</xdr:col>
      <xdr:colOff>740230</xdr:colOff>
      <xdr:row>64</xdr:row>
      <xdr:rowOff>17929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0</xdr:colOff>
      <xdr:row>1</xdr:row>
      <xdr:rowOff>0</xdr:rowOff>
    </xdr:from>
    <xdr:to>
      <xdr:col>64</xdr:col>
      <xdr:colOff>718456</xdr:colOff>
      <xdr:row>16</xdr:row>
      <xdr:rowOff>112700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0</xdr:colOff>
      <xdr:row>96</xdr:row>
      <xdr:rowOff>0</xdr:rowOff>
    </xdr:from>
    <xdr:to>
      <xdr:col>57</xdr:col>
      <xdr:colOff>718456</xdr:colOff>
      <xdr:row>111</xdr:row>
      <xdr:rowOff>112700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228600</xdr:colOff>
      <xdr:row>47</xdr:row>
      <xdr:rowOff>152399</xdr:rowOff>
    </xdr:from>
    <xdr:to>
      <xdr:col>47</xdr:col>
      <xdr:colOff>141514</xdr:colOff>
      <xdr:row>64</xdr:row>
      <xdr:rowOff>119742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W2">
            <v>4.2122077073200002</v>
          </cell>
          <cell r="AD2">
            <v>4.1123320281332334E-3</v>
          </cell>
          <cell r="AE2">
            <v>7.8712636408795333E-8</v>
          </cell>
          <cell r="AL2">
            <v>2515.4747919599999</v>
          </cell>
          <cell r="AQ2">
            <v>1.3817837640450785</v>
          </cell>
          <cell r="AR2">
            <v>-1.0567085150376916</v>
          </cell>
          <cell r="AV2">
            <v>0</v>
          </cell>
          <cell r="AX2">
            <v>0</v>
          </cell>
          <cell r="AY2">
            <v>7.0549048057573849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W3">
            <v>12.2213842794</v>
          </cell>
          <cell r="AD3">
            <v>-2.0550815545431006E-2</v>
          </cell>
          <cell r="AE3">
            <v>0.60385484924843991</v>
          </cell>
          <cell r="AI3">
            <v>4.0842846288488374E-2</v>
          </cell>
          <cell r="AK3">
            <v>-0.70605126612892855</v>
          </cell>
          <cell r="AL3">
            <v>7369.2502595533333</v>
          </cell>
          <cell r="AQ3">
            <v>1.3625837364055839</v>
          </cell>
          <cell r="AR3">
            <v>-0.7050217401312554</v>
          </cell>
          <cell r="AS3">
            <v>1.3918723722861615</v>
          </cell>
          <cell r="AV3">
            <v>-1.5091416112978846E-3</v>
          </cell>
          <cell r="AX3">
            <v>0.18973205855604308</v>
          </cell>
          <cell r="AY3">
            <v>11.544925646599328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W4">
            <v>43.220880601200001</v>
          </cell>
          <cell r="AD4">
            <v>-0.1225045745579928</v>
          </cell>
          <cell r="AE4">
            <v>1.5489256315891522</v>
          </cell>
          <cell r="AI4">
            <v>0.10787949529033893</v>
          </cell>
          <cell r="AK4">
            <v>-0.45995222581271566</v>
          </cell>
          <cell r="AL4">
            <v>25328.292626999999</v>
          </cell>
          <cell r="AQ4">
            <v>1.4620074972829318</v>
          </cell>
          <cell r="AR4">
            <v>-0.45704668152304212</v>
          </cell>
          <cell r="AS4">
            <v>1.4607850395800126</v>
          </cell>
          <cell r="AV4">
            <v>-0.13301419089971026</v>
          </cell>
          <cell r="AX4">
            <v>0.95610883654733847</v>
          </cell>
          <cell r="AY4">
            <v>42.093808622920491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W5">
            <v>85.468871372600006</v>
          </cell>
          <cell r="AD5">
            <v>-0.41528192578586187</v>
          </cell>
          <cell r="AE5">
            <v>2.5823189195798366</v>
          </cell>
          <cell r="AI5">
            <v>0.283316482340563</v>
          </cell>
          <cell r="AK5">
            <v>-0.19408680441648557</v>
          </cell>
          <cell r="AL5">
            <v>49400.543063766672</v>
          </cell>
          <cell r="AQ5">
            <v>1.5118113914496207</v>
          </cell>
          <cell r="AR5">
            <v>-0.32515329648552765</v>
          </cell>
          <cell r="AS5">
            <v>1.502249990271521</v>
          </cell>
          <cell r="AV5">
            <v>-0.4154599009220542</v>
          </cell>
          <cell r="AX5">
            <v>2.028247371990084</v>
          </cell>
          <cell r="AY5">
            <v>85.079679730579613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W6">
            <v>132.47279832500001</v>
          </cell>
          <cell r="AD6">
            <v>-0.67087135837053935</v>
          </cell>
          <cell r="AE6">
            <v>3.616329679161276</v>
          </cell>
          <cell r="AI6">
            <v>0.24718256576763123</v>
          </cell>
          <cell r="AK6">
            <v>-0.17391490547081886</v>
          </cell>
          <cell r="AL6">
            <v>76159.720779999989</v>
          </cell>
          <cell r="AQ6">
            <v>1.5347109124734899</v>
          </cell>
          <cell r="AR6">
            <v>-0.24901848280926936</v>
          </cell>
          <cell r="AS6">
            <v>1.5220789884291808</v>
          </cell>
          <cell r="AV6">
            <v>-0.79519171566006674</v>
          </cell>
          <cell r="AX6">
            <v>3.2439574390100407</v>
          </cell>
          <cell r="AY6">
            <v>133.27363886553618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W7">
            <v>181.88015537199999</v>
          </cell>
          <cell r="AD7">
            <v>-1.0733997571280911</v>
          </cell>
          <cell r="AE7">
            <v>4.708119553395461</v>
          </cell>
          <cell r="AI7">
            <v>0.36868669352690009</v>
          </cell>
          <cell r="AK7">
            <v>-1.2528242095995235E-2</v>
          </cell>
          <cell r="AL7">
            <v>104360.67064436666</v>
          </cell>
          <cell r="AQ7">
            <v>1.5483504356166418</v>
          </cell>
          <cell r="AR7">
            <v>-0.19721548044255452</v>
          </cell>
          <cell r="AS7">
            <v>1.5339994551803409</v>
          </cell>
          <cell r="AV7">
            <v>-1.2413458422097736</v>
          </cell>
          <cell r="AX7">
            <v>4.5406790942517201</v>
          </cell>
          <cell r="AY7">
            <v>184.69861856820185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W8">
            <v>234.26768086800001</v>
          </cell>
          <cell r="AD8">
            <v>-1.5070588901416995</v>
          </cell>
          <cell r="AE8">
            <v>5.8224228299217398</v>
          </cell>
          <cell r="AI8">
            <v>0.38917513943375837</v>
          </cell>
          <cell r="AK8">
            <v>3.9140567057673215E-2</v>
          </cell>
          <cell r="AL8">
            <v>134186.94364290001</v>
          </cell>
          <cell r="AQ8">
            <v>1.5605914814069928</v>
          </cell>
          <cell r="AR8">
            <v>-0.16078982101697306</v>
          </cell>
          <cell r="AS8">
            <v>1.5392447513591121</v>
          </cell>
          <cell r="AV8">
            <v>-1.7447439877283533</v>
          </cell>
          <cell r="AX8">
            <v>5.9265992877832403</v>
          </cell>
          <cell r="AY8">
            <v>238.74042309813143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W9">
            <v>282.455016199</v>
          </cell>
          <cell r="AD9">
            <v>-1.9892501759378227</v>
          </cell>
          <cell r="AE9">
            <v>6.9544037559349565</v>
          </cell>
          <cell r="AI9">
            <v>0.42597121092347212</v>
          </cell>
          <cell r="AK9">
            <v>9.8943275276051956E-2</v>
          </cell>
          <cell r="AL9">
            <v>162015.33762943334</v>
          </cell>
          <cell r="AQ9">
            <v>1.563375740302964</v>
          </cell>
          <cell r="AR9">
            <v>-0.13389285480267482</v>
          </cell>
          <cell r="AS9">
            <v>1.5431350808447455</v>
          </cell>
          <cell r="AV9">
            <v>-2.2341288843433973</v>
          </cell>
          <cell r="AX9">
            <v>7.2233678210837162</v>
          </cell>
          <cell r="AY9">
            <v>288.26842852417082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W10">
            <v>328.01130412100002</v>
          </cell>
          <cell r="AD10">
            <v>-2.4779914792001323</v>
          </cell>
          <cell r="AE10">
            <v>8.087888554101534</v>
          </cell>
          <cell r="AI10">
            <v>0.43118470053842217</v>
          </cell>
          <cell r="AK10">
            <v>0.12248126928121894</v>
          </cell>
          <cell r="AL10">
            <v>188604.79414103334</v>
          </cell>
          <cell r="AQ10">
            <v>1.5624116610317862</v>
          </cell>
          <cell r="AR10">
            <v>-0.11348033407664601</v>
          </cell>
          <cell r="AS10">
            <v>1.5452230971805572</v>
          </cell>
          <cell r="AV10">
            <v>-2.7138540238056699</v>
          </cell>
          <cell r="AX10">
            <v>8.4620918849393707</v>
          </cell>
          <cell r="AY10">
            <v>335.24516626817837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W11">
            <v>369.68770880099999</v>
          </cell>
          <cell r="AD11">
            <v>-2.9766757974206981</v>
          </cell>
          <cell r="AE11">
            <v>9.2382312100566431</v>
          </cell>
          <cell r="AI11">
            <v>0.43350936839468679</v>
          </cell>
          <cell r="AK11">
            <v>0.13958487615794091</v>
          </cell>
          <cell r="AL11">
            <v>213458.34164</v>
          </cell>
          <cell r="AQ11">
            <v>1.5567284342015653</v>
          </cell>
          <cell r="AR11">
            <v>-9.7266602986196465E-2</v>
          </cell>
          <cell r="AS11">
            <v>1.5466578892505494</v>
          </cell>
          <cell r="AV11">
            <v>-3.1692512343491837</v>
          </cell>
          <cell r="AX11">
            <v>9.61528218645104</v>
          </cell>
          <cell r="AY11">
            <v>378.71117269034664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W12">
            <v>413.64107056900002</v>
          </cell>
          <cell r="AD12">
            <v>-3.5128514038027872</v>
          </cell>
          <cell r="AE12">
            <v>10.393042696659142</v>
          </cell>
          <cell r="AI12">
            <v>0.46429708450470886</v>
          </cell>
          <cell r="AK12">
            <v>0.18393319450803192</v>
          </cell>
          <cell r="AL12">
            <v>239369.36507900001</v>
          </cell>
          <cell r="AR12">
            <v>-8.4206913835273622E-2</v>
          </cell>
          <cell r="AS12">
            <v>1.5461569761614034</v>
          </cell>
          <cell r="AV12">
            <v>-3.6496571291461994</v>
          </cell>
          <cell r="AX12">
            <v>10.818131463825052</v>
          </cell>
          <cell r="AY12">
            <v>425.01970569761494</v>
          </cell>
        </row>
        <row r="13">
          <cell r="H13">
            <v>0.71358375624199999</v>
          </cell>
          <cell r="AL13">
            <v>260588.73698333334</v>
          </cell>
        </row>
        <row r="14">
          <cell r="H14">
            <v>0.72185379502000002</v>
          </cell>
          <cell r="AL14">
            <v>278776.51919733331</v>
          </cell>
        </row>
        <row r="15">
          <cell r="H15">
            <v>0.73535420229799997</v>
          </cell>
          <cell r="AL15">
            <v>277316.525586</v>
          </cell>
        </row>
        <row r="16">
          <cell r="H16">
            <v>0.76002962424499998</v>
          </cell>
          <cell r="AL16">
            <v>262834.2941623333</v>
          </cell>
        </row>
        <row r="17">
          <cell r="H17">
            <v>0.76969494942200001</v>
          </cell>
          <cell r="AL17">
            <v>259877.62820366668</v>
          </cell>
        </row>
        <row r="18">
          <cell r="H18">
            <v>0.79135584571499995</v>
          </cell>
          <cell r="AL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L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W2">
            <v>4.2240728909899996</v>
          </cell>
          <cell r="AD2">
            <v>-6.5499854898561551E-3</v>
          </cell>
          <cell r="AE2">
            <v>2.531280308865322E-6</v>
          </cell>
          <cell r="AL2">
            <v>2722.5836246366666</v>
          </cell>
          <cell r="AQ2">
            <v>1.1686640599807525</v>
          </cell>
          <cell r="AR2">
            <v>-1.0567064074973553</v>
          </cell>
          <cell r="AV2">
            <v>0</v>
          </cell>
          <cell r="AX2">
            <v>0</v>
          </cell>
          <cell r="AY2">
            <v>7.7347556092954441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W3">
            <v>68.239404295900002</v>
          </cell>
          <cell r="AD3">
            <v>4.2608907106856275E-2</v>
          </cell>
          <cell r="AE3">
            <v>0.79227428895571161</v>
          </cell>
          <cell r="AI3">
            <v>-6.2048018398319645E-2</v>
          </cell>
          <cell r="AK3">
            <v>-0.55523664901921022</v>
          </cell>
          <cell r="AL3">
            <v>43859.805339299994</v>
          </cell>
          <cell r="AQ3">
            <v>1.1913183299181493</v>
          </cell>
          <cell r="AR3">
            <v>-0.63744354881092868</v>
          </cell>
          <cell r="AV3">
            <v>3.3102401457492811E-2</v>
          </cell>
          <cell r="AX3">
            <v>0.21726673086245912</v>
          </cell>
          <cell r="AY3">
            <v>61.931726521892458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W4">
            <v>197.45593798499999</v>
          </cell>
          <cell r="AD4">
            <v>8.2649588158046239E-2</v>
          </cell>
          <cell r="AE4">
            <v>1.6467493256652945</v>
          </cell>
          <cell r="AI4">
            <v>-4.6859977566318184E-2</v>
          </cell>
          <cell r="AK4">
            <v>-0.40485392051930391</v>
          </cell>
          <cell r="AL4">
            <v>125791.86203140001</v>
          </cell>
          <cell r="AQ4">
            <v>1.2416889411726091</v>
          </cell>
          <cell r="AR4">
            <v>-0.44055653310526127</v>
          </cell>
          <cell r="AS4">
            <v>1.2674374098477243</v>
          </cell>
          <cell r="AV4">
            <v>4.015378023873311E-2</v>
          </cell>
          <cell r="AX4">
            <v>0.67351351256930891</v>
          </cell>
          <cell r="AY4">
            <v>184.80683914850931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W5">
            <v>379.82954654000002</v>
          </cell>
          <cell r="AD5">
            <v>-1.6296435414874244E-2</v>
          </cell>
          <cell r="AE5">
            <v>2.5786011719554747</v>
          </cell>
          <cell r="AI5">
            <v>0.10618214039800114</v>
          </cell>
          <cell r="AK5">
            <v>-0.17352835981385803</v>
          </cell>
          <cell r="AL5">
            <v>240700.15517366666</v>
          </cell>
          <cell r="AQ5">
            <v>1.2717737365754307</v>
          </cell>
          <cell r="AR5">
            <v>-0.32550084704637583</v>
          </cell>
          <cell r="AS5">
            <v>1.3042096531654834</v>
          </cell>
          <cell r="AV5">
            <v>-2.962134541724018E-3</v>
          </cell>
          <cell r="AX5">
            <v>1.3341082458620384</v>
          </cell>
          <cell r="AY5">
            <v>363.10386387041603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W6">
            <v>612.01060798499998</v>
          </cell>
          <cell r="AD6">
            <v>3.4610395909435709E-3</v>
          </cell>
          <cell r="AE6">
            <v>3.4797714886515165</v>
          </cell>
          <cell r="AI6">
            <v>-2.1924240778651686E-2</v>
          </cell>
          <cell r="AK6">
            <v>-0.24745589546699159</v>
          </cell>
          <cell r="AL6">
            <v>384207.03470800002</v>
          </cell>
          <cell r="AQ6">
            <v>1.3045855343355153</v>
          </cell>
          <cell r="AR6">
            <v>-0.25717351166609326</v>
          </cell>
          <cell r="AS6">
            <v>1.3183581430222466</v>
          </cell>
          <cell r="AV6">
            <v>-9.3110884100155458E-2</v>
          </cell>
          <cell r="AX6">
            <v>2.1884541188800997</v>
          </cell>
          <cell r="AY6">
            <v>594.72293735444919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W7">
            <v>881.14109999899995</v>
          </cell>
          <cell r="AD7">
            <v>-0.16316777408101846</v>
          </cell>
          <cell r="AE7">
            <v>4.46032940890486</v>
          </cell>
          <cell r="AI7">
            <v>0.16993265795957338</v>
          </cell>
          <cell r="AK7">
            <v>-1.5243877271932188E-2</v>
          </cell>
          <cell r="AL7">
            <v>550081.61634333339</v>
          </cell>
          <cell r="AQ7">
            <v>1.326301837188895</v>
          </cell>
          <cell r="AR7">
            <v>-0.20724091196645231</v>
          </cell>
          <cell r="AS7">
            <v>1.3279356232650532</v>
          </cell>
          <cell r="AV7">
            <v>-0.22860996274458928</v>
          </cell>
          <cell r="AX7">
            <v>3.1983630982700815</v>
          </cell>
          <cell r="AY7">
            <v>866.81967125087601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W8">
            <v>1170.67181512</v>
          </cell>
          <cell r="AD8">
            <v>-0.12556712728808228</v>
          </cell>
          <cell r="AE8">
            <v>5.3807128307200633</v>
          </cell>
          <cell r="AI8">
            <v>-4.0853242139867352E-2</v>
          </cell>
          <cell r="AK8">
            <v>-0.19499043696748292</v>
          </cell>
          <cell r="AL8">
            <v>729663.24277466664</v>
          </cell>
          <cell r="AQ8">
            <v>1.3362703631270985</v>
          </cell>
          <cell r="AR8">
            <v>-0.17376871383379811</v>
          </cell>
          <cell r="AS8">
            <v>1.3303684809938174</v>
          </cell>
          <cell r="AV8">
            <v>-0.39361054864191025</v>
          </cell>
          <cell r="AX8">
            <v>4.3028672526080083</v>
          </cell>
          <cell r="AY8">
            <v>1159.9771004039569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W9">
            <v>1482.87835591</v>
          </cell>
          <cell r="AD9">
            <v>-0.32800561721896493</v>
          </cell>
          <cell r="AE9">
            <v>6.3933386030602106</v>
          </cell>
          <cell r="AI9">
            <v>0.19991441602661708</v>
          </cell>
          <cell r="AK9">
            <v>7.1168135843371561E-2</v>
          </cell>
          <cell r="AL9">
            <v>923395.66245333327</v>
          </cell>
          <cell r="AQ9">
            <v>1.3440925715499821</v>
          </cell>
          <cell r="AR9">
            <v>-0.14623111964914701</v>
          </cell>
          <cell r="AS9">
            <v>1.3325151605340986</v>
          </cell>
          <cell r="AV9">
            <v>-0.58823690759382341</v>
          </cell>
          <cell r="AX9">
            <v>5.5038577292000577</v>
          </cell>
          <cell r="AY9">
            <v>1476.9150446862989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W10">
            <v>1800.4591455899999</v>
          </cell>
          <cell r="AD10">
            <v>-0.43513287037035164</v>
          </cell>
          <cell r="AE10">
            <v>7.3773424148796956</v>
          </cell>
          <cell r="AI10">
            <v>0.10886873797094514</v>
          </cell>
          <cell r="AK10">
            <v>9.119058804466923E-4</v>
          </cell>
          <cell r="AL10">
            <v>1123146.0568890001</v>
          </cell>
          <cell r="AQ10">
            <v>1.344498339943635</v>
          </cell>
          <cell r="AR10">
            <v>-0.12565045768316929</v>
          </cell>
          <cell r="AS10">
            <v>1.3323063744073291</v>
          </cell>
          <cell r="AV10">
            <v>-0.79848260775230928</v>
          </cell>
          <cell r="AX10">
            <v>6.7427258118778663</v>
          </cell>
          <cell r="AY10">
            <v>1798.7786048701641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W11">
            <v>2116.5728955099999</v>
          </cell>
          <cell r="AD11">
            <v>-0.56232716066481814</v>
          </cell>
          <cell r="AE11">
            <v>8.3693944476711231</v>
          </cell>
          <cell r="AI11">
            <v>0.12821332560205365</v>
          </cell>
          <cell r="AK11">
            <v>3.7633912957753174E-2</v>
          </cell>
          <cell r="AL11">
            <v>1325751.0573406667</v>
          </cell>
          <cell r="AQ11">
            <v>1.3404789959502508</v>
          </cell>
          <cell r="AR11">
            <v>-0.10915496569718211</v>
          </cell>
          <cell r="AS11">
            <v>1.3314244469471184</v>
          </cell>
          <cell r="AV11">
            <v>-1.0176752686808421</v>
          </cell>
          <cell r="AX11">
            <v>7.9943451964394185</v>
          </cell>
          <cell r="AY11">
            <v>2119.4620586188844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W12">
            <v>2440.6718577699999</v>
          </cell>
          <cell r="AD12">
            <v>-0.78874669437471789</v>
          </cell>
          <cell r="AE12">
            <v>9.3997601185372393</v>
          </cell>
          <cell r="AI12">
            <v>0.21974677545261531</v>
          </cell>
          <cell r="AK12">
            <v>0.14429736033531446</v>
          </cell>
          <cell r="AL12">
            <v>1534206.2600356666</v>
          </cell>
          <cell r="AQ12">
            <v>1.3363264367099101</v>
          </cell>
          <cell r="AR12">
            <v>-9.5269827606434737E-2</v>
          </cell>
          <cell r="AS12">
            <v>1.3301795875108662</v>
          </cell>
          <cell r="AV12">
            <v>-1.2474811357520188</v>
          </cell>
          <cell r="AX12">
            <v>9.2768405291255291</v>
          </cell>
          <cell r="AY12">
            <v>2450.0695611309498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W13">
            <v>2762.9585197400002</v>
          </cell>
          <cell r="AD13">
            <v>-0.95979665890377008</v>
          </cell>
          <cell r="AE13">
            <v>10.42127381778735</v>
          </cell>
          <cell r="AI13">
            <v>0.16744754833402556</v>
          </cell>
          <cell r="AK13">
            <v>0.10508211793984881</v>
          </cell>
          <cell r="AL13">
            <v>1742907.02988</v>
          </cell>
          <cell r="AQ13">
            <v>1.3285683804083501</v>
          </cell>
          <cell r="AR13">
            <v>-8.3919956283746461E-2</v>
          </cell>
          <cell r="AS13">
            <v>1.3284454741104303</v>
          </cell>
          <cell r="AV13">
            <v>-1.4790953923367622</v>
          </cell>
          <cell r="AX13">
            <v>10.550930083156617</v>
          </cell>
          <cell r="AY13">
            <v>2773.2292757628188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W14">
            <v>3068.3094737400002</v>
          </cell>
          <cell r="AD14">
            <v>-1.1180510684477447</v>
          </cell>
          <cell r="AE14">
            <v>11.4366759110223</v>
          </cell>
          <cell r="AI14">
            <v>0.15585393274086612</v>
          </cell>
          <cell r="AK14">
            <v>0.10466979165443102</v>
          </cell>
          <cell r="AL14">
            <v>1945440.1324166667</v>
          </cell>
          <cell r="AQ14">
            <v>1.3170671445191622</v>
          </cell>
          <cell r="AR14">
            <v>-7.4446520854500264E-2</v>
          </cell>
          <cell r="AS14">
            <v>1.3267376202319348</v>
          </cell>
          <cell r="AV14">
            <v>-1.7036023820342883</v>
          </cell>
          <cell r="AX14">
            <v>11.773075709904129</v>
          </cell>
          <cell r="AY14">
            <v>3078.7193865813874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W15">
            <v>3373.1603332</v>
          </cell>
          <cell r="AD15">
            <v>-1.2647574226514391</v>
          </cell>
          <cell r="AE15">
            <v>12.453888443639299</v>
          </cell>
          <cell r="AI15">
            <v>0.14422389569489544</v>
          </cell>
          <cell r="AK15">
            <v>0.10305792650396825</v>
          </cell>
          <cell r="AL15">
            <v>2148422.9221899998</v>
          </cell>
          <cell r="AQ15">
            <v>1.3081084034470469</v>
          </cell>
          <cell r="AR15">
            <v>-6.6361785651127075E-2</v>
          </cell>
          <cell r="AS15">
            <v>1.3248041835398001</v>
          </cell>
          <cell r="AV15">
            <v>-1.9279601886697013</v>
          </cell>
          <cell r="AX15">
            <v>12.986778573703202</v>
          </cell>
          <cell r="AY15">
            <v>3385.3134271444919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W16">
            <v>3657.3588259100002</v>
          </cell>
          <cell r="AD16">
            <v>-1.48154443611537</v>
          </cell>
          <cell r="AE16">
            <v>13.494096944178469</v>
          </cell>
          <cell r="AI16">
            <v>0.2084072696498479</v>
          </cell>
          <cell r="AK16">
            <v>0.17600702450437045</v>
          </cell>
          <cell r="AL16">
            <v>2344706.9102633335</v>
          </cell>
          <cell r="AQ16">
            <v>1.2991632296306435</v>
          </cell>
          <cell r="AR16">
            <v>-5.9246381687300155E-2</v>
          </cell>
          <cell r="AS16">
            <v>1.3231538634581774</v>
          </cell>
          <cell r="AV16">
            <v>-2.1441649616307124</v>
          </cell>
          <cell r="AX16">
            <v>14.149659075932348</v>
          </cell>
          <cell r="AY16">
            <v>3678.2700597738526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W17">
            <v>3937.7048846100001</v>
          </cell>
          <cell r="AD17">
            <v>-1.7012445291380978</v>
          </cell>
          <cell r="AE17">
            <v>14.54301115556521</v>
          </cell>
          <cell r="AI17">
            <v>0.20945477774799928</v>
          </cell>
          <cell r="AK17">
            <v>0.18478149165285754</v>
          </cell>
          <cell r="AL17">
            <v>2533717.0905633331</v>
          </cell>
          <cell r="AQ17">
            <v>1.2878623402009355</v>
          </cell>
          <cell r="AR17">
            <v>-5.3019340556634771E-2</v>
          </cell>
          <cell r="AS17">
            <v>1.321653945538507</v>
          </cell>
          <cell r="AV17">
            <v>-2.3508932993784963</v>
          </cell>
          <cell r="AX17">
            <v>15.256338523651266</v>
          </cell>
          <cell r="AY17">
            <v>3951.3515544303914</v>
          </cell>
        </row>
        <row r="18">
          <cell r="H18">
            <v>0.67549807377299997</v>
          </cell>
          <cell r="AL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L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W2">
            <v>4.2173620645199996</v>
          </cell>
          <cell r="AD2">
            <v>1.976499304910926E-3</v>
          </cell>
          <cell r="AE2">
            <v>9.588996263687477E-10</v>
          </cell>
          <cell r="AL2">
            <v>2556.0498433166663</v>
          </cell>
          <cell r="AQ2">
            <v>1.3393829194319284</v>
          </cell>
          <cell r="AR2">
            <v>-1.0567085818531621</v>
          </cell>
          <cell r="AV2">
            <v>0</v>
          </cell>
          <cell r="AX2">
            <v>0</v>
          </cell>
          <cell r="AY2">
            <v>-0.95579557395708714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W3">
            <v>32.877261734900003</v>
          </cell>
          <cell r="AD3">
            <v>4.6401803741909053E-2</v>
          </cell>
          <cell r="AE3">
            <v>0.86439544855037098</v>
          </cell>
          <cell r="AI3">
            <v>-5.1394653408672643E-2</v>
          </cell>
          <cell r="AK3">
            <v>-0.65262833329556669</v>
          </cell>
          <cell r="AL3">
            <v>19947.490459600001</v>
          </cell>
          <cell r="AQ3">
            <v>1.3530789263599041</v>
          </cell>
          <cell r="AR3">
            <v>-0.61473420331168571</v>
          </cell>
          <cell r="AS3">
            <v>1.3364994765752083</v>
          </cell>
          <cell r="AV3">
            <v>5.0092908674774219E-3</v>
          </cell>
          <cell r="AX3">
            <v>0.38744644555450292</v>
          </cell>
          <cell r="AY3">
            <v>31.048885324486896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W4">
            <v>86.153779829300007</v>
          </cell>
          <cell r="AD4">
            <v>-0.11171775578605481</v>
          </cell>
          <cell r="AE4">
            <v>1.8270880839220307</v>
          </cell>
          <cell r="AI4">
            <v>0.16424718930868293</v>
          </cell>
          <cell r="AK4">
            <v>-0.30812391846028003</v>
          </cell>
          <cell r="AL4">
            <v>51321.077509900002</v>
          </cell>
          <cell r="AQ4">
            <v>1.421262848003912</v>
          </cell>
          <cell r="AR4">
            <v>-0.41288713946889882</v>
          </cell>
          <cell r="AS4">
            <v>1.4094839683000642</v>
          </cell>
          <cell r="AV4">
            <v>-9.6739900433833292E-2</v>
          </cell>
          <cell r="AX4">
            <v>1.1292690569138419</v>
          </cell>
          <cell r="AY4">
            <v>83.878038367314915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W5">
            <v>153.12352342</v>
          </cell>
          <cell r="AD5">
            <v>-0.27467776220035112</v>
          </cell>
          <cell r="AE5">
            <v>2.8131835652496848</v>
          </cell>
          <cell r="AI5">
            <v>0.16525783709594841</v>
          </cell>
          <cell r="AK5">
            <v>-0.23369233205721099</v>
          </cell>
          <cell r="AL5">
            <v>90638.674862666681</v>
          </cell>
          <cell r="AQ5">
            <v>1.4498992998035272</v>
          </cell>
          <cell r="AR5">
            <v>-0.3048110214117441</v>
          </cell>
          <cell r="AS5">
            <v>1.4441391477414154</v>
          </cell>
          <cell r="AV5">
            <v>-0.29993844190313435</v>
          </cell>
          <cell r="AX5">
            <v>2.082799165142557</v>
          </cell>
          <cell r="AY5">
            <v>151.60234099951631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W6">
            <v>230.324690731</v>
          </cell>
          <cell r="AD6">
            <v>-0.67004297600892682</v>
          </cell>
          <cell r="AE6">
            <v>3.8888826306841788</v>
          </cell>
          <cell r="AI6">
            <v>0.36754258371404336</v>
          </cell>
          <cell r="AK6">
            <v>1.8954057987516482E-2</v>
          </cell>
          <cell r="AL6">
            <v>135775.63518106667</v>
          </cell>
          <cell r="AQ6">
            <v>1.4697214087143282</v>
          </cell>
          <cell r="AR6">
            <v>-0.23403282860484198</v>
          </cell>
          <cell r="AS6">
            <v>1.4645556971216849</v>
          </cell>
          <cell r="AV6">
            <v>-0.59032625871725208</v>
          </cell>
          <cell r="AX6">
            <v>3.1972956909814041</v>
          </cell>
          <cell r="AY6">
            <v>230.65721129774403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W7">
            <v>309.65515061500003</v>
          </cell>
          <cell r="AD7">
            <v>-0.95610919056450916</v>
          </cell>
          <cell r="AE7">
            <v>4.9384663104565565</v>
          </cell>
          <cell r="AI7">
            <v>0.27255207952320798</v>
          </cell>
          <cell r="AK7">
            <v>-4.032785581487891E-2</v>
          </cell>
          <cell r="AL7">
            <v>182157.4419312333</v>
          </cell>
          <cell r="AQ7">
            <v>1.4821583066755686</v>
          </cell>
          <cell r="AR7">
            <v>-0.18861354046435613</v>
          </cell>
          <cell r="AS7">
            <v>1.4742663948737307</v>
          </cell>
          <cell r="AV7">
            <v>-0.9234644821511826</v>
          </cell>
          <cell r="AX7">
            <v>4.3555699089305229</v>
          </cell>
          <cell r="AY7">
            <v>312.06306622211565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W8">
            <v>392.03495226899997</v>
          </cell>
          <cell r="AD8">
            <v>-1.3807634669284308</v>
          </cell>
          <cell r="AE8">
            <v>6.0396844916037837</v>
          </cell>
          <cell r="AI8">
            <v>0.38562228960070855</v>
          </cell>
          <cell r="AK8">
            <v>0.10091745549064901</v>
          </cell>
          <cell r="AL8">
            <v>230725.84384566665</v>
          </cell>
          <cell r="AQ8">
            <v>1.4872353745860825</v>
          </cell>
          <cell r="AR8">
            <v>-0.15498146703281362</v>
          </cell>
          <cell r="AS8">
            <v>1.4797233670772458</v>
          </cell>
          <cell r="AV8">
            <v>-1.2963212951476288</v>
          </cell>
          <cell r="AX8">
            <v>5.5743730881694198</v>
          </cell>
          <cell r="AY8">
            <v>396.30829648304172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W9">
            <v>474.558268494</v>
          </cell>
          <cell r="AD9">
            <v>-1.716867345426226</v>
          </cell>
          <cell r="AE9">
            <v>7.1192576157988006</v>
          </cell>
          <cell r="AI9">
            <v>0.31133034989955954</v>
          </cell>
          <cell r="AK9">
            <v>4.9300687410046007E-2</v>
          </cell>
          <cell r="AL9">
            <v>279898.81311533332</v>
          </cell>
          <cell r="AQ9">
            <v>1.4875666419633369</v>
          </cell>
          <cell r="AR9">
            <v>-0.13058128131646116</v>
          </cell>
          <cell r="AS9">
            <v>1.4814483811730523</v>
          </cell>
          <cell r="AV9">
            <v>-1.6877143047516803</v>
          </cell>
          <cell r="AX9">
            <v>6.8091824999208974</v>
          </cell>
          <cell r="AY9">
            <v>480.40795615833036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W10">
            <v>556.12195336299999</v>
          </cell>
          <cell r="AD10">
            <v>-2.1638823268225158</v>
          </cell>
          <cell r="AE10">
            <v>8.2334755863341869</v>
          </cell>
          <cell r="AI10">
            <v>0.40119168171511116</v>
          </cell>
          <cell r="AK10">
            <v>0.15781244541759759</v>
          </cell>
          <cell r="AL10">
            <v>328777.82239633333</v>
          </cell>
          <cell r="AQ10">
            <v>1.4867419177904724</v>
          </cell>
          <cell r="AR10">
            <v>-0.11121138059901381</v>
          </cell>
          <cell r="AS10">
            <v>1.4821678556984998</v>
          </cell>
          <cell r="AV10">
            <v>-2.0865839415352232</v>
          </cell>
          <cell r="AX10">
            <v>8.0361523813083267</v>
          </cell>
          <cell r="AY10">
            <v>564.33125013541826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W11">
            <v>632.28060539600006</v>
          </cell>
          <cell r="AD11">
            <v>-2.6010577264068924</v>
          </cell>
          <cell r="AE11">
            <v>9.3529214808213137</v>
          </cell>
          <cell r="AI11">
            <v>0.39052838706837911</v>
          </cell>
          <cell r="AK11">
            <v>0.16227730569698551</v>
          </cell>
          <cell r="AL11">
            <v>375151.09649433335</v>
          </cell>
          <cell r="AQ11">
            <v>1.4799446551527975</v>
          </cell>
          <cell r="AR11">
            <v>-9.5842582566132373E-2</v>
          </cell>
          <cell r="AS11">
            <v>1.4824084988052613</v>
          </cell>
          <cell r="AV11">
            <v>-2.4700139974521385</v>
          </cell>
          <cell r="AX11">
            <v>9.1938635974360423</v>
          </cell>
          <cell r="AY11">
            <v>641.86882088350251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W12">
            <v>698.22880191800004</v>
          </cell>
          <cell r="AD12">
            <v>-2.9660501254398177</v>
          </cell>
          <cell r="AE12">
            <v>10.457959603650322</v>
          </cell>
          <cell r="AI12">
            <v>0.330298467982723</v>
          </cell>
          <cell r="AK12">
            <v>0.1140885314607003</v>
          </cell>
          <cell r="AL12">
            <v>417071.63527299999</v>
          </cell>
          <cell r="AQ12">
            <v>1.4666541135268127</v>
          </cell>
          <cell r="AR12">
            <v>-8.3549124659383051E-2</v>
          </cell>
          <cell r="AS12">
            <v>1.4826608118626396</v>
          </cell>
          <cell r="AV12">
            <v>-2.8179310830818665</v>
          </cell>
          <cell r="AX12">
            <v>10.22888431101952</v>
          </cell>
          <cell r="AY12">
            <v>708.60531781783538</v>
          </cell>
        </row>
        <row r="13">
          <cell r="H13">
            <v>0.70293230756799996</v>
          </cell>
          <cell r="AL13">
            <v>436089.82460366673</v>
          </cell>
        </row>
        <row r="14">
          <cell r="H14">
            <v>0.72158282396999995</v>
          </cell>
          <cell r="AL14">
            <v>438582.73709499999</v>
          </cell>
        </row>
        <row r="15">
          <cell r="H15">
            <v>0.75704675798700005</v>
          </cell>
          <cell r="AL15">
            <v>416502.71381466667</v>
          </cell>
        </row>
        <row r="16">
          <cell r="H16">
            <v>0.77541323647299998</v>
          </cell>
          <cell r="AL16">
            <v>381694.40478300001</v>
          </cell>
        </row>
        <row r="17">
          <cell r="H17">
            <v>0.78313690683199999</v>
          </cell>
          <cell r="AL17">
            <v>388242.81343566667</v>
          </cell>
        </row>
        <row r="18">
          <cell r="H18">
            <v>0.79893115098</v>
          </cell>
          <cell r="AL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4.2222995839699999</v>
          </cell>
          <cell r="AD2">
            <v>-4.9630710716174241E-3</v>
          </cell>
          <cell r="AE2">
            <v>7.7290840394539373E-9</v>
          </cell>
          <cell r="AL2">
            <v>2691.0299018966666</v>
          </cell>
          <cell r="AQ2">
            <v>1.1990975425173505</v>
          </cell>
          <cell r="AR2">
            <v>-1.0567085760353956</v>
          </cell>
          <cell r="AV2">
            <v>0</v>
          </cell>
          <cell r="AX2">
            <v>0</v>
          </cell>
          <cell r="AY2">
            <v>7.5147330109778725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W3">
            <v>59.395032084</v>
          </cell>
          <cell r="AD3">
            <v>8.2392266917109436E-2</v>
          </cell>
          <cell r="AE3">
            <v>0.78881789650508294</v>
          </cell>
          <cell r="AI3">
            <v>-0.11074208538079086</v>
          </cell>
          <cell r="AK3">
            <v>-0.62419518553100561</v>
          </cell>
          <cell r="AL3">
            <v>37703.912981300004</v>
          </cell>
          <cell r="AQ3">
            <v>1.2251587129845241</v>
          </cell>
          <cell r="AR3">
            <v>-0.63857184186895999</v>
          </cell>
          <cell r="AS3">
            <v>1.2248812582812547</v>
          </cell>
          <cell r="AV3">
            <v>3.4283113758771591E-2</v>
          </cell>
          <cell r="AX3">
            <v>0.25650801870950274</v>
          </cell>
          <cell r="AY3">
            <v>54.365336687304591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W4">
            <v>170.024590695</v>
          </cell>
          <cell r="AD4">
            <v>7.3472519556760929E-4</v>
          </cell>
          <cell r="AE4">
            <v>1.6964328109948899</v>
          </cell>
          <cell r="AI4">
            <v>8.9969369627914908E-2</v>
          </cell>
          <cell r="AK4">
            <v>-0.28837080116051617</v>
          </cell>
          <cell r="AL4">
            <v>106787.34644183335</v>
          </cell>
          <cell r="AQ4">
            <v>1.2784263623088694</v>
          </cell>
          <cell r="AR4">
            <v>-0.43259784175757532</v>
          </cell>
          <cell r="AS4">
            <v>1.2957423290308558</v>
          </cell>
          <cell r="AV4">
            <v>2.580863983974075E-2</v>
          </cell>
          <cell r="AX4">
            <v>0.7898307833094238</v>
          </cell>
          <cell r="AY4">
            <v>160.48713074337977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W5">
            <v>317.46221207000002</v>
          </cell>
          <cell r="AD5">
            <v>-0.18669164754685919</v>
          </cell>
          <cell r="AE5">
            <v>2.6687025817170649</v>
          </cell>
          <cell r="AI5">
            <v>0.19277198405871621</v>
          </cell>
          <cell r="AK5">
            <v>-0.10983163666915507</v>
          </cell>
          <cell r="AL5">
            <v>198464.7302633333</v>
          </cell>
          <cell r="AQ5">
            <v>1.3063606872439839</v>
          </cell>
          <cell r="AR5">
            <v>-0.31726252583671288</v>
          </cell>
          <cell r="AS5">
            <v>1.3353410948911584</v>
          </cell>
          <cell r="AV5">
            <v>-4.6654986294804059E-2</v>
          </cell>
          <cell r="AX5">
            <v>1.5177659739887566</v>
          </cell>
          <cell r="AY5">
            <v>305.59690770020325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W6">
            <v>504.01211338500002</v>
          </cell>
          <cell r="AD6">
            <v>-0.18730549272936803</v>
          </cell>
          <cell r="AE6">
            <v>3.5894703995944859</v>
          </cell>
          <cell r="AI6">
            <v>6.6666663472654346E-4</v>
          </cell>
          <cell r="AK6">
            <v>-0.24855467100647527</v>
          </cell>
          <cell r="AL6">
            <v>312549.49699266668</v>
          </cell>
          <cell r="AQ6">
            <v>1.3363225871334541</v>
          </cell>
          <cell r="AR6">
            <v>-0.25058626556582364</v>
          </cell>
          <cell r="AS6">
            <v>1.3486350720753781</v>
          </cell>
          <cell r="AV6">
            <v>-0.1758497631533496</v>
          </cell>
          <cell r="AX6">
            <v>2.4518541235096496</v>
          </cell>
          <cell r="AY6">
            <v>492.94413798949682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W7">
            <v>715.14294281599996</v>
          </cell>
          <cell r="AD7">
            <v>-0.41885830244800104</v>
          </cell>
          <cell r="AE7">
            <v>4.5971902850329718</v>
          </cell>
          <cell r="AI7">
            <v>0.2297789426055418</v>
          </cell>
          <cell r="AK7">
            <v>1.9988980547508334E-2</v>
          </cell>
          <cell r="AL7">
            <v>441452.11121466663</v>
          </cell>
          <cell r="AQ7">
            <v>1.3552226259816862</v>
          </cell>
          <cell r="AR7">
            <v>-0.20159891582971914</v>
          </cell>
          <cell r="AS7">
            <v>1.3581910462283144</v>
          </cell>
          <cell r="AV7">
            <v>-0.35501753379246448</v>
          </cell>
          <cell r="AX7">
            <v>3.5274183604062421</v>
          </cell>
          <cell r="AY7">
            <v>707.26118805332396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W8">
            <v>940.58579936499996</v>
          </cell>
          <cell r="AD8">
            <v>-0.52909659675123399</v>
          </cell>
          <cell r="AE8">
            <v>5.5707389170981036</v>
          </cell>
          <cell r="AI8">
            <v>0.11323347460248688</v>
          </cell>
          <cell r="AK8">
            <v>-6.6140632797213286E-2</v>
          </cell>
          <cell r="AL8">
            <v>579660.74060000002</v>
          </cell>
          <cell r="AQ8">
            <v>1.3656121190916477</v>
          </cell>
          <cell r="AR8">
            <v>-0.16797969126241002</v>
          </cell>
          <cell r="AS8">
            <v>1.3613944161372902</v>
          </cell>
          <cell r="AV8">
            <v>-0.56780129113351152</v>
          </cell>
          <cell r="AX8">
            <v>4.6925512249517389</v>
          </cell>
          <cell r="AY8">
            <v>936.11469677757157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W9">
            <v>1176.2319013599999</v>
          </cell>
          <cell r="AD9">
            <v>-0.79395564830439103</v>
          </cell>
          <cell r="AE9">
            <v>6.6047566541380522</v>
          </cell>
          <cell r="AI9">
            <v>0.25614555927382932</v>
          </cell>
          <cell r="AK9">
            <v>0.10132504833385481</v>
          </cell>
          <cell r="AL9">
            <v>725093.87252199987</v>
          </cell>
          <cell r="AQ9">
            <v>1.3701639862593882</v>
          </cell>
          <cell r="AR9">
            <v>-0.14137543875494621</v>
          </cell>
          <cell r="AS9">
            <v>1.3634450721850284</v>
          </cell>
          <cell r="AV9">
            <v>-0.80776976339935347</v>
          </cell>
          <cell r="AX9">
            <v>5.9241715169417635</v>
          </cell>
          <cell r="AY9">
            <v>1175.6239317602474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W10">
            <v>1418.7763070200001</v>
          </cell>
          <cell r="AD10">
            <v>-0.98694689024977045</v>
          </cell>
          <cell r="AE10">
            <v>7.6222196992331996</v>
          </cell>
          <cell r="AI10">
            <v>0.18967887126291841</v>
          </cell>
          <cell r="AK10">
            <v>5.5290502958180193E-2</v>
          </cell>
          <cell r="AL10">
            <v>876017.18164433341</v>
          </cell>
          <cell r="AQ10">
            <v>1.3715407903224339</v>
          </cell>
          <cell r="AR10">
            <v>-0.12123659426774155</v>
          </cell>
          <cell r="AS10">
            <v>1.3631517740369967</v>
          </cell>
          <cell r="AV10">
            <v>-1.0666256184757141</v>
          </cell>
          <cell r="AX10">
            <v>7.2041192493910282</v>
          </cell>
          <cell r="AY10">
            <v>1424.3196858457177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W11">
            <v>1658.6171486400001</v>
          </cell>
          <cell r="AD11">
            <v>-1.1671587606231832</v>
          </cell>
          <cell r="AE11">
            <v>8.6452885353400131</v>
          </cell>
          <cell r="AI11">
            <v>0.1761483333410791</v>
          </cell>
          <cell r="AK11">
            <v>5.8877101742463356E-2</v>
          </cell>
          <cell r="AL11">
            <v>1028448.6459476665</v>
          </cell>
          <cell r="AQ11">
            <v>1.3658395995058552</v>
          </cell>
          <cell r="AR11">
            <v>-0.10515413185456246</v>
          </cell>
          <cell r="AS11">
            <v>1.3621170997440533</v>
          </cell>
          <cell r="AV11">
            <v>-1.3332276705353414</v>
          </cell>
          <cell r="AX11">
            <v>8.4898889091976546</v>
          </cell>
          <cell r="AY11">
            <v>1667.6431045936072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W12">
            <v>1895.8692115199999</v>
          </cell>
          <cell r="AD12">
            <v>-1.408984287446835</v>
          </cell>
          <cell r="AE12">
            <v>9.6871456706652967</v>
          </cell>
          <cell r="AI12">
            <v>0.23211006444578428</v>
          </cell>
          <cell r="AK12">
            <v>0.1293693322270639</v>
          </cell>
          <cell r="AL12">
            <v>1180226.3532186665</v>
          </cell>
          <cell r="AQ12">
            <v>1.3588172543414407</v>
          </cell>
          <cell r="AR12">
            <v>-9.1862796724481693E-2</v>
          </cell>
          <cell r="AS12">
            <v>1.3608779354942386</v>
          </cell>
          <cell r="AV12">
            <v>-1.6017887480769468</v>
          </cell>
          <cell r="AX12">
            <v>9.7615671269026709</v>
          </cell>
          <cell r="AY12">
            <v>1906.5175356346383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W13">
            <v>2128.46917996</v>
          </cell>
          <cell r="AD13">
            <v>-1.6700049882207799</v>
          </cell>
          <cell r="AE13">
            <v>10.740525300466734</v>
          </cell>
          <cell r="AI13">
            <v>0.24779357165198596</v>
          </cell>
          <cell r="AK13">
            <v>0.1576137901859756</v>
          </cell>
          <cell r="AL13">
            <v>1330848.3509603334</v>
          </cell>
          <cell r="AQ13">
            <v>1.3515009622558487</v>
          </cell>
          <cell r="AR13">
            <v>-8.0768782761494989E-2</v>
          </cell>
          <cell r="AS13">
            <v>1.3594109987045153</v>
          </cell>
          <cell r="AV13">
            <v>-1.8699011373714964</v>
          </cell>
          <cell r="AX13">
            <v>11.014678657141689</v>
          </cell>
          <cell r="AY13">
            <v>2142.1675735633012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W14">
            <v>2346.1114358599998</v>
          </cell>
          <cell r="AD14">
            <v>-1.9437336170164512</v>
          </cell>
          <cell r="AE14">
            <v>11.799224683651081</v>
          </cell>
          <cell r="AI14">
            <v>0.25855179774673392</v>
          </cell>
          <cell r="AK14">
            <v>0.17899874918137998</v>
          </cell>
          <cell r="AL14">
            <v>1474401.9476263335</v>
          </cell>
          <cell r="AQ14">
            <v>1.3411157643469349</v>
          </cell>
          <cell r="AR14">
            <v>-7.1420667392214449E-2</v>
          </cell>
          <cell r="AS14">
            <v>1.3581323811731396</v>
          </cell>
          <cell r="AV14">
            <v>-2.1255634593084314</v>
          </cell>
          <cell r="AX14">
            <v>12.196933884397037</v>
          </cell>
          <cell r="AY14">
            <v>2361.2133516477543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W15">
            <v>2553.6925211100001</v>
          </cell>
          <cell r="AD15">
            <v>-2.164574964110987</v>
          </cell>
          <cell r="AE15">
            <v>12.842394085569522</v>
          </cell>
          <cell r="AI15">
            <v>0.21170228602219121</v>
          </cell>
          <cell r="AK15">
            <v>0.14144278474134586</v>
          </cell>
          <cell r="AL15">
            <v>1613592.7783003331</v>
          </cell>
          <cell r="AQ15">
            <v>1.3291799095516921</v>
          </cell>
          <cell r="AR15">
            <v>-6.358154310148123E-2</v>
          </cell>
          <cell r="AS15">
            <v>1.3566779581793642</v>
          </cell>
          <cell r="AV15">
            <v>-2.3722918175338776</v>
          </cell>
          <cell r="AX15">
            <v>13.329807638599055</v>
          </cell>
          <cell r="AY15">
            <v>2568.1640328165322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W16">
            <v>2732.59069761</v>
          </cell>
          <cell r="AD16">
            <v>-2.5235629260899493</v>
          </cell>
          <cell r="AE16">
            <v>13.939128383436827</v>
          </cell>
          <cell r="AI16">
            <v>0.32732446015141975</v>
          </cell>
          <cell r="AK16">
            <v>0.26469412729394198</v>
          </cell>
          <cell r="AL16">
            <v>1738391.8924673332</v>
          </cell>
          <cell r="AQ16">
            <v>1.3147613573283785</v>
          </cell>
          <cell r="AR16">
            <v>-5.6499482575043107E-2</v>
          </cell>
          <cell r="AS16">
            <v>1.3561308502824347</v>
          </cell>
          <cell r="AV16">
            <v>-2.5925024634537235</v>
          </cell>
          <cell r="AX16">
            <v>14.331001547722318</v>
          </cell>
          <cell r="AY16">
            <v>2743.74210855725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4.2257824171199996</v>
          </cell>
          <cell r="AD2">
            <v>-7.428133246390199E-3</v>
          </cell>
          <cell r="AE2">
            <v>7.9876845878364592E-11</v>
          </cell>
          <cell r="AL2">
            <v>2740.1550688233333</v>
          </cell>
          <cell r="AQ2">
            <v>1.152795749100235</v>
          </cell>
          <cell r="AR2">
            <v>-1.0567085826085254</v>
          </cell>
          <cell r="AV2">
            <v>0</v>
          </cell>
          <cell r="AX2">
            <v>0</v>
          </cell>
          <cell r="AY2">
            <v>7.8612131113106152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W3">
            <v>74.232563508499993</v>
          </cell>
          <cell r="AD3">
            <v>3.1308253193261804E-2</v>
          </cell>
          <cell r="AE3">
            <v>0.78844564873822742</v>
          </cell>
          <cell r="AI3">
            <v>-4.9130065598773136E-2</v>
          </cell>
          <cell r="AK3">
            <v>-0.52992024383036329</v>
          </cell>
          <cell r="AL3">
            <v>48151.410099266672</v>
          </cell>
          <cell r="AQ3">
            <v>1.1669663571940914</v>
          </cell>
          <cell r="AR3">
            <v>-0.63869358318500224</v>
          </cell>
          <cell r="AV3">
            <v>3.1600724802344528E-2</v>
          </cell>
          <cell r="AX3">
            <v>0.18981197989078344</v>
          </cell>
          <cell r="AY3">
            <v>66.92944684181353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W4">
            <v>217.63628506500001</v>
          </cell>
          <cell r="AD4">
            <v>0.12102343568504104</v>
          </cell>
          <cell r="AE4">
            <v>1.6206165472530574</v>
          </cell>
          <cell r="AI4">
            <v>-0.1078086035595493</v>
          </cell>
          <cell r="AK4">
            <v>-0.4526178563952778</v>
          </cell>
          <cell r="AL4">
            <v>140023.73074589999</v>
          </cell>
          <cell r="AQ4">
            <v>1.2158920601044989</v>
          </cell>
          <cell r="AR4">
            <v>-0.4448524831806594</v>
          </cell>
          <cell r="AS4">
            <v>1.2499567696550691</v>
          </cell>
          <cell r="AV4">
            <v>4.5614996748750955E-2</v>
          </cell>
          <cell r="AX4">
            <v>0.59511958382040087</v>
          </cell>
          <cell r="AY4">
            <v>202.48649776813525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W5">
            <v>426.58274723699998</v>
          </cell>
          <cell r="AD5">
            <v>1.4298442312832949E-2</v>
          </cell>
          <cell r="AE5">
            <v>2.5471234733867654</v>
          </cell>
          <cell r="AI5">
            <v>0.11519071294757506</v>
          </cell>
          <cell r="AK5">
            <v>-0.14994799588181601</v>
          </cell>
          <cell r="AL5">
            <v>272538.02467499999</v>
          </cell>
          <cell r="AQ5">
            <v>1.2496451673124684</v>
          </cell>
          <cell r="AR5">
            <v>-0.32847064624927191</v>
          </cell>
          <cell r="AS5">
            <v>1.2866680625801192</v>
          </cell>
          <cell r="AV5">
            <v>1.7342248503114745E-2</v>
          </cell>
          <cell r="AX5">
            <v>1.201931503028931</v>
          </cell>
          <cell r="AY5">
            <v>405.25533765032992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W6">
            <v>695.05799973700005</v>
          </cell>
          <cell r="AD6">
            <v>0.10155338494880284</v>
          </cell>
          <cell r="AE6">
            <v>3.4239152124484211</v>
          </cell>
          <cell r="AI6">
            <v>-9.9516155032836312E-2</v>
          </cell>
          <cell r="AK6">
            <v>-0.30974416433533181</v>
          </cell>
          <cell r="AL6">
            <v>439740.92971766664</v>
          </cell>
          <cell r="AQ6">
            <v>1.2848141117287988</v>
          </cell>
          <cell r="AR6">
            <v>-0.26064589171706409</v>
          </cell>
          <cell r="AS6">
            <v>1.2995821175854314</v>
          </cell>
          <cell r="AV6">
            <v>-5.0625003254861453E-2</v>
          </cell>
          <cell r="AX6">
            <v>1.9976575915631898</v>
          </cell>
          <cell r="AY6">
            <v>672.45894328324471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W7">
            <v>1006.57904301</v>
          </cell>
          <cell r="AD7">
            <v>-1.3875163871537977E-2</v>
          </cell>
          <cell r="AE7">
            <v>4.3781385242079391</v>
          </cell>
          <cell r="AI7">
            <v>0.12096597033193311</v>
          </cell>
          <cell r="AK7">
            <v>-4.8656373532525513E-2</v>
          </cell>
          <cell r="AL7">
            <v>633283.23345866671</v>
          </cell>
          <cell r="AQ7">
            <v>1.3056760128104163</v>
          </cell>
          <cell r="AR7">
            <v>-0.21076058205807094</v>
          </cell>
          <cell r="AS7">
            <v>1.3088617618063878</v>
          </cell>
          <cell r="AV7">
            <v>-0.15773389877692556</v>
          </cell>
          <cell r="AX7">
            <v>2.9392641609726358</v>
          </cell>
          <cell r="AY7">
            <v>985.887740696366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W8">
            <v>1349.8612750499999</v>
          </cell>
          <cell r="AD8">
            <v>1.0750485478439487E-2</v>
          </cell>
          <cell r="AE8">
            <v>5.2990118274572842</v>
          </cell>
          <cell r="AI8">
            <v>-2.6741625870882232E-2</v>
          </cell>
          <cell r="AK8">
            <v>-0.16471268996780364</v>
          </cell>
          <cell r="AL8">
            <v>847290.0021876666</v>
          </cell>
          <cell r="AQ8">
            <v>1.317415772564805</v>
          </cell>
          <cell r="AR8">
            <v>-0.17636063853208025</v>
          </cell>
          <cell r="AS8">
            <v>1.3116104255648411</v>
          </cell>
          <cell r="AV8">
            <v>-0.29436804009480499</v>
          </cell>
          <cell r="AX8">
            <v>3.9932092703505235</v>
          </cell>
          <cell r="AY8">
            <v>1332.6255506436266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W9">
            <v>1720.0985234</v>
          </cell>
          <cell r="AD9">
            <v>-0.10567072032400393</v>
          </cell>
          <cell r="AE9">
            <v>6.2776536759509556</v>
          </cell>
          <cell r="AI9">
            <v>0.11896201453232283</v>
          </cell>
          <cell r="AK9">
            <v>6.796617240530628E-3</v>
          </cell>
          <cell r="AL9">
            <v>1079249.2642293333</v>
          </cell>
          <cell r="AQ9">
            <v>1.3255875442941221</v>
          </cell>
          <cell r="AR9">
            <v>-0.14900322689489628</v>
          </cell>
          <cell r="AS9">
            <v>1.3131621703968959</v>
          </cell>
          <cell r="AV9">
            <v>-0.4575411205127653</v>
          </cell>
          <cell r="AX9">
            <v>5.1452122084497924</v>
          </cell>
          <cell r="AY9">
            <v>1708.8414786126064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W10">
            <v>2104.51252217</v>
          </cell>
          <cell r="AD10">
            <v>-0.14448487196443249</v>
          </cell>
          <cell r="AE10">
            <v>7.2305419317242237</v>
          </cell>
          <cell r="AI10">
            <v>4.0733161947652412E-2</v>
          </cell>
          <cell r="AK10">
            <v>-5.0201437626560159E-2</v>
          </cell>
          <cell r="AL10">
            <v>1321238.2197256668</v>
          </cell>
          <cell r="AQ10">
            <v>1.3274342284661271</v>
          </cell>
          <cell r="AR10">
            <v>-0.12841842810402654</v>
          </cell>
          <cell r="AS10">
            <v>1.3125161714701861</v>
          </cell>
          <cell r="AV10">
            <v>-0.63678524546002979</v>
          </cell>
          <cell r="AX10">
            <v>6.3493216083011674</v>
          </cell>
          <cell r="AY10">
            <v>2096.6708599958552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W11">
            <v>2457.6409865099999</v>
          </cell>
          <cell r="AD11">
            <v>-0.21240506388774039</v>
          </cell>
          <cell r="AE11">
            <v>8.203357726998961</v>
          </cell>
          <cell r="AI11">
            <v>6.9818142605431524E-2</v>
          </cell>
          <cell r="AK11">
            <v>-3.1797318460938667E-3</v>
          </cell>
          <cell r="AL11">
            <v>1571170.907324</v>
          </cell>
          <cell r="AQ11">
            <v>1.3253341427608241</v>
          </cell>
          <cell r="AR11">
            <v>-0.11167504198631872</v>
          </cell>
          <cell r="AS11">
            <v>1.3113228324652066</v>
          </cell>
          <cell r="AV11">
            <v>-0.82798003609005921</v>
          </cell>
          <cell r="AX11">
            <v>7.590338804483272</v>
          </cell>
          <cell r="AY11">
            <v>2492.6820608569533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W12">
            <v>2882.8498941600001</v>
          </cell>
          <cell r="AD12">
            <v>-0.36398701463464578</v>
          </cell>
          <cell r="AE12">
            <v>9.2076430177192403</v>
          </cell>
          <cell r="AI12">
            <v>0.15093514975031641</v>
          </cell>
          <cell r="AK12">
            <v>9.3182206481999375E-2</v>
          </cell>
          <cell r="AL12">
            <v>1823574.0032919999</v>
          </cell>
          <cell r="AQ12">
            <v>1.3185995104564832</v>
          </cell>
          <cell r="AR12">
            <v>-9.7651658924251344E-2</v>
          </cell>
          <cell r="AS12">
            <v>1.3101012843440658</v>
          </cell>
          <cell r="AV12">
            <v>-1.024894843043155</v>
          </cell>
          <cell r="AX12">
            <v>8.8350724326322876</v>
          </cell>
          <cell r="AY12">
            <v>2885.3704377407312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W13">
            <v>3279.0129152300001</v>
          </cell>
          <cell r="AD13">
            <v>-0.45372567200379743</v>
          </cell>
          <cell r="AE13">
            <v>10.190712166579036</v>
          </cell>
          <cell r="AI13">
            <v>9.1284176167296296E-2</v>
          </cell>
          <cell r="AK13">
            <v>4.6901743124891773E-2</v>
          </cell>
          <cell r="AL13">
            <v>2080882.7730066665</v>
          </cell>
          <cell r="AQ13">
            <v>1.3118749143353376</v>
          </cell>
          <cell r="AR13">
            <v>-8.6304893037603775E-2</v>
          </cell>
          <cell r="AS13">
            <v>1.3080775400048008</v>
          </cell>
          <cell r="AV13">
            <v>-1.2271712403708523</v>
          </cell>
          <cell r="AX13">
            <v>10.095290289718617</v>
          </cell>
          <cell r="AY13">
            <v>3280.3454628033014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W14">
            <v>3672.9900029800001</v>
          </cell>
          <cell r="AD14">
            <v>-0.55834946287223408</v>
          </cell>
          <cell r="AE14">
            <v>11.186873665065443</v>
          </cell>
          <cell r="AI14">
            <v>0.10502693692479052</v>
          </cell>
          <cell r="AK14">
            <v>7.2501387546333881E-2</v>
          </cell>
          <cell r="AL14">
            <v>2341769.3260366665</v>
          </cell>
          <cell r="AQ14">
            <v>1.3056427357641143</v>
          </cell>
          <cell r="AR14">
            <v>-7.6633872241632678E-2</v>
          </cell>
          <cell r="AS14">
            <v>1.3058916771368241</v>
          </cell>
          <cell r="AV14">
            <v>-1.4328616852474183</v>
          </cell>
          <cell r="AX14">
            <v>11.364846953097114</v>
          </cell>
          <cell r="AY14">
            <v>3680.7455875409596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W15">
            <v>4053.6330686400001</v>
          </cell>
          <cell r="AD15">
            <v>-0.67015685623496468</v>
          </cell>
          <cell r="AE15">
            <v>12.189923798057709</v>
          </cell>
          <cell r="AI15">
            <v>0.11146740295940191</v>
          </cell>
          <cell r="AK15">
            <v>8.919317487584974E-2</v>
          </cell>
          <cell r="AL15">
            <v>2595675.0318933334</v>
          </cell>
          <cell r="AQ15">
            <v>1.2944448577155609</v>
          </cell>
          <cell r="AR15">
            <v>-6.834235116591092E-2</v>
          </cell>
          <cell r="AS15">
            <v>1.3039318769176413</v>
          </cell>
          <cell r="AV15">
            <v>-1.6322012551140979</v>
          </cell>
          <cell r="AX15">
            <v>12.586102577177357</v>
          </cell>
          <cell r="AY15">
            <v>4055.5300218515031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W16">
            <v>4415.4513714200002</v>
          </cell>
          <cell r="AD16">
            <v>-0.76785516659826358</v>
          </cell>
          <cell r="AE16">
            <v>13.186169417201416</v>
          </cell>
          <cell r="AI16">
            <v>9.8066489313421074E-2</v>
          </cell>
          <cell r="AK16">
            <v>8.4917713707522519E-2</v>
          </cell>
          <cell r="AL16">
            <v>2846613.1900200001</v>
          </cell>
          <cell r="AQ16">
            <v>1.2848007050702608</v>
          </cell>
          <cell r="AR16">
            <v>-6.1246020818543849E-2</v>
          </cell>
          <cell r="AS16">
            <v>1.3019027547873547</v>
          </cell>
          <cell r="AV16">
            <v>-1.8280341709762014</v>
          </cell>
          <cell r="AX16">
            <v>13.780884892061142</v>
          </cell>
          <cell r="AY16">
            <v>4426.2488534488339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W17">
            <v>4781.4251414700002</v>
          </cell>
          <cell r="AD17">
            <v>-0.93947877038257888</v>
          </cell>
          <cell r="AE17">
            <v>14.215500696200856</v>
          </cell>
          <cell r="AI17">
            <v>0.16673310846158473</v>
          </cell>
          <cell r="AK17">
            <v>0.16176550449777738</v>
          </cell>
          <cell r="AL17">
            <v>3093770.9270099998</v>
          </cell>
          <cell r="AQ17">
            <v>1.273967379325063</v>
          </cell>
          <cell r="AR17">
            <v>-5.4873079505852539E-2</v>
          </cell>
          <cell r="AS17">
            <v>1.3000945244579549</v>
          </cell>
          <cell r="AV17">
            <v>-2.0194331214864767</v>
          </cell>
          <cell r="AX17">
            <v>14.94417092649258</v>
          </cell>
          <cell r="AY17">
            <v>4784.2638981297505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W18">
            <v>5120.64365954</v>
          </cell>
          <cell r="AD18">
            <v>-1.0650925022705793</v>
          </cell>
          <cell r="AE18">
            <v>15.2256821864807</v>
          </cell>
          <cell r="AI18">
            <v>0.12434768712026428</v>
          </cell>
          <cell r="AK18">
            <v>0.12664249693403368</v>
          </cell>
          <cell r="AL18">
            <v>3332502.3303733333</v>
          </cell>
          <cell r="AQ18">
            <v>1.2632841496072935</v>
          </cell>
          <cell r="AR18">
            <v>-4.9391987349872581E-2</v>
          </cell>
          <cell r="AS18">
            <v>1.298313202836358</v>
          </cell>
          <cell r="AV18">
            <v>-2.202537600789837</v>
          </cell>
          <cell r="AX18">
            <v>16.0549353674926</v>
          </cell>
          <cell r="AY18">
            <v>5125.1246043857955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5"/>
  <sheetViews>
    <sheetView tabSelected="1" topLeftCell="AD22" zoomScale="70" zoomScaleNormal="70" workbookViewId="0">
      <selection activeCell="AO24" sqref="AO24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36" max="36" width="12.88671875" style="5" customWidth="1"/>
    <col min="37" max="37" width="12.88671875" customWidth="1"/>
    <col min="42" max="42" width="12.77734375" bestFit="1" customWidth="1"/>
    <col min="43" max="43" width="12.77734375" style="5" customWidth="1"/>
    <col min="44" max="45" width="10.44140625" style="5" customWidth="1"/>
    <col min="47" max="47" width="12.44140625" customWidth="1"/>
    <col min="48" max="48" width="11.21875" customWidth="1"/>
    <col min="51" max="51" width="13.33203125" style="5" customWidth="1"/>
    <col min="52" max="1015" width="11.5546875" style="1"/>
    <col min="1016" max="16384" width="8.88671875" style="1"/>
  </cols>
  <sheetData>
    <row r="1" spans="1: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31</v>
      </c>
      <c r="AD1" t="s">
        <v>32</v>
      </c>
      <c r="AE1" s="4" t="s">
        <v>47</v>
      </c>
      <c r="AF1" t="s">
        <v>33</v>
      </c>
      <c r="AG1" t="s">
        <v>48</v>
      </c>
      <c r="AH1" t="s">
        <v>34</v>
      </c>
      <c r="AI1" t="s">
        <v>35</v>
      </c>
      <c r="AJ1" s="5" t="s">
        <v>52</v>
      </c>
      <c r="AK1" t="s">
        <v>51</v>
      </c>
      <c r="AL1" t="s">
        <v>36</v>
      </c>
      <c r="AM1" t="s">
        <v>37</v>
      </c>
      <c r="AN1" t="s">
        <v>30</v>
      </c>
      <c r="AO1" t="s">
        <v>38</v>
      </c>
      <c r="AP1" t="s">
        <v>39</v>
      </c>
      <c r="AQ1" s="5" t="s">
        <v>44</v>
      </c>
      <c r="AR1" s="5" t="s">
        <v>49</v>
      </c>
      <c r="AS1" s="5" t="s">
        <v>50</v>
      </c>
      <c r="AT1" t="s">
        <v>45</v>
      </c>
      <c r="AU1" t="s">
        <v>40</v>
      </c>
      <c r="AV1" t="s">
        <v>41</v>
      </c>
      <c r="AW1" t="s">
        <v>42</v>
      </c>
      <c r="AX1" t="s">
        <v>43</v>
      </c>
      <c r="AY1" s="5" t="s">
        <v>46</v>
      </c>
    </row>
    <row r="2" spans="1:67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1.34 *((AL2/100000)^0.3-(2594/100000)^0.3)</f>
        <v>1.7914563339194202E-3</v>
      </c>
      <c r="AD2">
        <f>AB2-AC2</f>
        <v>-1.791459868647486E-3</v>
      </c>
      <c r="AE2" s="4">
        <f>P2-AB2/3</f>
        <v>1.1782426886005244E-9</v>
      </c>
      <c r="AF2">
        <f t="shared" ref="AF2:AF18" si="1">AB2-P2/2</f>
        <v>-3.5347280658015734E-9</v>
      </c>
      <c r="AL2">
        <f t="shared" ref="AL2:AL18" si="2">(X2+Y2+Z2)/3</f>
        <v>2628.7363384566665</v>
      </c>
      <c r="AM2">
        <f t="shared" ref="AM2:AM18" si="3">Z2-(Y2+X2)/2</f>
        <v>3314.2031082350004</v>
      </c>
      <c r="AN2" s="3">
        <f>(-2*AJ2-3)/(-2*AJ2+6)</f>
        <v>-0.5</v>
      </c>
      <c r="AO2">
        <f t="shared" ref="AO2:AO18" si="4">1/(2+AN2*AT2-2*0.33*(1+AN2+AT2))</f>
        <v>-0.22624434389140272</v>
      </c>
      <c r="AP2" s="3">
        <f>3*(1-2*0.33)*(100000^0.3/(1.34*0.3*AL2^-0.7))</f>
        <v>19869.962100507521</v>
      </c>
      <c r="AQ2" s="5">
        <f>AM2/AL2</f>
        <v>1.2607590421870807</v>
      </c>
      <c r="AR2" s="5">
        <f>-1.386/(AE2+1.27)+0.03463</f>
        <v>-1.056708581664676</v>
      </c>
      <c r="AS2" s="5">
        <f t="shared" ref="AS2:AS18" si="5">1.35*(AL2/3255000)^-0.0723-1.386/(AE2+1.27)+0.03463</f>
        <v>1.2024332385472252</v>
      </c>
      <c r="AT2">
        <v>5.25</v>
      </c>
      <c r="AV2">
        <v>0</v>
      </c>
      <c r="AX2">
        <v>0</v>
      </c>
      <c r="AY2" s="5">
        <f t="shared" ref="AY2:AY18" si="6">(AT2*X2-4*X2*(1-0.01*P2-2*0.01*AF2)*(0.08/0.4)/(-0.08/0.4*0.01*P2-(2*0.08/0.4+3)*0.01*AF2+0.08/0.4+1))/1000</f>
        <v>7.0917990508595521</v>
      </c>
    </row>
    <row r="3" spans="1:67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5">
        <f t="shared" ref="AC3:AC18" si="7">1.34 *((AL3/100000)^0.3-(2594/100000)^0.3)</f>
        <v>0.47338186432211443</v>
      </c>
      <c r="AD3" s="5">
        <f t="shared" ref="AD3:AD18" si="8">AB3-AC3</f>
        <v>3.9722500231092972E-2</v>
      </c>
      <c r="AE3" s="4">
        <f t="shared" ref="AE3:AE18" si="9">P3-AB3/3</f>
        <v>0.83001552430559766</v>
      </c>
      <c r="AF3" s="5">
        <f t="shared" si="1"/>
        <v>1.2579208308207357E-2</v>
      </c>
      <c r="AG3" s="3">
        <f>AD3-AD2</f>
        <v>4.1513960099740455E-2</v>
      </c>
      <c r="AH3" s="3">
        <f>AE3-AE2</f>
        <v>0.83001552312735494</v>
      </c>
      <c r="AI3" s="5">
        <f>-AG3/AH3</f>
        <v>-5.0015883972052755E-2</v>
      </c>
      <c r="AJ3" s="5">
        <f>-(1.35-(1.35*(AL3/3255000)^-0.0723))+0.2354+1.382*AR3</f>
        <v>-7.8251552347522346E-2</v>
      </c>
      <c r="AK3">
        <f>AI3+(1.35-(1.35*(AL3/3255000)^-0.0723))</f>
        <v>-0.60061892880312828</v>
      </c>
      <c r="AL3" s="5">
        <f t="shared" si="2"/>
        <v>28695.360281533332</v>
      </c>
      <c r="AM3" s="3">
        <f t="shared" si="3"/>
        <v>36941.832404799999</v>
      </c>
      <c r="AN3" s="3">
        <f>(-2*AJ3-3)/(-2*AJ3+6)</f>
        <v>-0.46186883153465169</v>
      </c>
      <c r="AO3" s="3">
        <f t="shared" si="4"/>
        <v>-0.49826387140732603</v>
      </c>
      <c r="AP3" s="6">
        <v>62990</v>
      </c>
      <c r="AQ3" s="5">
        <f>AM3/AL3</f>
        <v>1.2873799820723497</v>
      </c>
      <c r="AR3" s="5">
        <f t="shared" ref="AR3:AR18" si="10">-1.386/(AE3+1.27)+0.03463</f>
        <v>-0.62536512096859476</v>
      </c>
      <c r="AS3" s="5">
        <f t="shared" si="5"/>
        <v>1.2752379238624807</v>
      </c>
      <c r="AT3" s="3">
        <f t="shared" ref="AT3:AT18" si="11">(2*AQ3+3)/(3-AQ3)</f>
        <v>3.2551061565252621</v>
      </c>
      <c r="AU3" s="3">
        <f>(1+2*AN3)*(AL3-AL2)*(1-AQ3/3)/(3*AO3*AP3*AN3)</f>
        <v>2.6095386909164242E-2</v>
      </c>
      <c r="AV3" s="3">
        <f>(AV2+AU3)</f>
        <v>2.6095386909164242E-2</v>
      </c>
      <c r="AW3" s="3">
        <f>2*(1-AN3)*(AL3-AL2)*(1-AQ3/3)/(9*AO3*AP3*AN3)</f>
        <v>0.333480756947444</v>
      </c>
      <c r="AX3" s="3">
        <f>AX2+AW3</f>
        <v>0.333480756947444</v>
      </c>
      <c r="AY3" s="5">
        <f t="shared" si="6"/>
        <v>43.051694467028327</v>
      </c>
      <c r="BG3" s="1"/>
      <c r="BH3" s="1"/>
      <c r="BI3" s="1"/>
      <c r="BJ3" s="1"/>
      <c r="BK3" s="1"/>
      <c r="BL3" s="1"/>
      <c r="BM3" s="1"/>
      <c r="BN3" s="1" t="s">
        <v>28</v>
      </c>
      <c r="BO3" s="1" t="s">
        <v>29</v>
      </c>
    </row>
    <row r="4" spans="1:67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 s="5">
        <f t="shared" si="7"/>
        <v>0.79544639231484671</v>
      </c>
      <c r="AD4" s="5">
        <f t="shared" si="8"/>
        <v>-6.8739849554488641E-2</v>
      </c>
      <c r="AE4" s="4">
        <f t="shared" si="9"/>
        <v>1.7589948652665472</v>
      </c>
      <c r="AF4" s="5">
        <f t="shared" si="1"/>
        <v>-0.2739086469996419</v>
      </c>
      <c r="AG4" s="3">
        <f t="shared" ref="AG4:AH18" si="12">AD4-AD3</f>
        <v>-0.10846234978558161</v>
      </c>
      <c r="AH4" s="3">
        <f t="shared" si="12"/>
        <v>0.92897934096094958</v>
      </c>
      <c r="AI4" s="5">
        <f t="shared" ref="AI4:AI18" si="13">-AG4/AH4</f>
        <v>0.11675431842583991</v>
      </c>
      <c r="AJ4" s="5">
        <f t="shared" ref="AJ4:AJ18" si="14">-(1.35-(1.35*(AL4/3255000)^-0.0723))+0.2354+1.382*AR4</f>
        <v>6.9027102796889728E-2</v>
      </c>
      <c r="AK4" s="5">
        <f t="shared" ref="AK4:AK18" si="15">AI4+(1.35-(1.35*(AL4/3255000)^-0.0723))</f>
        <v>-0.30138627592682421</v>
      </c>
      <c r="AL4">
        <f t="shared" si="2"/>
        <v>77940.330432899995</v>
      </c>
      <c r="AM4">
        <f t="shared" si="3"/>
        <v>105287.11828364999</v>
      </c>
      <c r="AN4" s="3">
        <f t="shared" ref="AN4:AN18" si="16">(-2*AJ4-3)/(-2*AJ4+6)</f>
        <v>-0.53532637722243648</v>
      </c>
      <c r="AO4">
        <f t="shared" si="4"/>
        <v>-0.40993239812470278</v>
      </c>
      <c r="AP4" s="6">
        <v>62990</v>
      </c>
      <c r="AQ4" s="5">
        <f t="shared" ref="AQ4:AQ18" si="17">AM4/AL4</f>
        <v>1.3508682565092953</v>
      </c>
      <c r="AR4" s="5">
        <f t="shared" si="10"/>
        <v>-0.42294753368724641</v>
      </c>
      <c r="AS4" s="5">
        <f t="shared" si="5"/>
        <v>1.3451930606654177</v>
      </c>
      <c r="AT4">
        <f t="shared" si="11"/>
        <v>3.4574172351747765</v>
      </c>
      <c r="AU4" s="3">
        <f t="shared" ref="AU4:AU18" si="18">(1+2*AN4)*(AL4-AL3)*(1-AQ4/3)/(3*AO4*AP4*AN4)</f>
        <v>-4.6121277022372412E-2</v>
      </c>
      <c r="AV4">
        <f>AV3+AU4</f>
        <v>-2.002589011320817E-2</v>
      </c>
      <c r="AW4" s="3">
        <f t="shared" ref="AW4:AW18" si="19">2*(1-AN4)*(AL4-AL3)*(1-AQ4/3)/(9*AO4*AP4*AN4)</f>
        <v>0.66816185459909772</v>
      </c>
      <c r="AX4">
        <f>AX3+AW4</f>
        <v>1.0016426115465418</v>
      </c>
      <c r="AY4" s="5">
        <f t="shared" si="6"/>
        <v>122.2919060346848</v>
      </c>
      <c r="BN4" s="1">
        <v>1.3664000000000001</v>
      </c>
      <c r="BO4" s="1">
        <v>0.251</v>
      </c>
    </row>
    <row r="5" spans="1:67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 s="5">
        <f t="shared" si="7"/>
        <v>1.0343329507135908</v>
      </c>
      <c r="AD5" s="5">
        <f t="shared" si="8"/>
        <v>-0.25844490321487235</v>
      </c>
      <c r="AE5" s="4">
        <f t="shared" si="9"/>
        <v>2.7416603735437604</v>
      </c>
      <c r="AF5" s="5">
        <f t="shared" si="1"/>
        <v>-0.72425681385628149</v>
      </c>
      <c r="AG5" s="3">
        <f t="shared" si="12"/>
        <v>-0.1897050536603837</v>
      </c>
      <c r="AH5" s="3">
        <f t="shared" si="12"/>
        <v>0.98266550827721311</v>
      </c>
      <c r="AI5" s="5">
        <f t="shared" si="13"/>
        <v>0.19305150334722779</v>
      </c>
      <c r="AJ5" s="5">
        <f t="shared" si="14"/>
        <v>0.15061010004477682</v>
      </c>
      <c r="AK5" s="5">
        <f t="shared" si="15"/>
        <v>-0.15177106377303382</v>
      </c>
      <c r="AL5">
        <f t="shared" si="2"/>
        <v>140008.51703866667</v>
      </c>
      <c r="AM5">
        <f t="shared" si="3"/>
        <v>191961.85133899999</v>
      </c>
      <c r="AN5" s="3">
        <f t="shared" si="16"/>
        <v>-0.5792854463584346</v>
      </c>
      <c r="AO5">
        <f t="shared" si="4"/>
        <v>-0.37788794896005345</v>
      </c>
      <c r="AP5" s="6">
        <v>62990</v>
      </c>
      <c r="AQ5" s="5">
        <f t="shared" si="17"/>
        <v>1.3710726704289367</v>
      </c>
      <c r="AR5" s="5">
        <f t="shared" si="10"/>
        <v>-0.31086285606040875</v>
      </c>
      <c r="AS5" s="5">
        <f t="shared" si="5"/>
        <v>1.3839597110598529</v>
      </c>
      <c r="AT5">
        <f t="shared" si="11"/>
        <v>3.5251083560430665</v>
      </c>
      <c r="AU5" s="3">
        <f t="shared" si="18"/>
        <v>-0.12918867988284879</v>
      </c>
      <c r="AV5">
        <f t="shared" ref="AV5:AV18" si="20">AV4+AU5</f>
        <v>-0.14921456999605698</v>
      </c>
      <c r="AW5" s="3">
        <f t="shared" si="19"/>
        <v>0.85776903304918251</v>
      </c>
      <c r="AX5">
        <f>AX4+AW5</f>
        <v>1.8594116445957243</v>
      </c>
      <c r="AY5" s="5">
        <f t="shared" si="6"/>
        <v>224.25633750517815</v>
      </c>
      <c r="BN5" s="1">
        <v>1.2961</v>
      </c>
      <c r="BO5" s="1">
        <v>0.27110000000000001</v>
      </c>
    </row>
    <row r="6" spans="1:67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 s="5">
        <f t="shared" si="7"/>
        <v>1.2346363198513419</v>
      </c>
      <c r="AD6" s="5">
        <f t="shared" si="8"/>
        <v>-0.50548088699950622</v>
      </c>
      <c r="AE6" s="4">
        <f t="shared" si="9"/>
        <v>3.7576796987193877</v>
      </c>
      <c r="AF6" s="5">
        <f t="shared" si="1"/>
        <v>-1.2712103219831641</v>
      </c>
      <c r="AG6" s="3">
        <f t="shared" si="12"/>
        <v>-0.24703598378463387</v>
      </c>
      <c r="AH6" s="3">
        <f t="shared" si="12"/>
        <v>1.0160193251756273</v>
      </c>
      <c r="AI6" s="5">
        <f t="shared" si="13"/>
        <v>0.24314102858420697</v>
      </c>
      <c r="AJ6" s="5">
        <f t="shared" si="14"/>
        <v>0.19611403615358708</v>
      </c>
      <c r="AK6" s="5">
        <f t="shared" si="15"/>
        <v>-5.0695657991340543E-2</v>
      </c>
      <c r="AL6">
        <f t="shared" si="2"/>
        <v>213616.09823266664</v>
      </c>
      <c r="AM6">
        <f t="shared" si="3"/>
        <v>298529.42221550003</v>
      </c>
      <c r="AN6" s="3">
        <f t="shared" si="16"/>
        <v>-0.60491548444674703</v>
      </c>
      <c r="AO6">
        <f t="shared" si="4"/>
        <v>-0.35273449120561928</v>
      </c>
      <c r="AP6" s="6">
        <v>62990</v>
      </c>
      <c r="AQ6" s="5">
        <f t="shared" si="17"/>
        <v>1.3975043298953405</v>
      </c>
      <c r="AR6" s="5">
        <f t="shared" si="10"/>
        <v>-0.24104388597826376</v>
      </c>
      <c r="AS6" s="5">
        <f t="shared" si="5"/>
        <v>1.4027928005972838</v>
      </c>
      <c r="AT6">
        <f t="shared" si="11"/>
        <v>3.6162398238568763</v>
      </c>
      <c r="AU6" s="3">
        <f t="shared" si="18"/>
        <v>-0.2046125415803168</v>
      </c>
      <c r="AV6">
        <f t="shared" si="20"/>
        <v>-0.35382711157637381</v>
      </c>
      <c r="AW6" s="3">
        <f t="shared" si="19"/>
        <v>1.0433345088062649</v>
      </c>
      <c r="AX6">
        <f t="shared" ref="AX6:AX18" si="21">AX5+AW6</f>
        <v>2.9027461534019894</v>
      </c>
      <c r="AY6" s="5">
        <f t="shared" si="6"/>
        <v>349.30709163820416</v>
      </c>
      <c r="BN6" s="1">
        <v>1.2944</v>
      </c>
      <c r="BO6" s="1">
        <v>0.2298</v>
      </c>
    </row>
    <row r="7" spans="1:67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 s="5">
        <f t="shared" si="7"/>
        <v>1.4043205550409641</v>
      </c>
      <c r="AD7" s="5">
        <f t="shared" si="8"/>
        <v>-0.77107098249662753</v>
      </c>
      <c r="AE7" s="4">
        <f t="shared" si="9"/>
        <v>4.7930546241118881</v>
      </c>
      <c r="AF7" s="5">
        <f t="shared" si="1"/>
        <v>-1.8688193349356634</v>
      </c>
      <c r="AG7" s="3">
        <f t="shared" si="12"/>
        <v>-0.26559009549712131</v>
      </c>
      <c r="AH7" s="3">
        <f t="shared" si="12"/>
        <v>1.0353749253925004</v>
      </c>
      <c r="AI7" s="5">
        <f t="shared" si="13"/>
        <v>0.25651586587963654</v>
      </c>
      <c r="AJ7" s="5">
        <f t="shared" si="14"/>
        <v>0.22354859877542715</v>
      </c>
      <c r="AK7" s="5">
        <f t="shared" si="15"/>
        <v>3.0398366953782174E-4</v>
      </c>
      <c r="AL7">
        <f t="shared" si="2"/>
        <v>294251.59353300004</v>
      </c>
      <c r="AM7">
        <f t="shared" si="3"/>
        <v>415580.73930900003</v>
      </c>
      <c r="AN7" s="3">
        <f t="shared" si="16"/>
        <v>-0.62077391234553725</v>
      </c>
      <c r="AO7">
        <f t="shared" si="4"/>
        <v>-0.33909220842703514</v>
      </c>
      <c r="AP7" s="6">
        <v>62990</v>
      </c>
      <c r="AQ7" s="5">
        <f t="shared" si="17"/>
        <v>1.412331312531679</v>
      </c>
      <c r="AR7" s="5">
        <f t="shared" si="10"/>
        <v>-0.19396764358514584</v>
      </c>
      <c r="AS7" s="5">
        <f t="shared" si="5"/>
        <v>1.412244238624953</v>
      </c>
      <c r="AT7">
        <f t="shared" si="11"/>
        <v>3.6686889846969901</v>
      </c>
      <c r="AU7" s="3">
        <f t="shared" si="18"/>
        <v>-0.2591336915726527</v>
      </c>
      <c r="AV7">
        <f t="shared" si="20"/>
        <v>-0.61296080314902657</v>
      </c>
      <c r="AW7" s="3">
        <f t="shared" si="19"/>
        <v>1.1591828040620988</v>
      </c>
      <c r="AX7">
        <f t="shared" si="21"/>
        <v>4.0619289574640884</v>
      </c>
      <c r="AY7" s="5">
        <f t="shared" si="6"/>
        <v>486.66443726364338</v>
      </c>
      <c r="BN7" s="1">
        <v>1.2937000000000001</v>
      </c>
      <c r="BO7" s="1">
        <v>0.24590000000000001</v>
      </c>
    </row>
    <row r="8" spans="1:67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 s="5">
        <f t="shared" si="7"/>
        <v>1.5483197399211468</v>
      </c>
      <c r="AD8" s="5">
        <f t="shared" si="8"/>
        <v>-1.0526191013130926</v>
      </c>
      <c r="AE8" s="4">
        <f t="shared" si="9"/>
        <v>5.8349244772073154</v>
      </c>
      <c r="AF8" s="5">
        <f t="shared" si="1"/>
        <v>-2.5043783730969458</v>
      </c>
      <c r="AG8" s="3">
        <f t="shared" si="12"/>
        <v>-0.28154811881646502</v>
      </c>
      <c r="AH8" s="3">
        <f t="shared" si="12"/>
        <v>1.0418698530954273</v>
      </c>
      <c r="AI8" s="5">
        <f t="shared" si="13"/>
        <v>0.27023348259859609</v>
      </c>
      <c r="AJ8" s="5">
        <f t="shared" si="14"/>
        <v>0.24115524184089207</v>
      </c>
      <c r="AK8" s="5">
        <f t="shared" si="15"/>
        <v>4.2741916863815621E-2</v>
      </c>
      <c r="AL8">
        <f t="shared" si="2"/>
        <v>377657.08791199996</v>
      </c>
      <c r="AM8">
        <f t="shared" si="3"/>
        <v>535462.88494200003</v>
      </c>
      <c r="AN8" s="3">
        <f t="shared" si="16"/>
        <v>-0.63111751275295069</v>
      </c>
      <c r="AO8">
        <f t="shared" si="4"/>
        <v>-0.33269875324107989</v>
      </c>
      <c r="AP8" s="6">
        <v>62990</v>
      </c>
      <c r="AQ8" s="5">
        <f t="shared" si="17"/>
        <v>1.4178547208063292</v>
      </c>
      <c r="AR8" s="5">
        <f t="shared" si="10"/>
        <v>-0.16044596519094675</v>
      </c>
      <c r="AS8" s="5">
        <f t="shared" si="5"/>
        <v>1.4170456005438337</v>
      </c>
      <c r="AT8">
        <f t="shared" si="11"/>
        <v>3.6884788763436358</v>
      </c>
      <c r="AU8" s="3">
        <f t="shared" si="18"/>
        <v>-0.29070747294329813</v>
      </c>
      <c r="AV8">
        <f t="shared" si="20"/>
        <v>-0.9036682760923247</v>
      </c>
      <c r="AW8" s="3">
        <f t="shared" si="19"/>
        <v>1.2054785569832209</v>
      </c>
      <c r="AX8">
        <f t="shared" si="21"/>
        <v>5.2674075144473091</v>
      </c>
      <c r="AY8" s="5">
        <f t="shared" si="6"/>
        <v>627.35000740763428</v>
      </c>
      <c r="BN8" s="1">
        <v>1.3320000000000001</v>
      </c>
      <c r="BO8" s="1">
        <v>0.28539999999999999</v>
      </c>
    </row>
    <row r="9" spans="1:67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 s="5">
        <f t="shared" si="7"/>
        <v>1.6774497412623801</v>
      </c>
      <c r="AD9" s="5">
        <f t="shared" si="8"/>
        <v>-1.4083856656714833</v>
      </c>
      <c r="AE9" s="4">
        <f t="shared" si="9"/>
        <v>6.914758087843035</v>
      </c>
      <c r="AF9" s="5">
        <f t="shared" si="1"/>
        <v>-3.2331589809291033</v>
      </c>
      <c r="AG9" s="3">
        <f t="shared" si="12"/>
        <v>-0.35576656435839071</v>
      </c>
      <c r="AH9" s="3">
        <f t="shared" si="12"/>
        <v>1.0798336106357196</v>
      </c>
      <c r="AI9" s="5">
        <f t="shared" si="13"/>
        <v>0.32946424417086245</v>
      </c>
      <c r="AJ9" s="5">
        <f t="shared" si="14"/>
        <v>0.2530741301583202</v>
      </c>
      <c r="AK9" s="5">
        <f t="shared" si="15"/>
        <v>0.12562206492201283</v>
      </c>
      <c r="AL9">
        <f t="shared" si="2"/>
        <v>465406.69704500004</v>
      </c>
      <c r="AM9">
        <f t="shared" si="3"/>
        <v>661076.72058750002</v>
      </c>
      <c r="AN9" s="3">
        <f t="shared" si="16"/>
        <v>-0.63819491796455341</v>
      </c>
      <c r="AO9">
        <f t="shared" si="4"/>
        <v>-0.32903541237434847</v>
      </c>
      <c r="AP9" s="6">
        <v>62990</v>
      </c>
      <c r="AQ9" s="5">
        <f t="shared" si="17"/>
        <v>1.420428035919691</v>
      </c>
      <c r="AR9" s="5">
        <f t="shared" si="10"/>
        <v>-0.13470915274278542</v>
      </c>
      <c r="AS9" s="5">
        <f t="shared" si="5"/>
        <v>1.4191330265060642</v>
      </c>
      <c r="AT9">
        <f t="shared" si="11"/>
        <v>3.6977461012611514</v>
      </c>
      <c r="AU9" s="3">
        <f t="shared" si="18"/>
        <v>-0.32180780633081862</v>
      </c>
      <c r="AV9">
        <f t="shared" si="20"/>
        <v>-1.2254760824231434</v>
      </c>
      <c r="AW9" s="3">
        <f t="shared" si="19"/>
        <v>1.2715950307899875</v>
      </c>
      <c r="AX9">
        <f t="shared" si="21"/>
        <v>6.5390025452372971</v>
      </c>
      <c r="AY9" s="5">
        <f t="shared" si="6"/>
        <v>774.17764510144184</v>
      </c>
      <c r="BN9" s="1">
        <v>1.3442000000000001</v>
      </c>
      <c r="BO9" s="1">
        <v>0.30330000000000001</v>
      </c>
    </row>
    <row r="10" spans="1:67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 s="5">
        <f t="shared" si="7"/>
        <v>1.7928753652135534</v>
      </c>
      <c r="AD10" s="5">
        <f t="shared" si="8"/>
        <v>-1.7422358331317225</v>
      </c>
      <c r="AE10" s="4">
        <f t="shared" si="9"/>
        <v>7.9833701226127234</v>
      </c>
      <c r="AF10" s="5">
        <f t="shared" si="1"/>
        <v>-3.9494854512381692</v>
      </c>
      <c r="AG10" s="3">
        <f t="shared" si="12"/>
        <v>-0.33385016746023921</v>
      </c>
      <c r="AH10" s="3">
        <f t="shared" si="12"/>
        <v>1.0686120347696884</v>
      </c>
      <c r="AI10" s="5">
        <f t="shared" si="13"/>
        <v>0.31241475540015978</v>
      </c>
      <c r="AJ10" s="5">
        <f t="shared" si="14"/>
        <v>0.26042272095865437</v>
      </c>
      <c r="AK10" s="5">
        <f t="shared" si="15"/>
        <v>0.1282502206012604</v>
      </c>
      <c r="AL10">
        <f t="shared" si="2"/>
        <v>555121.68472466664</v>
      </c>
      <c r="AM10">
        <f t="shared" si="3"/>
        <v>789525.62972299999</v>
      </c>
      <c r="AN10" s="3">
        <f t="shared" si="16"/>
        <v>-0.64258918134066112</v>
      </c>
      <c r="AO10">
        <f t="shared" si="4"/>
        <v>-0.32667587716310276</v>
      </c>
      <c r="AP10" s="6">
        <v>62990</v>
      </c>
      <c r="AQ10" s="5">
        <f t="shared" si="17"/>
        <v>1.4222568698871758</v>
      </c>
      <c r="AR10" s="5">
        <f t="shared" si="10"/>
        <v>-0.11515326616515559</v>
      </c>
      <c r="AS10" s="5">
        <f t="shared" si="5"/>
        <v>1.4190112686337439</v>
      </c>
      <c r="AT10">
        <f t="shared" si="11"/>
        <v>3.7043506184409187</v>
      </c>
      <c r="AU10" s="3">
        <f t="shared" si="18"/>
        <v>-0.33919799596662153</v>
      </c>
      <c r="AV10">
        <f t="shared" si="20"/>
        <v>-1.564674078389765</v>
      </c>
      <c r="AW10" s="3">
        <f t="shared" si="19"/>
        <v>1.3024900235969579</v>
      </c>
      <c r="AX10">
        <f t="shared" si="21"/>
        <v>7.8414925688342549</v>
      </c>
      <c r="AY10" s="5">
        <f t="shared" si="6"/>
        <v>924.47503113140795</v>
      </c>
      <c r="BN10" s="1">
        <f>AVERAGE(BN4:BN9)</f>
        <v>1.3211333333333333</v>
      </c>
      <c r="BO10" s="1">
        <f>AVERAGE(BO4:BO9)</f>
        <v>0.26441666666666669</v>
      </c>
    </row>
    <row r="11" spans="1:67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 s="5">
        <f t="shared" si="7"/>
        <v>1.8925179198904236</v>
      </c>
      <c r="AD11" s="5">
        <f t="shared" si="8"/>
        <v>-2.1116731330565348</v>
      </c>
      <c r="AE11" s="4">
        <f t="shared" si="9"/>
        <v>9.0780800075120371</v>
      </c>
      <c r="AF11" s="5">
        <f t="shared" si="1"/>
        <v>-4.7216693480611109</v>
      </c>
      <c r="AG11" s="3">
        <f t="shared" si="12"/>
        <v>-0.36943729992481233</v>
      </c>
      <c r="AH11" s="3">
        <f t="shared" si="12"/>
        <v>1.0947098848993138</v>
      </c>
      <c r="AI11" s="5">
        <f t="shared" si="13"/>
        <v>0.33747507446577174</v>
      </c>
      <c r="AJ11" s="5">
        <f t="shared" si="14"/>
        <v>0.26631968493137675</v>
      </c>
      <c r="AK11" s="5">
        <f t="shared" si="15"/>
        <v>0.16931188578909095</v>
      </c>
      <c r="AL11">
        <f t="shared" si="2"/>
        <v>641753.99755099998</v>
      </c>
      <c r="AM11">
        <f t="shared" si="3"/>
        <v>908337.65375849989</v>
      </c>
      <c r="AN11" s="3">
        <f t="shared" si="16"/>
        <v>-0.64613249588660737</v>
      </c>
      <c r="AO11">
        <f t="shared" si="4"/>
        <v>-0.32898221858673804</v>
      </c>
      <c r="AP11" s="6">
        <v>62990</v>
      </c>
      <c r="AQ11" s="5">
        <f t="shared" si="17"/>
        <v>1.415398512864448</v>
      </c>
      <c r="AR11" s="5">
        <f t="shared" si="10"/>
        <v>-9.9307889830176577E-2</v>
      </c>
      <c r="AS11" s="5">
        <f t="shared" si="5"/>
        <v>1.4188552988465042</v>
      </c>
      <c r="AT11">
        <f t="shared" si="11"/>
        <v>3.6796614625605928</v>
      </c>
      <c r="AU11" s="3">
        <f t="shared" si="18"/>
        <v>-0.33294204238500047</v>
      </c>
      <c r="AV11">
        <f t="shared" si="20"/>
        <v>-1.8976161207747655</v>
      </c>
      <c r="AW11" s="3">
        <f t="shared" si="19"/>
        <v>1.2501593431622999</v>
      </c>
      <c r="AX11">
        <f t="shared" si="21"/>
        <v>9.0916519119965553</v>
      </c>
      <c r="AY11" s="5">
        <f t="shared" si="6"/>
        <v>1065.7253912822632</v>
      </c>
    </row>
    <row r="12" spans="1:67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 s="5">
        <f t="shared" si="7"/>
        <v>1.9806246308589979</v>
      </c>
      <c r="AD12" s="5">
        <f t="shared" si="8"/>
        <v>-2.4369365957532381</v>
      </c>
      <c r="AE12" s="4">
        <f t="shared" si="9"/>
        <v>10.15510136159808</v>
      </c>
      <c r="AF12" s="5">
        <f t="shared" si="1"/>
        <v>-5.4578106515442402</v>
      </c>
      <c r="AG12" s="3">
        <f t="shared" si="12"/>
        <v>-0.32526346269670325</v>
      </c>
      <c r="AH12" s="3">
        <f t="shared" si="12"/>
        <v>1.0770213540860425</v>
      </c>
      <c r="AI12" s="5">
        <f t="shared" si="13"/>
        <v>0.30200279823859294</v>
      </c>
      <c r="AJ12" s="5">
        <f t="shared" si="14"/>
        <v>0.27030880695477688</v>
      </c>
      <c r="AK12" s="5">
        <f t="shared" si="15"/>
        <v>0.14729969667299786</v>
      </c>
      <c r="AL12">
        <f t="shared" si="2"/>
        <v>725876.80681533332</v>
      </c>
      <c r="AM12">
        <f t="shared" si="3"/>
        <v>1022015.2196169998</v>
      </c>
      <c r="AN12" s="3">
        <f t="shared" si="16"/>
        <v>-0.6485381245560724</v>
      </c>
      <c r="AO12">
        <f t="shared" si="4"/>
        <v>-0.33197451632078612</v>
      </c>
      <c r="AP12" s="6">
        <v>62990</v>
      </c>
      <c r="AQ12" s="5">
        <f t="shared" si="17"/>
        <v>1.4079733778806431</v>
      </c>
      <c r="AR12" s="5">
        <f t="shared" si="10"/>
        <v>-8.6681834016511E-2</v>
      </c>
      <c r="AS12" s="5">
        <f t="shared" si="5"/>
        <v>1.4180212675490842</v>
      </c>
      <c r="AT12">
        <f t="shared" si="11"/>
        <v>3.6531717968503012</v>
      </c>
      <c r="AU12" s="3">
        <f t="shared" si="18"/>
        <v>-0.3259700125250749</v>
      </c>
      <c r="AV12">
        <f t="shared" si="20"/>
        <v>-2.2235861332998406</v>
      </c>
      <c r="AW12" s="3">
        <f t="shared" si="19"/>
        <v>1.2059170997695623</v>
      </c>
      <c r="AX12">
        <f t="shared" si="21"/>
        <v>10.297569011766118</v>
      </c>
      <c r="AY12" s="5">
        <f t="shared" si="6"/>
        <v>1200.4245444090104</v>
      </c>
    </row>
    <row r="13" spans="1:67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 s="5">
        <f t="shared" si="7"/>
        <v>2.0577865200035244</v>
      </c>
      <c r="AD13" s="5">
        <f t="shared" si="8"/>
        <v>-2.8032093736796608</v>
      </c>
      <c r="AE13" s="4">
        <f t="shared" si="9"/>
        <v>11.251465412258712</v>
      </c>
      <c r="AF13" s="5">
        <f t="shared" si="1"/>
        <v>-6.2469184175261363</v>
      </c>
      <c r="AG13" s="3">
        <f t="shared" si="12"/>
        <v>-0.36627277792642277</v>
      </c>
      <c r="AH13" s="3">
        <f t="shared" si="12"/>
        <v>1.0963640506606325</v>
      </c>
      <c r="AI13" s="5">
        <f t="shared" si="13"/>
        <v>0.33407952194868024</v>
      </c>
      <c r="AJ13" s="5">
        <f t="shared" si="14"/>
        <v>0.273688726851683</v>
      </c>
      <c r="AK13" s="5">
        <f t="shared" si="15"/>
        <v>0.19067598618298803</v>
      </c>
      <c r="AL13">
        <f t="shared" si="2"/>
        <v>805640.87890000001</v>
      </c>
      <c r="AM13">
        <f t="shared" si="3"/>
        <v>1126362.078</v>
      </c>
      <c r="AN13" s="3">
        <f t="shared" si="16"/>
        <v>-0.65058188487899438</v>
      </c>
      <c r="AO13">
        <f t="shared" si="4"/>
        <v>-0.33639383412463886</v>
      </c>
      <c r="AP13" s="6">
        <v>62990</v>
      </c>
      <c r="AQ13" s="5">
        <f t="shared" si="17"/>
        <v>1.3980944953263841</v>
      </c>
      <c r="AR13" s="5">
        <f t="shared" si="10"/>
        <v>-7.6059919619398869E-2</v>
      </c>
      <c r="AS13" s="5">
        <f t="shared" si="5"/>
        <v>1.4173436161462933</v>
      </c>
      <c r="AT13">
        <f t="shared" si="11"/>
        <v>3.6183089287989718</v>
      </c>
      <c r="AU13" s="3">
        <f t="shared" si="18"/>
        <v>-0.31015788371025194</v>
      </c>
      <c r="AV13">
        <f t="shared" si="20"/>
        <v>-2.5337440170100924</v>
      </c>
      <c r="AW13" s="3">
        <f t="shared" si="19"/>
        <v>1.1332504896277011</v>
      </c>
      <c r="AX13">
        <f t="shared" si="21"/>
        <v>11.430819501393819</v>
      </c>
      <c r="AY13" s="5">
        <f t="shared" si="6"/>
        <v>1326.0242888085886</v>
      </c>
    </row>
    <row r="14" spans="1:67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 s="5">
        <f t="shared" si="7"/>
        <v>2.1188674035429025</v>
      </c>
      <c r="AD14" s="5">
        <f t="shared" si="8"/>
        <v>-3.4237928754237159</v>
      </c>
      <c r="AE14" s="4">
        <f t="shared" si="9"/>
        <v>12.439201033993605</v>
      </c>
      <c r="AF14" s="5">
        <f t="shared" si="1"/>
        <v>-7.3070384102308132</v>
      </c>
      <c r="AG14" s="3">
        <f t="shared" si="12"/>
        <v>-0.62058350174405508</v>
      </c>
      <c r="AH14" s="3">
        <f t="shared" si="12"/>
        <v>1.1877356217348929</v>
      </c>
      <c r="AI14" s="5">
        <f t="shared" si="13"/>
        <v>0.52249296088096253</v>
      </c>
      <c r="AJ14" s="5">
        <f t="shared" si="14"/>
        <v>0.27829925934750188</v>
      </c>
      <c r="AK14" s="5">
        <f t="shared" si="15"/>
        <v>0.38773218416860855</v>
      </c>
      <c r="AL14">
        <f t="shared" si="2"/>
        <v>872983.02084666665</v>
      </c>
      <c r="AM14">
        <f t="shared" si="3"/>
        <v>1207918.70438</v>
      </c>
      <c r="AN14" s="3">
        <f t="shared" si="16"/>
        <v>-0.653377953272399</v>
      </c>
      <c r="AO14">
        <f t="shared" si="4"/>
        <v>-0.343039367713462</v>
      </c>
      <c r="AP14" s="6">
        <v>62990</v>
      </c>
      <c r="AQ14" s="5">
        <f t="shared" si="17"/>
        <v>1.3836680388222149</v>
      </c>
      <c r="AR14" s="5">
        <f t="shared" si="10"/>
        <v>-6.6469983621455925E-2</v>
      </c>
      <c r="AS14" s="5">
        <f t="shared" si="5"/>
        <v>1.4182907930908981</v>
      </c>
      <c r="AT14">
        <f t="shared" si="11"/>
        <v>3.5681631101583244</v>
      </c>
      <c r="AU14" s="3">
        <f t="shared" si="18"/>
        <v>-0.26277731041115959</v>
      </c>
      <c r="AV14">
        <f t="shared" si="20"/>
        <v>-2.7965213274212521</v>
      </c>
      <c r="AW14" s="3">
        <f t="shared" si="19"/>
        <v>0.94422569081665964</v>
      </c>
      <c r="AX14">
        <f t="shared" si="21"/>
        <v>12.375045192210479</v>
      </c>
      <c r="AY14" s="5">
        <f t="shared" si="6"/>
        <v>1425.5549001553854</v>
      </c>
    </row>
    <row r="15" spans="1:67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 s="5">
        <f t="shared" si="7"/>
        <v>2.1275293393674088</v>
      </c>
      <c r="AD15" s="5">
        <f t="shared" si="8"/>
        <v>-4.780911561829484</v>
      </c>
      <c r="AE15" s="4">
        <f t="shared" si="9"/>
        <v>13.888967988420692</v>
      </c>
      <c r="AF15" s="5">
        <f t="shared" si="1"/>
        <v>-9.1556358462620757</v>
      </c>
      <c r="AG15" s="3">
        <f t="shared" si="12"/>
        <v>-1.357118686405768</v>
      </c>
      <c r="AH15" s="3">
        <f t="shared" si="12"/>
        <v>1.449766954427087</v>
      </c>
      <c r="AI15" s="5">
        <f t="shared" si="13"/>
        <v>0.93609437176202481</v>
      </c>
      <c r="AJ15" s="5">
        <f t="shared" si="14"/>
        <v>0.29045679482624015</v>
      </c>
      <c r="AK15" s="5">
        <f t="shared" si="15"/>
        <v>0.80253855866486712</v>
      </c>
      <c r="AL15">
        <f t="shared" si="2"/>
        <v>882841.3188433334</v>
      </c>
      <c r="AM15">
        <f t="shared" si="3"/>
        <v>1180897.7034100001</v>
      </c>
      <c r="AN15" s="3">
        <f t="shared" si="16"/>
        <v>-0.66079654733219884</v>
      </c>
      <c r="AO15">
        <f t="shared" si="4"/>
        <v>-0.36590729070267369</v>
      </c>
      <c r="AP15" s="6">
        <v>62990</v>
      </c>
      <c r="AQ15" s="5">
        <f t="shared" si="17"/>
        <v>1.3376103702952749</v>
      </c>
      <c r="AR15" s="5">
        <f t="shared" si="10"/>
        <v>-5.6801026245237009E-2</v>
      </c>
      <c r="AS15" s="5">
        <f t="shared" si="5"/>
        <v>1.4267547868519208</v>
      </c>
      <c r="AT15">
        <f t="shared" si="11"/>
        <v>3.4138932529304737</v>
      </c>
      <c r="AU15" s="3">
        <f t="shared" si="18"/>
        <v>-3.8449308360212486E-2</v>
      </c>
      <c r="AV15">
        <f t="shared" si="20"/>
        <v>-2.8349706357814646</v>
      </c>
      <c r="AW15" s="3">
        <f t="shared" si="19"/>
        <v>0.1323753103562752</v>
      </c>
      <c r="AX15">
        <f t="shared" si="21"/>
        <v>12.507420502566754</v>
      </c>
      <c r="AY15" s="5">
        <f t="shared" si="6"/>
        <v>1390.7012273019604</v>
      </c>
    </row>
    <row r="16" spans="1:67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 s="5">
        <f t="shared" si="7"/>
        <v>2.0614905146646674</v>
      </c>
      <c r="AD16" s="5">
        <f t="shared" si="8"/>
        <v>-5.9257189052384547</v>
      </c>
      <c r="AE16" s="4">
        <f t="shared" si="9"/>
        <v>15.290569338191263</v>
      </c>
      <c r="AF16" s="5">
        <f t="shared" si="1"/>
        <v>-10.865474994573788</v>
      </c>
      <c r="AG16" s="3">
        <f t="shared" si="12"/>
        <v>-1.1448073434089707</v>
      </c>
      <c r="AH16" s="3">
        <f t="shared" si="12"/>
        <v>1.401601349770571</v>
      </c>
      <c r="AI16" s="5">
        <f t="shared" si="13"/>
        <v>0.81678527464058515</v>
      </c>
      <c r="AJ16" s="5">
        <f t="shared" si="14"/>
        <v>0.31046726145566034</v>
      </c>
      <c r="AK16" s="5">
        <f t="shared" si="15"/>
        <v>0.67391325842643168</v>
      </c>
      <c r="AL16">
        <f t="shared" si="2"/>
        <v>809617.2979316666</v>
      </c>
      <c r="AM16">
        <f t="shared" si="3"/>
        <v>1006022.2265975</v>
      </c>
      <c r="AN16" s="3">
        <f t="shared" si="16"/>
        <v>-0.6731530854818828</v>
      </c>
      <c r="AO16">
        <f t="shared" si="4"/>
        <v>-0.42074805246510405</v>
      </c>
      <c r="AP16" s="6">
        <v>62990</v>
      </c>
      <c r="AQ16" s="5">
        <f t="shared" si="17"/>
        <v>1.242589837405389</v>
      </c>
      <c r="AR16" s="5">
        <f t="shared" si="10"/>
        <v>-4.9062774789068821E-2</v>
      </c>
      <c r="AS16" s="5">
        <f t="shared" si="5"/>
        <v>1.4438092414250847</v>
      </c>
      <c r="AT16">
        <f t="shared" si="11"/>
        <v>3.1211721609214726</v>
      </c>
      <c r="AU16" s="3">
        <f t="shared" si="18"/>
        <v>0.27754720893994744</v>
      </c>
      <c r="AV16">
        <f t="shared" si="20"/>
        <v>-2.5574234268415172</v>
      </c>
      <c r="AW16" s="3">
        <f t="shared" si="19"/>
        <v>-0.89396610656671649</v>
      </c>
      <c r="AX16">
        <f t="shared" si="21"/>
        <v>11.613454396000037</v>
      </c>
      <c r="AY16" s="5">
        <f t="shared" si="6"/>
        <v>1181.3090715573342</v>
      </c>
    </row>
    <row r="17" spans="1:51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 s="5">
        <f t="shared" si="7"/>
        <v>2.0337872691598444</v>
      </c>
      <c r="AD17" s="5">
        <f t="shared" si="8"/>
        <v>-7.4701725124797971</v>
      </c>
      <c r="AE17" s="4">
        <f t="shared" si="9"/>
        <v>16.815645384239986</v>
      </c>
      <c r="AF17" s="5">
        <f t="shared" si="1"/>
        <v>-12.938143728219952</v>
      </c>
      <c r="AG17" s="3">
        <f t="shared" si="12"/>
        <v>-1.5444536072413424</v>
      </c>
      <c r="AH17" s="3">
        <f t="shared" si="12"/>
        <v>1.5250760460487225</v>
      </c>
      <c r="AI17" s="5">
        <f t="shared" si="13"/>
        <v>1.0127059639044391</v>
      </c>
      <c r="AJ17" s="5">
        <f t="shared" si="14"/>
        <v>0.32421978354822667</v>
      </c>
      <c r="AK17" s="5">
        <f t="shared" si="15"/>
        <v>0.86583476862224251</v>
      </c>
      <c r="AL17">
        <f t="shared" si="2"/>
        <v>780207.06103233341</v>
      </c>
      <c r="AM17">
        <f t="shared" si="3"/>
        <v>938083.18646650005</v>
      </c>
      <c r="AN17" s="3">
        <f t="shared" si="16"/>
        <v>-0.68175247441183295</v>
      </c>
      <c r="AO17">
        <f t="shared" si="4"/>
        <v>-0.44561755205744158</v>
      </c>
      <c r="AP17" s="6">
        <v>62990</v>
      </c>
      <c r="AQ17" s="5">
        <f t="shared" si="17"/>
        <v>1.2023515721906852</v>
      </c>
      <c r="AR17" s="5">
        <f t="shared" si="10"/>
        <v>-4.2005363049182322E-2</v>
      </c>
      <c r="AS17" s="5">
        <f t="shared" si="5"/>
        <v>1.4548658322330144</v>
      </c>
      <c r="AT17">
        <f t="shared" si="11"/>
        <v>3.0065406899210845</v>
      </c>
      <c r="AU17" s="3">
        <f t="shared" si="18"/>
        <v>0.11158619804330325</v>
      </c>
      <c r="AV17">
        <f t="shared" si="20"/>
        <v>-2.4458372287982142</v>
      </c>
      <c r="AW17" s="3">
        <f t="shared" si="19"/>
        <v>-0.34416838115834836</v>
      </c>
      <c r="AX17">
        <f t="shared" si="21"/>
        <v>11.269286014841688</v>
      </c>
      <c r="AY17" s="5">
        <f t="shared" si="6"/>
        <v>1113.11345449385</v>
      </c>
    </row>
    <row r="18" spans="1:51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 s="5">
        <f t="shared" si="7"/>
        <v>1.9958235298477638</v>
      </c>
      <c r="AD18" s="5">
        <f t="shared" si="8"/>
        <v>-8.2791064478111487</v>
      </c>
      <c r="AE18" s="4">
        <f t="shared" si="9"/>
        <v>18.09725157922113</v>
      </c>
      <c r="AF18" s="5">
        <f t="shared" si="1"/>
        <v>-14.284694887913385</v>
      </c>
      <c r="AG18" s="3">
        <f t="shared" si="12"/>
        <v>-0.80893393533135161</v>
      </c>
      <c r="AH18" s="3">
        <f t="shared" si="12"/>
        <v>1.2816061949811441</v>
      </c>
      <c r="AI18" s="5">
        <f t="shared" si="13"/>
        <v>0.63118759764051635</v>
      </c>
      <c r="AJ18" s="5">
        <f t="shared" si="14"/>
        <v>0.33679951444171963</v>
      </c>
      <c r="AK18" s="5">
        <f t="shared" si="15"/>
        <v>0.47874515191389477</v>
      </c>
      <c r="AL18">
        <f t="shared" si="2"/>
        <v>741129.91105766676</v>
      </c>
      <c r="AM18">
        <f t="shared" si="3"/>
        <v>853260.32899850002</v>
      </c>
      <c r="AN18" s="3">
        <f t="shared" si="16"/>
        <v>-0.68969629751951456</v>
      </c>
      <c r="AO18">
        <f t="shared" si="4"/>
        <v>-0.48167166372409875</v>
      </c>
      <c r="AP18" s="6">
        <v>62990</v>
      </c>
      <c r="AQ18" s="5">
        <f t="shared" si="17"/>
        <v>1.1512965760359233</v>
      </c>
      <c r="AR18" s="5">
        <f t="shared" si="10"/>
        <v>-3.6934103679379125E-2</v>
      </c>
      <c r="AS18" s="5">
        <f t="shared" si="5"/>
        <v>1.4655083420472426</v>
      </c>
      <c r="AT18">
        <f t="shared" si="11"/>
        <v>2.8682768059691139</v>
      </c>
      <c r="AU18" s="3">
        <f t="shared" si="18"/>
        <v>0.14553111844823</v>
      </c>
      <c r="AV18">
        <f t="shared" si="20"/>
        <v>-2.3003061103499842</v>
      </c>
      <c r="AW18" s="3">
        <f t="shared" si="19"/>
        <v>-0.4321001432839448</v>
      </c>
      <c r="AX18">
        <f t="shared" si="21"/>
        <v>10.837185871557743</v>
      </c>
      <c r="AY18" s="5">
        <f t="shared" si="6"/>
        <v>1029.2702145734695</v>
      </c>
    </row>
    <row r="19" spans="1:51" x14ac:dyDescent="0.25">
      <c r="W19" s="5">
        <f>MIN(W2:W18)</f>
        <v>4.21834734761</v>
      </c>
    </row>
    <row r="20" spans="1:51" x14ac:dyDescent="0.25">
      <c r="W20" s="5"/>
    </row>
    <row r="49" spans="39:41" x14ac:dyDescent="0.25">
      <c r="AM49" t="s">
        <v>53</v>
      </c>
      <c r="AN49" t="s">
        <v>54</v>
      </c>
      <c r="AO49" t="s">
        <v>55</v>
      </c>
    </row>
    <row r="50" spans="39:41" x14ac:dyDescent="0.25">
      <c r="AM50">
        <f>53/232</f>
        <v>0.22844827586206898</v>
      </c>
      <c r="AN50">
        <v>2.2999999999999998</v>
      </c>
      <c r="AO50">
        <f>6.299*AM50^0.7055</f>
        <v>2.2227799004587805</v>
      </c>
    </row>
    <row r="51" spans="39:41" x14ac:dyDescent="0.25">
      <c r="AM51">
        <v>0.5</v>
      </c>
      <c r="AN51">
        <v>3.7</v>
      </c>
      <c r="AO51" s="5">
        <f t="shared" ref="AO51:AO55" si="22">6.299*AM51^0.7055</f>
        <v>3.862735281816283</v>
      </c>
    </row>
    <row r="52" spans="39:41" x14ac:dyDescent="0.25">
      <c r="AM52">
        <v>1</v>
      </c>
      <c r="AN52">
        <v>5.8</v>
      </c>
      <c r="AO52" s="5">
        <f t="shared" si="22"/>
        <v>6.2990000000000004</v>
      </c>
    </row>
    <row r="53" spans="39:41" x14ac:dyDescent="0.25">
      <c r="AM53">
        <v>2</v>
      </c>
      <c r="AN53">
        <v>10.6</v>
      </c>
      <c r="AO53" s="5">
        <f t="shared" si="22"/>
        <v>10.271840575454458</v>
      </c>
    </row>
    <row r="54" spans="39:41" x14ac:dyDescent="0.25">
      <c r="AM54">
        <v>3</v>
      </c>
      <c r="AN54">
        <v>13.6</v>
      </c>
      <c r="AO54" s="5">
        <f t="shared" si="22"/>
        <v>13.673530180418981</v>
      </c>
    </row>
    <row r="55" spans="39:41" x14ac:dyDescent="0.25">
      <c r="AM55" s="5">
        <v>4</v>
      </c>
      <c r="AN55" s="5">
        <v>16.7</v>
      </c>
      <c r="AO55" s="5">
        <f t="shared" si="22"/>
        <v>16.750390348873246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2016-03-24T15:32:27Z</dcterms:modified>
  <dc:language>en-US</dc:language>
</cp:coreProperties>
</file>