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600" windowHeight="11952" tabRatio="196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2" i="1"/>
  <c r="AP3" i="1" l="1"/>
  <c r="AE18" i="1" l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T18" i="1" l="1"/>
  <c r="AR18" i="1"/>
  <c r="AQ18" i="1"/>
  <c r="AP18" i="1"/>
  <c r="AN18" i="1"/>
  <c r="AM18" i="1"/>
  <c r="AL18" i="1"/>
  <c r="AK18" i="1"/>
  <c r="AJ18" i="1"/>
  <c r="AI18" i="1"/>
  <c r="AH18" i="1"/>
  <c r="AG18" i="1"/>
  <c r="AF18" i="1"/>
  <c r="AD18" i="1"/>
  <c r="AC18" i="1"/>
  <c r="AB18" i="1"/>
  <c r="AT17" i="1"/>
  <c r="AR17" i="1"/>
  <c r="AQ17" i="1"/>
  <c r="AP17" i="1"/>
  <c r="AN17" i="1"/>
  <c r="AM17" i="1"/>
  <c r="AL17" i="1"/>
  <c r="AK17" i="1"/>
  <c r="AJ17" i="1"/>
  <c r="AH17" i="1"/>
  <c r="AI17" i="1" s="1"/>
  <c r="AG17" i="1"/>
  <c r="AF17" i="1"/>
  <c r="AD17" i="1"/>
  <c r="AC17" i="1"/>
  <c r="AB17" i="1"/>
  <c r="AT16" i="1"/>
  <c r="AR16" i="1"/>
  <c r="AQ16" i="1"/>
  <c r="AP16" i="1"/>
  <c r="AN16" i="1"/>
  <c r="AM16" i="1"/>
  <c r="AL16" i="1"/>
  <c r="AK16" i="1"/>
  <c r="AJ16" i="1"/>
  <c r="AI16" i="1"/>
  <c r="AH16" i="1"/>
  <c r="AG16" i="1"/>
  <c r="AF16" i="1"/>
  <c r="AD16" i="1"/>
  <c r="AC16" i="1"/>
  <c r="AB16" i="1"/>
  <c r="AT15" i="1"/>
  <c r="AR15" i="1"/>
  <c r="AQ15" i="1"/>
  <c r="AP15" i="1"/>
  <c r="AN15" i="1"/>
  <c r="AM15" i="1"/>
  <c r="AL15" i="1"/>
  <c r="AK15" i="1"/>
  <c r="AJ15" i="1"/>
  <c r="AH15" i="1"/>
  <c r="AI15" i="1" s="1"/>
  <c r="AG15" i="1"/>
  <c r="AF15" i="1"/>
  <c r="AD15" i="1"/>
  <c r="AC15" i="1"/>
  <c r="AB15" i="1"/>
  <c r="AT14" i="1"/>
  <c r="AR14" i="1"/>
  <c r="AQ14" i="1"/>
  <c r="AP14" i="1"/>
  <c r="AN14" i="1"/>
  <c r="AM14" i="1"/>
  <c r="AL14" i="1"/>
  <c r="AK14" i="1"/>
  <c r="AJ14" i="1"/>
  <c r="AI14" i="1"/>
  <c r="AH14" i="1"/>
  <c r="AG14" i="1"/>
  <c r="AF14" i="1"/>
  <c r="AD14" i="1"/>
  <c r="AC14" i="1"/>
  <c r="AB14" i="1"/>
  <c r="AT13" i="1"/>
  <c r="AR13" i="1"/>
  <c r="AQ13" i="1"/>
  <c r="AP13" i="1"/>
  <c r="AN13" i="1"/>
  <c r="AM13" i="1"/>
  <c r="AL13" i="1"/>
  <c r="AK13" i="1"/>
  <c r="AJ13" i="1"/>
  <c r="AH13" i="1"/>
  <c r="AI13" i="1" s="1"/>
  <c r="AG13" i="1"/>
  <c r="AF13" i="1"/>
  <c r="AD13" i="1"/>
  <c r="AC13" i="1"/>
  <c r="AB13" i="1"/>
  <c r="AT12" i="1"/>
  <c r="AR12" i="1"/>
  <c r="AQ12" i="1"/>
  <c r="AP12" i="1"/>
  <c r="AN12" i="1"/>
  <c r="AM12" i="1"/>
  <c r="AL12" i="1"/>
  <c r="AK12" i="1"/>
  <c r="AJ12" i="1"/>
  <c r="AI12" i="1"/>
  <c r="AH12" i="1"/>
  <c r="AG12" i="1"/>
  <c r="AF12" i="1"/>
  <c r="AD12" i="1"/>
  <c r="AC12" i="1"/>
  <c r="AB12" i="1"/>
  <c r="AT11" i="1"/>
  <c r="AR11" i="1"/>
  <c r="AQ11" i="1"/>
  <c r="AP11" i="1"/>
  <c r="AN11" i="1"/>
  <c r="AM11" i="1"/>
  <c r="AL11" i="1"/>
  <c r="AK11" i="1"/>
  <c r="AJ11" i="1"/>
  <c r="AH11" i="1"/>
  <c r="AI11" i="1" s="1"/>
  <c r="AG11" i="1"/>
  <c r="AF11" i="1"/>
  <c r="AD11" i="1"/>
  <c r="AC11" i="1"/>
  <c r="AB11" i="1"/>
  <c r="BL10" i="1"/>
  <c r="BK10" i="1"/>
  <c r="AT10" i="1"/>
  <c r="AR10" i="1"/>
  <c r="AQ10" i="1"/>
  <c r="AP10" i="1"/>
  <c r="AN10" i="1"/>
  <c r="AM10" i="1"/>
  <c r="AL10" i="1"/>
  <c r="AK10" i="1"/>
  <c r="AJ10" i="1"/>
  <c r="AH10" i="1"/>
  <c r="AI10" i="1" s="1"/>
  <c r="AG10" i="1"/>
  <c r="AF10" i="1"/>
  <c r="AD10" i="1"/>
  <c r="AC10" i="1"/>
  <c r="AB10" i="1"/>
  <c r="AT9" i="1"/>
  <c r="AR9" i="1"/>
  <c r="AQ9" i="1"/>
  <c r="AP9" i="1"/>
  <c r="AN9" i="1"/>
  <c r="AM9" i="1"/>
  <c r="AL9" i="1"/>
  <c r="AK9" i="1"/>
  <c r="AJ9" i="1"/>
  <c r="AI9" i="1"/>
  <c r="AH9" i="1"/>
  <c r="AG9" i="1"/>
  <c r="AF9" i="1"/>
  <c r="AD9" i="1"/>
  <c r="AC9" i="1"/>
  <c r="AB9" i="1"/>
  <c r="AT8" i="1"/>
  <c r="AR8" i="1"/>
  <c r="AQ8" i="1"/>
  <c r="AP8" i="1"/>
  <c r="AN8" i="1"/>
  <c r="AM8" i="1"/>
  <c r="AL8" i="1"/>
  <c r="AK8" i="1"/>
  <c r="AJ8" i="1"/>
  <c r="AH8" i="1"/>
  <c r="AI8" i="1" s="1"/>
  <c r="AG8" i="1"/>
  <c r="AF8" i="1"/>
  <c r="AD8" i="1"/>
  <c r="AC8" i="1"/>
  <c r="AB8" i="1"/>
  <c r="AT7" i="1"/>
  <c r="AR7" i="1"/>
  <c r="AQ7" i="1"/>
  <c r="AP7" i="1"/>
  <c r="AN7" i="1"/>
  <c r="AM7" i="1"/>
  <c r="AL7" i="1"/>
  <c r="AK7" i="1"/>
  <c r="AJ7" i="1"/>
  <c r="AI7" i="1"/>
  <c r="AH7" i="1"/>
  <c r="AG7" i="1"/>
  <c r="AF7" i="1"/>
  <c r="AD7" i="1"/>
  <c r="AC7" i="1"/>
  <c r="AB7" i="1"/>
  <c r="AT6" i="1"/>
  <c r="AR6" i="1"/>
  <c r="AQ6" i="1"/>
  <c r="AP6" i="1"/>
  <c r="AN6" i="1"/>
  <c r="AM6" i="1"/>
  <c r="AL6" i="1"/>
  <c r="AK6" i="1"/>
  <c r="AJ6" i="1"/>
  <c r="AH6" i="1"/>
  <c r="AI6" i="1" s="1"/>
  <c r="AG6" i="1"/>
  <c r="AF6" i="1"/>
  <c r="AD6" i="1"/>
  <c r="AC6" i="1"/>
  <c r="AB6" i="1"/>
  <c r="AT5" i="1"/>
  <c r="AR5" i="1"/>
  <c r="AQ5" i="1"/>
  <c r="AP5" i="1"/>
  <c r="AN5" i="1"/>
  <c r="AM5" i="1"/>
  <c r="AL5" i="1"/>
  <c r="AK5" i="1"/>
  <c r="AJ5" i="1"/>
  <c r="AI5" i="1"/>
  <c r="AH5" i="1"/>
  <c r="AG5" i="1"/>
  <c r="AF5" i="1"/>
  <c r="AD5" i="1"/>
  <c r="AC5" i="1"/>
  <c r="AB5" i="1"/>
  <c r="AT4" i="1"/>
  <c r="AR4" i="1"/>
  <c r="AQ4" i="1"/>
  <c r="AP4" i="1"/>
  <c r="AN4" i="1"/>
  <c r="AM4" i="1"/>
  <c r="AL4" i="1"/>
  <c r="AK4" i="1"/>
  <c r="AJ4" i="1"/>
  <c r="AH4" i="1"/>
  <c r="AI4" i="1" s="1"/>
  <c r="AG4" i="1"/>
  <c r="AF4" i="1"/>
  <c r="AD4" i="1"/>
  <c r="AC4" i="1"/>
  <c r="AB4" i="1"/>
  <c r="AQ3" i="1"/>
  <c r="AL3" i="1"/>
  <c r="AK3" i="1"/>
  <c r="AJ3" i="1"/>
  <c r="AM3" i="1" s="1"/>
  <c r="AI3" i="1"/>
  <c r="AH3" i="1"/>
  <c r="AG3" i="1"/>
  <c r="AF3" i="1"/>
  <c r="AD3" i="1"/>
  <c r="AC3" i="1"/>
  <c r="AB3" i="1"/>
  <c r="AO2" i="1"/>
  <c r="AN2" i="1"/>
  <c r="AM2" i="1"/>
  <c r="AL2" i="1"/>
  <c r="AK2" i="1"/>
  <c r="AJ2" i="1"/>
  <c r="AF2" i="1"/>
  <c r="AD2" i="1"/>
  <c r="AC2" i="1"/>
  <c r="AB2" i="1"/>
  <c r="AN3" i="1" l="1"/>
  <c r="AT3" i="1" s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R3" i="1" l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</calcChain>
</file>

<file path=xl/sharedStrings.xml><?xml version="1.0" encoding="utf-8"?>
<sst xmlns="http://schemas.openxmlformats.org/spreadsheetml/2006/main" count="50" uniqueCount="50">
  <si>
    <t>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</si>
  <si>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</si>
  <si>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</si>
  <si>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</si>
  <si>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</si>
  <si>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</si>
  <si>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</si>
  <si>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</si>
  <si>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</si>
  <si>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</si>
  <si>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</si>
  <si>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</si>
  <si>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</si>
  <si>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</si>
  <si>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</si>
  <si>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</si>
  <si>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</si>
  <si>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</si>
  <si>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</si>
  <si>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</si>
  <si>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</si>
  <si>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</si>
  <si>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</si>
  <si>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</si>
  <si>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</si>
  <si>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</si>
  <si>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</si>
  <si>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</si>
  <si>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a</t>
    <phoneticPr fontId="1"/>
  </si>
  <si>
    <t>b</t>
    <phoneticPr fontId="1"/>
  </si>
  <si>
    <t>K_phi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</si>
  <si>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</si>
  <si>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</si>
  <si>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</si>
  <si>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</si>
  <si>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</si>
  <si>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</si>
  <si>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p</t>
    <phoneticPr fontId="1"/>
  </si>
  <si>
    <t>q</t>
    <phoneticPr fontId="1"/>
  </si>
  <si>
    <t>D/E</t>
    <phoneticPr fontId="1"/>
  </si>
  <si>
    <t>E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</si>
  <si>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</si>
  <si>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</si>
  <si>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</si>
  <si>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</si>
  <si>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dratio</t>
    <phoneticPr fontId="1"/>
  </si>
  <si>
    <t>K_p</t>
    <phoneticPr fontId="1"/>
  </si>
  <si>
    <t>dev/deq_pred</t>
    <phoneticPr fontId="1"/>
  </si>
  <si>
    <t>eq_pla</t>
    <phoneticPr fontId="1"/>
  </si>
  <si>
    <t>s_n_real_pred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</si>
</sst>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dq/dp vs dev/deq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421083595087163"/>
                  <c:y val="5.8528930281631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Sheet1!$AI$3:$AI$13</c:f>
              <c:numCache>
                <c:formatCode>General</c:formatCode>
                <c:ptCount val="11"/>
                <c:pt idx="0">
                  <c:v>-4.0531986387658183E-4</c:v>
                </c:pt>
                <c:pt idx="1">
                  <c:v>0.11042313036631435</c:v>
                </c:pt>
                <c:pt idx="2">
                  <c:v>0.17910603464910388</c:v>
                </c:pt>
                <c:pt idx="3">
                  <c:v>0.22751655014093566</c:v>
                </c:pt>
                <c:pt idx="4">
                  <c:v>0.24183756566398099</c:v>
                </c:pt>
                <c:pt idx="5">
                  <c:v>0.25667501498077061</c:v>
                </c:pt>
                <c:pt idx="6">
                  <c:v>0.31602274764371441</c:v>
                </c:pt>
                <c:pt idx="7">
                  <c:v>0.3001389802682104</c:v>
                </c:pt>
                <c:pt idx="8">
                  <c:v>0.32649669915249868</c:v>
                </c:pt>
                <c:pt idx="9">
                  <c:v>0.29229076923535063</c:v>
                </c:pt>
                <c:pt idx="10">
                  <c:v>0.32525266710154627</c:v>
                </c:pt>
              </c:numCache>
            </c:numRef>
          </c:xVal>
          <c:yVal>
            <c:numRef>
              <c:f>Sheet1!$AP$3:$AP$13</c:f>
              <c:numCache>
                <c:formatCode>General</c:formatCode>
                <c:ptCount val="11"/>
                <c:pt idx="0">
                  <c:v>1.8644455466584113</c:v>
                </c:pt>
                <c:pt idx="1">
                  <c:v>1.6909538739917969</c:v>
                </c:pt>
                <c:pt idx="2">
                  <c:v>1.6027555746450712</c:v>
                </c:pt>
                <c:pt idx="3">
                  <c:v>1.546856764002601</c:v>
                </c:pt>
                <c:pt idx="4">
                  <c:v>1.5065378630281099</c:v>
                </c:pt>
                <c:pt idx="5">
                  <c:v>1.4761673190222979</c:v>
                </c:pt>
                <c:pt idx="6">
                  <c:v>1.4520598634137434</c:v>
                </c:pt>
                <c:pt idx="7">
                  <c:v>1.4320845173354098</c:v>
                </c:pt>
                <c:pt idx="8">
                  <c:v>1.4156299198831406</c:v>
                </c:pt>
                <c:pt idx="9">
                  <c:v>1.4020191233857742</c:v>
                </c:pt>
                <c:pt idx="10">
                  <c:v>1.3905741223861088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61699117320771"/>
                  <c:y val="-8.3680235862001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[1]Sheet1!$AI$3:$AI$12</c:f>
              <c:numCache>
                <c:formatCode>General</c:formatCode>
                <c:ptCount val="10"/>
                <c:pt idx="0">
                  <c:v>6.0307752041131396E-2</c:v>
                </c:pt>
                <c:pt idx="1">
                  <c:v>0.11056994181734359</c:v>
                </c:pt>
                <c:pt idx="2">
                  <c:v>0.26922077481297862</c:v>
                </c:pt>
                <c:pt idx="3">
                  <c:v>0.23761623301763646</c:v>
                </c:pt>
                <c:pt idx="4">
                  <c:v>0.3569969996478331</c:v>
                </c:pt>
                <c:pt idx="5">
                  <c:v>0.37861265048389631</c:v>
                </c:pt>
                <c:pt idx="6">
                  <c:v>0.41690135743887979</c:v>
                </c:pt>
                <c:pt idx="7">
                  <c:v>0.42337505205884429</c:v>
                </c:pt>
                <c:pt idx="8">
                  <c:v>0.42690582723184634</c:v>
                </c:pt>
                <c:pt idx="9">
                  <c:v>0.45764120663698477</c:v>
                </c:pt>
              </c:numCache>
            </c:numRef>
          </c:xVal>
          <c:yVal>
            <c:numRef>
              <c:f>[1]Sheet1!$AP$3:$AP$12</c:f>
              <c:numCache>
                <c:formatCode>General</c:formatCode>
                <c:ptCount val="10"/>
                <c:pt idx="0">
                  <c:v>2.0090750205753558</c:v>
                </c:pt>
                <c:pt idx="1">
                  <c:v>1.8443558894483842</c:v>
                </c:pt>
                <c:pt idx="2">
                  <c:v>1.7322564764106896</c:v>
                </c:pt>
                <c:pt idx="3">
                  <c:v>1.6671504107658244</c:v>
                </c:pt>
                <c:pt idx="4">
                  <c:v>1.6235078267812537</c:v>
                </c:pt>
                <c:pt idx="5">
                  <c:v>1.5909360061713129</c:v>
                </c:pt>
                <c:pt idx="6">
                  <c:v>1.5660912330976451</c:v>
                </c:pt>
                <c:pt idx="7">
                  <c:v>1.5470482432552271</c:v>
                </c:pt>
                <c:pt idx="8">
                  <c:v>1.5317723436675272</c:v>
                </c:pt>
                <c:pt idx="9">
                  <c:v>1.518649905691144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074907880678256"/>
                  <c:y val="8.28782715633052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[2]Sheet1!$AI$4:$AI$17</c:f>
              <c:numCache>
                <c:formatCode>General</c:formatCode>
                <c:ptCount val="14"/>
                <c:pt idx="0">
                  <c:v>-3.9949657480682493E-2</c:v>
                </c:pt>
                <c:pt idx="1">
                  <c:v>8.989595444398725E-2</c:v>
                </c:pt>
                <c:pt idx="2">
                  <c:v>-3.476872129632444E-2</c:v>
                </c:pt>
                <c:pt idx="3">
                  <c:v>0.14933780525278545</c:v>
                </c:pt>
                <c:pt idx="4">
                  <c:v>-5.5808908093809888E-2</c:v>
                </c:pt>
                <c:pt idx="5">
                  <c:v>0.18074746754682885</c:v>
                </c:pt>
                <c:pt idx="6">
                  <c:v>9.2038022734601974E-2</c:v>
                </c:pt>
                <c:pt idx="7">
                  <c:v>0.11216478621072597</c:v>
                </c:pt>
                <c:pt idx="8">
                  <c:v>0.20371055901816537</c:v>
                </c:pt>
                <c:pt idx="9">
                  <c:v>0.15285673371290717</c:v>
                </c:pt>
                <c:pt idx="10">
                  <c:v>0.14247620585683451</c:v>
                </c:pt>
                <c:pt idx="11">
                  <c:v>0.13157315381758203</c:v>
                </c:pt>
                <c:pt idx="12">
                  <c:v>0.19648098167197897</c:v>
                </c:pt>
                <c:pt idx="13">
                  <c:v>0.1985097410602287</c:v>
                </c:pt>
              </c:numCache>
            </c:numRef>
          </c:xVal>
          <c:yVal>
            <c:numRef>
              <c:f>[2]Sheet1!$AP$4:$AP$17</c:f>
              <c:numCache>
                <c:formatCode>General</c:formatCode>
                <c:ptCount val="14"/>
                <c:pt idx="0">
                  <c:v>1.6356216271168877</c:v>
                </c:pt>
                <c:pt idx="1">
                  <c:v>1.5440124208187311</c:v>
                </c:pt>
                <c:pt idx="2">
                  <c:v>1.4846589622644111</c:v>
                </c:pt>
                <c:pt idx="3">
                  <c:v>1.4417039812757488</c:v>
                </c:pt>
                <c:pt idx="4">
                  <c:v>1.4090597034444348</c:v>
                </c:pt>
                <c:pt idx="5">
                  <c:v>1.3831153210120573</c:v>
                </c:pt>
                <c:pt idx="6">
                  <c:v>1.3618524601923803</c:v>
                </c:pt>
                <c:pt idx="7">
                  <c:v>1.3442472387769562</c:v>
                </c:pt>
                <c:pt idx="8">
                  <c:v>1.329224375110359</c:v>
                </c:pt>
                <c:pt idx="9">
                  <c:v>1.3161821183565607</c:v>
                </c:pt>
                <c:pt idx="10">
                  <c:v>1.3049630913246724</c:v>
                </c:pt>
                <c:pt idx="11">
                  <c:v>1.2951491902278758</c:v>
                </c:pt>
                <c:pt idx="12">
                  <c:v>1.2864551675378204</c:v>
                </c:pt>
                <c:pt idx="13">
                  <c:v>1.2788189027392434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590491795131881"/>
                  <c:y val="4.20317596131997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[3]Sheet1!$AI$3:$AI$12</c:f>
              <c:numCache>
                <c:formatCode>General</c:formatCode>
                <c:ptCount val="10"/>
                <c:pt idx="0">
                  <c:v>-6.6635216254626135E-3</c:v>
                </c:pt>
                <c:pt idx="1">
                  <c:v>0.15649101116211753</c:v>
                </c:pt>
                <c:pt idx="2">
                  <c:v>0.15661454046042708</c:v>
                </c:pt>
                <c:pt idx="3">
                  <c:v>0.35140776789751105</c:v>
                </c:pt>
                <c:pt idx="4">
                  <c:v>0.26156800693692328</c:v>
                </c:pt>
                <c:pt idx="5">
                  <c:v>0.37353713969442559</c:v>
                </c:pt>
                <c:pt idx="6">
                  <c:v>0.30169095029910487</c:v>
                </c:pt>
                <c:pt idx="7">
                  <c:v>0.39144160029959618</c:v>
                </c:pt>
                <c:pt idx="8">
                  <c:v>0.38220477674581477</c:v>
                </c:pt>
                <c:pt idx="9">
                  <c:v>0.32374408288279932</c:v>
                </c:pt>
              </c:numCache>
            </c:numRef>
          </c:xVal>
          <c:yVal>
            <c:numRef>
              <c:f>[3]Sheet1!$AP$3:$AP$12</c:f>
              <c:numCache>
                <c:formatCode>General</c:formatCode>
                <c:ptCount val="10"/>
                <c:pt idx="0">
                  <c:v>1.9053060830494941</c:v>
                </c:pt>
                <c:pt idx="1">
                  <c:v>1.7404396115775711</c:v>
                </c:pt>
                <c:pt idx="2">
                  <c:v>1.6531141584289157</c:v>
                </c:pt>
                <c:pt idx="3">
                  <c:v>1.5974582636996595</c:v>
                </c:pt>
                <c:pt idx="4">
                  <c:v>1.5583485062903495</c:v>
                </c:pt>
                <c:pt idx="5">
                  <c:v>1.5290331594502045</c:v>
                </c:pt>
                <c:pt idx="6">
                  <c:v>1.5056348650184768</c:v>
                </c:pt>
                <c:pt idx="7">
                  <c:v>1.4865801781327825</c:v>
                </c:pt>
                <c:pt idx="8">
                  <c:v>1.470995298159429</c:v>
                </c:pt>
                <c:pt idx="9">
                  <c:v>1.4584525263146098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736252990863342"/>
                  <c:y val="4.67400170288954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[4]Sheet1!$AI$4:$AI$16</c:f>
              <c:numCache>
                <c:formatCode>General</c:formatCode>
                <c:ptCount val="13"/>
                <c:pt idx="0">
                  <c:v>8.3015005034965755E-2</c:v>
                </c:pt>
                <c:pt idx="1">
                  <c:v>0.17449785739415904</c:v>
                </c:pt>
                <c:pt idx="2">
                  <c:v>-9.9946116066272628E-3</c:v>
                </c:pt>
                <c:pt idx="3">
                  <c:v>0.21082556610103395</c:v>
                </c:pt>
                <c:pt idx="4">
                  <c:v>9.7943294740211004E-2</c:v>
                </c:pt>
                <c:pt idx="5">
                  <c:v>0.23930015390931891</c:v>
                </c:pt>
                <c:pt idx="6">
                  <c:v>0.17471783095788221</c:v>
                </c:pt>
                <c:pt idx="7">
                  <c:v>0.16241946842004298</c:v>
                </c:pt>
                <c:pt idx="8">
                  <c:v>0.21886177874595444</c:v>
                </c:pt>
                <c:pt idx="9">
                  <c:v>0.23540252112042928</c:v>
                </c:pt>
                <c:pt idx="10">
                  <c:v>0.2473260992016566</c:v>
                </c:pt>
                <c:pt idx="11">
                  <c:v>0.20153214418525628</c:v>
                </c:pt>
                <c:pt idx="12">
                  <c:v>0.31828476154180729</c:v>
                </c:pt>
              </c:numCache>
            </c:numRef>
          </c:xVal>
          <c:yVal>
            <c:numRef>
              <c:f>[4]Sheet1!$AP$4:$AP$16</c:f>
              <c:numCache>
                <c:formatCode>General</c:formatCode>
                <c:ptCount val="13"/>
                <c:pt idx="0">
                  <c:v>1.6545991032687406</c:v>
                </c:pt>
                <c:pt idx="1">
                  <c:v>1.5643844234460931</c:v>
                </c:pt>
                <c:pt idx="2">
                  <c:v>1.5063561750312602</c:v>
                </c:pt>
                <c:pt idx="3">
                  <c:v>1.4641809111583908</c:v>
                </c:pt>
                <c:pt idx="4">
                  <c:v>1.4322228418598042</c:v>
                </c:pt>
                <c:pt idx="5">
                  <c:v>1.406955906635972</c:v>
                </c:pt>
                <c:pt idx="6">
                  <c:v>1.3862244629844778</c:v>
                </c:pt>
                <c:pt idx="7">
                  <c:v>1.3688997705380646</c:v>
                </c:pt>
                <c:pt idx="8">
                  <c:v>1.3542817906462632</c:v>
                </c:pt>
                <c:pt idx="9">
                  <c:v>1.3417561426741769</c:v>
                </c:pt>
                <c:pt idx="10">
                  <c:v>1.3310353500514012</c:v>
                </c:pt>
                <c:pt idx="11">
                  <c:v>1.321816061075151</c:v>
                </c:pt>
                <c:pt idx="12">
                  <c:v>1.3139888388488756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203399170085667E-2"/>
                  <c:y val="5.6131030385197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[5]Sheet1!$AI$4:$AI$18</c:f>
              <c:numCache>
                <c:formatCode>General</c:formatCode>
                <c:ptCount val="15"/>
                <c:pt idx="0">
                  <c:v>-9.4772453627418207E-2</c:v>
                </c:pt>
                <c:pt idx="1">
                  <c:v>9.6052177612149778E-2</c:v>
                </c:pt>
                <c:pt idx="2">
                  <c:v>-0.11104356459174929</c:v>
                </c:pt>
                <c:pt idx="3">
                  <c:v>9.9403977160791759E-2</c:v>
                </c:pt>
                <c:pt idx="4">
                  <c:v>-4.4478596617946779E-2</c:v>
                </c:pt>
                <c:pt idx="5">
                  <c:v>9.8676809350627046E-2</c:v>
                </c:pt>
                <c:pt idx="6">
                  <c:v>2.234104570380235E-2</c:v>
                </c:pt>
                <c:pt idx="7">
                  <c:v>5.1991074666765127E-2</c:v>
                </c:pt>
                <c:pt idx="8">
                  <c:v>0.13353088549501599</c:v>
                </c:pt>
                <c:pt idx="9">
                  <c:v>7.4986159603482455E-2</c:v>
                </c:pt>
                <c:pt idx="10">
                  <c:v>8.9448643477896425E-2</c:v>
                </c:pt>
                <c:pt idx="11">
                  <c:v>9.7083241975430057E-2</c:v>
                </c:pt>
                <c:pt idx="12">
                  <c:v>8.4489915278758612E-2</c:v>
                </c:pt>
                <c:pt idx="13">
                  <c:v>0.1538313279875651</c:v>
                </c:pt>
                <c:pt idx="14">
                  <c:v>0.11239256591151758</c:v>
                </c:pt>
              </c:numCache>
            </c:numRef>
          </c:xVal>
          <c:yVal>
            <c:numRef>
              <c:f>[5]Sheet1!$AP$4:$AP$18</c:f>
              <c:numCache>
                <c:formatCode>General</c:formatCode>
                <c:ptCount val="15"/>
                <c:pt idx="0">
                  <c:v>1.6235399819788612</c:v>
                </c:pt>
                <c:pt idx="1">
                  <c:v>1.530953324207476</c:v>
                </c:pt>
                <c:pt idx="2">
                  <c:v>1.4707244592370008</c:v>
                </c:pt>
                <c:pt idx="3">
                  <c:v>1.4273635832401048</c:v>
                </c:pt>
                <c:pt idx="4">
                  <c:v>1.3943094247322672</c:v>
                </c:pt>
                <c:pt idx="5">
                  <c:v>1.367903658004811</c:v>
                </c:pt>
                <c:pt idx="6">
                  <c:v>1.3462471260541777</c:v>
                </c:pt>
                <c:pt idx="7">
                  <c:v>1.3281775970539018</c:v>
                </c:pt>
                <c:pt idx="8">
                  <c:v>1.3128555638706789</c:v>
                </c:pt>
                <c:pt idx="9">
                  <c:v>1.299624236942982</c:v>
                </c:pt>
                <c:pt idx="10">
                  <c:v>1.2879526989524848</c:v>
                </c:pt>
                <c:pt idx="11">
                  <c:v>1.2777264128670414</c:v>
                </c:pt>
                <c:pt idx="12">
                  <c:v>1.2687561598004613</c:v>
                </c:pt>
                <c:pt idx="13">
                  <c:v>1.2607418217171571</c:v>
                </c:pt>
                <c:pt idx="14">
                  <c:v>1.2535900285927311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699424"/>
        <c:axId val="279699984"/>
      </c:scatterChart>
      <c:valAx>
        <c:axId val="2796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699984"/>
        <c:crosses val="autoZero"/>
        <c:crossBetween val="midCat"/>
      </c:valAx>
      <c:valAx>
        <c:axId val="279699984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6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e_Ta</a:t>
            </a:r>
            <a:r>
              <a:rPr lang="en-US" altLang="ja-JP" baseline="0"/>
              <a:t> vs e_Th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19640526362708"/>
                  <c:y val="0.2182621772398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Sheet1!$K$2:$K$13</c:f>
              <c:numCache>
                <c:formatCode>General</c:formatCode>
                <c:ptCount val="12"/>
                <c:pt idx="0">
                  <c:v>0</c:v>
                </c:pt>
                <c:pt idx="1">
                  <c:v>-7.51942975664E-3</c:v>
                </c:pt>
                <c:pt idx="2">
                  <c:v>0.10195335522100001</c:v>
                </c:pt>
                <c:pt idx="3">
                  <c:v>0.321316846893</c:v>
                </c:pt>
                <c:pt idx="4">
                  <c:v>0.62041354688799999</c:v>
                </c:pt>
                <c:pt idx="5">
                  <c:v>0.963064679433</c:v>
                </c:pt>
                <c:pt idx="6">
                  <c:v>1.33587099734</c:v>
                </c:pt>
                <c:pt idx="7">
                  <c:v>1.7397244898199999</c:v>
                </c:pt>
                <c:pt idx="8">
                  <c:v>2.1573836923299998</c:v>
                </c:pt>
                <c:pt idx="9">
                  <c:v>2.5934352487100001</c:v>
                </c:pt>
                <c:pt idx="10">
                  <c:v>3.0299051078599999</c:v>
                </c:pt>
                <c:pt idx="11">
                  <c:v>3.4661883416000001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0</c:v>
                </c:pt>
                <c:pt idx="1">
                  <c:v>0.17679806481300001</c:v>
                </c:pt>
                <c:pt idx="2">
                  <c:v>0.46986191804100003</c:v>
                </c:pt>
                <c:pt idx="3">
                  <c:v>0.82744041210599995</c:v>
                </c:pt>
                <c:pt idx="4">
                  <c:v>1.2301510820599999</c:v>
                </c:pt>
                <c:pt idx="5">
                  <c:v>1.6681360536800001</c:v>
                </c:pt>
                <c:pt idx="6">
                  <c:v>2.1401371655200001</c:v>
                </c:pt>
                <c:pt idx="7">
                  <c:v>2.6492466641000001</c:v>
                </c:pt>
                <c:pt idx="8">
                  <c:v>3.17482301621</c:v>
                </c:pt>
                <c:pt idx="9">
                  <c:v>3.71875997748</c:v>
                </c:pt>
                <c:pt idx="10">
                  <c:v>4.2748534901899999</c:v>
                </c:pt>
                <c:pt idx="11">
                  <c:v>4.8353355368699997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3318604960484789E-2"/>
                  <c:y val="-0.11783432338686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2.88955635048E-2</c:v>
                </c:pt>
                <c:pt idx="2">
                  <c:v>0.122034816881</c:v>
                </c:pt>
                <c:pt idx="3">
                  <c:v>0.375713181678</c:v>
                </c:pt>
                <c:pt idx="4">
                  <c:v>0.72701213389300001</c:v>
                </c:pt>
                <c:pt idx="5">
                  <c:v>1.1423282424500001</c:v>
                </c:pt>
                <c:pt idx="6">
                  <c:v>1.5978758454999999</c:v>
                </c:pt>
                <c:pt idx="7">
                  <c:v>2.07144989808</c:v>
                </c:pt>
                <c:pt idx="8">
                  <c:v>2.5706581653999998</c:v>
                </c:pt>
                <c:pt idx="9">
                  <c:v>3.0825401082799999</c:v>
                </c:pt>
                <c:pt idx="10">
                  <c:v>3.5997949326200001</c:v>
                </c:pt>
              </c:numCache>
            </c:numRef>
          </c:xVal>
          <c:yVal>
            <c:numRef>
              <c:f>[1]Sheet1!$I$2:$I$12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0.112944632931</c:v>
                </c:pt>
                <c:pt idx="2">
                  <c:v>0.46275155698999998</c:v>
                </c:pt>
                <c:pt idx="3">
                  <c:v>0.90095018846200003</c:v>
                </c:pt>
                <c:pt idx="4">
                  <c:v>1.3939363577599999</c:v>
                </c:pt>
                <c:pt idx="5">
                  <c:v>1.93615011175</c:v>
                </c:pt>
                <c:pt idx="6">
                  <c:v>2.5131670861900002</c:v>
                </c:pt>
                <c:pt idx="7">
                  <c:v>3.1286209441400001</c:v>
                </c:pt>
                <c:pt idx="8">
                  <c:v>3.7674422456699999</c:v>
                </c:pt>
                <c:pt idx="9">
                  <c:v>4.4114544909299997</c:v>
                </c:pt>
                <c:pt idx="10">
                  <c:v>5.0655207770899997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33702736320224E-2"/>
                  <c:y val="0.20392159400205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[2]Sheet1!$K$2:$K$17</c:f>
              <c:numCache>
                <c:formatCode>General</c:formatCode>
                <c:ptCount val="16"/>
                <c:pt idx="0">
                  <c:v>0</c:v>
                </c:pt>
                <c:pt idx="1">
                  <c:v>-2.0740151358399999E-2</c:v>
                </c:pt>
                <c:pt idx="2">
                  <c:v>3.9520735906500001E-2</c:v>
                </c:pt>
                <c:pt idx="3">
                  <c:v>0.16592598198299999</c:v>
                </c:pt>
                <c:pt idx="4">
                  <c:v>0.35042848165500001</c:v>
                </c:pt>
                <c:pt idx="5">
                  <c:v>0.590966665635</c:v>
                </c:pt>
                <c:pt idx="6">
                  <c:v>0.85752776775499995</c:v>
                </c:pt>
                <c:pt idx="7">
                  <c:v>1.1397547406299999</c:v>
                </c:pt>
                <c:pt idx="8">
                  <c:v>1.4577811923899999</c:v>
                </c:pt>
                <c:pt idx="9">
                  <c:v>1.7774310472599999</c:v>
                </c:pt>
                <c:pt idx="10">
                  <c:v>2.1165968069700001</c:v>
                </c:pt>
                <c:pt idx="11">
                  <c:v>2.4697892319800001</c:v>
                </c:pt>
                <c:pt idx="12">
                  <c:v>2.8259712619399999</c:v>
                </c:pt>
                <c:pt idx="13">
                  <c:v>3.1821360110899999</c:v>
                </c:pt>
                <c:pt idx="14">
                  <c:v>3.5402390813200002</c:v>
                </c:pt>
                <c:pt idx="15">
                  <c:v>3.9192197022299999</c:v>
                </c:pt>
              </c:numCache>
            </c:numRef>
          </c:xVal>
          <c:yVal>
            <c:numRef>
              <c:f>[2]Sheet1!$I$2:$I$17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9.8317337471399993E-2</c:v>
                </c:pt>
                <c:pt idx="2">
                  <c:v>0.28211436620300001</c:v>
                </c:pt>
                <c:pt idx="3">
                  <c:v>0.52362424531100005</c:v>
                </c:pt>
                <c:pt idx="4">
                  <c:v>0.79481777413499999</c:v>
                </c:pt>
                <c:pt idx="5">
                  <c:v>1.1025048987599999</c:v>
                </c:pt>
                <c:pt idx="6">
                  <c:v>1.43364573688</c:v>
                </c:pt>
                <c:pt idx="7">
                  <c:v>1.79097357482</c:v>
                </c:pt>
                <c:pt idx="8">
                  <c:v>2.17786333454</c:v>
                </c:pt>
                <c:pt idx="9">
                  <c:v>2.5841536164400001</c:v>
                </c:pt>
                <c:pt idx="10">
                  <c:v>3.0060361039700001</c:v>
                </c:pt>
                <c:pt idx="11">
                  <c:v>3.4383422972100002</c:v>
                </c:pt>
                <c:pt idx="12">
                  <c:v>3.8837859605</c:v>
                </c:pt>
                <c:pt idx="13">
                  <c:v>4.3316005647900004</c:v>
                </c:pt>
                <c:pt idx="14">
                  <c:v>4.7980541774300001</c:v>
                </c:pt>
                <c:pt idx="15">
                  <c:v>5.27231004181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27192045217032"/>
                  <c:y val="0.36731906037341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9.4467804428999998E-3</c:v>
                </c:pt>
                <c:pt idx="2">
                  <c:v>0.14322042447200001</c:v>
                </c:pt>
                <c:pt idx="3">
                  <c:v>0.41777704494700002</c:v>
                </c:pt>
                <c:pt idx="4">
                  <c:v>0.75828817383000002</c:v>
                </c:pt>
                <c:pt idx="5">
                  <c:v>1.16062989986</c:v>
                </c:pt>
                <c:pt idx="6">
                  <c:v>1.5857393553400001</c:v>
                </c:pt>
                <c:pt idx="7">
                  <c:v>2.0298303123400001</c:v>
                </c:pt>
                <c:pt idx="8">
                  <c:v>2.4888451918499999</c:v>
                </c:pt>
                <c:pt idx="9">
                  <c:v>2.9687619056200001</c:v>
                </c:pt>
                <c:pt idx="10">
                  <c:v>3.4387139983699999</c:v>
                </c:pt>
              </c:numCache>
            </c:numRef>
          </c:xVal>
          <c:yVal>
            <c:numRef>
              <c:f>[3]Sheet1!$I$2:$I$12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0.22966111401600001</c:v>
                </c:pt>
                <c:pt idx="2">
                  <c:v>0.57928592958299996</c:v>
                </c:pt>
                <c:pt idx="3">
                  <c:v>0.99229709529499999</c:v>
                </c:pt>
                <c:pt idx="4">
                  <c:v>1.4506563371700001</c:v>
                </c:pt>
                <c:pt idx="5">
                  <c:v>1.95742026052</c:v>
                </c:pt>
                <c:pt idx="6">
                  <c:v>2.4933381966599999</c:v>
                </c:pt>
                <c:pt idx="7">
                  <c:v>3.0592847291799998</c:v>
                </c:pt>
                <c:pt idx="8">
                  <c:v>3.6476228993699999</c:v>
                </c:pt>
                <c:pt idx="9">
                  <c:v>4.2438198246400001</c:v>
                </c:pt>
                <c:pt idx="10">
                  <c:v>4.8478790500200004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61759482699398"/>
                  <c:y val="2.0047204372246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[4]Sheet1!$K$2:$K$16</c:f>
              <c:numCache>
                <c:formatCode>General</c:formatCode>
                <c:ptCount val="15"/>
                <c:pt idx="0">
                  <c:v>0</c:v>
                </c:pt>
                <c:pt idx="1">
                  <c:v>-1.7004943879199999E-2</c:v>
                </c:pt>
                <c:pt idx="2">
                  <c:v>5.8748082593499999E-2</c:v>
                </c:pt>
                <c:pt idx="3">
                  <c:v>0.21827641373000001</c:v>
                </c:pt>
                <c:pt idx="4">
                  <c:v>0.439358354141</c:v>
                </c:pt>
                <c:pt idx="5">
                  <c:v>0.71236986625599996</c:v>
                </c:pt>
                <c:pt idx="6">
                  <c:v>1.02560466304</c:v>
                </c:pt>
                <c:pt idx="7">
                  <c:v>1.3584595960300001</c:v>
                </c:pt>
                <c:pt idx="8">
                  <c:v>1.70791370329</c:v>
                </c:pt>
                <c:pt idx="9">
                  <c:v>2.08007815151</c:v>
                </c:pt>
                <c:pt idx="10">
                  <c:v>2.4642597031000002</c:v>
                </c:pt>
                <c:pt idx="11">
                  <c:v>2.85352923054</c:v>
                </c:pt>
                <c:pt idx="12">
                  <c:v>3.2537295853499999</c:v>
                </c:pt>
                <c:pt idx="13">
                  <c:v>3.6424913349599999</c:v>
                </c:pt>
                <c:pt idx="14">
                  <c:v>4.0559233585000003</c:v>
                </c:pt>
              </c:numCache>
            </c:numRef>
          </c:xVal>
          <c:yVal>
            <c:numRef>
              <c:f>[4]Sheet1!$I$2:$I$16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0.12387715243</c:v>
                </c:pt>
                <c:pt idx="2">
                  <c:v>0.34385982176300001</c:v>
                </c:pt>
                <c:pt idx="3">
                  <c:v>0.629120405918</c:v>
                </c:pt>
                <c:pt idx="4">
                  <c:v>0.94861554440600004</c:v>
                </c:pt>
                <c:pt idx="5">
                  <c:v>1.3004732963500001</c:v>
                </c:pt>
                <c:pt idx="6">
                  <c:v>1.68418123745</c:v>
                </c:pt>
                <c:pt idx="7">
                  <c:v>2.1007089363200002</c:v>
                </c:pt>
                <c:pt idx="8">
                  <c:v>2.53897312955</c:v>
                </c:pt>
                <c:pt idx="9">
                  <c:v>2.9987061994799999</c:v>
                </c:pt>
                <c:pt idx="10">
                  <c:v>3.4737672218200002</c:v>
                </c:pt>
                <c:pt idx="11">
                  <c:v>3.9608611899100001</c:v>
                </c:pt>
                <c:pt idx="12">
                  <c:v>4.4556120212800003</c:v>
                </c:pt>
                <c:pt idx="13">
                  <c:v>4.95601432524</c:v>
                </c:pt>
                <c:pt idx="14">
                  <c:v>5.4701829599599998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0615873025154"/>
                  <c:y val="7.450807844862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[5]Sheet1!$K$2:$K$18</c:f>
              <c:numCache>
                <c:formatCode>General</c:formatCode>
                <c:ptCount val="17"/>
                <c:pt idx="0">
                  <c:v>0</c:v>
                </c:pt>
                <c:pt idx="1">
                  <c:v>-2.4675457451700002E-2</c:v>
                </c:pt>
                <c:pt idx="2">
                  <c:v>2.7057212661500001E-2</c:v>
                </c:pt>
                <c:pt idx="3">
                  <c:v>0.129366424945</c:v>
                </c:pt>
                <c:pt idx="4">
                  <c:v>0.29941966411799997</c:v>
                </c:pt>
                <c:pt idx="5">
                  <c:v>0.50536559137500003</c:v>
                </c:pt>
                <c:pt idx="6">
                  <c:v>0.73201129560900002</c:v>
                </c:pt>
                <c:pt idx="7">
                  <c:v>0.99439447343200005</c:v>
                </c:pt>
                <c:pt idx="8">
                  <c:v>1.2792937821599999</c:v>
                </c:pt>
                <c:pt idx="9">
                  <c:v>1.55929376428</c:v>
                </c:pt>
                <c:pt idx="10">
                  <c:v>1.8625722302700001</c:v>
                </c:pt>
                <c:pt idx="11">
                  <c:v>2.1953022799599999</c:v>
                </c:pt>
                <c:pt idx="12">
                  <c:v>2.5171695794</c:v>
                </c:pt>
                <c:pt idx="13">
                  <c:v>2.84697140352</c:v>
                </c:pt>
                <c:pt idx="14">
                  <c:v>3.1817597225799998</c:v>
                </c:pt>
                <c:pt idx="15">
                  <c:v>3.5386834283500002</c:v>
                </c:pt>
                <c:pt idx="16">
                  <c:v>3.9055856877299999</c:v>
                </c:pt>
              </c:numCache>
            </c:numRef>
          </c:xVal>
          <c:yVal>
            <c:numRef>
              <c:f>[5]Sheet1!$I$2:$I$18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8.1665993608400003E-2</c:v>
                </c:pt>
                <c:pt idx="2">
                  <c:v>0.24055043375900001</c:v>
                </c:pt>
                <c:pt idx="3">
                  <c:v>0.45026113872899998</c:v>
                </c:pt>
                <c:pt idx="4">
                  <c:v>0.69094120819600002</c:v>
                </c:pt>
                <c:pt idx="5">
                  <c:v>0.961625825775</c:v>
                </c:pt>
                <c:pt idx="6">
                  <c:v>1.2603437183699999</c:v>
                </c:pt>
                <c:pt idx="7">
                  <c:v>1.5787492599399999</c:v>
                </c:pt>
                <c:pt idx="8">
                  <c:v>1.9256355833800001</c:v>
                </c:pt>
                <c:pt idx="9">
                  <c:v>2.2936254151700002</c:v>
                </c:pt>
                <c:pt idx="10">
                  <c:v>2.6778499780899998</c:v>
                </c:pt>
                <c:pt idx="11">
                  <c:v>3.0782831081099999</c:v>
                </c:pt>
                <c:pt idx="12">
                  <c:v>3.4892482345700002</c:v>
                </c:pt>
                <c:pt idx="13">
                  <c:v>3.9090794414999999</c:v>
                </c:pt>
                <c:pt idx="14">
                  <c:v>4.3375086706400001</c:v>
                </c:pt>
                <c:pt idx="15">
                  <c:v>4.7764131077099998</c:v>
                </c:pt>
                <c:pt idx="16">
                  <c:v>5.2260816828100003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55616"/>
        <c:axId val="299656176"/>
      </c:scatterChart>
      <c:valAx>
        <c:axId val="29965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656176"/>
        <c:crosses val="autoZero"/>
        <c:crossBetween val="midCat"/>
      </c:valAx>
      <c:valAx>
        <c:axId val="2996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65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e_Ta vs e_Tv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19640526362708"/>
                  <c:y val="0.2182621772398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Sheet1!$I$2:$I$13</c:f>
              <c:numCache>
                <c:formatCode>General</c:formatCode>
                <c:ptCount val="12"/>
                <c:pt idx="0">
                  <c:v>0</c:v>
                </c:pt>
                <c:pt idx="1">
                  <c:v>0.17679806481300001</c:v>
                </c:pt>
                <c:pt idx="2">
                  <c:v>0.46986191804100003</c:v>
                </c:pt>
                <c:pt idx="3">
                  <c:v>0.82744041210599995</c:v>
                </c:pt>
                <c:pt idx="4">
                  <c:v>1.2301510820599999</c:v>
                </c:pt>
                <c:pt idx="5">
                  <c:v>1.6681360536800001</c:v>
                </c:pt>
                <c:pt idx="6">
                  <c:v>2.1401371655200001</c:v>
                </c:pt>
                <c:pt idx="7">
                  <c:v>2.6492466641000001</c:v>
                </c:pt>
                <c:pt idx="8">
                  <c:v>3.17482301621</c:v>
                </c:pt>
                <c:pt idx="9">
                  <c:v>3.71875997748</c:v>
                </c:pt>
                <c:pt idx="10">
                  <c:v>4.2748534901899999</c:v>
                </c:pt>
                <c:pt idx="11">
                  <c:v>4.8353355368699997</c:v>
                </c:pt>
              </c:numCache>
            </c:numRef>
          </c:xVal>
          <c:yVal>
            <c:numRef>
              <c:f>Sheet1!$M$2:$M$13</c:f>
              <c:numCache>
                <c:formatCode>General</c:formatCode>
                <c:ptCount val="12"/>
                <c:pt idx="0">
                  <c:v>0</c:v>
                </c:pt>
                <c:pt idx="1">
                  <c:v>-0.18278724329400001</c:v>
                </c:pt>
                <c:pt idx="2">
                  <c:v>-0.137014171622</c:v>
                </c:pt>
                <c:pt idx="3">
                  <c:v>-9.9353481369999996E-2</c:v>
                </c:pt>
                <c:pt idx="4">
                  <c:v>-3.9132667046799997E-2</c:v>
                </c:pt>
                <c:pt idx="5">
                  <c:v>2.46058959109E-2</c:v>
                </c:pt>
                <c:pt idx="6">
                  <c:v>0.12786550727099999</c:v>
                </c:pt>
                <c:pt idx="7">
                  <c:v>0.24123689519399999</c:v>
                </c:pt>
                <c:pt idx="8">
                  <c:v>0.37897965477599999</c:v>
                </c:pt>
                <c:pt idx="9">
                  <c:v>0.52467660267000005</c:v>
                </c:pt>
                <c:pt idx="10">
                  <c:v>0.66333809320600001</c:v>
                </c:pt>
                <c:pt idx="11">
                  <c:v>0.82244170528500005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750446893813931E-2"/>
                  <c:y val="-0.13289351535550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0.112944632931</c:v>
                </c:pt>
                <c:pt idx="2">
                  <c:v>0.46275155698999998</c:v>
                </c:pt>
                <c:pt idx="3">
                  <c:v>0.90095018846200003</c:v>
                </c:pt>
                <c:pt idx="4">
                  <c:v>1.3939363577599999</c:v>
                </c:pt>
                <c:pt idx="5">
                  <c:v>1.93615011175</c:v>
                </c:pt>
                <c:pt idx="6">
                  <c:v>2.5131670861900002</c:v>
                </c:pt>
                <c:pt idx="7">
                  <c:v>3.1286209441400001</c:v>
                </c:pt>
                <c:pt idx="8">
                  <c:v>3.7674422456699999</c:v>
                </c:pt>
                <c:pt idx="9">
                  <c:v>4.4114544909299997</c:v>
                </c:pt>
                <c:pt idx="10">
                  <c:v>5.0655207770899997</c:v>
                </c:pt>
              </c:numCache>
            </c:numRef>
          </c:xVal>
          <c:yVal>
            <c:numRef>
              <c:f>[1]Sheet1!$M$2:$M$12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6.5848467770900004E-2</c:v>
                </c:pt>
                <c:pt idx="2">
                  <c:v>3.02479383603E-2</c:v>
                </c:pt>
                <c:pt idx="3">
                  <c:v>3.9362677192599997E-2</c:v>
                </c:pt>
                <c:pt idx="4">
                  <c:v>6.09566768358E-2</c:v>
                </c:pt>
                <c:pt idx="5">
                  <c:v>0.101427345163</c:v>
                </c:pt>
                <c:pt idx="6">
                  <c:v>0.15789478925600001</c:v>
                </c:pt>
                <c:pt idx="7">
                  <c:v>0.22742787231600001</c:v>
                </c:pt>
                <c:pt idx="8">
                  <c:v>0.31685360629999998</c:v>
                </c:pt>
                <c:pt idx="9">
                  <c:v>0.41901386175900002</c:v>
                </c:pt>
                <c:pt idx="10">
                  <c:v>0.52421283679200004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33702736320224E-2"/>
                  <c:y val="0.20392159400205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9.8317337471399993E-2</c:v>
                </c:pt>
                <c:pt idx="2">
                  <c:v>0.28211436620300001</c:v>
                </c:pt>
                <c:pt idx="3">
                  <c:v>0.52362424531100005</c:v>
                </c:pt>
                <c:pt idx="4">
                  <c:v>0.79481777413499999</c:v>
                </c:pt>
                <c:pt idx="5">
                  <c:v>1.1025048987599999</c:v>
                </c:pt>
                <c:pt idx="6">
                  <c:v>1.43364573688</c:v>
                </c:pt>
                <c:pt idx="7">
                  <c:v>1.79097357482</c:v>
                </c:pt>
                <c:pt idx="8">
                  <c:v>2.17786333454</c:v>
                </c:pt>
                <c:pt idx="9">
                  <c:v>2.5841536164400001</c:v>
                </c:pt>
                <c:pt idx="10">
                  <c:v>3.0060361039700001</c:v>
                </c:pt>
                <c:pt idx="11">
                  <c:v>3.4383422972100002</c:v>
                </c:pt>
                <c:pt idx="12">
                  <c:v>3.8837859605</c:v>
                </c:pt>
                <c:pt idx="13">
                  <c:v>4.3316005647900004</c:v>
                </c:pt>
                <c:pt idx="14">
                  <c:v>4.7980541774300001</c:v>
                </c:pt>
                <c:pt idx="15">
                  <c:v>5.27231004181</c:v>
                </c:pt>
              </c:numCache>
            </c:numRef>
          </c:xVal>
          <c:yVal>
            <c:numRef>
              <c:f>[2]Sheet1!$M$2:$M$17</c:f>
              <c:numCache>
                <c:formatCode>General</c:formatCode>
                <c:ptCount val="16"/>
                <c:pt idx="0">
                  <c:v>0</c:v>
                </c:pt>
                <c:pt idx="1">
                  <c:v>-0.17662569046599999</c:v>
                </c:pt>
                <c:pt idx="2">
                  <c:v>-0.16667539188300001</c:v>
                </c:pt>
                <c:pt idx="3">
                  <c:v>-0.148336451289</c:v>
                </c:pt>
                <c:pt idx="4">
                  <c:v>-0.123128385194</c:v>
                </c:pt>
                <c:pt idx="5">
                  <c:v>-7.8269896071000003E-2</c:v>
                </c:pt>
                <c:pt idx="6">
                  <c:v>9.9847637295599999E-3</c:v>
                </c:pt>
                <c:pt idx="7">
                  <c:v>0.11247825017800001</c:v>
                </c:pt>
                <c:pt idx="8">
                  <c:v>0.22259340647600001</c:v>
                </c:pt>
                <c:pt idx="9">
                  <c:v>0.34304884460000001</c:v>
                </c:pt>
                <c:pt idx="10">
                  <c:v>0.47367314709000002</c:v>
                </c:pt>
                <c:pt idx="11">
                  <c:v>0.64496488439199995</c:v>
                </c:pt>
                <c:pt idx="12">
                  <c:v>0.80850408768199999</c:v>
                </c:pt>
                <c:pt idx="13">
                  <c:v>0.969511239001</c:v>
                </c:pt>
                <c:pt idx="14">
                  <c:v>1.1483404232200001</c:v>
                </c:pt>
                <c:pt idx="15">
                  <c:v>1.33766672672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27192045217032"/>
                  <c:y val="0.37047210842770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0.22966111401600001</c:v>
                </c:pt>
                <c:pt idx="2">
                  <c:v>0.57928592958299996</c:v>
                </c:pt>
                <c:pt idx="3">
                  <c:v>0.99229709529499999</c:v>
                </c:pt>
                <c:pt idx="4">
                  <c:v>1.4506563371700001</c:v>
                </c:pt>
                <c:pt idx="5">
                  <c:v>1.95742026052</c:v>
                </c:pt>
                <c:pt idx="6">
                  <c:v>2.4933381966599999</c:v>
                </c:pt>
                <c:pt idx="7">
                  <c:v>3.0592847291799998</c:v>
                </c:pt>
                <c:pt idx="8">
                  <c:v>3.6476228993699999</c:v>
                </c:pt>
                <c:pt idx="9">
                  <c:v>4.2438198246400001</c:v>
                </c:pt>
                <c:pt idx="10">
                  <c:v>4.8478790500200004</c:v>
                </c:pt>
              </c:numCache>
            </c:numRef>
          </c:xVal>
          <c:yVal>
            <c:numRef>
              <c:f>[3]Sheet1!$M$2:$M$12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-0.165464503634</c:v>
                </c:pt>
                <c:pt idx="2">
                  <c:v>-0.11339904918599999</c:v>
                </c:pt>
                <c:pt idx="3">
                  <c:v>-7.3105874440700006E-2</c:v>
                </c:pt>
                <c:pt idx="4">
                  <c:v>-2.5593465599700001E-2</c:v>
                </c:pt>
                <c:pt idx="5">
                  <c:v>3.0582789242399998E-2</c:v>
                </c:pt>
                <c:pt idx="6">
                  <c:v>0.13740715989300001</c:v>
                </c:pt>
                <c:pt idx="7">
                  <c:v>0.23810092375700001</c:v>
                </c:pt>
                <c:pt idx="8">
                  <c:v>0.36490219552499997</c:v>
                </c:pt>
                <c:pt idx="9">
                  <c:v>0.46856926151799999</c:v>
                </c:pt>
                <c:pt idx="10">
                  <c:v>0.62194967495800002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61759482699398"/>
                  <c:y val="2.0047204372246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0.12387715243</c:v>
                </c:pt>
                <c:pt idx="2">
                  <c:v>0.34385982176300001</c:v>
                </c:pt>
                <c:pt idx="3">
                  <c:v>0.629120405918</c:v>
                </c:pt>
                <c:pt idx="4">
                  <c:v>0.94861554440600004</c:v>
                </c:pt>
                <c:pt idx="5">
                  <c:v>1.3004732963500001</c:v>
                </c:pt>
                <c:pt idx="6">
                  <c:v>1.68418123745</c:v>
                </c:pt>
                <c:pt idx="7">
                  <c:v>2.1007089363200002</c:v>
                </c:pt>
                <c:pt idx="8">
                  <c:v>2.53897312955</c:v>
                </c:pt>
                <c:pt idx="9">
                  <c:v>2.9987061994799999</c:v>
                </c:pt>
                <c:pt idx="10">
                  <c:v>3.4737672218200002</c:v>
                </c:pt>
                <c:pt idx="11">
                  <c:v>3.9608611899100001</c:v>
                </c:pt>
                <c:pt idx="12">
                  <c:v>4.4556120212800003</c:v>
                </c:pt>
                <c:pt idx="13">
                  <c:v>4.95601432524</c:v>
                </c:pt>
                <c:pt idx="14">
                  <c:v>5.4701829599599998</c:v>
                </c:pt>
              </c:numCache>
            </c:numRef>
          </c:xVal>
          <c:yVal>
            <c:numRef>
              <c:f>[4]Sheet1!$M$2:$M$16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-0.183104710921</c:v>
                </c:pt>
                <c:pt idx="2">
                  <c:v>-0.15639674848099999</c:v>
                </c:pt>
                <c:pt idx="3">
                  <c:v>-0.131301899098</c:v>
                </c:pt>
                <c:pt idx="4">
                  <c:v>-8.8933488966599999E-2</c:v>
                </c:pt>
                <c:pt idx="5">
                  <c:v>-8.7249314968500004E-3</c:v>
                </c:pt>
                <c:pt idx="6">
                  <c:v>7.6454647829700004E-2</c:v>
                </c:pt>
                <c:pt idx="7">
                  <c:v>0.17321437800700001</c:v>
                </c:pt>
                <c:pt idx="8">
                  <c:v>0.293746131834</c:v>
                </c:pt>
                <c:pt idx="9">
                  <c:v>0.44065184642100003</c:v>
                </c:pt>
                <c:pt idx="10">
                  <c:v>0.58197310244099998</c:v>
                </c:pt>
                <c:pt idx="11">
                  <c:v>0.73022793860099999</c:v>
                </c:pt>
                <c:pt idx="12">
                  <c:v>0.90762858516800005</c:v>
                </c:pt>
                <c:pt idx="13">
                  <c:v>1.09031226952</c:v>
                </c:pt>
                <c:pt idx="14">
                  <c:v>1.2612146468000001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0615873025154"/>
                  <c:y val="7.450807844862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8.1665993608400003E-2</c:v>
                </c:pt>
                <c:pt idx="2">
                  <c:v>0.24055043375900001</c:v>
                </c:pt>
                <c:pt idx="3">
                  <c:v>0.45026113872899998</c:v>
                </c:pt>
                <c:pt idx="4">
                  <c:v>0.69094120819600002</c:v>
                </c:pt>
                <c:pt idx="5">
                  <c:v>0.961625825775</c:v>
                </c:pt>
                <c:pt idx="6">
                  <c:v>1.2603437183699999</c:v>
                </c:pt>
                <c:pt idx="7">
                  <c:v>1.5787492599399999</c:v>
                </c:pt>
                <c:pt idx="8">
                  <c:v>1.9256355833800001</c:v>
                </c:pt>
                <c:pt idx="9">
                  <c:v>2.2936254151700002</c:v>
                </c:pt>
                <c:pt idx="10">
                  <c:v>2.6778499780899998</c:v>
                </c:pt>
                <c:pt idx="11">
                  <c:v>3.0782831081099999</c:v>
                </c:pt>
                <c:pt idx="12">
                  <c:v>3.4892482345700002</c:v>
                </c:pt>
                <c:pt idx="13">
                  <c:v>3.9090794414999999</c:v>
                </c:pt>
                <c:pt idx="14">
                  <c:v>4.3375086706400001</c:v>
                </c:pt>
                <c:pt idx="15">
                  <c:v>4.7764131077099998</c:v>
                </c:pt>
                <c:pt idx="16">
                  <c:v>5.2260816828100003</c:v>
                </c:pt>
              </c:numCache>
            </c:numRef>
          </c:xVal>
          <c:yVal>
            <c:numRef>
              <c:f>[5]Sheet1!$M$2:$M$18</c:f>
              <c:numCache>
                <c:formatCode>General</c:formatCode>
                <c:ptCount val="17"/>
                <c:pt idx="0">
                  <c:v>0</c:v>
                </c:pt>
                <c:pt idx="1">
                  <c:v>-0.16975877487999999</c:v>
                </c:pt>
                <c:pt idx="2">
                  <c:v>-0.17046216753400001</c:v>
                </c:pt>
                <c:pt idx="3">
                  <c:v>-0.14791625707600001</c:v>
                </c:pt>
                <c:pt idx="4">
                  <c:v>-0.13921555238700001</c:v>
                </c:pt>
                <c:pt idx="5">
                  <c:v>-9.1703472768000005E-2</c:v>
                </c:pt>
                <c:pt idx="6">
                  <c:v>-3.4166949028599999E-2</c:v>
                </c:pt>
                <c:pt idx="7">
                  <c:v>7.9814074845900002E-2</c:v>
                </c:pt>
                <c:pt idx="8">
                  <c:v>0.18195188095699999</c:v>
                </c:pt>
                <c:pt idx="9">
                  <c:v>0.28609701869900001</c:v>
                </c:pt>
                <c:pt idx="10">
                  <c:v>0.409721690832</c:v>
                </c:pt>
                <c:pt idx="11">
                  <c:v>0.537214693859</c:v>
                </c:pt>
                <c:pt idx="12">
                  <c:v>0.68113506698199999</c:v>
                </c:pt>
                <c:pt idx="13">
                  <c:v>0.83207019150600003</c:v>
                </c:pt>
                <c:pt idx="14">
                  <c:v>0.99867697951599999</c:v>
                </c:pt>
                <c:pt idx="15">
                  <c:v>1.15082212085</c:v>
                </c:pt>
                <c:pt idx="16">
                  <c:v>1.30401064566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91040"/>
        <c:axId val="300491600"/>
      </c:scatterChart>
      <c:valAx>
        <c:axId val="3004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491600"/>
        <c:crosses val="autoZero"/>
        <c:crossBetween val="midCat"/>
      </c:valAx>
      <c:valAx>
        <c:axId val="3004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4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e_v_pred vs e_v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8210135659259535"/>
                  <c:y val="-3.8758977973039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Sheet1!$AD$2:$AD$13</c:f>
              <c:numCache>
                <c:formatCode>General</c:formatCode>
                <c:ptCount val="12"/>
                <c:pt idx="0">
                  <c:v>-1.9179253740304603E-3</c:v>
                </c:pt>
                <c:pt idx="1">
                  <c:v>-1.4551771634487842E-3</c:v>
                </c:pt>
                <c:pt idx="2">
                  <c:v>-0.1167508869937437</c:v>
                </c:pt>
                <c:pt idx="3">
                  <c:v>-0.30416734845493365</c:v>
                </c:pt>
                <c:pt idx="4">
                  <c:v>-0.54541233476474948</c:v>
                </c:pt>
                <c:pt idx="5">
                  <c:v>-0.80371455369479938</c:v>
                </c:pt>
                <c:pt idx="6">
                  <c:v>-1.0775446691335768</c:v>
                </c:pt>
                <c:pt idx="7">
                  <c:v>-1.4252934378493534</c:v>
                </c:pt>
                <c:pt idx="8">
                  <c:v>-1.7511595625846244</c:v>
                </c:pt>
                <c:pt idx="9">
                  <c:v>-2.1131201868599394</c:v>
                </c:pt>
                <c:pt idx="10">
                  <c:v>-2.4313435638939067</c:v>
                </c:pt>
                <c:pt idx="11">
                  <c:v>-2.7911336892796275</c:v>
                </c:pt>
              </c:numCache>
            </c:numRef>
          </c:xVal>
          <c:yVal>
            <c:numRef>
              <c:f>Sheet1!$AS$2:$AS$13</c:f>
              <c:numCache>
                <c:formatCode>General</c:formatCode>
                <c:ptCount val="12"/>
                <c:pt idx="0">
                  <c:v>0</c:v>
                </c:pt>
                <c:pt idx="1">
                  <c:v>2.6991684004706432E-3</c:v>
                </c:pt>
                <c:pt idx="2">
                  <c:v>-0.10599706457572984</c:v>
                </c:pt>
                <c:pt idx="3">
                  <c:v>-0.30533148512744929</c:v>
                </c:pt>
                <c:pt idx="4">
                  <c:v>-0.58484760053665408</c:v>
                </c:pt>
                <c:pt idx="5">
                  <c:v>-0.92335351680384581</c:v>
                </c:pt>
                <c:pt idx="6">
                  <c:v>-1.2977202694678776</c:v>
                </c:pt>
                <c:pt idx="7">
                  <c:v>-1.7112596620558085</c:v>
                </c:pt>
                <c:pt idx="8">
                  <c:v>-2.1503639108801722</c:v>
                </c:pt>
                <c:pt idx="9">
                  <c:v>-2.5871202938216036</c:v>
                </c:pt>
                <c:pt idx="10">
                  <c:v>-3.0213137949871118</c:v>
                </c:pt>
                <c:pt idx="11">
                  <c:v>-3.4409618005658018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3731101219579545"/>
                  <c:y val="0.23513876935266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[1]Sheet1!$AD$2:$AD$12</c:f>
              <c:numCache>
                <c:formatCode>General</c:formatCode>
                <c:ptCount val="11"/>
                <c:pt idx="0">
                  <c:v>4.850295926548287E-3</c:v>
                </c:pt>
                <c:pt idx="1">
                  <c:v>-4.0450284855741425E-2</c:v>
                </c:pt>
                <c:pt idx="2">
                  <c:v>-0.16215753058077409</c:v>
                </c:pt>
                <c:pt idx="3">
                  <c:v>-0.46153130461471714</c:v>
                </c:pt>
                <c:pt idx="4">
                  <c:v>-0.71885931011994497</c:v>
                </c:pt>
                <c:pt idx="5">
                  <c:v>-1.1210017956671885</c:v>
                </c:pt>
                <c:pt idx="6">
                  <c:v>-1.5531532187550792</c:v>
                </c:pt>
                <c:pt idx="7">
                  <c:v>-2.0334153108882016</c:v>
                </c:pt>
                <c:pt idx="8">
                  <c:v>-2.5200484986337504</c:v>
                </c:pt>
                <c:pt idx="9">
                  <c:v>-3.0166209629509613</c:v>
                </c:pt>
                <c:pt idx="10">
                  <c:v>-3.550504947990258</c:v>
                </c:pt>
              </c:numCache>
            </c:numRef>
          </c:xVal>
          <c:yVal>
            <c:numRef>
              <c:f>[1]Sheet1!$AS$2:$AS$12</c:f>
              <c:numCache>
                <c:formatCode>General</c:formatCode>
                <c:ptCount val="11"/>
                <c:pt idx="0">
                  <c:v>0</c:v>
                </c:pt>
                <c:pt idx="1">
                  <c:v>2.9354347030212968E-3</c:v>
                </c:pt>
                <c:pt idx="2">
                  <c:v>-9.7584288020088367E-2</c:v>
                </c:pt>
                <c:pt idx="3">
                  <c:v>-0.31958028721272175</c:v>
                </c:pt>
                <c:pt idx="4">
                  <c:v>-0.61776518696413318</c:v>
                </c:pt>
                <c:pt idx="5">
                  <c:v>-0.96647338184404996</c:v>
                </c:pt>
                <c:pt idx="6">
                  <c:v>-1.3615470884913277</c:v>
                </c:pt>
                <c:pt idx="7">
                  <c:v>-1.7483919685796241</c:v>
                </c:pt>
                <c:pt idx="8">
                  <c:v>-2.1311283272585539</c:v>
                </c:pt>
                <c:pt idx="9">
                  <c:v>-2.4985776632722079</c:v>
                </c:pt>
                <c:pt idx="10">
                  <c:v>-2.8902549885350899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6037734404661417"/>
                  <c:y val="0.51546125367634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[2]Sheet1!$AD$2:$AD$17</c:f>
              <c:numCache>
                <c:formatCode>General</c:formatCode>
                <c:ptCount val="16"/>
                <c:pt idx="0">
                  <c:v>-7.3646714530181123E-3</c:v>
                </c:pt>
                <c:pt idx="1">
                  <c:v>-2.7743186307924717E-3</c:v>
                </c:pt>
                <c:pt idx="2">
                  <c:v>3.6056637227999344E-2</c:v>
                </c:pt>
                <c:pt idx="3">
                  <c:v>-5.3830521729392178E-2</c:v>
                </c:pt>
                <c:pt idx="4">
                  <c:v>-2.0860492076021364E-2</c:v>
                </c:pt>
                <c:pt idx="5">
                  <c:v>-0.17253362112402804</c:v>
                </c:pt>
                <c:pt idx="6">
                  <c:v>-0.11966219637354514</c:v>
                </c:pt>
                <c:pt idx="7">
                  <c:v>-0.30668116963163783</c:v>
                </c:pt>
                <c:pt idx="8">
                  <c:v>-0.39891023430928918</c:v>
                </c:pt>
                <c:pt idx="9">
                  <c:v>-0.51187788418595659</c:v>
                </c:pt>
                <c:pt idx="10">
                  <c:v>-0.72445349709451712</c:v>
                </c:pt>
                <c:pt idx="11">
                  <c:v>-0.8823372851110256</c:v>
                </c:pt>
                <c:pt idx="12">
                  <c:v>-1.0283927463105793</c:v>
                </c:pt>
                <c:pt idx="13">
                  <c:v>-1.1633764262104642</c:v>
                </c:pt>
                <c:pt idx="14">
                  <c:v>-1.3692547746034252</c:v>
                </c:pt>
                <c:pt idx="15">
                  <c:v>-1.5788078329901047</c:v>
                </c:pt>
              </c:numCache>
            </c:numRef>
          </c:xVal>
          <c:yVal>
            <c:numRef>
              <c:f>[2]Sheet1!$AS$2:$AS$17</c:f>
              <c:numCache>
                <c:formatCode>General</c:formatCode>
                <c:ptCount val="16"/>
                <c:pt idx="0">
                  <c:v>0</c:v>
                </c:pt>
                <c:pt idx="1">
                  <c:v>3.0340152243130521E-2</c:v>
                </c:pt>
                <c:pt idx="2">
                  <c:v>4.5620668245228542E-2</c:v>
                </c:pt>
                <c:pt idx="3">
                  <c:v>4.0560272392733035E-2</c:v>
                </c:pt>
                <c:pt idx="4">
                  <c:v>1.5040744667258191E-2</c:v>
                </c:pt>
                <c:pt idx="5">
                  <c:v>-2.9340443967895407E-2</c:v>
                </c:pt>
                <c:pt idx="6">
                  <c:v>-8.8956028069589965E-2</c:v>
                </c:pt>
                <c:pt idx="7">
                  <c:v>-0.1627530052923159</c:v>
                </c:pt>
                <c:pt idx="8">
                  <c:v>-0.24657037153871303</c:v>
                </c:pt>
                <c:pt idx="9">
                  <c:v>-0.33788313430390216</c:v>
                </c:pt>
                <c:pt idx="10">
                  <c:v>-0.43722284043838172</c:v>
                </c:pt>
                <c:pt idx="11">
                  <c:v>-0.54126302604431575</c:v>
                </c:pt>
                <c:pt idx="12">
                  <c:v>-0.64598259675299985</c:v>
                </c:pt>
                <c:pt idx="13">
                  <c:v>-0.75417183494881967</c:v>
                </c:pt>
                <c:pt idx="14">
                  <c:v>-0.86152358015028641</c:v>
                </c:pt>
                <c:pt idx="15">
                  <c:v>-0.96717900039167248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5701021744863978E-2"/>
                  <c:y val="0.1957759315530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[3]Sheet1!$AD$2:$AD$12</c:f>
              <c:numCache>
                <c:formatCode>General</c:formatCode>
                <c:ptCount val="11"/>
                <c:pt idx="0">
                  <c:v>2.4003572443069832E-3</c:v>
                </c:pt>
                <c:pt idx="1">
                  <c:v>9.9703808983271358E-3</c:v>
                </c:pt>
                <c:pt idx="2">
                  <c:v>-0.15821214050129639</c:v>
                </c:pt>
                <c:pt idx="3">
                  <c:v>-0.32264470836657511</c:v>
                </c:pt>
                <c:pt idx="4">
                  <c:v>-0.7160377934598201</c:v>
                </c:pt>
                <c:pt idx="5">
                  <c:v>-0.99869458508912423</c:v>
                </c:pt>
                <c:pt idx="6">
                  <c:v>-1.4191891767079605</c:v>
                </c:pt>
                <c:pt idx="7">
                  <c:v>-1.7508332780185973</c:v>
                </c:pt>
                <c:pt idx="8">
                  <c:v>-2.1933307755513098</c:v>
                </c:pt>
                <c:pt idx="9">
                  <c:v>-2.6262145728773767</c:v>
                </c:pt>
                <c:pt idx="10">
                  <c:v>-2.9873528008148424</c:v>
                </c:pt>
              </c:numCache>
            </c:numRef>
          </c:xVal>
          <c:yVal>
            <c:numRef>
              <c:f>[3]Sheet1!$AS$2:$AS$12</c:f>
              <c:numCache>
                <c:formatCode>General</c:formatCode>
                <c:ptCount val="11"/>
                <c:pt idx="0">
                  <c:v>0</c:v>
                </c:pt>
                <c:pt idx="1">
                  <c:v>-1.7954520719665367E-2</c:v>
                </c:pt>
                <c:pt idx="2">
                  <c:v>-0.17172868090907556</c:v>
                </c:pt>
                <c:pt idx="3">
                  <c:v>-0.43445675178633242</c:v>
                </c:pt>
                <c:pt idx="4">
                  <c:v>-0.78361096131964159</c:v>
                </c:pt>
                <c:pt idx="5">
                  <c:v>-1.1751524527391548</c:v>
                </c:pt>
                <c:pt idx="6">
                  <c:v>-1.6100521722839489</c:v>
                </c:pt>
                <c:pt idx="7">
                  <c:v>-2.0700181445526655</c:v>
                </c:pt>
                <c:pt idx="8">
                  <c:v>-2.5428572474954878</c:v>
                </c:pt>
                <c:pt idx="9">
                  <c:v>-3.0034089036831855</c:v>
                </c:pt>
                <c:pt idx="10">
                  <c:v>-3.4283384329816071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0772280689027537E-2"/>
                  <c:y val="0.38160644968647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[4]Sheet1!$AD$2:$AD$16</c:f>
              <c:numCache>
                <c:formatCode>General</c:formatCode>
                <c:ptCount val="15"/>
                <c:pt idx="0">
                  <c:v>-5.5490763105969787E-3</c:v>
                </c:pt>
                <c:pt idx="1">
                  <c:v>3.8319450699044966E-2</c:v>
                </c:pt>
                <c:pt idx="2">
                  <c:v>-4.6776410363131404E-2</c:v>
                </c:pt>
                <c:pt idx="3">
                  <c:v>-0.22792370372989579</c:v>
                </c:pt>
                <c:pt idx="4">
                  <c:v>-0.21825719498578811</c:v>
                </c:pt>
                <c:pt idx="5">
                  <c:v>-0.43793676714494434</c:v>
                </c:pt>
                <c:pt idx="6">
                  <c:v>-0.53587894121895219</c:v>
                </c:pt>
                <c:pt idx="7">
                  <c:v>-0.78842716158120285</c:v>
                </c:pt>
                <c:pt idx="8">
                  <c:v>-0.96929930922372654</c:v>
                </c:pt>
                <c:pt idx="9">
                  <c:v>-1.137882342869037</c:v>
                </c:pt>
                <c:pt idx="10">
                  <c:v>-1.3686695110261904</c:v>
                </c:pt>
                <c:pt idx="11">
                  <c:v>-1.6192080908604187</c:v>
                </c:pt>
                <c:pt idx="12">
                  <c:v>-1.8833367834300265</c:v>
                </c:pt>
                <c:pt idx="13">
                  <c:v>-2.0951970683876726</c:v>
                </c:pt>
                <c:pt idx="14">
                  <c:v>-2.4463817128654188</c:v>
                </c:pt>
              </c:numCache>
            </c:numRef>
          </c:xVal>
          <c:yVal>
            <c:numRef>
              <c:f>[4]Sheet1!$AS$2:$AS$16</c:f>
              <c:numCache>
                <c:formatCode>General</c:formatCode>
                <c:ptCount val="15"/>
                <c:pt idx="0">
                  <c:v>0</c:v>
                </c:pt>
                <c:pt idx="1">
                  <c:v>2.8031234947096008E-2</c:v>
                </c:pt>
                <c:pt idx="2">
                  <c:v>1.1382339352961141E-2</c:v>
                </c:pt>
                <c:pt idx="3">
                  <c:v>-5.0965290796817567E-2</c:v>
                </c:pt>
                <c:pt idx="4">
                  <c:v>-0.15772130243405597</c:v>
                </c:pt>
                <c:pt idx="5">
                  <c:v>-0.30074075291247948</c:v>
                </c:pt>
                <c:pt idx="6">
                  <c:v>-0.47140234997811253</c:v>
                </c:pt>
                <c:pt idx="7">
                  <c:v>-0.66485375099629374</c:v>
                </c:pt>
                <c:pt idx="8">
                  <c:v>-0.87706334211738401</c:v>
                </c:pt>
                <c:pt idx="9">
                  <c:v>-1.1008234426454617</c:v>
                </c:pt>
                <c:pt idx="10">
                  <c:v>-1.3313830990683451</c:v>
                </c:pt>
                <c:pt idx="11">
                  <c:v>-1.5666702330096496</c:v>
                </c:pt>
                <c:pt idx="12">
                  <c:v>-1.7961258645437141</c:v>
                </c:pt>
                <c:pt idx="13">
                  <c:v>-2.0228973232329133</c:v>
                </c:pt>
                <c:pt idx="14">
                  <c:v>-2.2294515806834001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9.9892115028454909E-2"/>
                  <c:y val="0.55720739973106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[5]Sheet1!$AD$2:$AD$18</c:f>
              <c:numCache>
                <c:formatCode>General</c:formatCode>
                <c:ptCount val="17"/>
                <c:pt idx="0">
                  <c:v>-8.3690043125059788E-3</c:v>
                </c:pt>
                <c:pt idx="1">
                  <c:v>-1.4767528900081039E-2</c:v>
                </c:pt>
                <c:pt idx="2">
                  <c:v>7.5301987622554467E-2</c:v>
                </c:pt>
                <c:pt idx="3">
                  <c:v>-2.0343218828634546E-2</c:v>
                </c:pt>
                <c:pt idx="4">
                  <c:v>8.2319284906789969E-2</c:v>
                </c:pt>
                <c:pt idx="5">
                  <c:v>-1.6043042656769702E-2</c:v>
                </c:pt>
                <c:pt idx="6">
                  <c:v>2.6139887307207399E-2</c:v>
                </c:pt>
                <c:pt idx="7">
                  <c:v>-7.2642923190290976E-2</c:v>
                </c:pt>
                <c:pt idx="8">
                  <c:v>-9.4343759103296065E-2</c:v>
                </c:pt>
                <c:pt idx="9">
                  <c:v>-0.14573214545708968</c:v>
                </c:pt>
                <c:pt idx="10">
                  <c:v>-0.2816048182329749</c:v>
                </c:pt>
                <c:pt idx="11">
                  <c:v>-0.35619294230078413</c:v>
                </c:pt>
                <c:pt idx="12">
                  <c:v>-0.44622018099411775</c:v>
                </c:pt>
                <c:pt idx="13">
                  <c:v>-0.54446467565305579</c:v>
                </c:pt>
                <c:pt idx="14">
                  <c:v>-0.62930760686620069</c:v>
                </c:pt>
                <c:pt idx="15">
                  <c:v>-0.78874501246859596</c:v>
                </c:pt>
                <c:pt idx="16">
                  <c:v>-0.90299144530498499</c:v>
                </c:pt>
              </c:numCache>
            </c:numRef>
          </c:xVal>
          <c:yVal>
            <c:numRef>
              <c:f>[5]Sheet1!$AS$2:$AS$18</c:f>
              <c:numCache>
                <c:formatCode>General</c:formatCode>
                <c:ptCount val="17"/>
                <c:pt idx="0">
                  <c:v>0</c:v>
                </c:pt>
                <c:pt idx="1">
                  <c:v>2.5711225059074812E-2</c:v>
                </c:pt>
                <c:pt idx="2">
                  <c:v>4.8185234846452603E-2</c:v>
                </c:pt>
                <c:pt idx="3">
                  <c:v>6.2865764182013825E-2</c:v>
                </c:pt>
                <c:pt idx="4">
                  <c:v>6.8431956350516146E-2</c:v>
                </c:pt>
                <c:pt idx="5">
                  <c:v>6.4919919770997883E-2</c:v>
                </c:pt>
                <c:pt idx="6">
                  <c:v>5.314492455758222E-2</c:v>
                </c:pt>
                <c:pt idx="7">
                  <c:v>3.3873746599871815E-2</c:v>
                </c:pt>
                <c:pt idx="8">
                  <c:v>8.419022133499026E-3</c:v>
                </c:pt>
                <c:pt idx="9">
                  <c:v>-2.2329964514805328E-2</c:v>
                </c:pt>
                <c:pt idx="10">
                  <c:v>-5.7093667214317634E-2</c:v>
                </c:pt>
                <c:pt idx="11">
                  <c:v>-9.5720298544423127E-2</c:v>
                </c:pt>
                <c:pt idx="12">
                  <c:v>-0.13767354102742496</c:v>
                </c:pt>
                <c:pt idx="13">
                  <c:v>-0.18083764997986618</c:v>
                </c:pt>
                <c:pt idx="14">
                  <c:v>-0.2254861988389672</c:v>
                </c:pt>
                <c:pt idx="15">
                  <c:v>-0.27118609772099722</c:v>
                </c:pt>
                <c:pt idx="16">
                  <c:v>-0.31679394324614768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96640"/>
        <c:axId val="300497200"/>
      </c:scatterChart>
      <c:valAx>
        <c:axId val="300496640"/>
        <c:scaling>
          <c:orientation val="minMax"/>
          <c:max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497200"/>
        <c:crosses val="autoZero"/>
        <c:crossBetween val="midCat"/>
      </c:valAx>
      <c:valAx>
        <c:axId val="300497200"/>
        <c:scaling>
          <c:orientation val="minMax"/>
          <c:max val="0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49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e_q_pred vs 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8210135659259535"/>
                  <c:y val="-3.8758977973039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Sheet1!$AE$2:$AE$13</c:f>
              <c:numCache>
                <c:formatCode>General</c:formatCode>
                <c:ptCount val="12"/>
                <c:pt idx="0">
                  <c:v>-1.963829162796809</c:v>
                </c:pt>
                <c:pt idx="1">
                  <c:v>-0.82214267806389973</c:v>
                </c:pt>
                <c:pt idx="2">
                  <c:v>0.22198376037174716</c:v>
                </c:pt>
                <c:pt idx="3">
                  <c:v>1.2683832400339901</c:v>
                </c:pt>
                <c:pt idx="4">
                  <c:v>2.3287236247680942</c:v>
                </c:pt>
                <c:pt idx="5">
                  <c:v>3.3968050794455928</c:v>
                </c:pt>
                <c:pt idx="6">
                  <c:v>4.4636409592810029</c:v>
                </c:pt>
                <c:pt idx="7">
                  <c:v>5.5640325333325968</c:v>
                </c:pt>
                <c:pt idx="8">
                  <c:v>6.6497499714476671</c:v>
                </c:pt>
                <c:pt idx="9">
                  <c:v>7.7583695232375369</c:v>
                </c:pt>
                <c:pt idx="10">
                  <c:v>8.8470914759234116</c:v>
                </c:pt>
                <c:pt idx="11">
                  <c:v>9.9532780249591237</c:v>
                </c:pt>
              </c:numCache>
            </c:numRef>
          </c:xVal>
          <c:yVal>
            <c:numRef>
              <c:f>Sheet1!$AU$2:$AU$13</c:f>
              <c:numCache>
                <c:formatCode>General</c:formatCode>
                <c:ptCount val="12"/>
                <c:pt idx="0">
                  <c:v>0</c:v>
                </c:pt>
                <c:pt idx="1">
                  <c:v>0.48906925178712846</c:v>
                </c:pt>
                <c:pt idx="2">
                  <c:v>1.2926396683035937</c:v>
                </c:pt>
                <c:pt idx="3">
                  <c:v>2.2359060371257362</c:v>
                </c:pt>
                <c:pt idx="4">
                  <c:v>3.3051521937979071</c:v>
                </c:pt>
                <c:pt idx="5">
                  <c:v>4.4389334570329089</c:v>
                </c:pt>
                <c:pt idx="6">
                  <c:v>5.5832270236409345</c:v>
                </c:pt>
                <c:pt idx="7">
                  <c:v>6.7638979124662191</c:v>
                </c:pt>
                <c:pt idx="8">
                  <c:v>7.9516972648619646</c:v>
                </c:pt>
                <c:pt idx="9">
                  <c:v>9.0835523360568722</c:v>
                </c:pt>
                <c:pt idx="10">
                  <c:v>10.170622259518503</c:v>
                </c:pt>
                <c:pt idx="11">
                  <c:v>11.191903062608578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3731101219579545"/>
                  <c:y val="0.23513876935266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[1]Sheet1!$AE$2:$AE$12</c:f>
              <c:numCache>
                <c:formatCode>General</c:formatCode>
                <c:ptCount val="11"/>
                <c:pt idx="0">
                  <c:v>-1.9700923031221818</c:v>
                </c:pt>
                <c:pt idx="1">
                  <c:v>-1.2189354576242168</c:v>
                </c:pt>
                <c:pt idx="2">
                  <c:v>-0.11820913250696763</c:v>
                </c:pt>
                <c:pt idx="3">
                  <c:v>0.99379187945769587</c:v>
                </c:pt>
                <c:pt idx="4">
                  <c:v>2.0767482172350409</c:v>
                </c:pt>
                <c:pt idx="5">
                  <c:v>3.2032072237363423</c:v>
                </c:pt>
                <c:pt idx="6">
                  <c:v>4.3446149990327241</c:v>
                </c:pt>
                <c:pt idx="7">
                  <c:v>5.4965951582806625</c:v>
                </c:pt>
                <c:pt idx="8">
                  <c:v>6.6460091007864488</c:v>
                </c:pt>
                <c:pt idx="9">
                  <c:v>7.8091988083083601</c:v>
                </c:pt>
                <c:pt idx="10">
                  <c:v>8.9757982694071288</c:v>
                </c:pt>
              </c:numCache>
            </c:numRef>
          </c:xVal>
          <c:yVal>
            <c:numRef>
              <c:f>[1]Sheet1!$AU$2:$AU$12</c:f>
              <c:numCache>
                <c:formatCode>General</c:formatCode>
                <c:ptCount val="11"/>
                <c:pt idx="0">
                  <c:v>0</c:v>
                </c:pt>
                <c:pt idx="1">
                  <c:v>0.24914790723220495</c:v>
                </c:pt>
                <c:pt idx="2">
                  <c:v>1.0629635365032335</c:v>
                </c:pt>
                <c:pt idx="3">
                  <c:v>2.0658771026844542</c:v>
                </c:pt>
                <c:pt idx="4">
                  <c:v>3.1279715911433783</c:v>
                </c:pt>
                <c:pt idx="5">
                  <c:v>4.2116723664584592</c:v>
                </c:pt>
                <c:pt idx="6">
                  <c:v>5.3306106867105605</c:v>
                </c:pt>
                <c:pt idx="7">
                  <c:v>6.355700543852592</c:v>
                </c:pt>
                <c:pt idx="8">
                  <c:v>7.3215765562674093</c:v>
                </c:pt>
                <c:pt idx="9">
                  <c:v>8.2143691166000004</c:v>
                </c:pt>
                <c:pt idx="10">
                  <c:v>9.1362835195407825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6470316334728589"/>
                  <c:y val="0.33815507339820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[2]Sheet1!$AE$2:$AE$17</c:f>
              <c:numCache>
                <c:formatCode>General</c:formatCode>
                <c:ptCount val="16"/>
                <c:pt idx="0">
                  <c:v>-1.9588523927937214</c:v>
                </c:pt>
                <c:pt idx="1">
                  <c:v>-0.80997465138793878</c:v>
                </c:pt>
                <c:pt idx="2">
                  <c:v>0.1620225647976663</c:v>
                </c:pt>
                <c:pt idx="3">
                  <c:v>1.1619247240588908</c:v>
                </c:pt>
                <c:pt idx="4">
                  <c:v>2.1101916842492336</c:v>
                </c:pt>
                <c:pt idx="5">
                  <c:v>3.1258295449454465</c:v>
                </c:pt>
                <c:pt idx="6">
                  <c:v>4.0731948770463839</c:v>
                </c:pt>
                <c:pt idx="7">
                  <c:v>5.1078924902211797</c:v>
                </c:pt>
                <c:pt idx="8">
                  <c:v>6.1099681752193273</c:v>
                </c:pt>
                <c:pt idx="9">
                  <c:v>7.1171260693594105</c:v>
                </c:pt>
                <c:pt idx="10">
                  <c:v>8.1606439602980174</c:v>
                </c:pt>
                <c:pt idx="11">
                  <c:v>9.1935313194708428</c:v>
                </c:pt>
                <c:pt idx="12">
                  <c:v>10.218653095568079</c:v>
                </c:pt>
                <c:pt idx="13">
                  <c:v>11.244574235126924</c:v>
                </c:pt>
                <c:pt idx="14">
                  <c:v>12.292402613431094</c:v>
                </c:pt>
                <c:pt idx="15">
                  <c:v>13.34803372386159</c:v>
                </c:pt>
              </c:numCache>
            </c:numRef>
          </c:xVal>
          <c:yVal>
            <c:numRef>
              <c:f>[2]Sheet1!$AU$2:$AU$17</c:f>
              <c:numCache>
                <c:formatCode>General</c:formatCode>
                <c:ptCount val="16"/>
                <c:pt idx="0">
                  <c:v>0</c:v>
                </c:pt>
                <c:pt idx="1">
                  <c:v>0.16854381075864253</c:v>
                </c:pt>
                <c:pt idx="2">
                  <c:v>0.4534976307725096</c:v>
                </c:pt>
                <c:pt idx="3">
                  <c:v>0.82051382720268629</c:v>
                </c:pt>
                <c:pt idx="4">
                  <c:v>1.2538717073633654</c:v>
                </c:pt>
                <c:pt idx="5">
                  <c:v>1.7346065282001957</c:v>
                </c:pt>
                <c:pt idx="6">
                  <c:v>2.2389098877681608</c:v>
                </c:pt>
                <c:pt idx="7">
                  <c:v>2.7693817570113772</c:v>
                </c:pt>
                <c:pt idx="8">
                  <c:v>3.305054087662429</c:v>
                </c:pt>
                <c:pt idx="9">
                  <c:v>3.8390392973320586</c:v>
                </c:pt>
                <c:pt idx="10">
                  <c:v>4.3803350449241476</c:v>
                </c:pt>
                <c:pt idx="11">
                  <c:v>4.9152905457222538</c:v>
                </c:pt>
                <c:pt idx="12">
                  <c:v>5.4286615290273135</c:v>
                </c:pt>
                <c:pt idx="13">
                  <c:v>5.9381470165016372</c:v>
                </c:pt>
                <c:pt idx="14">
                  <c:v>6.4265418829475163</c:v>
                </c:pt>
                <c:pt idx="15">
                  <c:v>6.8932419103423799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454810747340793E-2"/>
                  <c:y val="-0.19410227766865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[3]Sheet1!$AE$2:$AE$12</c:f>
              <c:numCache>
                <c:formatCode>General</c:formatCode>
                <c:ptCount val="11"/>
                <c:pt idx="0">
                  <c:v>-1.9678144869574707</c:v>
                </c:pt>
                <c:pt idx="1">
                  <c:v>-0.83177500520751779</c:v>
                </c:pt>
                <c:pt idx="2">
                  <c:v>0.24293542161306259</c:v>
                </c:pt>
                <c:pt idx="3">
                  <c:v>1.292854333240729</c:v>
                </c:pt>
                <c:pt idx="4">
                  <c:v>2.4123318207388968</c:v>
                </c:pt>
                <c:pt idx="5">
                  <c:v>3.4929563013064548</c:v>
                </c:pt>
                <c:pt idx="6">
                  <c:v>4.6186665639133393</c:v>
                </c:pt>
                <c:pt idx="7">
                  <c:v>5.7179507850072619</c:v>
                </c:pt>
                <c:pt idx="8">
                  <c:v>6.8483812175265442</c:v>
                </c:pt>
                <c:pt idx="9">
                  <c:v>7.9809777303481413</c:v>
                </c:pt>
                <c:pt idx="10">
                  <c:v>9.0964829921638568</c:v>
                </c:pt>
              </c:numCache>
            </c:numRef>
          </c:xVal>
          <c:yVal>
            <c:numRef>
              <c:f>[3]Sheet1!$AU$2:$AU$12</c:f>
              <c:numCache>
                <c:formatCode>General</c:formatCode>
                <c:ptCount val="11"/>
                <c:pt idx="0">
                  <c:v>0</c:v>
                </c:pt>
                <c:pt idx="1">
                  <c:v>0.57237542883510506</c:v>
                </c:pt>
                <c:pt idx="2">
                  <c:v>1.4816133805135034</c:v>
                </c:pt>
                <c:pt idx="3">
                  <c:v>2.5471871977358083</c:v>
                </c:pt>
                <c:pt idx="4">
                  <c:v>3.7194761352549874</c:v>
                </c:pt>
                <c:pt idx="5">
                  <c:v>4.8886883159337664</c:v>
                </c:pt>
                <c:pt idx="6">
                  <c:v>6.0860199061177269</c:v>
                </c:pt>
                <c:pt idx="7">
                  <c:v>7.2769236128724195</c:v>
                </c:pt>
                <c:pt idx="8">
                  <c:v>8.4437561222494537</c:v>
                </c:pt>
                <c:pt idx="9">
                  <c:v>9.5378175545960708</c:v>
                </c:pt>
                <c:pt idx="10">
                  <c:v>10.517520875592691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0772280689027537E-2"/>
                  <c:y val="0.38160644968647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[4]Sheet1!$AE$2:$AE$16</c:f>
              <c:numCache>
                <c:formatCode>General</c:formatCode>
                <c:ptCount val="15"/>
                <c:pt idx="0">
                  <c:v>-1.9605065809796196</c:v>
                </c:pt>
                <c:pt idx="1">
                  <c:v>-0.83104656310262048</c:v>
                </c:pt>
                <c:pt idx="2">
                  <c:v>0.19401945991736436</c:v>
                </c:pt>
                <c:pt idx="3">
                  <c:v>1.2321255780778038</c:v>
                </c:pt>
                <c:pt idx="4">
                  <c:v>2.1992976028214146</c:v>
                </c:pt>
                <c:pt idx="5">
                  <c:v>3.2412944356622626</c:v>
                </c:pt>
                <c:pt idx="6">
                  <c:v>4.2412829936722201</c:v>
                </c:pt>
                <c:pt idx="7">
                  <c:v>5.2966447067196425</c:v>
                </c:pt>
                <c:pt idx="8">
                  <c:v>6.3318690261316952</c:v>
                </c:pt>
                <c:pt idx="9">
                  <c:v>7.3698174647346804</c:v>
                </c:pt>
                <c:pt idx="10">
                  <c:v>8.4243056877562132</c:v>
                </c:pt>
                <c:pt idx="11">
                  <c:v>9.4886043139636005</c:v>
                </c:pt>
                <c:pt idx="12">
                  <c:v>10.556541314636753</c:v>
                </c:pt>
                <c:pt idx="13">
                  <c:v>11.607789421057413</c:v>
                </c:pt>
                <c:pt idx="14">
                  <c:v>12.71115561043</c:v>
                </c:pt>
              </c:numCache>
            </c:numRef>
          </c:xVal>
          <c:yVal>
            <c:numRef>
              <c:f>[4]Sheet1!$AU$2:$AU$16</c:f>
              <c:numCache>
                <c:formatCode>General</c:formatCode>
                <c:ptCount val="15"/>
                <c:pt idx="0">
                  <c:v>0</c:v>
                </c:pt>
                <c:pt idx="1">
                  <c:v>0.2817455716682068</c:v>
                </c:pt>
                <c:pt idx="2">
                  <c:v>0.75822491516269763</c:v>
                </c:pt>
                <c:pt idx="3">
                  <c:v>1.3425224910447593</c:v>
                </c:pt>
                <c:pt idx="4">
                  <c:v>2.0332637163441114</c:v>
                </c:pt>
                <c:pt idx="5">
                  <c:v>2.7849473281188932</c:v>
                </c:pt>
                <c:pt idx="6">
                  <c:v>3.5681573368188242</c:v>
                </c:pt>
                <c:pt idx="7">
                  <c:v>4.3737894929593715</c:v>
                </c:pt>
                <c:pt idx="8">
                  <c:v>5.1943379795591129</c:v>
                </c:pt>
                <c:pt idx="9">
                  <c:v>6.0101939613356423</c:v>
                </c:pt>
                <c:pt idx="10">
                  <c:v>6.8118508574606684</c:v>
                </c:pt>
                <c:pt idx="11">
                  <c:v>7.5983992900380866</c:v>
                </c:pt>
                <c:pt idx="12">
                  <c:v>8.340757069488669</c:v>
                </c:pt>
                <c:pt idx="13">
                  <c:v>9.0545308877989026</c:v>
                </c:pt>
                <c:pt idx="14">
                  <c:v>9.6899493792039024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5859765212118185E-2"/>
                  <c:y val="0.46154680843174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[5]Sheet1!$AE$2:$AE$18</c:f>
              <c:numCache>
                <c:formatCode>General</c:formatCode>
                <c:ptCount val="17"/>
                <c:pt idx="0">
                  <c:v>-1.957944029456113</c:v>
                </c:pt>
                <c:pt idx="1">
                  <c:v>-0.80302555194675018</c:v>
                </c:pt>
                <c:pt idx="2">
                  <c:v>0.14735098759846932</c:v>
                </c:pt>
                <c:pt idx="3">
                  <c:v>1.1431140075416082</c:v>
                </c:pt>
                <c:pt idx="4">
                  <c:v>2.0676385769109573</c:v>
                </c:pt>
                <c:pt idx="5">
                  <c:v>3.0571596239858931</c:v>
                </c:pt>
                <c:pt idx="6">
                  <c:v>4.0055467848109405</c:v>
                </c:pt>
                <c:pt idx="7">
                  <c:v>5.0066210103312923</c:v>
                </c:pt>
                <c:pt idx="8">
                  <c:v>5.9779647961466402</c:v>
                </c:pt>
                <c:pt idx="9">
                  <c:v>6.9663726465933866</c:v>
                </c:pt>
                <c:pt idx="10">
                  <c:v>7.9839100670350165</c:v>
                </c:pt>
                <c:pt idx="11">
                  <c:v>8.9786019470062275</c:v>
                </c:pt>
                <c:pt idx="12">
                  <c:v>9.9850704097233862</c:v>
                </c:pt>
                <c:pt idx="13">
                  <c:v>10.997031822011223</c:v>
                </c:pt>
                <c:pt idx="14">
                  <c:v>12.00121002402766</c:v>
                </c:pt>
                <c:pt idx="15">
                  <c:v>13.03765304046761</c:v>
                </c:pt>
                <c:pt idx="16">
                  <c:v>14.054147609390709</c:v>
                </c:pt>
              </c:numCache>
            </c:numRef>
          </c:xVal>
          <c:yVal>
            <c:numRef>
              <c:f>[5]Sheet1!$AU$2:$AU$18</c:f>
              <c:numCache>
                <c:formatCode>General</c:formatCode>
                <c:ptCount val="17"/>
                <c:pt idx="0">
                  <c:v>0</c:v>
                </c:pt>
                <c:pt idx="1">
                  <c:v>0.10464417734218186</c:v>
                </c:pt>
                <c:pt idx="2">
                  <c:v>0.28298321614191702</c:v>
                </c:pt>
                <c:pt idx="3">
                  <c:v>0.51808279019028769</c:v>
                </c:pt>
                <c:pt idx="4">
                  <c:v>0.79751434450568071</c:v>
                </c:pt>
                <c:pt idx="5">
                  <c:v>1.1071263596828218</c:v>
                </c:pt>
                <c:pt idx="6">
                  <c:v>1.4381112647282701</c:v>
                </c:pt>
                <c:pt idx="7">
                  <c:v>1.7872174716048412</c:v>
                </c:pt>
                <c:pt idx="8">
                  <c:v>2.14329949811781</c:v>
                </c:pt>
                <c:pt idx="9">
                  <c:v>2.5041664570267188</c:v>
                </c:pt>
                <c:pt idx="10">
                  <c:v>2.8627538948614926</c:v>
                </c:pt>
                <c:pt idx="11">
                  <c:v>3.2232129235195135</c:v>
                </c:pt>
                <c:pt idx="12">
                  <c:v>3.5841623901748756</c:v>
                </c:pt>
                <c:pt idx="13">
                  <c:v>3.9316259348620974</c:v>
                </c:pt>
                <c:pt idx="14">
                  <c:v>4.2717314855997346</c:v>
                </c:pt>
                <c:pt idx="15">
                  <c:v>4.6038284736230715</c:v>
                </c:pt>
                <c:pt idx="16">
                  <c:v>4.9221293151238878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55232"/>
        <c:axId val="300355792"/>
      </c:scatterChart>
      <c:valAx>
        <c:axId val="30035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355792"/>
        <c:crosses val="autoZero"/>
        <c:crossBetween val="midCat"/>
      </c:valAx>
      <c:valAx>
        <c:axId val="300355792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35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ev vs</a:t>
            </a:r>
            <a:r>
              <a:rPr lang="en-US" altLang="ja-JP" baseline="0"/>
              <a:t> p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Sheet1!$H$2:$H$18</c:f>
              <c:numCache>
                <c:formatCode>General</c:formatCode>
                <c:ptCount val="17"/>
                <c:pt idx="0">
                  <c:v>0.669157311059</c:v>
                </c:pt>
                <c:pt idx="1">
                  <c:v>0.66059279198599996</c:v>
                </c:pt>
                <c:pt idx="2">
                  <c:v>0.65702743561200005</c:v>
                </c:pt>
                <c:pt idx="3">
                  <c:v>0.65620651893000004</c:v>
                </c:pt>
                <c:pt idx="4">
                  <c:v>0.656986559784</c:v>
                </c:pt>
                <c:pt idx="5">
                  <c:v>0.65858737946299994</c:v>
                </c:pt>
                <c:pt idx="6">
                  <c:v>0.66088328755000003</c:v>
                </c:pt>
                <c:pt idx="7">
                  <c:v>0.66466620831099998</c:v>
                </c:pt>
                <c:pt idx="8">
                  <c:v>0.66831205754800005</c:v>
                </c:pt>
                <c:pt idx="9">
                  <c:v>0.67281535626300004</c:v>
                </c:pt>
                <c:pt idx="10">
                  <c:v>0.67677387552299995</c:v>
                </c:pt>
                <c:pt idx="11">
                  <c:v>0.68159959106000001</c:v>
                </c:pt>
                <c:pt idx="12">
                  <c:v>0.69093856991699998</c:v>
                </c:pt>
                <c:pt idx="13">
                  <c:v>0.71344643435499999</c:v>
                </c:pt>
                <c:pt idx="14">
                  <c:v>0.73365736169499995</c:v>
                </c:pt>
                <c:pt idx="15">
                  <c:v>0.75989913274300003</c:v>
                </c:pt>
                <c:pt idx="16">
                  <c:v>0.77403518719599995</c:v>
                </c:pt>
              </c:numCache>
            </c:numRef>
          </c:xVal>
          <c:yVal>
            <c:numRef>
              <c:f>Sheet1!$AK$2:$AK$18</c:f>
              <c:numCache>
                <c:formatCode>General</c:formatCode>
                <c:ptCount val="17"/>
                <c:pt idx="0">
                  <c:v>2628.7363384566665</c:v>
                </c:pt>
                <c:pt idx="1">
                  <c:v>28695.360281533332</c:v>
                </c:pt>
                <c:pt idx="2">
                  <c:v>77940.330432899995</c:v>
                </c:pt>
                <c:pt idx="3">
                  <c:v>140008.51703866667</c:v>
                </c:pt>
                <c:pt idx="4">
                  <c:v>213616.09823266664</c:v>
                </c:pt>
                <c:pt idx="5">
                  <c:v>294251.59353300004</c:v>
                </c:pt>
                <c:pt idx="6">
                  <c:v>377657.08791199996</c:v>
                </c:pt>
                <c:pt idx="7">
                  <c:v>465406.69704500004</c:v>
                </c:pt>
                <c:pt idx="8">
                  <c:v>555121.68472466664</c:v>
                </c:pt>
                <c:pt idx="9">
                  <c:v>641753.99755099998</c:v>
                </c:pt>
                <c:pt idx="10">
                  <c:v>725876.80681533332</c:v>
                </c:pt>
                <c:pt idx="11">
                  <c:v>805640.87890000001</c:v>
                </c:pt>
                <c:pt idx="12">
                  <c:v>872983.02084666665</c:v>
                </c:pt>
                <c:pt idx="13">
                  <c:v>882841.3188433334</c:v>
                </c:pt>
                <c:pt idx="14">
                  <c:v>809617.2979316666</c:v>
                </c:pt>
                <c:pt idx="15">
                  <c:v>780207.06103233341</c:v>
                </c:pt>
                <c:pt idx="16">
                  <c:v>741129.91105766676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[1]Sheet1!$H$2:$H$22</c:f>
              <c:numCache>
                <c:formatCode>General</c:formatCode>
                <c:ptCount val="21"/>
                <c:pt idx="0">
                  <c:v>0.66639920393499996</c:v>
                </c:pt>
                <c:pt idx="1">
                  <c:v>0.66399543185400001</c:v>
                </c:pt>
                <c:pt idx="2">
                  <c:v>0.66111647616900004</c:v>
                </c:pt>
                <c:pt idx="3">
                  <c:v>0.66271334744400001</c:v>
                </c:pt>
                <c:pt idx="4">
                  <c:v>0.66446645010899996</c:v>
                </c:pt>
                <c:pt idx="5">
                  <c:v>0.66913458300600004</c:v>
                </c:pt>
                <c:pt idx="6">
                  <c:v>0.67458942665199995</c:v>
                </c:pt>
                <c:pt idx="7">
                  <c:v>0.68120604074900004</c:v>
                </c:pt>
                <c:pt idx="8">
                  <c:v>0.68814664427100003</c:v>
                </c:pt>
                <c:pt idx="9">
                  <c:v>0.69543474577300002</c:v>
                </c:pt>
                <c:pt idx="10">
                  <c:v>0.70338931476199995</c:v>
                </c:pt>
                <c:pt idx="11">
                  <c:v>0.71358375624199999</c:v>
                </c:pt>
                <c:pt idx="12">
                  <c:v>0.72185379502000002</c:v>
                </c:pt>
                <c:pt idx="13">
                  <c:v>0.73535420229799997</c:v>
                </c:pt>
                <c:pt idx="14">
                  <c:v>0.76002962424499998</c:v>
                </c:pt>
                <c:pt idx="15">
                  <c:v>0.76969494942200001</c:v>
                </c:pt>
                <c:pt idx="16">
                  <c:v>0.79135584571499995</c:v>
                </c:pt>
                <c:pt idx="17">
                  <c:v>0.80615180037800005</c:v>
                </c:pt>
                <c:pt idx="18">
                  <c:v>0.82066995659300002</c:v>
                </c:pt>
                <c:pt idx="19">
                  <c:v>0.83237988097799998</c:v>
                </c:pt>
                <c:pt idx="20">
                  <c:v>0.84161996215199997</c:v>
                </c:pt>
              </c:numCache>
            </c:numRef>
          </c:xVal>
          <c:yVal>
            <c:numRef>
              <c:f>[1]Sheet1!$AK$2:$AK$22</c:f>
              <c:numCache>
                <c:formatCode>General</c:formatCode>
                <c:ptCount val="21"/>
                <c:pt idx="0">
                  <c:v>2515.4747919599999</c:v>
                </c:pt>
                <c:pt idx="1">
                  <c:v>7369.2502595533333</c:v>
                </c:pt>
                <c:pt idx="2">
                  <c:v>25328.292626999999</c:v>
                </c:pt>
                <c:pt idx="3">
                  <c:v>49400.543063766672</c:v>
                </c:pt>
                <c:pt idx="4">
                  <c:v>76159.720779999989</c:v>
                </c:pt>
                <c:pt idx="5">
                  <c:v>104360.67064436666</c:v>
                </c:pt>
                <c:pt idx="6">
                  <c:v>134186.94364290001</c:v>
                </c:pt>
                <c:pt idx="7">
                  <c:v>162015.33762943334</c:v>
                </c:pt>
                <c:pt idx="8">
                  <c:v>188604.79414103334</c:v>
                </c:pt>
                <c:pt idx="9">
                  <c:v>213458.34164</c:v>
                </c:pt>
                <c:pt idx="10">
                  <c:v>239369.36507900001</c:v>
                </c:pt>
                <c:pt idx="11">
                  <c:v>260588.73698333334</c:v>
                </c:pt>
                <c:pt idx="12">
                  <c:v>278776.51919733331</c:v>
                </c:pt>
                <c:pt idx="13">
                  <c:v>277316.525586</c:v>
                </c:pt>
                <c:pt idx="14">
                  <c:v>262834.2941623333</c:v>
                </c:pt>
                <c:pt idx="15">
                  <c:v>259877.62820366668</c:v>
                </c:pt>
                <c:pt idx="16">
                  <c:v>239984.43078466668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[2]Sheet1!$AK$1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[2]Sheet1!$H$2:$H$22</c:f>
              <c:numCache>
                <c:formatCode>General</c:formatCode>
                <c:ptCount val="21"/>
                <c:pt idx="0">
                  <c:v>0.66913343112099999</c:v>
                </c:pt>
                <c:pt idx="1">
                  <c:v>0.65843335421799998</c:v>
                </c:pt>
                <c:pt idx="2">
                  <c:v>0.651271657994</c:v>
                </c:pt>
                <c:pt idx="3">
                  <c:v>0.647773694791</c:v>
                </c:pt>
                <c:pt idx="4">
                  <c:v>0.64305980651799999</c:v>
                </c:pt>
                <c:pt idx="5">
                  <c:v>0.64203364061099999</c:v>
                </c:pt>
                <c:pt idx="6">
                  <c:v>0.63810672446700001</c:v>
                </c:pt>
                <c:pt idx="7">
                  <c:v>0.63851383399200001</c:v>
                </c:pt>
                <c:pt idx="8">
                  <c:v>0.63766538666499994</c:v>
                </c:pt>
                <c:pt idx="9">
                  <c:v>0.63743120925999996</c:v>
                </c:pt>
                <c:pt idx="10">
                  <c:v>0.63903546103499997</c:v>
                </c:pt>
                <c:pt idx="11">
                  <c:v>0.63991141178499999</c:v>
                </c:pt>
                <c:pt idx="12">
                  <c:v>0.64078517544199998</c:v>
                </c:pt>
                <c:pt idx="13">
                  <c:v>0.64158719462400005</c:v>
                </c:pt>
                <c:pt idx="14">
                  <c:v>0.64371388454</c:v>
                </c:pt>
                <c:pt idx="15">
                  <c:v>0.64602498064699998</c:v>
                </c:pt>
                <c:pt idx="16">
                  <c:v>0.67549807377299997</c:v>
                </c:pt>
                <c:pt idx="17">
                  <c:v>0.70194551813700001</c:v>
                </c:pt>
                <c:pt idx="18">
                  <c:v>0.72558047761300004</c:v>
                </c:pt>
                <c:pt idx="19">
                  <c:v>0.74272010639899999</c:v>
                </c:pt>
                <c:pt idx="20">
                  <c:v>0.74942898528599999</c:v>
                </c:pt>
              </c:numCache>
            </c:numRef>
          </c:xVal>
          <c:yVal>
            <c:numRef>
              <c:f>[2]Sheet1!$AK$2:$AK$22</c:f>
              <c:numCache>
                <c:formatCode>General</c:formatCode>
                <c:ptCount val="21"/>
                <c:pt idx="0">
                  <c:v>2722.5836246366666</c:v>
                </c:pt>
                <c:pt idx="1">
                  <c:v>43859.805339299994</c:v>
                </c:pt>
                <c:pt idx="2">
                  <c:v>125791.86203140001</c:v>
                </c:pt>
                <c:pt idx="3">
                  <c:v>240700.15517366666</c:v>
                </c:pt>
                <c:pt idx="4">
                  <c:v>384207.03470800002</c:v>
                </c:pt>
                <c:pt idx="5">
                  <c:v>550081.61634333339</c:v>
                </c:pt>
                <c:pt idx="6">
                  <c:v>729663.24277466664</c:v>
                </c:pt>
                <c:pt idx="7">
                  <c:v>923395.66245333327</c:v>
                </c:pt>
                <c:pt idx="8">
                  <c:v>1123146.0568890001</c:v>
                </c:pt>
                <c:pt idx="9">
                  <c:v>1325751.0573406667</c:v>
                </c:pt>
                <c:pt idx="10">
                  <c:v>1534206.2600356666</c:v>
                </c:pt>
                <c:pt idx="11">
                  <c:v>1742907.02988</c:v>
                </c:pt>
                <c:pt idx="12">
                  <c:v>1945440.1324166667</c:v>
                </c:pt>
                <c:pt idx="13">
                  <c:v>2148422.9221899998</c:v>
                </c:pt>
                <c:pt idx="14">
                  <c:v>2344706.9102633335</c:v>
                </c:pt>
                <c:pt idx="15">
                  <c:v>2533717.0905633331</c:v>
                </c:pt>
                <c:pt idx="16">
                  <c:v>2476147.9672166668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[3]Sheet1!$AK$1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[3]Sheet1!$H$2:$H$22</c:f>
              <c:numCache>
                <c:formatCode>General</c:formatCode>
                <c:ptCount val="21"/>
                <c:pt idx="0">
                  <c:v>0.66856762524799995</c:v>
                </c:pt>
                <c:pt idx="1">
                  <c:v>0.66148360454900001</c:v>
                </c:pt>
                <c:pt idx="2">
                  <c:v>0.65960356567800005</c:v>
                </c:pt>
                <c:pt idx="3">
                  <c:v>0.65891715554100005</c:v>
                </c:pt>
                <c:pt idx="4">
                  <c:v>0.66271595139999995</c:v>
                </c:pt>
                <c:pt idx="5">
                  <c:v>0.66523049103700005</c:v>
                </c:pt>
                <c:pt idx="6">
                  <c:v>0.67034931713599999</c:v>
                </c:pt>
                <c:pt idx="7">
                  <c:v>0.67424289687799999</c:v>
                </c:pt>
                <c:pt idx="8">
                  <c:v>0.68019538562799997</c:v>
                </c:pt>
                <c:pt idx="9">
                  <c:v>0.68619973532199996</c:v>
                </c:pt>
                <c:pt idx="10">
                  <c:v>0.69121646928500002</c:v>
                </c:pt>
                <c:pt idx="11">
                  <c:v>0.70293230756799996</c:v>
                </c:pt>
                <c:pt idx="12">
                  <c:v>0.72158282396999995</c:v>
                </c:pt>
                <c:pt idx="13">
                  <c:v>0.75704675798700005</c:v>
                </c:pt>
                <c:pt idx="14">
                  <c:v>0.77541323647299998</c:v>
                </c:pt>
                <c:pt idx="15">
                  <c:v>0.78313690683199999</c:v>
                </c:pt>
                <c:pt idx="16">
                  <c:v>0.79893115098</c:v>
                </c:pt>
                <c:pt idx="17">
                  <c:v>0.80890892131900005</c:v>
                </c:pt>
                <c:pt idx="18">
                  <c:v>0.81794738788099997</c:v>
                </c:pt>
                <c:pt idx="19">
                  <c:v>0.824322696094</c:v>
                </c:pt>
                <c:pt idx="20">
                  <c:v>0.83257688879400005</c:v>
                </c:pt>
              </c:numCache>
            </c:numRef>
          </c:xVal>
          <c:yVal>
            <c:numRef>
              <c:f>[3]Sheet1!$AK$2:$AK$22</c:f>
              <c:numCache>
                <c:formatCode>General</c:formatCode>
                <c:ptCount val="21"/>
                <c:pt idx="0">
                  <c:v>2556.0498433166663</c:v>
                </c:pt>
                <c:pt idx="1">
                  <c:v>19947.490459600001</c:v>
                </c:pt>
                <c:pt idx="2">
                  <c:v>51321.077509900002</c:v>
                </c:pt>
                <c:pt idx="3">
                  <c:v>90638.674862666681</c:v>
                </c:pt>
                <c:pt idx="4">
                  <c:v>135775.63518106667</c:v>
                </c:pt>
                <c:pt idx="5">
                  <c:v>182157.4419312333</c:v>
                </c:pt>
                <c:pt idx="6">
                  <c:v>230725.84384566665</c:v>
                </c:pt>
                <c:pt idx="7">
                  <c:v>279898.81311533332</c:v>
                </c:pt>
                <c:pt idx="8">
                  <c:v>328777.82239633333</c:v>
                </c:pt>
                <c:pt idx="9">
                  <c:v>375151.09649433335</c:v>
                </c:pt>
                <c:pt idx="10">
                  <c:v>417071.63527299999</c:v>
                </c:pt>
                <c:pt idx="11">
                  <c:v>436089.82460366673</c:v>
                </c:pt>
                <c:pt idx="12">
                  <c:v>438582.73709499999</c:v>
                </c:pt>
                <c:pt idx="13">
                  <c:v>416502.71381466667</c:v>
                </c:pt>
                <c:pt idx="14">
                  <c:v>381694.40478300001</c:v>
                </c:pt>
                <c:pt idx="15">
                  <c:v>388242.81343566667</c:v>
                </c:pt>
                <c:pt idx="16">
                  <c:v>366378.21504033334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[6]Sheet1!$AH$1</c:f>
              <c:strCache>
                <c:ptCount val="1"/>
                <c:pt idx="0">
                  <c:v>deq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[6]Sheet1!$H$2:$H$68</c:f>
              <c:numCache>
                <c:formatCode>General</c:formatCode>
                <c:ptCount val="67"/>
                <c:pt idx="0">
                  <c:v>0.66646536926099997</c:v>
                </c:pt>
                <c:pt idx="1">
                  <c:v>0.66556772195000002</c:v>
                </c:pt>
                <c:pt idx="2">
                  <c:v>0.66536663810399999</c:v>
                </c:pt>
                <c:pt idx="3">
                  <c:v>0.66302441650199995</c:v>
                </c:pt>
                <c:pt idx="4">
                  <c:v>0.66038939709400002</c:v>
                </c:pt>
                <c:pt idx="5">
                  <c:v>0.65767799919000003</c:v>
                </c:pt>
                <c:pt idx="6">
                  <c:v>0.65322336020299998</c:v>
                </c:pt>
                <c:pt idx="7">
                  <c:v>0.65145040859600001</c:v>
                </c:pt>
                <c:pt idx="8">
                  <c:v>0.64758750283400002</c:v>
                </c:pt>
                <c:pt idx="9">
                  <c:v>0.643154163981</c:v>
                </c:pt>
                <c:pt idx="10">
                  <c:v>0.63852400466000003</c:v>
                </c:pt>
                <c:pt idx="11">
                  <c:v>0.633348014741</c:v>
                </c:pt>
                <c:pt idx="12">
                  <c:v>0.62794881211200004</c:v>
                </c:pt>
                <c:pt idx="13">
                  <c:v>0.62583470071000002</c:v>
                </c:pt>
                <c:pt idx="14">
                  <c:v>0.62081168931899999</c:v>
                </c:pt>
                <c:pt idx="15">
                  <c:v>0.61991251754200005</c:v>
                </c:pt>
                <c:pt idx="16">
                  <c:v>0.61975572199499995</c:v>
                </c:pt>
                <c:pt idx="17">
                  <c:v>0.61942730607499996</c:v>
                </c:pt>
                <c:pt idx="18">
                  <c:v>0.61954613572999995</c:v>
                </c:pt>
                <c:pt idx="19">
                  <c:v>0.61937001910400002</c:v>
                </c:pt>
                <c:pt idx="20">
                  <c:v>0.61926614113900003</c:v>
                </c:pt>
                <c:pt idx="21">
                  <c:v>0.61948058070300005</c:v>
                </c:pt>
                <c:pt idx="22">
                  <c:v>0.61976108403499997</c:v>
                </c:pt>
                <c:pt idx="23">
                  <c:v>0.61983983604600001</c:v>
                </c:pt>
                <c:pt idx="24">
                  <c:v>0.61982703361799996</c:v>
                </c:pt>
                <c:pt idx="25">
                  <c:v>0.61990636369700003</c:v>
                </c:pt>
                <c:pt idx="26">
                  <c:v>0.61992653927600005</c:v>
                </c:pt>
                <c:pt idx="27">
                  <c:v>0.62010047130900003</c:v>
                </c:pt>
                <c:pt idx="28">
                  <c:v>0.62014200250200002</c:v>
                </c:pt>
                <c:pt idx="29">
                  <c:v>0.62025069367499996</c:v>
                </c:pt>
                <c:pt idx="30">
                  <c:v>0.62017174486100002</c:v>
                </c:pt>
                <c:pt idx="31">
                  <c:v>0.620187979532</c:v>
                </c:pt>
                <c:pt idx="32">
                  <c:v>0.62012017645899997</c:v>
                </c:pt>
                <c:pt idx="33">
                  <c:v>0.62004360295700001</c:v>
                </c:pt>
                <c:pt idx="34">
                  <c:v>0.62003210886000004</c:v>
                </c:pt>
                <c:pt idx="35">
                  <c:v>0.61995971701200003</c:v>
                </c:pt>
                <c:pt idx="36">
                  <c:v>0.62006655914099995</c:v>
                </c:pt>
                <c:pt idx="37">
                  <c:v>0.61997581659500001</c:v>
                </c:pt>
                <c:pt idx="38">
                  <c:v>0.62000134571099996</c:v>
                </c:pt>
                <c:pt idx="39">
                  <c:v>0.61991859899000001</c:v>
                </c:pt>
                <c:pt idx="40">
                  <c:v>0.61991266643599996</c:v>
                </c:pt>
                <c:pt idx="41">
                  <c:v>0.619853186936</c:v>
                </c:pt>
                <c:pt idx="42">
                  <c:v>0.61990588172500005</c:v>
                </c:pt>
                <c:pt idx="43">
                  <c:v>0.61995746249799999</c:v>
                </c:pt>
                <c:pt idx="44">
                  <c:v>0.61993297328499997</c:v>
                </c:pt>
                <c:pt idx="45">
                  <c:v>0.619946742537</c:v>
                </c:pt>
                <c:pt idx="46">
                  <c:v>0.61994728131400001</c:v>
                </c:pt>
                <c:pt idx="47">
                  <c:v>0.62001229483700004</c:v>
                </c:pt>
                <c:pt idx="48">
                  <c:v>0.62008149838000004</c:v>
                </c:pt>
                <c:pt idx="49">
                  <c:v>0.62203829102599995</c:v>
                </c:pt>
                <c:pt idx="50">
                  <c:v>0.62252962585500005</c:v>
                </c:pt>
                <c:pt idx="51">
                  <c:v>0.62290063769299997</c:v>
                </c:pt>
                <c:pt idx="52">
                  <c:v>0.62910073050500004</c:v>
                </c:pt>
                <c:pt idx="53">
                  <c:v>0.62985085873400004</c:v>
                </c:pt>
                <c:pt idx="54">
                  <c:v>0.63382601869199995</c:v>
                </c:pt>
                <c:pt idx="55">
                  <c:v>0.64741114942</c:v>
                </c:pt>
                <c:pt idx="56">
                  <c:v>0.65200140395999995</c:v>
                </c:pt>
                <c:pt idx="57">
                  <c:v>0.65695245660699997</c:v>
                </c:pt>
                <c:pt idx="58">
                  <c:v>0.66754180867900004</c:v>
                </c:pt>
                <c:pt idx="59">
                  <c:v>0.676611784306</c:v>
                </c:pt>
                <c:pt idx="60">
                  <c:v>0.68488369175999997</c:v>
                </c:pt>
                <c:pt idx="61">
                  <c:v>0.686614227962</c:v>
                </c:pt>
                <c:pt idx="62">
                  <c:v>0.68881401561099997</c:v>
                </c:pt>
                <c:pt idx="63">
                  <c:v>0.69065251975700004</c:v>
                </c:pt>
                <c:pt idx="64">
                  <c:v>0.69432723089500004</c:v>
                </c:pt>
                <c:pt idx="65">
                  <c:v>0.69482618938399998</c:v>
                </c:pt>
                <c:pt idx="66">
                  <c:v>0.69580284466700004</c:v>
                </c:pt>
              </c:numCache>
            </c:numRef>
          </c:xVal>
          <c:yVal>
            <c:numRef>
              <c:f>[6]Sheet1!$AH$2:$AH$68</c:f>
              <c:numCache>
                <c:formatCode>General</c:formatCode>
                <c:ptCount val="67"/>
                <c:pt idx="1">
                  <c:v>4.6976208129180796E-2</c:v>
                </c:pt>
                <c:pt idx="2">
                  <c:v>5.6304160414447704E-2</c:v>
                </c:pt>
                <c:pt idx="3">
                  <c:v>0.39811505437999622</c:v>
                </c:pt>
                <c:pt idx="4">
                  <c:v>0.20789140062729439</c:v>
                </c:pt>
                <c:pt idx="5">
                  <c:v>0.40040431729049342</c:v>
                </c:pt>
                <c:pt idx="6">
                  <c:v>0.26156521202294924</c:v>
                </c:pt>
                <c:pt idx="7">
                  <c:v>0.25824304121597663</c:v>
                </c:pt>
                <c:pt idx="8">
                  <c:v>0.42239489099796379</c:v>
                </c:pt>
                <c:pt idx="9">
                  <c:v>0.7307097810511114</c:v>
                </c:pt>
                <c:pt idx="10">
                  <c:v>0.91503973366028468</c:v>
                </c:pt>
                <c:pt idx="11">
                  <c:v>1.3084425780196196</c:v>
                </c:pt>
                <c:pt idx="12">
                  <c:v>1.1184560583688183</c:v>
                </c:pt>
                <c:pt idx="13">
                  <c:v>1.3217635047714484</c:v>
                </c:pt>
                <c:pt idx="14">
                  <c:v>4.8018526441744234</c:v>
                </c:pt>
                <c:pt idx="15">
                  <c:v>0.11271247258629202</c:v>
                </c:pt>
                <c:pt idx="16">
                  <c:v>0.12843013666380365</c:v>
                </c:pt>
                <c:pt idx="17">
                  <c:v>0.1245667143929019</c:v>
                </c:pt>
                <c:pt idx="18">
                  <c:v>0.13315602907588442</c:v>
                </c:pt>
                <c:pt idx="19">
                  <c:v>0.12693718310677937</c:v>
                </c:pt>
                <c:pt idx="20">
                  <c:v>0.12805209714531429</c:v>
                </c:pt>
                <c:pt idx="21">
                  <c:v>0.13410367833610337</c:v>
                </c:pt>
                <c:pt idx="22">
                  <c:v>0.13510680049695623</c:v>
                </c:pt>
                <c:pt idx="23">
                  <c:v>0.13075944697388664</c:v>
                </c:pt>
                <c:pt idx="24">
                  <c:v>0.12860535531111594</c:v>
                </c:pt>
                <c:pt idx="25">
                  <c:v>0.13015605013041665</c:v>
                </c:pt>
                <c:pt idx="26">
                  <c:v>0.12869334592139303</c:v>
                </c:pt>
                <c:pt idx="27">
                  <c:v>0.13145355165555195</c:v>
                </c:pt>
                <c:pt idx="28">
                  <c:v>0.12847455839357202</c:v>
                </c:pt>
                <c:pt idx="29">
                  <c:v>0.12954177434273184</c:v>
                </c:pt>
                <c:pt idx="30">
                  <c:v>0.12551635799066396</c:v>
                </c:pt>
                <c:pt idx="31">
                  <c:v>0.12717118974070374</c:v>
                </c:pt>
                <c:pt idx="32">
                  <c:v>0.12528777673722047</c:v>
                </c:pt>
                <c:pt idx="33">
                  <c:v>0.12494460266909435</c:v>
                </c:pt>
                <c:pt idx="34">
                  <c:v>0.12599636719186513</c:v>
                </c:pt>
                <c:pt idx="35">
                  <c:v>0.12461561935138654</c:v>
                </c:pt>
                <c:pt idx="36">
                  <c:v>0.12796710289568836</c:v>
                </c:pt>
                <c:pt idx="37">
                  <c:v>0.12375646495865666</c:v>
                </c:pt>
                <c:pt idx="38">
                  <c:v>0.12589753629478828</c:v>
                </c:pt>
                <c:pt idx="39">
                  <c:v>0.12359218717545239</c:v>
                </c:pt>
                <c:pt idx="40">
                  <c:v>0.1249710202877754</c:v>
                </c:pt>
                <c:pt idx="41">
                  <c:v>0.12380641920581503</c:v>
                </c:pt>
                <c:pt idx="42">
                  <c:v>0.125902543283269</c:v>
                </c:pt>
                <c:pt idx="43">
                  <c:v>0.12584650247195839</c:v>
                </c:pt>
                <c:pt idx="44">
                  <c:v>0.12445360727747534</c:v>
                </c:pt>
                <c:pt idx="45">
                  <c:v>0.12514821910459517</c:v>
                </c:pt>
                <c:pt idx="46">
                  <c:v>0.12477618734160245</c:v>
                </c:pt>
                <c:pt idx="47">
                  <c:v>0.12590543802361864</c:v>
                </c:pt>
                <c:pt idx="48">
                  <c:v>0.12587496144611876</c:v>
                </c:pt>
                <c:pt idx="49">
                  <c:v>0.1635180045583553</c:v>
                </c:pt>
                <c:pt idx="50">
                  <c:v>0.13406857107647951</c:v>
                </c:pt>
                <c:pt idx="51">
                  <c:v>0.13149832847289744</c:v>
                </c:pt>
                <c:pt idx="52">
                  <c:v>0.24793023980026518</c:v>
                </c:pt>
                <c:pt idx="53">
                  <c:v>0.1387755646852753</c:v>
                </c:pt>
                <c:pt idx="54">
                  <c:v>0.20318724009252165</c:v>
                </c:pt>
                <c:pt idx="55">
                  <c:v>0.39554686674277661</c:v>
                </c:pt>
                <c:pt idx="56">
                  <c:v>0.21575004801533026</c:v>
                </c:pt>
                <c:pt idx="57">
                  <c:v>0.22294512729327209</c:v>
                </c:pt>
                <c:pt idx="58">
                  <c:v>0.33650213073900659</c:v>
                </c:pt>
                <c:pt idx="59">
                  <c:v>0.31006758043722726</c:v>
                </c:pt>
                <c:pt idx="60">
                  <c:v>0.29499830045573106</c:v>
                </c:pt>
                <c:pt idx="61">
                  <c:v>0.16410224277431595</c:v>
                </c:pt>
                <c:pt idx="62">
                  <c:v>0.17337621686042226</c:v>
                </c:pt>
                <c:pt idx="63">
                  <c:v>0.16653100968983381</c:v>
                </c:pt>
                <c:pt idx="64">
                  <c:v>0.20301695675003373</c:v>
                </c:pt>
                <c:pt idx="65">
                  <c:v>0.13930460499418373</c:v>
                </c:pt>
                <c:pt idx="66">
                  <c:v>0.14892104382306925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03312"/>
        <c:axId val="300603872"/>
      </c:scatterChart>
      <c:valAx>
        <c:axId val="300603312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603872"/>
        <c:crosses val="autoZero"/>
        <c:crossBetween val="midCat"/>
      </c:valAx>
      <c:valAx>
        <c:axId val="30060387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60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dev/deq</a:t>
            </a:r>
            <a:r>
              <a:rPr lang="en-US" altLang="ja-JP" baseline="0"/>
              <a:t> vs </a:t>
            </a:r>
            <a:r>
              <a:rPr lang="en-US" altLang="ja-JP"/>
              <a:t>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034483332167226E-2"/>
          <c:y val="0.17657667451380246"/>
          <c:w val="0.79457428522657048"/>
          <c:h val="0.71298188661138684"/>
        </c:manualLayout>
      </c:layout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Sheet1!$AE$2:$AE$13</c:f>
              <c:numCache>
                <c:formatCode>General</c:formatCode>
                <c:ptCount val="12"/>
                <c:pt idx="0">
                  <c:v>-1.963829162796809</c:v>
                </c:pt>
                <c:pt idx="1">
                  <c:v>-0.82214267806389973</c:v>
                </c:pt>
                <c:pt idx="2">
                  <c:v>0.22198376037174716</c:v>
                </c:pt>
                <c:pt idx="3">
                  <c:v>1.2683832400339901</c:v>
                </c:pt>
                <c:pt idx="4">
                  <c:v>2.3287236247680942</c:v>
                </c:pt>
                <c:pt idx="5">
                  <c:v>3.3968050794455928</c:v>
                </c:pt>
                <c:pt idx="6">
                  <c:v>4.4636409592810029</c:v>
                </c:pt>
                <c:pt idx="7">
                  <c:v>5.5640325333325968</c:v>
                </c:pt>
                <c:pt idx="8">
                  <c:v>6.6497499714476671</c:v>
                </c:pt>
                <c:pt idx="9">
                  <c:v>7.7583695232375369</c:v>
                </c:pt>
                <c:pt idx="10">
                  <c:v>8.8470914759234116</c:v>
                </c:pt>
                <c:pt idx="11">
                  <c:v>9.9532780249591237</c:v>
                </c:pt>
              </c:numCache>
            </c:numRef>
          </c:xVal>
          <c:yVal>
            <c:numRef>
              <c:f>Sheet1!$AI$2:$AI$13</c:f>
              <c:numCache>
                <c:formatCode>General</c:formatCode>
                <c:ptCount val="12"/>
                <c:pt idx="1">
                  <c:v>-4.0531986387658183E-4</c:v>
                </c:pt>
                <c:pt idx="2">
                  <c:v>0.11042313036631435</c:v>
                </c:pt>
                <c:pt idx="3">
                  <c:v>0.17910603464910388</c:v>
                </c:pt>
                <c:pt idx="4">
                  <c:v>0.22751655014093566</c:v>
                </c:pt>
                <c:pt idx="5">
                  <c:v>0.24183756566398099</c:v>
                </c:pt>
                <c:pt idx="6">
                  <c:v>0.25667501498077061</c:v>
                </c:pt>
                <c:pt idx="7">
                  <c:v>0.31602274764371441</c:v>
                </c:pt>
                <c:pt idx="8">
                  <c:v>0.3001389802682104</c:v>
                </c:pt>
                <c:pt idx="9">
                  <c:v>0.32649669915249868</c:v>
                </c:pt>
                <c:pt idx="10">
                  <c:v>0.29229076923535063</c:v>
                </c:pt>
                <c:pt idx="11">
                  <c:v>0.32525266710154627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[1]Sheet1!$AE$2:$AE$12</c:f>
              <c:numCache>
                <c:formatCode>General</c:formatCode>
                <c:ptCount val="11"/>
                <c:pt idx="0">
                  <c:v>-1.9700923031221818</c:v>
                </c:pt>
                <c:pt idx="1">
                  <c:v>-1.2189354576242168</c:v>
                </c:pt>
                <c:pt idx="2">
                  <c:v>-0.11820913250696763</c:v>
                </c:pt>
                <c:pt idx="3">
                  <c:v>0.99379187945769587</c:v>
                </c:pt>
                <c:pt idx="4">
                  <c:v>2.0767482172350409</c:v>
                </c:pt>
                <c:pt idx="5">
                  <c:v>3.2032072237363423</c:v>
                </c:pt>
                <c:pt idx="6">
                  <c:v>4.3446149990327241</c:v>
                </c:pt>
                <c:pt idx="7">
                  <c:v>5.4965951582806625</c:v>
                </c:pt>
                <c:pt idx="8">
                  <c:v>6.6460091007864488</c:v>
                </c:pt>
                <c:pt idx="9">
                  <c:v>7.8091988083083601</c:v>
                </c:pt>
                <c:pt idx="10">
                  <c:v>8.9757982694071288</c:v>
                </c:pt>
              </c:numCache>
            </c:numRef>
          </c:xVal>
          <c:yVal>
            <c:numRef>
              <c:f>[1]Sheet1!$AI$2:$AI$12</c:f>
              <c:numCache>
                <c:formatCode>General</c:formatCode>
                <c:ptCount val="11"/>
                <c:pt idx="1">
                  <c:v>6.0307752041131396E-2</c:v>
                </c:pt>
                <c:pt idx="2">
                  <c:v>0.11056994181734359</c:v>
                </c:pt>
                <c:pt idx="3">
                  <c:v>0.26922077481297862</c:v>
                </c:pt>
                <c:pt idx="4">
                  <c:v>0.23761623301763646</c:v>
                </c:pt>
                <c:pt idx="5">
                  <c:v>0.3569969996478331</c:v>
                </c:pt>
                <c:pt idx="6">
                  <c:v>0.37861265048389631</c:v>
                </c:pt>
                <c:pt idx="7">
                  <c:v>0.41690135743887979</c:v>
                </c:pt>
                <c:pt idx="8">
                  <c:v>0.42337505205884429</c:v>
                </c:pt>
                <c:pt idx="9">
                  <c:v>0.42690582723184634</c:v>
                </c:pt>
                <c:pt idx="10">
                  <c:v>0.45764120663698477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[2]Sheet1!$AE$2:$AE$17</c:f>
              <c:numCache>
                <c:formatCode>General</c:formatCode>
                <c:ptCount val="16"/>
                <c:pt idx="0">
                  <c:v>-1.9588523927937214</c:v>
                </c:pt>
                <c:pt idx="1">
                  <c:v>-0.80997465138793878</c:v>
                </c:pt>
                <c:pt idx="2">
                  <c:v>0.1620225647976663</c:v>
                </c:pt>
                <c:pt idx="3">
                  <c:v>1.1619247240588908</c:v>
                </c:pt>
                <c:pt idx="4">
                  <c:v>2.1101916842492336</c:v>
                </c:pt>
                <c:pt idx="5">
                  <c:v>3.1258295449454465</c:v>
                </c:pt>
                <c:pt idx="6">
                  <c:v>4.0731948770463839</c:v>
                </c:pt>
                <c:pt idx="7">
                  <c:v>5.1078924902211797</c:v>
                </c:pt>
                <c:pt idx="8">
                  <c:v>6.1099681752193273</c:v>
                </c:pt>
                <c:pt idx="9">
                  <c:v>7.1171260693594105</c:v>
                </c:pt>
                <c:pt idx="10">
                  <c:v>8.1606439602980174</c:v>
                </c:pt>
                <c:pt idx="11">
                  <c:v>9.1935313194708428</c:v>
                </c:pt>
                <c:pt idx="12">
                  <c:v>10.218653095568079</c:v>
                </c:pt>
                <c:pt idx="13">
                  <c:v>11.244574235126924</c:v>
                </c:pt>
                <c:pt idx="14">
                  <c:v>12.292402613431094</c:v>
                </c:pt>
                <c:pt idx="15">
                  <c:v>13.34803372386159</c:v>
                </c:pt>
              </c:numCache>
            </c:numRef>
          </c:xVal>
          <c:yVal>
            <c:numRef>
              <c:f>[2]Sheet1!$AI$2:$AI$17</c:f>
              <c:numCache>
                <c:formatCode>General</c:formatCode>
                <c:ptCount val="16"/>
                <c:pt idx="1">
                  <c:v>-3.9955102764971506E-3</c:v>
                </c:pt>
                <c:pt idx="2">
                  <c:v>-3.9949657480682493E-2</c:v>
                </c:pt>
                <c:pt idx="3">
                  <c:v>8.989595444398725E-2</c:v>
                </c:pt>
                <c:pt idx="4">
                  <c:v>-3.476872129632444E-2</c:v>
                </c:pt>
                <c:pt idx="5">
                  <c:v>0.14933780525278545</c:v>
                </c:pt>
                <c:pt idx="6">
                  <c:v>-5.5808908093809888E-2</c:v>
                </c:pt>
                <c:pt idx="7">
                  <c:v>0.18074746754682885</c:v>
                </c:pt>
                <c:pt idx="8">
                  <c:v>9.2038022734601974E-2</c:v>
                </c:pt>
                <c:pt idx="9">
                  <c:v>0.11216478621072597</c:v>
                </c:pt>
                <c:pt idx="10">
                  <c:v>0.20371055901816537</c:v>
                </c:pt>
                <c:pt idx="11">
                  <c:v>0.15285673371290717</c:v>
                </c:pt>
                <c:pt idx="12">
                  <c:v>0.14247620585683451</c:v>
                </c:pt>
                <c:pt idx="13">
                  <c:v>0.13157315381758203</c:v>
                </c:pt>
                <c:pt idx="14">
                  <c:v>0.19648098167197897</c:v>
                </c:pt>
                <c:pt idx="15">
                  <c:v>0.1985097410602287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[3]Sheet1!$AE$2:$AE$12</c:f>
              <c:numCache>
                <c:formatCode>General</c:formatCode>
                <c:ptCount val="11"/>
                <c:pt idx="0">
                  <c:v>-1.9678144869574707</c:v>
                </c:pt>
                <c:pt idx="1">
                  <c:v>-0.83177500520751779</c:v>
                </c:pt>
                <c:pt idx="2">
                  <c:v>0.24293542161306259</c:v>
                </c:pt>
                <c:pt idx="3">
                  <c:v>1.292854333240729</c:v>
                </c:pt>
                <c:pt idx="4">
                  <c:v>2.4123318207388968</c:v>
                </c:pt>
                <c:pt idx="5">
                  <c:v>3.4929563013064548</c:v>
                </c:pt>
                <c:pt idx="6">
                  <c:v>4.6186665639133393</c:v>
                </c:pt>
                <c:pt idx="7">
                  <c:v>5.7179507850072619</c:v>
                </c:pt>
                <c:pt idx="8">
                  <c:v>6.8483812175265442</c:v>
                </c:pt>
                <c:pt idx="9">
                  <c:v>7.9809777303481413</c:v>
                </c:pt>
                <c:pt idx="10">
                  <c:v>9.0964829921638568</c:v>
                </c:pt>
              </c:numCache>
            </c:numRef>
          </c:xVal>
          <c:yVal>
            <c:numRef>
              <c:f>[3]Sheet1!$AI$2:$AI$12</c:f>
              <c:numCache>
                <c:formatCode>General</c:formatCode>
                <c:ptCount val="11"/>
                <c:pt idx="1">
                  <c:v>-6.6635216254626135E-3</c:v>
                </c:pt>
                <c:pt idx="2">
                  <c:v>0.15649101116211753</c:v>
                </c:pt>
                <c:pt idx="3">
                  <c:v>0.15661454046042708</c:v>
                </c:pt>
                <c:pt idx="4">
                  <c:v>0.35140776789751105</c:v>
                </c:pt>
                <c:pt idx="5">
                  <c:v>0.26156800693692328</c:v>
                </c:pt>
                <c:pt idx="6">
                  <c:v>0.37353713969442559</c:v>
                </c:pt>
                <c:pt idx="7">
                  <c:v>0.30169095029910487</c:v>
                </c:pt>
                <c:pt idx="8">
                  <c:v>0.39144160029959618</c:v>
                </c:pt>
                <c:pt idx="9">
                  <c:v>0.38220477674581477</c:v>
                </c:pt>
                <c:pt idx="10">
                  <c:v>0.32374408288279932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[4]Sheet1!$AE$2:$AE$16</c:f>
              <c:numCache>
                <c:formatCode>General</c:formatCode>
                <c:ptCount val="15"/>
                <c:pt idx="0">
                  <c:v>-1.9605065809796196</c:v>
                </c:pt>
                <c:pt idx="1">
                  <c:v>-0.83104656310262048</c:v>
                </c:pt>
                <c:pt idx="2">
                  <c:v>0.19401945991736436</c:v>
                </c:pt>
                <c:pt idx="3">
                  <c:v>1.2321255780778038</c:v>
                </c:pt>
                <c:pt idx="4">
                  <c:v>2.1992976028214146</c:v>
                </c:pt>
                <c:pt idx="5">
                  <c:v>3.2412944356622626</c:v>
                </c:pt>
                <c:pt idx="6">
                  <c:v>4.2412829936722201</c:v>
                </c:pt>
                <c:pt idx="7">
                  <c:v>5.2966447067196425</c:v>
                </c:pt>
                <c:pt idx="8">
                  <c:v>6.3318690261316952</c:v>
                </c:pt>
                <c:pt idx="9">
                  <c:v>7.3698174647346804</c:v>
                </c:pt>
                <c:pt idx="10">
                  <c:v>8.4243056877562132</c:v>
                </c:pt>
                <c:pt idx="11">
                  <c:v>9.4886043139636005</c:v>
                </c:pt>
                <c:pt idx="12">
                  <c:v>10.556541314636753</c:v>
                </c:pt>
                <c:pt idx="13">
                  <c:v>11.607789421057413</c:v>
                </c:pt>
                <c:pt idx="14">
                  <c:v>12.71115561043</c:v>
                </c:pt>
              </c:numCache>
            </c:numRef>
          </c:xVal>
          <c:yVal>
            <c:numRef>
              <c:f>[4]Sheet1!$AI$2:$AI$16</c:f>
              <c:numCache>
                <c:formatCode>General</c:formatCode>
                <c:ptCount val="15"/>
                <c:pt idx="1">
                  <c:v>-3.8840265538659671E-2</c:v>
                </c:pt>
                <c:pt idx="2">
                  <c:v>8.3015005034965755E-2</c:v>
                </c:pt>
                <c:pt idx="3">
                  <c:v>0.17449785739415904</c:v>
                </c:pt>
                <c:pt idx="4">
                  <c:v>-9.9946116066272628E-3</c:v>
                </c:pt>
                <c:pt idx="5">
                  <c:v>0.21082556610103395</c:v>
                </c:pt>
                <c:pt idx="6">
                  <c:v>9.7943294740211004E-2</c:v>
                </c:pt>
                <c:pt idx="7">
                  <c:v>0.23930015390931891</c:v>
                </c:pt>
                <c:pt idx="8">
                  <c:v>0.17471783095788221</c:v>
                </c:pt>
                <c:pt idx="9">
                  <c:v>0.16241946842004298</c:v>
                </c:pt>
                <c:pt idx="10">
                  <c:v>0.21886177874595444</c:v>
                </c:pt>
                <c:pt idx="11">
                  <c:v>0.23540252112042928</c:v>
                </c:pt>
                <c:pt idx="12">
                  <c:v>0.2473260992016566</c:v>
                </c:pt>
                <c:pt idx="13">
                  <c:v>0.20153214418525628</c:v>
                </c:pt>
                <c:pt idx="14">
                  <c:v>0.31828476154180729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[5]Sheet1!$AE$2:$AE$18</c:f>
              <c:numCache>
                <c:formatCode>General</c:formatCode>
                <c:ptCount val="17"/>
                <c:pt idx="0">
                  <c:v>-1.957944029456113</c:v>
                </c:pt>
                <c:pt idx="1">
                  <c:v>-0.80302555194675018</c:v>
                </c:pt>
                <c:pt idx="2">
                  <c:v>0.14735098759846932</c:v>
                </c:pt>
                <c:pt idx="3">
                  <c:v>1.1431140075416082</c:v>
                </c:pt>
                <c:pt idx="4">
                  <c:v>2.0676385769109573</c:v>
                </c:pt>
                <c:pt idx="5">
                  <c:v>3.0571596239858931</c:v>
                </c:pt>
                <c:pt idx="6">
                  <c:v>4.0055467848109405</c:v>
                </c:pt>
                <c:pt idx="7">
                  <c:v>5.0066210103312923</c:v>
                </c:pt>
                <c:pt idx="8">
                  <c:v>5.9779647961466402</c:v>
                </c:pt>
                <c:pt idx="9">
                  <c:v>6.9663726465933866</c:v>
                </c:pt>
                <c:pt idx="10">
                  <c:v>7.9839100670350165</c:v>
                </c:pt>
                <c:pt idx="11">
                  <c:v>8.9786019470062275</c:v>
                </c:pt>
                <c:pt idx="12">
                  <c:v>9.9850704097233862</c:v>
                </c:pt>
                <c:pt idx="13">
                  <c:v>10.997031822011223</c:v>
                </c:pt>
                <c:pt idx="14">
                  <c:v>12.00121002402766</c:v>
                </c:pt>
                <c:pt idx="15">
                  <c:v>13.03765304046761</c:v>
                </c:pt>
                <c:pt idx="16">
                  <c:v>14.054147609390709</c:v>
                </c:pt>
              </c:numCache>
            </c:numRef>
          </c:xVal>
          <c:yVal>
            <c:numRef>
              <c:f>[5]Sheet1!$AI$2:$AI$18</c:f>
              <c:numCache>
                <c:formatCode>General</c:formatCode>
                <c:ptCount val="17"/>
                <c:pt idx="1">
                  <c:v>5.5402391702778766E-3</c:v>
                </c:pt>
                <c:pt idx="2">
                  <c:v>-9.4772453627418207E-2</c:v>
                </c:pt>
                <c:pt idx="3">
                  <c:v>9.6052177612149778E-2</c:v>
                </c:pt>
                <c:pt idx="4">
                  <c:v>-0.11104356459174929</c:v>
                </c:pt>
                <c:pt idx="5">
                  <c:v>9.9403977160791759E-2</c:v>
                </c:pt>
                <c:pt idx="6">
                  <c:v>-4.4478596617946779E-2</c:v>
                </c:pt>
                <c:pt idx="7">
                  <c:v>9.8676809350627046E-2</c:v>
                </c:pt>
                <c:pt idx="8">
                  <c:v>2.234104570380235E-2</c:v>
                </c:pt>
                <c:pt idx="9">
                  <c:v>5.1991074666765127E-2</c:v>
                </c:pt>
                <c:pt idx="10">
                  <c:v>0.13353088549501599</c:v>
                </c:pt>
                <c:pt idx="11">
                  <c:v>7.4986159603482455E-2</c:v>
                </c:pt>
                <c:pt idx="12">
                  <c:v>8.9448643477896425E-2</c:v>
                </c:pt>
                <c:pt idx="13">
                  <c:v>9.7083241975430057E-2</c:v>
                </c:pt>
                <c:pt idx="14">
                  <c:v>8.4489915278758612E-2</c:v>
                </c:pt>
                <c:pt idx="15">
                  <c:v>0.1538313279875651</c:v>
                </c:pt>
                <c:pt idx="16">
                  <c:v>0.11239256591151758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068048"/>
        <c:axId val="301068608"/>
      </c:scatterChart>
      <c:valAx>
        <c:axId val="30106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068608"/>
        <c:crosses val="autoZero"/>
        <c:crossBetween val="midCat"/>
      </c:valAx>
      <c:valAx>
        <c:axId val="3010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06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1553163113756"/>
          <c:y val="0.26395952977163339"/>
          <c:w val="8.398178847607482E-2"/>
          <c:h val="0.482030558846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dq/dp</a:t>
            </a:r>
            <a:r>
              <a:rPr lang="en-US" altLang="ja-JP" baseline="0"/>
              <a:t> vs </a:t>
            </a:r>
            <a:r>
              <a:rPr lang="en-US" altLang="ja-JP"/>
              <a:t>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034483332167226E-2"/>
          <c:y val="0.17657667451380246"/>
          <c:w val="0.79457428522657048"/>
          <c:h val="0.71298188661138684"/>
        </c:manualLayout>
      </c:layout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Sheet1!$AE$2:$AE$13</c:f>
              <c:numCache>
                <c:formatCode>General</c:formatCode>
                <c:ptCount val="12"/>
                <c:pt idx="0">
                  <c:v>-1.963829162796809</c:v>
                </c:pt>
                <c:pt idx="1">
                  <c:v>-0.82214267806389973</c:v>
                </c:pt>
                <c:pt idx="2">
                  <c:v>0.22198376037174716</c:v>
                </c:pt>
                <c:pt idx="3">
                  <c:v>1.2683832400339901</c:v>
                </c:pt>
                <c:pt idx="4">
                  <c:v>2.3287236247680942</c:v>
                </c:pt>
                <c:pt idx="5">
                  <c:v>3.3968050794455928</c:v>
                </c:pt>
                <c:pt idx="6">
                  <c:v>4.4636409592810029</c:v>
                </c:pt>
                <c:pt idx="7">
                  <c:v>5.5640325333325968</c:v>
                </c:pt>
                <c:pt idx="8">
                  <c:v>6.6497499714476671</c:v>
                </c:pt>
                <c:pt idx="9">
                  <c:v>7.7583695232375369</c:v>
                </c:pt>
                <c:pt idx="10">
                  <c:v>8.8470914759234116</c:v>
                </c:pt>
                <c:pt idx="11">
                  <c:v>9.9532780249591237</c:v>
                </c:pt>
              </c:numCache>
            </c:numRef>
          </c:xVal>
          <c:yVal>
            <c:numRef>
              <c:f>Sheet1!$AP$2:$AP$13</c:f>
              <c:numCache>
                <c:formatCode>General</c:formatCode>
                <c:ptCount val="12"/>
                <c:pt idx="1">
                  <c:v>1.8644455466584113</c:v>
                </c:pt>
                <c:pt idx="2">
                  <c:v>1.6909538739917969</c:v>
                </c:pt>
                <c:pt idx="3">
                  <c:v>1.6027555746450712</c:v>
                </c:pt>
                <c:pt idx="4">
                  <c:v>1.546856764002601</c:v>
                </c:pt>
                <c:pt idx="5">
                  <c:v>1.5065378630281099</c:v>
                </c:pt>
                <c:pt idx="6">
                  <c:v>1.4761673190222979</c:v>
                </c:pt>
                <c:pt idx="7">
                  <c:v>1.4520598634137434</c:v>
                </c:pt>
                <c:pt idx="8">
                  <c:v>1.4320845173354098</c:v>
                </c:pt>
                <c:pt idx="9">
                  <c:v>1.4156299198831406</c:v>
                </c:pt>
                <c:pt idx="10">
                  <c:v>1.4020191233857742</c:v>
                </c:pt>
                <c:pt idx="11">
                  <c:v>1.3905741223861088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[1]Sheet1!$AE$2:$AE$12</c:f>
              <c:numCache>
                <c:formatCode>General</c:formatCode>
                <c:ptCount val="11"/>
                <c:pt idx="0">
                  <c:v>-1.9700923031221818</c:v>
                </c:pt>
                <c:pt idx="1">
                  <c:v>-1.2189354576242168</c:v>
                </c:pt>
                <c:pt idx="2">
                  <c:v>-0.11820913250696763</c:v>
                </c:pt>
                <c:pt idx="3">
                  <c:v>0.99379187945769587</c:v>
                </c:pt>
                <c:pt idx="4">
                  <c:v>2.0767482172350409</c:v>
                </c:pt>
                <c:pt idx="5">
                  <c:v>3.2032072237363423</c:v>
                </c:pt>
                <c:pt idx="6">
                  <c:v>4.3446149990327241</c:v>
                </c:pt>
                <c:pt idx="7">
                  <c:v>5.4965951582806625</c:v>
                </c:pt>
                <c:pt idx="8">
                  <c:v>6.6460091007864488</c:v>
                </c:pt>
                <c:pt idx="9">
                  <c:v>7.8091988083083601</c:v>
                </c:pt>
                <c:pt idx="10">
                  <c:v>8.9757982694071288</c:v>
                </c:pt>
              </c:numCache>
            </c:numRef>
          </c:xVal>
          <c:yVal>
            <c:numRef>
              <c:f>[1]Sheet1!$AP$2:$AP$12</c:f>
              <c:numCache>
                <c:formatCode>General</c:formatCode>
                <c:ptCount val="11"/>
                <c:pt idx="1">
                  <c:v>2.0090750205753558</c:v>
                </c:pt>
                <c:pt idx="2">
                  <c:v>1.8443558894483842</c:v>
                </c:pt>
                <c:pt idx="3">
                  <c:v>1.7322564764106896</c:v>
                </c:pt>
                <c:pt idx="4">
                  <c:v>1.6671504107658244</c:v>
                </c:pt>
                <c:pt idx="5">
                  <c:v>1.6235078267812537</c:v>
                </c:pt>
                <c:pt idx="6">
                  <c:v>1.5909360061713129</c:v>
                </c:pt>
                <c:pt idx="7">
                  <c:v>1.5660912330976451</c:v>
                </c:pt>
                <c:pt idx="8">
                  <c:v>1.5470482432552271</c:v>
                </c:pt>
                <c:pt idx="9">
                  <c:v>1.5317723436675272</c:v>
                </c:pt>
                <c:pt idx="10">
                  <c:v>1.518649905691144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[2]Sheet1!$AE$2:$AE$17</c:f>
              <c:numCache>
                <c:formatCode>General</c:formatCode>
                <c:ptCount val="16"/>
                <c:pt idx="0">
                  <c:v>-1.9588523927937214</c:v>
                </c:pt>
                <c:pt idx="1">
                  <c:v>-0.80997465138793878</c:v>
                </c:pt>
                <c:pt idx="2">
                  <c:v>0.1620225647976663</c:v>
                </c:pt>
                <c:pt idx="3">
                  <c:v>1.1619247240588908</c:v>
                </c:pt>
                <c:pt idx="4">
                  <c:v>2.1101916842492336</c:v>
                </c:pt>
                <c:pt idx="5">
                  <c:v>3.1258295449454465</c:v>
                </c:pt>
                <c:pt idx="6">
                  <c:v>4.0731948770463839</c:v>
                </c:pt>
                <c:pt idx="7">
                  <c:v>5.1078924902211797</c:v>
                </c:pt>
                <c:pt idx="8">
                  <c:v>6.1099681752193273</c:v>
                </c:pt>
                <c:pt idx="9">
                  <c:v>7.1171260693594105</c:v>
                </c:pt>
                <c:pt idx="10">
                  <c:v>8.1606439602980174</c:v>
                </c:pt>
                <c:pt idx="11">
                  <c:v>9.1935313194708428</c:v>
                </c:pt>
                <c:pt idx="12">
                  <c:v>10.218653095568079</c:v>
                </c:pt>
                <c:pt idx="13">
                  <c:v>11.244574235126924</c:v>
                </c:pt>
                <c:pt idx="14">
                  <c:v>12.292402613431094</c:v>
                </c:pt>
                <c:pt idx="15">
                  <c:v>13.34803372386159</c:v>
                </c:pt>
              </c:numCache>
            </c:numRef>
          </c:xVal>
          <c:yVal>
            <c:numRef>
              <c:f>[2]Sheet1!$AP$2:$AP$17</c:f>
              <c:numCache>
                <c:formatCode>General</c:formatCode>
                <c:ptCount val="16"/>
                <c:pt idx="1">
                  <c:v>1.8160383272446403</c:v>
                </c:pt>
                <c:pt idx="2">
                  <c:v>1.6356216271168877</c:v>
                </c:pt>
                <c:pt idx="3">
                  <c:v>1.5440124208187311</c:v>
                </c:pt>
                <c:pt idx="4">
                  <c:v>1.4846589622644111</c:v>
                </c:pt>
                <c:pt idx="5">
                  <c:v>1.4417039812757488</c:v>
                </c:pt>
                <c:pt idx="6">
                  <c:v>1.4090597034444348</c:v>
                </c:pt>
                <c:pt idx="7">
                  <c:v>1.3831153210120573</c:v>
                </c:pt>
                <c:pt idx="8">
                  <c:v>1.3618524601923803</c:v>
                </c:pt>
                <c:pt idx="9">
                  <c:v>1.3442472387769562</c:v>
                </c:pt>
                <c:pt idx="10">
                  <c:v>1.329224375110359</c:v>
                </c:pt>
                <c:pt idx="11">
                  <c:v>1.3161821183565607</c:v>
                </c:pt>
                <c:pt idx="12">
                  <c:v>1.3049630913246724</c:v>
                </c:pt>
                <c:pt idx="13">
                  <c:v>1.2951491902278758</c:v>
                </c:pt>
                <c:pt idx="14">
                  <c:v>1.2864551675378204</c:v>
                </c:pt>
                <c:pt idx="15">
                  <c:v>1.2788189027392434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[3]Sheet1!$AE$2:$AE$12</c:f>
              <c:numCache>
                <c:formatCode>General</c:formatCode>
                <c:ptCount val="11"/>
                <c:pt idx="0">
                  <c:v>-1.9678144869574707</c:v>
                </c:pt>
                <c:pt idx="1">
                  <c:v>-0.83177500520751779</c:v>
                </c:pt>
                <c:pt idx="2">
                  <c:v>0.24293542161306259</c:v>
                </c:pt>
                <c:pt idx="3">
                  <c:v>1.292854333240729</c:v>
                </c:pt>
                <c:pt idx="4">
                  <c:v>2.4123318207388968</c:v>
                </c:pt>
                <c:pt idx="5">
                  <c:v>3.4929563013064548</c:v>
                </c:pt>
                <c:pt idx="6">
                  <c:v>4.6186665639133393</c:v>
                </c:pt>
                <c:pt idx="7">
                  <c:v>5.7179507850072619</c:v>
                </c:pt>
                <c:pt idx="8">
                  <c:v>6.8483812175265442</c:v>
                </c:pt>
                <c:pt idx="9">
                  <c:v>7.9809777303481413</c:v>
                </c:pt>
                <c:pt idx="10">
                  <c:v>9.0964829921638568</c:v>
                </c:pt>
              </c:numCache>
            </c:numRef>
          </c:xVal>
          <c:yVal>
            <c:numRef>
              <c:f>[3]Sheet1!$AP$2:$AP$12</c:f>
              <c:numCache>
                <c:formatCode>General</c:formatCode>
                <c:ptCount val="11"/>
                <c:pt idx="1">
                  <c:v>1.9053060830494941</c:v>
                </c:pt>
                <c:pt idx="2">
                  <c:v>1.7404396115775711</c:v>
                </c:pt>
                <c:pt idx="3">
                  <c:v>1.6531141584289157</c:v>
                </c:pt>
                <c:pt idx="4">
                  <c:v>1.5974582636996595</c:v>
                </c:pt>
                <c:pt idx="5">
                  <c:v>1.5583485062903495</c:v>
                </c:pt>
                <c:pt idx="6">
                  <c:v>1.5290331594502045</c:v>
                </c:pt>
                <c:pt idx="7">
                  <c:v>1.5056348650184768</c:v>
                </c:pt>
                <c:pt idx="8">
                  <c:v>1.4865801781327825</c:v>
                </c:pt>
                <c:pt idx="9">
                  <c:v>1.470995298159429</c:v>
                </c:pt>
                <c:pt idx="10">
                  <c:v>1.4584525263146098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[4]Sheet1!$AE$2:$AE$16</c:f>
              <c:numCache>
                <c:formatCode>General</c:formatCode>
                <c:ptCount val="15"/>
                <c:pt idx="0">
                  <c:v>-1.9605065809796196</c:v>
                </c:pt>
                <c:pt idx="1">
                  <c:v>-0.83104656310262048</c:v>
                </c:pt>
                <c:pt idx="2">
                  <c:v>0.19401945991736436</c:v>
                </c:pt>
                <c:pt idx="3">
                  <c:v>1.2321255780778038</c:v>
                </c:pt>
                <c:pt idx="4">
                  <c:v>2.1992976028214146</c:v>
                </c:pt>
                <c:pt idx="5">
                  <c:v>3.2412944356622626</c:v>
                </c:pt>
                <c:pt idx="6">
                  <c:v>4.2412829936722201</c:v>
                </c:pt>
                <c:pt idx="7">
                  <c:v>5.2966447067196425</c:v>
                </c:pt>
                <c:pt idx="8">
                  <c:v>6.3318690261316952</c:v>
                </c:pt>
                <c:pt idx="9">
                  <c:v>7.3698174647346804</c:v>
                </c:pt>
                <c:pt idx="10">
                  <c:v>8.4243056877562132</c:v>
                </c:pt>
                <c:pt idx="11">
                  <c:v>9.4886043139636005</c:v>
                </c:pt>
                <c:pt idx="12">
                  <c:v>10.556541314636753</c:v>
                </c:pt>
                <c:pt idx="13">
                  <c:v>11.607789421057413</c:v>
                </c:pt>
                <c:pt idx="14">
                  <c:v>12.71115561043</c:v>
                </c:pt>
              </c:numCache>
            </c:numRef>
          </c:xVal>
          <c:yVal>
            <c:numRef>
              <c:f>[4]Sheet1!$AP$2:$AP$16</c:f>
              <c:numCache>
                <c:formatCode>General</c:formatCode>
                <c:ptCount val="15"/>
                <c:pt idx="1">
                  <c:v>1.8333349150238609</c:v>
                </c:pt>
                <c:pt idx="2">
                  <c:v>1.6545991032687406</c:v>
                </c:pt>
                <c:pt idx="3">
                  <c:v>1.5643844234460931</c:v>
                </c:pt>
                <c:pt idx="4">
                  <c:v>1.5063561750312602</c:v>
                </c:pt>
                <c:pt idx="5">
                  <c:v>1.4641809111583908</c:v>
                </c:pt>
                <c:pt idx="6">
                  <c:v>1.4322228418598042</c:v>
                </c:pt>
                <c:pt idx="7">
                  <c:v>1.406955906635972</c:v>
                </c:pt>
                <c:pt idx="8">
                  <c:v>1.3862244629844778</c:v>
                </c:pt>
                <c:pt idx="9">
                  <c:v>1.3688997705380646</c:v>
                </c:pt>
                <c:pt idx="10">
                  <c:v>1.3542817906462632</c:v>
                </c:pt>
                <c:pt idx="11">
                  <c:v>1.3417561426741769</c:v>
                </c:pt>
                <c:pt idx="12">
                  <c:v>1.3310353500514012</c:v>
                </c:pt>
                <c:pt idx="13">
                  <c:v>1.321816061075151</c:v>
                </c:pt>
                <c:pt idx="14">
                  <c:v>1.3139888388488756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[5]Sheet1!$AE$2:$AE$18</c:f>
              <c:numCache>
                <c:formatCode>General</c:formatCode>
                <c:ptCount val="17"/>
                <c:pt idx="0">
                  <c:v>-1.957944029456113</c:v>
                </c:pt>
                <c:pt idx="1">
                  <c:v>-0.80302555194675018</c:v>
                </c:pt>
                <c:pt idx="2">
                  <c:v>0.14735098759846932</c:v>
                </c:pt>
                <c:pt idx="3">
                  <c:v>1.1431140075416082</c:v>
                </c:pt>
                <c:pt idx="4">
                  <c:v>2.0676385769109573</c:v>
                </c:pt>
                <c:pt idx="5">
                  <c:v>3.0571596239858931</c:v>
                </c:pt>
                <c:pt idx="6">
                  <c:v>4.0055467848109405</c:v>
                </c:pt>
                <c:pt idx="7">
                  <c:v>5.0066210103312923</c:v>
                </c:pt>
                <c:pt idx="8">
                  <c:v>5.9779647961466402</c:v>
                </c:pt>
                <c:pt idx="9">
                  <c:v>6.9663726465933866</c:v>
                </c:pt>
                <c:pt idx="10">
                  <c:v>7.9839100670350165</c:v>
                </c:pt>
                <c:pt idx="11">
                  <c:v>8.9786019470062275</c:v>
                </c:pt>
                <c:pt idx="12">
                  <c:v>9.9850704097233862</c:v>
                </c:pt>
                <c:pt idx="13">
                  <c:v>10.997031822011223</c:v>
                </c:pt>
                <c:pt idx="14">
                  <c:v>12.00121002402766</c:v>
                </c:pt>
                <c:pt idx="15">
                  <c:v>13.03765304046761</c:v>
                </c:pt>
                <c:pt idx="16">
                  <c:v>14.054147609390709</c:v>
                </c:pt>
              </c:numCache>
            </c:numRef>
          </c:xVal>
          <c:yVal>
            <c:numRef>
              <c:f>[5]Sheet1!$AP$2:$AP$18</c:f>
              <c:numCache>
                <c:formatCode>General</c:formatCode>
                <c:ptCount val="17"/>
                <c:pt idx="1">
                  <c:v>1.80535157822694</c:v>
                </c:pt>
                <c:pt idx="2">
                  <c:v>1.6235399819788612</c:v>
                </c:pt>
                <c:pt idx="3">
                  <c:v>1.530953324207476</c:v>
                </c:pt>
                <c:pt idx="4">
                  <c:v>1.4707244592370008</c:v>
                </c:pt>
                <c:pt idx="5">
                  <c:v>1.4273635832401048</c:v>
                </c:pt>
                <c:pt idx="6">
                  <c:v>1.3943094247322672</c:v>
                </c:pt>
                <c:pt idx="7">
                  <c:v>1.367903658004811</c:v>
                </c:pt>
                <c:pt idx="8">
                  <c:v>1.3462471260541777</c:v>
                </c:pt>
                <c:pt idx="9">
                  <c:v>1.3281775970539018</c:v>
                </c:pt>
                <c:pt idx="10">
                  <c:v>1.3128555638706789</c:v>
                </c:pt>
                <c:pt idx="11">
                  <c:v>1.299624236942982</c:v>
                </c:pt>
                <c:pt idx="12">
                  <c:v>1.2879526989524848</c:v>
                </c:pt>
                <c:pt idx="13">
                  <c:v>1.2777264128670414</c:v>
                </c:pt>
                <c:pt idx="14">
                  <c:v>1.2687561598004613</c:v>
                </c:pt>
                <c:pt idx="15">
                  <c:v>1.2607418217171571</c:v>
                </c:pt>
                <c:pt idx="16">
                  <c:v>1.2535900285927311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073648"/>
        <c:axId val="301074208"/>
      </c:scatterChart>
      <c:valAx>
        <c:axId val="3010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074208"/>
        <c:crosses val="autoZero"/>
        <c:crossBetween val="midCat"/>
      </c:valAx>
      <c:valAx>
        <c:axId val="301074208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07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1553163113756"/>
          <c:y val="0.26395952977163339"/>
          <c:w val="8.398178847607482E-2"/>
          <c:h val="0.482030558846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s_n_real_pred vs s_n_real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[3]Sheet1!$W$2:$W$12</c:f>
              <c:numCache>
                <c:formatCode>General</c:formatCode>
                <c:ptCount val="11"/>
                <c:pt idx="0">
                  <c:v>4.2173620645199996</c:v>
                </c:pt>
                <c:pt idx="1">
                  <c:v>32.877261734900003</c:v>
                </c:pt>
                <c:pt idx="2">
                  <c:v>86.153779829300007</c:v>
                </c:pt>
                <c:pt idx="3">
                  <c:v>153.12352342</c:v>
                </c:pt>
                <c:pt idx="4">
                  <c:v>230.324690731</c:v>
                </c:pt>
                <c:pt idx="5">
                  <c:v>309.65515061500003</c:v>
                </c:pt>
                <c:pt idx="6">
                  <c:v>392.03495226899997</c:v>
                </c:pt>
                <c:pt idx="7">
                  <c:v>474.558268494</c:v>
                </c:pt>
                <c:pt idx="8">
                  <c:v>556.12195336299999</c:v>
                </c:pt>
                <c:pt idx="9">
                  <c:v>632.28060539600006</c:v>
                </c:pt>
                <c:pt idx="10">
                  <c:v>698.22880191800004</c:v>
                </c:pt>
              </c:numCache>
            </c:numRef>
          </c:xVal>
          <c:yVal>
            <c:numRef>
              <c:f>[3]Sheet1!$V$2:$V$12</c:f>
              <c:numCache>
                <c:formatCode>General</c:formatCode>
                <c:ptCount val="11"/>
                <c:pt idx="0">
                  <c:v>5.6291731435100001</c:v>
                </c:pt>
                <c:pt idx="1">
                  <c:v>44.340620989800001</c:v>
                </c:pt>
                <c:pt idx="2">
                  <c:v>117.428809461</c:v>
                </c:pt>
                <c:pt idx="3">
                  <c:v>211.39198917100001</c:v>
                </c:pt>
                <c:pt idx="4">
                  <c:v>322.25827423499999</c:v>
                </c:pt>
                <c:pt idx="5">
                  <c:v>439.31863220999998</c:v>
                </c:pt>
                <c:pt idx="6">
                  <c:v>564.49070134399994</c:v>
                </c:pt>
                <c:pt idx="7">
                  <c:v>693.66595967399996</c:v>
                </c:pt>
                <c:pt idx="8">
                  <c:v>825.37340951700003</c:v>
                </c:pt>
                <c:pt idx="9">
                  <c:v>952.10079920800001</c:v>
                </c:pt>
                <c:pt idx="10">
                  <c:v>1067.9011617799999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[1]Sheet1!$W$2:$W$12</c:f>
              <c:numCache>
                <c:formatCode>General</c:formatCode>
                <c:ptCount val="11"/>
                <c:pt idx="0">
                  <c:v>4.2122077073200002</c:v>
                </c:pt>
                <c:pt idx="1">
                  <c:v>12.2213842794</c:v>
                </c:pt>
                <c:pt idx="2">
                  <c:v>43.220880601200001</c:v>
                </c:pt>
                <c:pt idx="3">
                  <c:v>85.468871372600006</c:v>
                </c:pt>
                <c:pt idx="4">
                  <c:v>132.47279832500001</c:v>
                </c:pt>
                <c:pt idx="5">
                  <c:v>181.88015537199999</c:v>
                </c:pt>
                <c:pt idx="6">
                  <c:v>234.26768086800001</c:v>
                </c:pt>
                <c:pt idx="7">
                  <c:v>282.455016199</c:v>
                </c:pt>
                <c:pt idx="8">
                  <c:v>328.01130412100002</c:v>
                </c:pt>
                <c:pt idx="9">
                  <c:v>369.68770880099999</c:v>
                </c:pt>
                <c:pt idx="10">
                  <c:v>413.64107056900002</c:v>
                </c:pt>
              </c:numCache>
            </c:numRef>
          </c:xVal>
          <c:yVal>
            <c:numRef>
              <c:f>[1]Sheet1!$AV$2:$AV$12</c:f>
              <c:numCache>
                <c:formatCode>General</c:formatCode>
                <c:ptCount val="11"/>
                <c:pt idx="0">
                  <c:v>9.5367543047908683</c:v>
                </c:pt>
                <c:pt idx="1">
                  <c:v>34.233846641980655</c:v>
                </c:pt>
                <c:pt idx="2">
                  <c:v>93.054644683155303</c:v>
                </c:pt>
                <c:pt idx="3">
                  <c:v>153.04392549248914</c:v>
                </c:pt>
                <c:pt idx="4">
                  <c:v>216.30141375203556</c:v>
                </c:pt>
                <c:pt idx="5">
                  <c:v>276.7662272318604</c:v>
                </c:pt>
                <c:pt idx="6">
                  <c:v>335.99304433883293</c:v>
                </c:pt>
                <c:pt idx="7">
                  <c:v>387.77022729915041</c:v>
                </c:pt>
                <c:pt idx="8">
                  <c:v>436.44063948510154</c:v>
                </c:pt>
                <c:pt idx="9">
                  <c:v>482.16665331349475</c:v>
                </c:pt>
                <c:pt idx="10">
                  <c:v>527.20861753939107</c:v>
                </c:pt>
              </c:numCache>
            </c:numRef>
          </c:yVal>
          <c:smooth val="0"/>
        </c:ser>
        <c:ser>
          <c:idx val="1"/>
          <c:order val="2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Sheet1!$W$2:$W$13</c:f>
              <c:numCache>
                <c:formatCode>General</c:formatCode>
                <c:ptCount val="12"/>
                <c:pt idx="0">
                  <c:v>4.21834734761</c:v>
                </c:pt>
                <c:pt idx="1">
                  <c:v>46.231109236999998</c:v>
                </c:pt>
                <c:pt idx="2">
                  <c:v>127.599621309</c:v>
                </c:pt>
                <c:pt idx="3">
                  <c:v>229.79697229999999</c:v>
                </c:pt>
                <c:pt idx="4">
                  <c:v>353.03918995800001</c:v>
                </c:pt>
                <c:pt idx="5">
                  <c:v>487.64244106199999</c:v>
                </c:pt>
                <c:pt idx="6">
                  <c:v>625.88598877699997</c:v>
                </c:pt>
                <c:pt idx="7">
                  <c:v>770.39121487299997</c:v>
                </c:pt>
                <c:pt idx="8">
                  <c:v>918.03796805000002</c:v>
                </c:pt>
                <c:pt idx="9">
                  <c:v>1056.9408132999999</c:v>
                </c:pt>
                <c:pt idx="10">
                  <c:v>1190.87848538</c:v>
                </c:pt>
                <c:pt idx="11">
                  <c:v>1313.41297874</c:v>
                </c:pt>
              </c:numCache>
            </c:numRef>
          </c:xVal>
          <c:yVal>
            <c:numRef>
              <c:f>Sheet1!$AV$2:$AV$13</c:f>
              <c:numCache>
                <c:formatCode>General</c:formatCode>
                <c:ptCount val="12"/>
                <c:pt idx="0">
                  <c:v>2.5788356083789159</c:v>
                </c:pt>
                <c:pt idx="1">
                  <c:v>150.47113104025055</c:v>
                </c:pt>
                <c:pt idx="2">
                  <c:v>298.58504961543895</c:v>
                </c:pt>
                <c:pt idx="3">
                  <c:v>457.6297049116676</c:v>
                </c:pt>
                <c:pt idx="4">
                  <c:v>625.73152809027681</c:v>
                </c:pt>
                <c:pt idx="5">
                  <c:v>800.09674839340562</c:v>
                </c:pt>
                <c:pt idx="6">
                  <c:v>973.29151608676511</c:v>
                </c:pt>
                <c:pt idx="7">
                  <c:v>1143.2832707697471</c:v>
                </c:pt>
                <c:pt idx="8">
                  <c:v>1315.7121790432309</c:v>
                </c:pt>
                <c:pt idx="9">
                  <c:v>1480.9942196787972</c:v>
                </c:pt>
                <c:pt idx="10">
                  <c:v>1641.7914188488087</c:v>
                </c:pt>
                <c:pt idx="11">
                  <c:v>1790.477966317826</c:v>
                </c:pt>
              </c:numCache>
            </c:numRef>
          </c:yVal>
          <c:smooth val="0"/>
        </c:ser>
        <c:ser>
          <c:idx val="5"/>
          <c:order val="3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2963556088773678E-3"/>
                  <c:y val="-3.4620126636325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[4]Sheet1!$W$2:$W$16</c:f>
              <c:numCache>
                <c:formatCode>General</c:formatCode>
                <c:ptCount val="15"/>
                <c:pt idx="0">
                  <c:v>4.2222995839699999</c:v>
                </c:pt>
                <c:pt idx="1">
                  <c:v>59.395032084</c:v>
                </c:pt>
                <c:pt idx="2">
                  <c:v>170.024590695</c:v>
                </c:pt>
                <c:pt idx="3">
                  <c:v>317.46221207000002</c:v>
                </c:pt>
                <c:pt idx="4">
                  <c:v>504.01211338500002</c:v>
                </c:pt>
                <c:pt idx="5">
                  <c:v>715.14294281599996</c:v>
                </c:pt>
                <c:pt idx="6">
                  <c:v>940.58579936499996</c:v>
                </c:pt>
                <c:pt idx="7">
                  <c:v>1176.2319013599999</c:v>
                </c:pt>
                <c:pt idx="8">
                  <c:v>1418.7763070200001</c:v>
                </c:pt>
                <c:pt idx="9">
                  <c:v>1658.6171486400001</c:v>
                </c:pt>
                <c:pt idx="10">
                  <c:v>1895.8692115199999</c:v>
                </c:pt>
                <c:pt idx="11">
                  <c:v>2128.46917996</c:v>
                </c:pt>
                <c:pt idx="12">
                  <c:v>2346.1114358599998</c:v>
                </c:pt>
                <c:pt idx="13">
                  <c:v>2553.6925211100001</c:v>
                </c:pt>
                <c:pt idx="14">
                  <c:v>2732.59069761</c:v>
                </c:pt>
              </c:numCache>
            </c:numRef>
          </c:xVal>
          <c:yVal>
            <c:numRef>
              <c:f>[4]Sheet1!$AV$2:$AV$16</c:f>
              <c:numCache>
                <c:formatCode>General</c:formatCode>
                <c:ptCount val="15"/>
                <c:pt idx="0">
                  <c:v>2.7326248057628262</c:v>
                </c:pt>
                <c:pt idx="1">
                  <c:v>244.06878326098399</c:v>
                </c:pt>
                <c:pt idx="2">
                  <c:v>468.46450531721615</c:v>
                </c:pt>
                <c:pt idx="3">
                  <c:v>699.88439130877077</c:v>
                </c:pt>
                <c:pt idx="4">
                  <c:v>1012.8903784107201</c:v>
                </c:pt>
                <c:pt idx="5">
                  <c:v>1293.0589051772643</c:v>
                </c:pt>
                <c:pt idx="6">
                  <c:v>1609.4806130322381</c:v>
                </c:pt>
                <c:pt idx="7">
                  <c:v>1899.4417742751648</c:v>
                </c:pt>
                <c:pt idx="8">
                  <c:v>2214.0615433048274</c:v>
                </c:pt>
                <c:pt idx="9">
                  <c:v>2533.1164682705698</c:v>
                </c:pt>
                <c:pt idx="10">
                  <c:v>2832.8146951120802</c:v>
                </c:pt>
                <c:pt idx="11">
                  <c:v>3123.1976804600758</c:v>
                </c:pt>
                <c:pt idx="12">
                  <c:v>3397.4357441385032</c:v>
                </c:pt>
                <c:pt idx="13">
                  <c:v>3674.18971570236</c:v>
                </c:pt>
                <c:pt idx="14">
                  <c:v>3888.0158232017729</c:v>
                </c:pt>
              </c:numCache>
            </c:numRef>
          </c:yVal>
          <c:smooth val="0"/>
        </c:ser>
        <c:ser>
          <c:idx val="3"/>
          <c:order val="4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5.2485088043476317E-3"/>
                  <c:y val="-4.22351000266527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[2]Sheet1!$W$2:$W$17</c:f>
              <c:numCache>
                <c:formatCode>General</c:formatCode>
                <c:ptCount val="16"/>
                <c:pt idx="0">
                  <c:v>4.2240728909899996</c:v>
                </c:pt>
                <c:pt idx="1">
                  <c:v>68.239404295900002</c:v>
                </c:pt>
                <c:pt idx="2">
                  <c:v>197.45593798499999</c:v>
                </c:pt>
                <c:pt idx="3">
                  <c:v>379.82954654000002</c:v>
                </c:pt>
                <c:pt idx="4">
                  <c:v>612.01060798499998</c:v>
                </c:pt>
                <c:pt idx="5">
                  <c:v>881.14109999899995</c:v>
                </c:pt>
                <c:pt idx="6">
                  <c:v>1170.67181512</c:v>
                </c:pt>
                <c:pt idx="7">
                  <c:v>1482.87835591</c:v>
                </c:pt>
                <c:pt idx="8">
                  <c:v>1800.4591455899999</c:v>
                </c:pt>
                <c:pt idx="9">
                  <c:v>2116.5728955099999</c:v>
                </c:pt>
                <c:pt idx="10">
                  <c:v>2440.6718577699999</c:v>
                </c:pt>
                <c:pt idx="11">
                  <c:v>2762.9585197400002</c:v>
                </c:pt>
                <c:pt idx="12">
                  <c:v>3068.3094737400002</c:v>
                </c:pt>
                <c:pt idx="13">
                  <c:v>3373.1603332</c:v>
                </c:pt>
                <c:pt idx="14">
                  <c:v>3657.3588259100002</c:v>
                </c:pt>
                <c:pt idx="15">
                  <c:v>3937.7048846100001</c:v>
                </c:pt>
              </c:numCache>
            </c:numRef>
          </c:xVal>
          <c:yVal>
            <c:numRef>
              <c:f>[2]Sheet1!$AV$2:$AV$17</c:f>
              <c:numCache>
                <c:formatCode>General</c:formatCode>
                <c:ptCount val="16"/>
                <c:pt idx="0">
                  <c:v>2.8123736417209924</c:v>
                </c:pt>
                <c:pt idx="1">
                  <c:v>312.57977698592578</c:v>
                </c:pt>
                <c:pt idx="2">
                  <c:v>631.43607056533256</c:v>
                </c:pt>
                <c:pt idx="3">
                  <c:v>954.48434790021724</c:v>
                </c:pt>
                <c:pt idx="4">
                  <c:v>1361.613996750265</c:v>
                </c:pt>
                <c:pt idx="5">
                  <c:v>1736.665317867195</c:v>
                </c:pt>
                <c:pt idx="6">
                  <c:v>2199.5484339773825</c:v>
                </c:pt>
                <c:pt idx="7">
                  <c:v>2594.6146304197669</c:v>
                </c:pt>
                <c:pt idx="8">
                  <c:v>3029.7496729718791</c:v>
                </c:pt>
                <c:pt idx="9">
                  <c:v>3458.5804766175775</c:v>
                </c:pt>
                <c:pt idx="10">
                  <c:v>3863.7386554286372</c:v>
                </c:pt>
                <c:pt idx="11">
                  <c:v>4286.6509712525449</c:v>
                </c:pt>
                <c:pt idx="12">
                  <c:v>4705.634698574866</c:v>
                </c:pt>
                <c:pt idx="13">
                  <c:v>5118.2166794732557</c:v>
                </c:pt>
                <c:pt idx="14">
                  <c:v>5487.7978725360144</c:v>
                </c:pt>
                <c:pt idx="15">
                  <c:v>5844.1856671972755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[5]Sheet1!$W$2:$W$18</c:f>
              <c:numCache>
                <c:formatCode>General</c:formatCode>
                <c:ptCount val="17"/>
                <c:pt idx="0">
                  <c:v>4.2257824171199996</c:v>
                </c:pt>
                <c:pt idx="1">
                  <c:v>74.232563508499993</c:v>
                </c:pt>
                <c:pt idx="2">
                  <c:v>217.63628506500001</c:v>
                </c:pt>
                <c:pt idx="3">
                  <c:v>426.58274723699998</c:v>
                </c:pt>
                <c:pt idx="4">
                  <c:v>695.05799973700005</c:v>
                </c:pt>
                <c:pt idx="5">
                  <c:v>1006.57904301</c:v>
                </c:pt>
                <c:pt idx="6">
                  <c:v>1349.8612750499999</c:v>
                </c:pt>
                <c:pt idx="7">
                  <c:v>1720.0985234</c:v>
                </c:pt>
                <c:pt idx="8">
                  <c:v>2104.51252217</c:v>
                </c:pt>
                <c:pt idx="9">
                  <c:v>2457.6409865099999</c:v>
                </c:pt>
                <c:pt idx="10">
                  <c:v>2882.8498941600001</c:v>
                </c:pt>
                <c:pt idx="11">
                  <c:v>3279.0129152300001</c:v>
                </c:pt>
                <c:pt idx="12">
                  <c:v>3672.9900029800001</c:v>
                </c:pt>
                <c:pt idx="13">
                  <c:v>4053.6330686400001</c:v>
                </c:pt>
                <c:pt idx="14">
                  <c:v>4415.4513714200002</c:v>
                </c:pt>
                <c:pt idx="15">
                  <c:v>4781.4251414700002</c:v>
                </c:pt>
                <c:pt idx="16">
                  <c:v>5120.64365954</c:v>
                </c:pt>
              </c:numCache>
            </c:numRef>
          </c:xVal>
          <c:yVal>
            <c:numRef>
              <c:f>[5]Sheet1!$AV$2:$AV$18</c:f>
              <c:numCache>
                <c:formatCode>General</c:formatCode>
                <c:ptCount val="17"/>
                <c:pt idx="0">
                  <c:v>2.8586228383723888</c:v>
                </c:pt>
                <c:pt idx="1">
                  <c:v>380.18022668388943</c:v>
                </c:pt>
                <c:pt idx="2">
                  <c:v>781.59768357331279</c:v>
                </c:pt>
                <c:pt idx="3">
                  <c:v>1154.4996477895502</c:v>
                </c:pt>
                <c:pt idx="4">
                  <c:v>1668.3094344424853</c:v>
                </c:pt>
                <c:pt idx="5">
                  <c:v>2125.9856965978211</c:v>
                </c:pt>
                <c:pt idx="6">
                  <c:v>2676.2669197956779</c:v>
                </c:pt>
                <c:pt idx="7">
                  <c:v>3181.8226046222503</c:v>
                </c:pt>
                <c:pt idx="8">
                  <c:v>3734.7545118710495</c:v>
                </c:pt>
                <c:pt idx="9">
                  <c:v>4283.4796749879733</c:v>
                </c:pt>
                <c:pt idx="10">
                  <c:v>4799.4995055193758</c:v>
                </c:pt>
                <c:pt idx="11">
                  <c:v>5342.5526426574233</c:v>
                </c:pt>
                <c:pt idx="12">
                  <c:v>5879.5281367664093</c:v>
                </c:pt>
                <c:pt idx="13">
                  <c:v>6404.4544367205526</c:v>
                </c:pt>
                <c:pt idx="14">
                  <c:v>6921.1775523284659</c:v>
                </c:pt>
                <c:pt idx="15">
                  <c:v>7398.5822309770529</c:v>
                </c:pt>
                <c:pt idx="16">
                  <c:v>7871.783976642947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40192"/>
        <c:axId val="363840752"/>
      </c:scatterChart>
      <c:valAx>
        <c:axId val="3638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3840752"/>
        <c:crosses val="autoZero"/>
        <c:crossBetween val="midCat"/>
      </c:valAx>
      <c:valAx>
        <c:axId val="3638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38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21774</xdr:colOff>
      <xdr:row>0</xdr:row>
      <xdr:rowOff>0</xdr:rowOff>
    </xdr:from>
    <xdr:to>
      <xdr:col>54</xdr:col>
      <xdr:colOff>740230</xdr:colOff>
      <xdr:row>15</xdr:row>
      <xdr:rowOff>112699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0</xdr:colOff>
      <xdr:row>0</xdr:row>
      <xdr:rowOff>0</xdr:rowOff>
    </xdr:from>
    <xdr:to>
      <xdr:col>61</xdr:col>
      <xdr:colOff>718456</xdr:colOff>
      <xdr:row>15</xdr:row>
      <xdr:rowOff>112699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0</xdr:colOff>
      <xdr:row>16</xdr:row>
      <xdr:rowOff>0</xdr:rowOff>
    </xdr:from>
    <xdr:to>
      <xdr:col>61</xdr:col>
      <xdr:colOff>718456</xdr:colOff>
      <xdr:row>31</xdr:row>
      <xdr:rowOff>112699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18</xdr:row>
      <xdr:rowOff>0</xdr:rowOff>
    </xdr:from>
    <xdr:to>
      <xdr:col>39</xdr:col>
      <xdr:colOff>159633</xdr:colOff>
      <xdr:row>33</xdr:row>
      <xdr:rowOff>112698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0</xdr:colOff>
      <xdr:row>18</xdr:row>
      <xdr:rowOff>0</xdr:rowOff>
    </xdr:from>
    <xdr:to>
      <xdr:col>46</xdr:col>
      <xdr:colOff>582706</xdr:colOff>
      <xdr:row>33</xdr:row>
      <xdr:rowOff>112698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0</xdr:colOff>
      <xdr:row>32</xdr:row>
      <xdr:rowOff>0</xdr:rowOff>
    </xdr:from>
    <xdr:to>
      <xdr:col>61</xdr:col>
      <xdr:colOff>740230</xdr:colOff>
      <xdr:row>48</xdr:row>
      <xdr:rowOff>17930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16</xdr:row>
      <xdr:rowOff>0</xdr:rowOff>
    </xdr:from>
    <xdr:to>
      <xdr:col>54</xdr:col>
      <xdr:colOff>744070</xdr:colOff>
      <xdr:row>31</xdr:row>
      <xdr:rowOff>112699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32</xdr:row>
      <xdr:rowOff>0</xdr:rowOff>
    </xdr:from>
    <xdr:to>
      <xdr:col>54</xdr:col>
      <xdr:colOff>744070</xdr:colOff>
      <xdr:row>47</xdr:row>
      <xdr:rowOff>112699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34</xdr:row>
      <xdr:rowOff>0</xdr:rowOff>
    </xdr:from>
    <xdr:to>
      <xdr:col>39</xdr:col>
      <xdr:colOff>159633</xdr:colOff>
      <xdr:row>49</xdr:row>
      <xdr:rowOff>112698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P_P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MP_3P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MP_0.5P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MP_2P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MP_4P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SMP_5PP_a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H2">
            <v>0.66639920393499996</v>
          </cell>
          <cell r="I2">
            <v>0</v>
          </cell>
          <cell r="K2">
            <v>0</v>
          </cell>
          <cell r="M2">
            <v>0</v>
          </cell>
          <cell r="W2">
            <v>4.2122077073200002</v>
          </cell>
          <cell r="AD2">
            <v>4.850295926548287E-3</v>
          </cell>
          <cell r="AE2">
            <v>-1.9700923031221818</v>
          </cell>
          <cell r="AK2">
            <v>2515.4747919599999</v>
          </cell>
          <cell r="AS2">
            <v>0</v>
          </cell>
          <cell r="AU2">
            <v>0</v>
          </cell>
          <cell r="AV2">
            <v>9.5367543047908683</v>
          </cell>
        </row>
        <row r="3">
          <cell r="H3">
            <v>0.66399543185400001</v>
          </cell>
          <cell r="I3">
            <v>0.112944632931</v>
          </cell>
          <cell r="K3">
            <v>2.88955635048E-2</v>
          </cell>
          <cell r="M3">
            <v>6.5848467770900004E-2</v>
          </cell>
          <cell r="W3">
            <v>12.2213842794</v>
          </cell>
          <cell r="AD3">
            <v>-4.0450284855741425E-2</v>
          </cell>
          <cell r="AE3">
            <v>-1.2189354576242168</v>
          </cell>
          <cell r="AI3">
            <v>6.0307752041131396E-2</v>
          </cell>
          <cell r="AK3">
            <v>7369.2502595533333</v>
          </cell>
          <cell r="AP3">
            <v>2.0090750205753558</v>
          </cell>
          <cell r="AS3">
            <v>2.9354347030212968E-3</v>
          </cell>
          <cell r="AU3">
            <v>0.24914790723220495</v>
          </cell>
          <cell r="AV3">
            <v>34.233846641980655</v>
          </cell>
        </row>
        <row r="4">
          <cell r="H4">
            <v>0.66111647616900004</v>
          </cell>
          <cell r="I4">
            <v>0.46275155698999998</v>
          </cell>
          <cell r="K4">
            <v>0.122034816881</v>
          </cell>
          <cell r="M4">
            <v>3.02479383603E-2</v>
          </cell>
          <cell r="W4">
            <v>43.220880601200001</v>
          </cell>
          <cell r="AD4">
            <v>-0.16215753058077409</v>
          </cell>
          <cell r="AE4">
            <v>-0.11820913250696763</v>
          </cell>
          <cell r="AI4">
            <v>0.11056994181734359</v>
          </cell>
          <cell r="AK4">
            <v>25328.292626999999</v>
          </cell>
          <cell r="AP4">
            <v>1.8443558894483842</v>
          </cell>
          <cell r="AS4">
            <v>-9.7584288020088367E-2</v>
          </cell>
          <cell r="AU4">
            <v>1.0629635365032335</v>
          </cell>
          <cell r="AV4">
            <v>93.054644683155303</v>
          </cell>
        </row>
        <row r="5">
          <cell r="H5">
            <v>0.66271334744400001</v>
          </cell>
          <cell r="I5">
            <v>0.90095018846200003</v>
          </cell>
          <cell r="K5">
            <v>0.375713181678</v>
          </cell>
          <cell r="M5">
            <v>3.9362677192599997E-2</v>
          </cell>
          <cell r="W5">
            <v>85.468871372600006</v>
          </cell>
          <cell r="AD5">
            <v>-0.46153130461471714</v>
          </cell>
          <cell r="AE5">
            <v>0.99379187945769587</v>
          </cell>
          <cell r="AI5">
            <v>0.26922077481297862</v>
          </cell>
          <cell r="AK5">
            <v>49400.543063766672</v>
          </cell>
          <cell r="AP5">
            <v>1.7322564764106896</v>
          </cell>
          <cell r="AS5">
            <v>-0.31958028721272175</v>
          </cell>
          <cell r="AU5">
            <v>2.0658771026844542</v>
          </cell>
          <cell r="AV5">
            <v>153.04392549248914</v>
          </cell>
        </row>
        <row r="6">
          <cell r="H6">
            <v>0.66446645010899996</v>
          </cell>
          <cell r="I6">
            <v>1.3939363577599999</v>
          </cell>
          <cell r="K6">
            <v>0.72701213389300001</v>
          </cell>
          <cell r="M6">
            <v>6.09566768358E-2</v>
          </cell>
          <cell r="W6">
            <v>132.47279832500001</v>
          </cell>
          <cell r="AD6">
            <v>-0.71885931011994497</v>
          </cell>
          <cell r="AE6">
            <v>2.0767482172350409</v>
          </cell>
          <cell r="AI6">
            <v>0.23761623301763646</v>
          </cell>
          <cell r="AK6">
            <v>76159.720779999989</v>
          </cell>
          <cell r="AP6">
            <v>1.6671504107658244</v>
          </cell>
          <cell r="AS6">
            <v>-0.61776518696413318</v>
          </cell>
          <cell r="AU6">
            <v>3.1279715911433783</v>
          </cell>
          <cell r="AV6">
            <v>216.30141375203556</v>
          </cell>
        </row>
        <row r="7">
          <cell r="H7">
            <v>0.66913458300600004</v>
          </cell>
          <cell r="I7">
            <v>1.93615011175</v>
          </cell>
          <cell r="K7">
            <v>1.1423282424500001</v>
          </cell>
          <cell r="M7">
            <v>0.101427345163</v>
          </cell>
          <cell r="W7">
            <v>181.88015537199999</v>
          </cell>
          <cell r="AD7">
            <v>-1.1210017956671885</v>
          </cell>
          <cell r="AE7">
            <v>3.2032072237363423</v>
          </cell>
          <cell r="AI7">
            <v>0.3569969996478331</v>
          </cell>
          <cell r="AK7">
            <v>104360.67064436666</v>
          </cell>
          <cell r="AP7">
            <v>1.6235078267812537</v>
          </cell>
          <cell r="AS7">
            <v>-0.96647338184404996</v>
          </cell>
          <cell r="AU7">
            <v>4.2116723664584592</v>
          </cell>
          <cell r="AV7">
            <v>276.7662272318604</v>
          </cell>
        </row>
        <row r="8">
          <cell r="H8">
            <v>0.67458942665199995</v>
          </cell>
          <cell r="I8">
            <v>2.5131670861900002</v>
          </cell>
          <cell r="K8">
            <v>1.5978758454999999</v>
          </cell>
          <cell r="M8">
            <v>0.15789478925600001</v>
          </cell>
          <cell r="W8">
            <v>234.26768086800001</v>
          </cell>
          <cell r="AD8">
            <v>-1.5531532187550792</v>
          </cell>
          <cell r="AE8">
            <v>4.3446149990327241</v>
          </cell>
          <cell r="AI8">
            <v>0.37861265048389631</v>
          </cell>
          <cell r="AK8">
            <v>134186.94364290001</v>
          </cell>
          <cell r="AP8">
            <v>1.5909360061713129</v>
          </cell>
          <cell r="AS8">
            <v>-1.3615470884913277</v>
          </cell>
          <cell r="AU8">
            <v>5.3306106867105605</v>
          </cell>
          <cell r="AV8">
            <v>335.99304433883293</v>
          </cell>
        </row>
        <row r="9">
          <cell r="H9">
            <v>0.68120604074900004</v>
          </cell>
          <cell r="I9">
            <v>3.1286209441400001</v>
          </cell>
          <cell r="K9">
            <v>2.07144989808</v>
          </cell>
          <cell r="M9">
            <v>0.22742787231600001</v>
          </cell>
          <cell r="W9">
            <v>282.455016199</v>
          </cell>
          <cell r="AD9">
            <v>-2.0334153108882016</v>
          </cell>
          <cell r="AE9">
            <v>5.4965951582806625</v>
          </cell>
          <cell r="AI9">
            <v>0.41690135743887979</v>
          </cell>
          <cell r="AK9">
            <v>162015.33762943334</v>
          </cell>
          <cell r="AP9">
            <v>1.5660912330976451</v>
          </cell>
          <cell r="AS9">
            <v>-1.7483919685796241</v>
          </cell>
          <cell r="AU9">
            <v>6.355700543852592</v>
          </cell>
          <cell r="AV9">
            <v>387.77022729915041</v>
          </cell>
        </row>
        <row r="10">
          <cell r="H10">
            <v>0.68814664427100003</v>
          </cell>
          <cell r="I10">
            <v>3.7674422456699999</v>
          </cell>
          <cell r="K10">
            <v>2.5706581653999998</v>
          </cell>
          <cell r="M10">
            <v>0.31685360629999998</v>
          </cell>
          <cell r="W10">
            <v>328.01130412100002</v>
          </cell>
          <cell r="AD10">
            <v>-2.5200484986337504</v>
          </cell>
          <cell r="AE10">
            <v>6.6460091007864488</v>
          </cell>
          <cell r="AI10">
            <v>0.42337505205884429</v>
          </cell>
          <cell r="AK10">
            <v>188604.79414103334</v>
          </cell>
          <cell r="AP10">
            <v>1.5470482432552271</v>
          </cell>
          <cell r="AS10">
            <v>-2.1311283272585539</v>
          </cell>
          <cell r="AU10">
            <v>7.3215765562674093</v>
          </cell>
          <cell r="AV10">
            <v>436.44063948510154</v>
          </cell>
        </row>
        <row r="11">
          <cell r="H11">
            <v>0.69543474577300002</v>
          </cell>
          <cell r="I11">
            <v>4.4114544909299997</v>
          </cell>
          <cell r="K11">
            <v>3.0825401082799999</v>
          </cell>
          <cell r="M11">
            <v>0.41901386175900002</v>
          </cell>
          <cell r="W11">
            <v>369.68770880099999</v>
          </cell>
          <cell r="AD11">
            <v>-3.0166209629509613</v>
          </cell>
          <cell r="AE11">
            <v>7.8091988083083601</v>
          </cell>
          <cell r="AI11">
            <v>0.42690582723184634</v>
          </cell>
          <cell r="AK11">
            <v>213458.34164</v>
          </cell>
          <cell r="AP11">
            <v>1.5317723436675272</v>
          </cell>
          <cell r="AS11">
            <v>-2.4985776632722079</v>
          </cell>
          <cell r="AU11">
            <v>8.2143691166000004</v>
          </cell>
          <cell r="AV11">
            <v>482.16665331349475</v>
          </cell>
        </row>
        <row r="12">
          <cell r="H12">
            <v>0.70338931476199995</v>
          </cell>
          <cell r="I12">
            <v>5.0655207770899997</v>
          </cell>
          <cell r="K12">
            <v>3.5997949326200001</v>
          </cell>
          <cell r="M12">
            <v>0.52421283679200004</v>
          </cell>
          <cell r="W12">
            <v>413.64107056900002</v>
          </cell>
          <cell r="AD12">
            <v>-3.550504947990258</v>
          </cell>
          <cell r="AE12">
            <v>8.9757982694071288</v>
          </cell>
          <cell r="AI12">
            <v>0.45764120663698477</v>
          </cell>
          <cell r="AK12">
            <v>239369.36507900001</v>
          </cell>
          <cell r="AP12">
            <v>1.518649905691144</v>
          </cell>
          <cell r="AS12">
            <v>-2.8902549885350899</v>
          </cell>
          <cell r="AU12">
            <v>9.1362835195407825</v>
          </cell>
          <cell r="AV12">
            <v>527.20861753939107</v>
          </cell>
        </row>
        <row r="13">
          <cell r="H13">
            <v>0.71358375624199999</v>
          </cell>
          <cell r="AK13">
            <v>260588.73698333334</v>
          </cell>
        </row>
        <row r="14">
          <cell r="H14">
            <v>0.72185379502000002</v>
          </cell>
          <cell r="AK14">
            <v>278776.51919733331</v>
          </cell>
        </row>
        <row r="15">
          <cell r="H15">
            <v>0.73535420229799997</v>
          </cell>
          <cell r="AK15">
            <v>277316.525586</v>
          </cell>
        </row>
        <row r="16">
          <cell r="H16">
            <v>0.76002962424499998</v>
          </cell>
          <cell r="AK16">
            <v>262834.2941623333</v>
          </cell>
        </row>
        <row r="17">
          <cell r="H17">
            <v>0.76969494942200001</v>
          </cell>
          <cell r="AK17">
            <v>259877.62820366668</v>
          </cell>
        </row>
        <row r="18">
          <cell r="H18">
            <v>0.79135584571499995</v>
          </cell>
          <cell r="AK18">
            <v>239984.43078466668</v>
          </cell>
        </row>
        <row r="19">
          <cell r="H19">
            <v>0.80615180037800005</v>
          </cell>
        </row>
        <row r="20">
          <cell r="H20">
            <v>0.82066995659300002</v>
          </cell>
        </row>
        <row r="21">
          <cell r="H21">
            <v>0.83237988097799998</v>
          </cell>
        </row>
        <row r="22">
          <cell r="H22">
            <v>0.84161996215199997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K1" t="str">
            <v>p</v>
          </cell>
        </row>
        <row r="2">
          <cell r="H2">
            <v>0.66913343112099999</v>
          </cell>
          <cell r="I2">
            <v>0</v>
          </cell>
          <cell r="K2">
            <v>0</v>
          </cell>
          <cell r="M2">
            <v>0</v>
          </cell>
          <cell r="W2">
            <v>4.2240728909899996</v>
          </cell>
          <cell r="AD2">
            <v>-7.3646714530181123E-3</v>
          </cell>
          <cell r="AE2">
            <v>-1.9588523927937214</v>
          </cell>
          <cell r="AK2">
            <v>2722.5836246366666</v>
          </cell>
          <cell r="AS2">
            <v>0</v>
          </cell>
          <cell r="AU2">
            <v>0</v>
          </cell>
          <cell r="AV2">
            <v>2.8123736417209924</v>
          </cell>
        </row>
        <row r="3">
          <cell r="H3">
            <v>0.65843335421799998</v>
          </cell>
          <cell r="I3">
            <v>9.8317337471399993E-2</v>
          </cell>
          <cell r="K3">
            <v>-2.0740151358399999E-2</v>
          </cell>
          <cell r="M3">
            <v>-0.17662569046599999</v>
          </cell>
          <cell r="W3">
            <v>68.239404295900002</v>
          </cell>
          <cell r="AD3">
            <v>-2.7743186307924717E-3</v>
          </cell>
          <cell r="AE3">
            <v>-0.80997465138793878</v>
          </cell>
          <cell r="AI3">
            <v>-3.9955102764971506E-3</v>
          </cell>
          <cell r="AK3">
            <v>43859.805339299994</v>
          </cell>
          <cell r="AP3">
            <v>1.8160383272446403</v>
          </cell>
          <cell r="AS3">
            <v>3.0340152243130521E-2</v>
          </cell>
          <cell r="AU3">
            <v>0.16854381075864253</v>
          </cell>
          <cell r="AV3">
            <v>312.57977698592578</v>
          </cell>
        </row>
        <row r="4">
          <cell r="H4">
            <v>0.651271657994</v>
          </cell>
          <cell r="I4">
            <v>0.28211436620300001</v>
          </cell>
          <cell r="K4">
            <v>3.9520735906500001E-2</v>
          </cell>
          <cell r="M4">
            <v>-0.16667539188300001</v>
          </cell>
          <cell r="W4">
            <v>197.45593798499999</v>
          </cell>
          <cell r="AD4">
            <v>3.6056637227999344E-2</v>
          </cell>
          <cell r="AE4">
            <v>0.1620225647976663</v>
          </cell>
          <cell r="AI4">
            <v>-3.9949657480682493E-2</v>
          </cell>
          <cell r="AK4">
            <v>125791.86203140001</v>
          </cell>
          <cell r="AP4">
            <v>1.6356216271168877</v>
          </cell>
          <cell r="AS4">
            <v>4.5620668245228542E-2</v>
          </cell>
          <cell r="AU4">
            <v>0.4534976307725096</v>
          </cell>
          <cell r="AV4">
            <v>631.43607056533256</v>
          </cell>
        </row>
        <row r="5">
          <cell r="H5">
            <v>0.647773694791</v>
          </cell>
          <cell r="I5">
            <v>0.52362424531100005</v>
          </cell>
          <cell r="K5">
            <v>0.16592598198299999</v>
          </cell>
          <cell r="M5">
            <v>-0.148336451289</v>
          </cell>
          <cell r="W5">
            <v>379.82954654000002</v>
          </cell>
          <cell r="AD5">
            <v>-5.3830521729392178E-2</v>
          </cell>
          <cell r="AE5">
            <v>1.1619247240588908</v>
          </cell>
          <cell r="AI5">
            <v>8.989595444398725E-2</v>
          </cell>
          <cell r="AK5">
            <v>240700.15517366666</v>
          </cell>
          <cell r="AP5">
            <v>1.5440124208187311</v>
          </cell>
          <cell r="AS5">
            <v>4.0560272392733035E-2</v>
          </cell>
          <cell r="AU5">
            <v>0.82051382720268629</v>
          </cell>
          <cell r="AV5">
            <v>954.48434790021724</v>
          </cell>
        </row>
        <row r="6">
          <cell r="H6">
            <v>0.64305980651799999</v>
          </cell>
          <cell r="I6">
            <v>0.79481777413499999</v>
          </cell>
          <cell r="K6">
            <v>0.35042848165500001</v>
          </cell>
          <cell r="M6">
            <v>-0.123128385194</v>
          </cell>
          <cell r="W6">
            <v>612.01060798499998</v>
          </cell>
          <cell r="AD6">
            <v>-2.0860492076021364E-2</v>
          </cell>
          <cell r="AE6">
            <v>2.1101916842492336</v>
          </cell>
          <cell r="AI6">
            <v>-3.476872129632444E-2</v>
          </cell>
          <cell r="AK6">
            <v>384207.03470800002</v>
          </cell>
          <cell r="AP6">
            <v>1.4846589622644111</v>
          </cell>
          <cell r="AS6">
            <v>1.5040744667258191E-2</v>
          </cell>
          <cell r="AU6">
            <v>1.2538717073633654</v>
          </cell>
          <cell r="AV6">
            <v>1361.613996750265</v>
          </cell>
        </row>
        <row r="7">
          <cell r="H7">
            <v>0.64203364061099999</v>
          </cell>
          <cell r="I7">
            <v>1.1025048987599999</v>
          </cell>
          <cell r="K7">
            <v>0.590966665635</v>
          </cell>
          <cell r="M7">
            <v>-7.8269896071000003E-2</v>
          </cell>
          <cell r="W7">
            <v>881.14109999899995</v>
          </cell>
          <cell r="AD7">
            <v>-0.17253362112402804</v>
          </cell>
          <cell r="AE7">
            <v>3.1258295449454465</v>
          </cell>
          <cell r="AI7">
            <v>0.14933780525278545</v>
          </cell>
          <cell r="AK7">
            <v>550081.61634333339</v>
          </cell>
          <cell r="AP7">
            <v>1.4417039812757488</v>
          </cell>
          <cell r="AS7">
            <v>-2.9340443967895407E-2</v>
          </cell>
          <cell r="AU7">
            <v>1.7346065282001957</v>
          </cell>
          <cell r="AV7">
            <v>1736.665317867195</v>
          </cell>
        </row>
        <row r="8">
          <cell r="H8">
            <v>0.63810672446700001</v>
          </cell>
          <cell r="I8">
            <v>1.43364573688</v>
          </cell>
          <cell r="K8">
            <v>0.85752776775499995</v>
          </cell>
          <cell r="M8">
            <v>9.9847637295599999E-3</v>
          </cell>
          <cell r="W8">
            <v>1170.67181512</v>
          </cell>
          <cell r="AD8">
            <v>-0.11966219637354514</v>
          </cell>
          <cell r="AE8">
            <v>4.0731948770463839</v>
          </cell>
          <cell r="AI8">
            <v>-5.5808908093809888E-2</v>
          </cell>
          <cell r="AK8">
            <v>729663.24277466664</v>
          </cell>
          <cell r="AP8">
            <v>1.4090597034444348</v>
          </cell>
          <cell r="AS8">
            <v>-8.8956028069589965E-2</v>
          </cell>
          <cell r="AU8">
            <v>2.2389098877681608</v>
          </cell>
          <cell r="AV8">
            <v>2199.5484339773825</v>
          </cell>
        </row>
        <row r="9">
          <cell r="H9">
            <v>0.63851383399200001</v>
          </cell>
          <cell r="I9">
            <v>1.79097357482</v>
          </cell>
          <cell r="K9">
            <v>1.1397547406299999</v>
          </cell>
          <cell r="M9">
            <v>0.11247825017800001</v>
          </cell>
          <cell r="W9">
            <v>1482.87835591</v>
          </cell>
          <cell r="AD9">
            <v>-0.30668116963163783</v>
          </cell>
          <cell r="AE9">
            <v>5.1078924902211797</v>
          </cell>
          <cell r="AI9">
            <v>0.18074746754682885</v>
          </cell>
          <cell r="AK9">
            <v>923395.66245333327</v>
          </cell>
          <cell r="AP9">
            <v>1.3831153210120573</v>
          </cell>
          <cell r="AS9">
            <v>-0.1627530052923159</v>
          </cell>
          <cell r="AU9">
            <v>2.7693817570113772</v>
          </cell>
          <cell r="AV9">
            <v>2594.6146304197669</v>
          </cell>
        </row>
        <row r="10">
          <cell r="H10">
            <v>0.63766538666499994</v>
          </cell>
          <cell r="I10">
            <v>2.17786333454</v>
          </cell>
          <cell r="K10">
            <v>1.4577811923899999</v>
          </cell>
          <cell r="M10">
            <v>0.22259340647600001</v>
          </cell>
          <cell r="W10">
            <v>1800.4591455899999</v>
          </cell>
          <cell r="AD10">
            <v>-0.39891023430928918</v>
          </cell>
          <cell r="AE10">
            <v>6.1099681752193273</v>
          </cell>
          <cell r="AI10">
            <v>9.2038022734601974E-2</v>
          </cell>
          <cell r="AK10">
            <v>1123146.0568890001</v>
          </cell>
          <cell r="AP10">
            <v>1.3618524601923803</v>
          </cell>
          <cell r="AS10">
            <v>-0.24657037153871303</v>
          </cell>
          <cell r="AU10">
            <v>3.305054087662429</v>
          </cell>
          <cell r="AV10">
            <v>3029.7496729718791</v>
          </cell>
        </row>
        <row r="11">
          <cell r="H11">
            <v>0.63743120925999996</v>
          </cell>
          <cell r="I11">
            <v>2.5841536164400001</v>
          </cell>
          <cell r="K11">
            <v>1.7774310472599999</v>
          </cell>
          <cell r="M11">
            <v>0.34304884460000001</v>
          </cell>
          <cell r="W11">
            <v>2116.5728955099999</v>
          </cell>
          <cell r="AD11">
            <v>-0.51187788418595659</v>
          </cell>
          <cell r="AE11">
            <v>7.1171260693594105</v>
          </cell>
          <cell r="AI11">
            <v>0.11216478621072597</v>
          </cell>
          <cell r="AK11">
            <v>1325751.0573406667</v>
          </cell>
          <cell r="AP11">
            <v>1.3442472387769562</v>
          </cell>
          <cell r="AS11">
            <v>-0.33788313430390216</v>
          </cell>
          <cell r="AU11">
            <v>3.8390392973320586</v>
          </cell>
          <cell r="AV11">
            <v>3458.5804766175775</v>
          </cell>
        </row>
        <row r="12">
          <cell r="H12">
            <v>0.63903546103499997</v>
          </cell>
          <cell r="I12">
            <v>3.0060361039700001</v>
          </cell>
          <cell r="K12">
            <v>2.1165968069700001</v>
          </cell>
          <cell r="M12">
            <v>0.47367314709000002</v>
          </cell>
          <cell r="W12">
            <v>2440.6718577699999</v>
          </cell>
          <cell r="AD12">
            <v>-0.72445349709451712</v>
          </cell>
          <cell r="AE12">
            <v>8.1606439602980174</v>
          </cell>
          <cell r="AI12">
            <v>0.20371055901816537</v>
          </cell>
          <cell r="AK12">
            <v>1534206.2600356666</v>
          </cell>
          <cell r="AP12">
            <v>1.329224375110359</v>
          </cell>
          <cell r="AS12">
            <v>-0.43722284043838172</v>
          </cell>
          <cell r="AU12">
            <v>4.3803350449241476</v>
          </cell>
          <cell r="AV12">
            <v>3863.7386554286372</v>
          </cell>
        </row>
        <row r="13">
          <cell r="H13">
            <v>0.63991141178499999</v>
          </cell>
          <cell r="I13">
            <v>3.4383422972100002</v>
          </cell>
          <cell r="K13">
            <v>2.4697892319800001</v>
          </cell>
          <cell r="M13">
            <v>0.64496488439199995</v>
          </cell>
          <cell r="W13">
            <v>2762.9585197400002</v>
          </cell>
          <cell r="AD13">
            <v>-0.8823372851110256</v>
          </cell>
          <cell r="AE13">
            <v>9.1935313194708428</v>
          </cell>
          <cell r="AI13">
            <v>0.15285673371290717</v>
          </cell>
          <cell r="AK13">
            <v>1742907.02988</v>
          </cell>
          <cell r="AP13">
            <v>1.3161821183565607</v>
          </cell>
          <cell r="AS13">
            <v>-0.54126302604431575</v>
          </cell>
          <cell r="AU13">
            <v>4.9152905457222538</v>
          </cell>
          <cell r="AV13">
            <v>4286.6509712525449</v>
          </cell>
        </row>
        <row r="14">
          <cell r="H14">
            <v>0.64078517544199998</v>
          </cell>
          <cell r="I14">
            <v>3.8837859605</v>
          </cell>
          <cell r="K14">
            <v>2.8259712619399999</v>
          </cell>
          <cell r="M14">
            <v>0.80850408768199999</v>
          </cell>
          <cell r="W14">
            <v>3068.3094737400002</v>
          </cell>
          <cell r="AD14">
            <v>-1.0283927463105793</v>
          </cell>
          <cell r="AE14">
            <v>10.218653095568079</v>
          </cell>
          <cell r="AI14">
            <v>0.14247620585683451</v>
          </cell>
          <cell r="AK14">
            <v>1945440.1324166667</v>
          </cell>
          <cell r="AP14">
            <v>1.3049630913246724</v>
          </cell>
          <cell r="AS14">
            <v>-0.64598259675299985</v>
          </cell>
          <cell r="AU14">
            <v>5.4286615290273135</v>
          </cell>
          <cell r="AV14">
            <v>4705.634698574866</v>
          </cell>
        </row>
        <row r="15">
          <cell r="H15">
            <v>0.64158719462400005</v>
          </cell>
          <cell r="I15">
            <v>4.3316005647900004</v>
          </cell>
          <cell r="K15">
            <v>3.1821360110899999</v>
          </cell>
          <cell r="M15">
            <v>0.969511239001</v>
          </cell>
          <cell r="W15">
            <v>3373.1603332</v>
          </cell>
          <cell r="AD15">
            <v>-1.1633764262104642</v>
          </cell>
          <cell r="AE15">
            <v>11.244574235126924</v>
          </cell>
          <cell r="AI15">
            <v>0.13157315381758203</v>
          </cell>
          <cell r="AK15">
            <v>2148422.9221899998</v>
          </cell>
          <cell r="AP15">
            <v>1.2951491902278758</v>
          </cell>
          <cell r="AS15">
            <v>-0.75417183494881967</v>
          </cell>
          <cell r="AU15">
            <v>5.9381470165016372</v>
          </cell>
          <cell r="AV15">
            <v>5118.2166794732557</v>
          </cell>
        </row>
        <row r="16">
          <cell r="H16">
            <v>0.64371388454</v>
          </cell>
          <cell r="I16">
            <v>4.7980541774300001</v>
          </cell>
          <cell r="K16">
            <v>3.5402390813200002</v>
          </cell>
          <cell r="M16">
            <v>1.1483404232200001</v>
          </cell>
          <cell r="W16">
            <v>3657.3588259100002</v>
          </cell>
          <cell r="AD16">
            <v>-1.3692547746034252</v>
          </cell>
          <cell r="AE16">
            <v>12.292402613431094</v>
          </cell>
          <cell r="AI16">
            <v>0.19648098167197897</v>
          </cell>
          <cell r="AK16">
            <v>2344706.9102633335</v>
          </cell>
          <cell r="AP16">
            <v>1.2864551675378204</v>
          </cell>
          <cell r="AS16">
            <v>-0.86152358015028641</v>
          </cell>
          <cell r="AU16">
            <v>6.4265418829475163</v>
          </cell>
          <cell r="AV16">
            <v>5487.7978725360144</v>
          </cell>
        </row>
        <row r="17">
          <cell r="H17">
            <v>0.64602498064699998</v>
          </cell>
          <cell r="I17">
            <v>5.27231004181</v>
          </cell>
          <cell r="K17">
            <v>3.9192197022299999</v>
          </cell>
          <cell r="M17">
            <v>1.33766672672</v>
          </cell>
          <cell r="W17">
            <v>3937.7048846100001</v>
          </cell>
          <cell r="AD17">
            <v>-1.5788078329901047</v>
          </cell>
          <cell r="AE17">
            <v>13.34803372386159</v>
          </cell>
          <cell r="AI17">
            <v>0.1985097410602287</v>
          </cell>
          <cell r="AK17">
            <v>2533717.0905633331</v>
          </cell>
          <cell r="AP17">
            <v>1.2788189027392434</v>
          </cell>
          <cell r="AS17">
            <v>-0.96717900039167248</v>
          </cell>
          <cell r="AU17">
            <v>6.8932419103423799</v>
          </cell>
          <cell r="AV17">
            <v>5844.1856671972755</v>
          </cell>
        </row>
        <row r="18">
          <cell r="H18">
            <v>0.67549807377299997</v>
          </cell>
          <cell r="AK18">
            <v>2476147.9672166668</v>
          </cell>
        </row>
        <row r="19">
          <cell r="H19">
            <v>0.70194551813700001</v>
          </cell>
        </row>
        <row r="20">
          <cell r="H20">
            <v>0.72558047761300004</v>
          </cell>
        </row>
        <row r="21">
          <cell r="H21">
            <v>0.74272010639899999</v>
          </cell>
        </row>
        <row r="22">
          <cell r="H22">
            <v>0.74942898528599999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K1" t="str">
            <v>p</v>
          </cell>
        </row>
        <row r="2">
          <cell r="H2">
            <v>0.66856762524799995</v>
          </cell>
          <cell r="I2">
            <v>0</v>
          </cell>
          <cell r="K2">
            <v>0</v>
          </cell>
          <cell r="M2">
            <v>0</v>
          </cell>
          <cell r="V2">
            <v>5.6291731435100001</v>
          </cell>
          <cell r="W2">
            <v>4.2173620645199996</v>
          </cell>
          <cell r="AD2">
            <v>2.4003572443069832E-3</v>
          </cell>
          <cell r="AE2">
            <v>-1.9678144869574707</v>
          </cell>
          <cell r="AK2">
            <v>2556.0498433166663</v>
          </cell>
          <cell r="AS2">
            <v>0</v>
          </cell>
          <cell r="AU2">
            <v>0</v>
          </cell>
        </row>
        <row r="3">
          <cell r="H3">
            <v>0.66148360454900001</v>
          </cell>
          <cell r="I3">
            <v>0.22966111401600001</v>
          </cell>
          <cell r="K3">
            <v>9.4467804428999998E-3</v>
          </cell>
          <cell r="M3">
            <v>-0.165464503634</v>
          </cell>
          <cell r="V3">
            <v>44.340620989800001</v>
          </cell>
          <cell r="W3">
            <v>32.877261734900003</v>
          </cell>
          <cell r="AD3">
            <v>9.9703808983271358E-3</v>
          </cell>
          <cell r="AE3">
            <v>-0.83177500520751779</v>
          </cell>
          <cell r="AI3">
            <v>-6.6635216254626135E-3</v>
          </cell>
          <cell r="AK3">
            <v>19947.490459600001</v>
          </cell>
          <cell r="AP3">
            <v>1.9053060830494941</v>
          </cell>
          <cell r="AS3">
            <v>-1.7954520719665367E-2</v>
          </cell>
          <cell r="AU3">
            <v>0.57237542883510506</v>
          </cell>
        </row>
        <row r="4">
          <cell r="H4">
            <v>0.65960356567800005</v>
          </cell>
          <cell r="I4">
            <v>0.57928592958299996</v>
          </cell>
          <cell r="K4">
            <v>0.14322042447200001</v>
          </cell>
          <cell r="M4">
            <v>-0.11339904918599999</v>
          </cell>
          <cell r="V4">
            <v>117.428809461</v>
          </cell>
          <cell r="W4">
            <v>86.153779829300007</v>
          </cell>
          <cell r="AD4">
            <v>-0.15821214050129639</v>
          </cell>
          <cell r="AE4">
            <v>0.24293542161306259</v>
          </cell>
          <cell r="AI4">
            <v>0.15649101116211753</v>
          </cell>
          <cell r="AK4">
            <v>51321.077509900002</v>
          </cell>
          <cell r="AP4">
            <v>1.7404396115775711</v>
          </cell>
          <cell r="AS4">
            <v>-0.17172868090907556</v>
          </cell>
          <cell r="AU4">
            <v>1.4816133805135034</v>
          </cell>
        </row>
        <row r="5">
          <cell r="H5">
            <v>0.65891715554100005</v>
          </cell>
          <cell r="I5">
            <v>0.99229709529499999</v>
          </cell>
          <cell r="K5">
            <v>0.41777704494700002</v>
          </cell>
          <cell r="M5">
            <v>-7.3105874440700006E-2</v>
          </cell>
          <cell r="V5">
            <v>211.39198917100001</v>
          </cell>
          <cell r="W5">
            <v>153.12352342</v>
          </cell>
          <cell r="AD5">
            <v>-0.32264470836657511</v>
          </cell>
          <cell r="AE5">
            <v>1.292854333240729</v>
          </cell>
          <cell r="AI5">
            <v>0.15661454046042708</v>
          </cell>
          <cell r="AK5">
            <v>90638.674862666681</v>
          </cell>
          <cell r="AP5">
            <v>1.6531141584289157</v>
          </cell>
          <cell r="AS5">
            <v>-0.43445675178633242</v>
          </cell>
          <cell r="AU5">
            <v>2.5471871977358083</v>
          </cell>
        </row>
        <row r="6">
          <cell r="H6">
            <v>0.66271595139999995</v>
          </cell>
          <cell r="I6">
            <v>1.4506563371700001</v>
          </cell>
          <cell r="K6">
            <v>0.75828817383000002</v>
          </cell>
          <cell r="M6">
            <v>-2.5593465599700001E-2</v>
          </cell>
          <cell r="V6">
            <v>322.25827423499999</v>
          </cell>
          <cell r="W6">
            <v>230.324690731</v>
          </cell>
          <cell r="AD6">
            <v>-0.7160377934598201</v>
          </cell>
          <cell r="AE6">
            <v>2.4123318207388968</v>
          </cell>
          <cell r="AI6">
            <v>0.35140776789751105</v>
          </cell>
          <cell r="AK6">
            <v>135775.63518106667</v>
          </cell>
          <cell r="AP6">
            <v>1.5974582636996595</v>
          </cell>
          <cell r="AS6">
            <v>-0.78361096131964159</v>
          </cell>
          <cell r="AU6">
            <v>3.7194761352549874</v>
          </cell>
        </row>
        <row r="7">
          <cell r="H7">
            <v>0.66523049103700005</v>
          </cell>
          <cell r="I7">
            <v>1.95742026052</v>
          </cell>
          <cell r="K7">
            <v>1.16062989986</v>
          </cell>
          <cell r="M7">
            <v>3.0582789242399998E-2</v>
          </cell>
          <cell r="V7">
            <v>439.31863220999998</v>
          </cell>
          <cell r="W7">
            <v>309.65515061500003</v>
          </cell>
          <cell r="AD7">
            <v>-0.99869458508912423</v>
          </cell>
          <cell r="AE7">
            <v>3.4929563013064548</v>
          </cell>
          <cell r="AI7">
            <v>0.26156800693692328</v>
          </cell>
          <cell r="AK7">
            <v>182157.4419312333</v>
          </cell>
          <cell r="AP7">
            <v>1.5583485062903495</v>
          </cell>
          <cell r="AS7">
            <v>-1.1751524527391548</v>
          </cell>
          <cell r="AU7">
            <v>4.8886883159337664</v>
          </cell>
        </row>
        <row r="8">
          <cell r="H8">
            <v>0.67034931713599999</v>
          </cell>
          <cell r="I8">
            <v>2.4933381966599999</v>
          </cell>
          <cell r="K8">
            <v>1.5857393553400001</v>
          </cell>
          <cell r="M8">
            <v>0.13740715989300001</v>
          </cell>
          <cell r="V8">
            <v>564.49070134399994</v>
          </cell>
          <cell r="W8">
            <v>392.03495226899997</v>
          </cell>
          <cell r="AD8">
            <v>-1.4191891767079605</v>
          </cell>
          <cell r="AE8">
            <v>4.6186665639133393</v>
          </cell>
          <cell r="AI8">
            <v>0.37353713969442559</v>
          </cell>
          <cell r="AK8">
            <v>230725.84384566665</v>
          </cell>
          <cell r="AP8">
            <v>1.5290331594502045</v>
          </cell>
          <cell r="AS8">
            <v>-1.6100521722839489</v>
          </cell>
          <cell r="AU8">
            <v>6.0860199061177269</v>
          </cell>
        </row>
        <row r="9">
          <cell r="H9">
            <v>0.67424289687799999</v>
          </cell>
          <cell r="I9">
            <v>3.0592847291799998</v>
          </cell>
          <cell r="K9">
            <v>2.0298303123400001</v>
          </cell>
          <cell r="M9">
            <v>0.23810092375700001</v>
          </cell>
          <cell r="V9">
            <v>693.66595967399996</v>
          </cell>
          <cell r="W9">
            <v>474.558268494</v>
          </cell>
          <cell r="AD9">
            <v>-1.7508332780185973</v>
          </cell>
          <cell r="AE9">
            <v>5.7179507850072619</v>
          </cell>
          <cell r="AI9">
            <v>0.30169095029910487</v>
          </cell>
          <cell r="AK9">
            <v>279898.81311533332</v>
          </cell>
          <cell r="AP9">
            <v>1.5056348650184768</v>
          </cell>
          <cell r="AS9">
            <v>-2.0700181445526655</v>
          </cell>
          <cell r="AU9">
            <v>7.2769236128724195</v>
          </cell>
        </row>
        <row r="10">
          <cell r="H10">
            <v>0.68019538562799997</v>
          </cell>
          <cell r="I10">
            <v>3.6476228993699999</v>
          </cell>
          <cell r="K10">
            <v>2.4888451918499999</v>
          </cell>
          <cell r="M10">
            <v>0.36490219552499997</v>
          </cell>
          <cell r="V10">
            <v>825.37340951700003</v>
          </cell>
          <cell r="W10">
            <v>556.12195336299999</v>
          </cell>
          <cell r="AD10">
            <v>-2.1933307755513098</v>
          </cell>
          <cell r="AE10">
            <v>6.8483812175265442</v>
          </cell>
          <cell r="AI10">
            <v>0.39144160029959618</v>
          </cell>
          <cell r="AK10">
            <v>328777.82239633333</v>
          </cell>
          <cell r="AP10">
            <v>1.4865801781327825</v>
          </cell>
          <cell r="AS10">
            <v>-2.5428572474954878</v>
          </cell>
          <cell r="AU10">
            <v>8.4437561222494537</v>
          </cell>
        </row>
        <row r="11">
          <cell r="H11">
            <v>0.68619973532199996</v>
          </cell>
          <cell r="I11">
            <v>4.2438198246400001</v>
          </cell>
          <cell r="K11">
            <v>2.9687619056200001</v>
          </cell>
          <cell r="M11">
            <v>0.46856926151799999</v>
          </cell>
          <cell r="V11">
            <v>952.10079920800001</v>
          </cell>
          <cell r="W11">
            <v>632.28060539600006</v>
          </cell>
          <cell r="AD11">
            <v>-2.6262145728773767</v>
          </cell>
          <cell r="AE11">
            <v>7.9809777303481413</v>
          </cell>
          <cell r="AI11">
            <v>0.38220477674581477</v>
          </cell>
          <cell r="AK11">
            <v>375151.09649433335</v>
          </cell>
          <cell r="AP11">
            <v>1.470995298159429</v>
          </cell>
          <cell r="AS11">
            <v>-3.0034089036831855</v>
          </cell>
          <cell r="AU11">
            <v>9.5378175545960708</v>
          </cell>
        </row>
        <row r="12">
          <cell r="H12">
            <v>0.69121646928500002</v>
          </cell>
          <cell r="I12">
            <v>4.8478790500200004</v>
          </cell>
          <cell r="K12">
            <v>3.4387139983699999</v>
          </cell>
          <cell r="M12">
            <v>0.62194967495800002</v>
          </cell>
          <cell r="V12">
            <v>1067.9011617799999</v>
          </cell>
          <cell r="W12">
            <v>698.22880191800004</v>
          </cell>
          <cell r="AD12">
            <v>-2.9873528008148424</v>
          </cell>
          <cell r="AE12">
            <v>9.0964829921638568</v>
          </cell>
          <cell r="AI12">
            <v>0.32374408288279932</v>
          </cell>
          <cell r="AK12">
            <v>417071.63527299999</v>
          </cell>
          <cell r="AP12">
            <v>1.4584525263146098</v>
          </cell>
          <cell r="AS12">
            <v>-3.4283384329816071</v>
          </cell>
          <cell r="AU12">
            <v>10.517520875592691</v>
          </cell>
        </row>
        <row r="13">
          <cell r="H13">
            <v>0.70293230756799996</v>
          </cell>
          <cell r="AK13">
            <v>436089.82460366673</v>
          </cell>
        </row>
        <row r="14">
          <cell r="H14">
            <v>0.72158282396999995</v>
          </cell>
          <cell r="AK14">
            <v>438582.73709499999</v>
          </cell>
        </row>
        <row r="15">
          <cell r="H15">
            <v>0.75704675798700005</v>
          </cell>
          <cell r="AK15">
            <v>416502.71381466667</v>
          </cell>
        </row>
        <row r="16">
          <cell r="H16">
            <v>0.77541323647299998</v>
          </cell>
          <cell r="AK16">
            <v>381694.40478300001</v>
          </cell>
        </row>
        <row r="17">
          <cell r="H17">
            <v>0.78313690683199999</v>
          </cell>
          <cell r="AK17">
            <v>388242.81343566667</v>
          </cell>
        </row>
        <row r="18">
          <cell r="H18">
            <v>0.79893115098</v>
          </cell>
          <cell r="AK18">
            <v>366378.21504033334</v>
          </cell>
        </row>
        <row r="19">
          <cell r="H19">
            <v>0.80890892131900005</v>
          </cell>
        </row>
        <row r="20">
          <cell r="H20">
            <v>0.81794738788099997</v>
          </cell>
        </row>
        <row r="21">
          <cell r="H21">
            <v>0.824322696094</v>
          </cell>
        </row>
        <row r="22">
          <cell r="H22">
            <v>0.83257688879400005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  <cell r="K2">
            <v>0</v>
          </cell>
          <cell r="M2">
            <v>0</v>
          </cell>
          <cell r="W2">
            <v>4.2222995839699999</v>
          </cell>
          <cell r="AD2">
            <v>-5.5490763105969787E-3</v>
          </cell>
          <cell r="AE2">
            <v>-1.9605065809796196</v>
          </cell>
          <cell r="AS2">
            <v>0</v>
          </cell>
          <cell r="AU2">
            <v>0</v>
          </cell>
          <cell r="AV2">
            <v>2.7326248057628262</v>
          </cell>
        </row>
        <row r="3">
          <cell r="I3">
            <v>0.12387715243</v>
          </cell>
          <cell r="K3">
            <v>-1.7004943879199999E-2</v>
          </cell>
          <cell r="M3">
            <v>-0.183104710921</v>
          </cell>
          <cell r="W3">
            <v>59.395032084</v>
          </cell>
          <cell r="AD3">
            <v>3.8319450699044966E-2</v>
          </cell>
          <cell r="AE3">
            <v>-0.83104656310262048</v>
          </cell>
          <cell r="AI3">
            <v>-3.8840265538659671E-2</v>
          </cell>
          <cell r="AP3">
            <v>1.8333349150238609</v>
          </cell>
          <cell r="AS3">
            <v>2.8031234947096008E-2</v>
          </cell>
          <cell r="AU3">
            <v>0.2817455716682068</v>
          </cell>
          <cell r="AV3">
            <v>244.06878326098399</v>
          </cell>
        </row>
        <row r="4">
          <cell r="I4">
            <v>0.34385982176300001</v>
          </cell>
          <cell r="K4">
            <v>5.8748082593499999E-2</v>
          </cell>
          <cell r="M4">
            <v>-0.15639674848099999</v>
          </cell>
          <cell r="W4">
            <v>170.024590695</v>
          </cell>
          <cell r="AD4">
            <v>-4.6776410363131404E-2</v>
          </cell>
          <cell r="AE4">
            <v>0.19401945991736436</v>
          </cell>
          <cell r="AI4">
            <v>8.3015005034965755E-2</v>
          </cell>
          <cell r="AP4">
            <v>1.6545991032687406</v>
          </cell>
          <cell r="AS4">
            <v>1.1382339352961141E-2</v>
          </cell>
          <cell r="AU4">
            <v>0.75822491516269763</v>
          </cell>
          <cell r="AV4">
            <v>468.46450531721615</v>
          </cell>
        </row>
        <row r="5">
          <cell r="I5">
            <v>0.629120405918</v>
          </cell>
          <cell r="K5">
            <v>0.21827641373000001</v>
          </cell>
          <cell r="M5">
            <v>-0.131301899098</v>
          </cell>
          <cell r="W5">
            <v>317.46221207000002</v>
          </cell>
          <cell r="AD5">
            <v>-0.22792370372989579</v>
          </cell>
          <cell r="AE5">
            <v>1.2321255780778038</v>
          </cell>
          <cell r="AI5">
            <v>0.17449785739415904</v>
          </cell>
          <cell r="AP5">
            <v>1.5643844234460931</v>
          </cell>
          <cell r="AS5">
            <v>-5.0965290796817567E-2</v>
          </cell>
          <cell r="AU5">
            <v>1.3425224910447593</v>
          </cell>
          <cell r="AV5">
            <v>699.88439130877077</v>
          </cell>
        </row>
        <row r="6">
          <cell r="I6">
            <v>0.94861554440600004</v>
          </cell>
          <cell r="K6">
            <v>0.439358354141</v>
          </cell>
          <cell r="M6">
            <v>-8.8933488966599999E-2</v>
          </cell>
          <cell r="W6">
            <v>504.01211338500002</v>
          </cell>
          <cell r="AD6">
            <v>-0.21825719498578811</v>
          </cell>
          <cell r="AE6">
            <v>2.1992976028214146</v>
          </cell>
          <cell r="AI6">
            <v>-9.9946116066272628E-3</v>
          </cell>
          <cell r="AP6">
            <v>1.5063561750312602</v>
          </cell>
          <cell r="AS6">
            <v>-0.15772130243405597</v>
          </cell>
          <cell r="AU6">
            <v>2.0332637163441114</v>
          </cell>
          <cell r="AV6">
            <v>1012.8903784107201</v>
          </cell>
        </row>
        <row r="7">
          <cell r="I7">
            <v>1.3004732963500001</v>
          </cell>
          <cell r="K7">
            <v>0.71236986625599996</v>
          </cell>
          <cell r="M7">
            <v>-8.7249314968500004E-3</v>
          </cell>
          <cell r="W7">
            <v>715.14294281599996</v>
          </cell>
          <cell r="AD7">
            <v>-0.43793676714494434</v>
          </cell>
          <cell r="AE7">
            <v>3.2412944356622626</v>
          </cell>
          <cell r="AI7">
            <v>0.21082556610103395</v>
          </cell>
          <cell r="AP7">
            <v>1.4641809111583908</v>
          </cell>
          <cell r="AS7">
            <v>-0.30074075291247948</v>
          </cell>
          <cell r="AU7">
            <v>2.7849473281188932</v>
          </cell>
          <cell r="AV7">
            <v>1293.0589051772643</v>
          </cell>
        </row>
        <row r="8">
          <cell r="I8">
            <v>1.68418123745</v>
          </cell>
          <cell r="K8">
            <v>1.02560466304</v>
          </cell>
          <cell r="M8">
            <v>7.6454647829700004E-2</v>
          </cell>
          <cell r="W8">
            <v>940.58579936499996</v>
          </cell>
          <cell r="AD8">
            <v>-0.53587894121895219</v>
          </cell>
          <cell r="AE8">
            <v>4.2412829936722201</v>
          </cell>
          <cell r="AI8">
            <v>9.7943294740211004E-2</v>
          </cell>
          <cell r="AP8">
            <v>1.4322228418598042</v>
          </cell>
          <cell r="AS8">
            <v>-0.47140234997811253</v>
          </cell>
          <cell r="AU8">
            <v>3.5681573368188242</v>
          </cell>
          <cell r="AV8">
            <v>1609.4806130322381</v>
          </cell>
        </row>
        <row r="9">
          <cell r="I9">
            <v>2.1007089363200002</v>
          </cell>
          <cell r="K9">
            <v>1.3584595960300001</v>
          </cell>
          <cell r="M9">
            <v>0.17321437800700001</v>
          </cell>
          <cell r="W9">
            <v>1176.2319013599999</v>
          </cell>
          <cell r="AD9">
            <v>-0.78842716158120285</v>
          </cell>
          <cell r="AE9">
            <v>5.2966447067196425</v>
          </cell>
          <cell r="AI9">
            <v>0.23930015390931891</v>
          </cell>
          <cell r="AP9">
            <v>1.406955906635972</v>
          </cell>
          <cell r="AS9">
            <v>-0.66485375099629374</v>
          </cell>
          <cell r="AU9">
            <v>4.3737894929593715</v>
          </cell>
          <cell r="AV9">
            <v>1899.4417742751648</v>
          </cell>
        </row>
        <row r="10">
          <cell r="I10">
            <v>2.53897312955</v>
          </cell>
          <cell r="K10">
            <v>1.70791370329</v>
          </cell>
          <cell r="M10">
            <v>0.293746131834</v>
          </cell>
          <cell r="W10">
            <v>1418.7763070200001</v>
          </cell>
          <cell r="AD10">
            <v>-0.96929930922372654</v>
          </cell>
          <cell r="AE10">
            <v>6.3318690261316952</v>
          </cell>
          <cell r="AI10">
            <v>0.17471783095788221</v>
          </cell>
          <cell r="AP10">
            <v>1.3862244629844778</v>
          </cell>
          <cell r="AS10">
            <v>-0.87706334211738401</v>
          </cell>
          <cell r="AU10">
            <v>5.1943379795591129</v>
          </cell>
          <cell r="AV10">
            <v>2214.0615433048274</v>
          </cell>
        </row>
        <row r="11">
          <cell r="I11">
            <v>2.9987061994799999</v>
          </cell>
          <cell r="K11">
            <v>2.08007815151</v>
          </cell>
          <cell r="M11">
            <v>0.44065184642100003</v>
          </cell>
          <cell r="W11">
            <v>1658.6171486400001</v>
          </cell>
          <cell r="AD11">
            <v>-1.137882342869037</v>
          </cell>
          <cell r="AE11">
            <v>7.3698174647346804</v>
          </cell>
          <cell r="AI11">
            <v>0.16241946842004298</v>
          </cell>
          <cell r="AP11">
            <v>1.3688997705380646</v>
          </cell>
          <cell r="AS11">
            <v>-1.1008234426454617</v>
          </cell>
          <cell r="AU11">
            <v>6.0101939613356423</v>
          </cell>
          <cell r="AV11">
            <v>2533.1164682705698</v>
          </cell>
        </row>
        <row r="12">
          <cell r="I12">
            <v>3.4737672218200002</v>
          </cell>
          <cell r="K12">
            <v>2.4642597031000002</v>
          </cell>
          <cell r="M12">
            <v>0.58197310244099998</v>
          </cell>
          <cell r="W12">
            <v>1895.8692115199999</v>
          </cell>
          <cell r="AD12">
            <v>-1.3686695110261904</v>
          </cell>
          <cell r="AE12">
            <v>8.4243056877562132</v>
          </cell>
          <cell r="AI12">
            <v>0.21886177874595444</v>
          </cell>
          <cell r="AP12">
            <v>1.3542817906462632</v>
          </cell>
          <cell r="AS12">
            <v>-1.3313830990683451</v>
          </cell>
          <cell r="AU12">
            <v>6.8118508574606684</v>
          </cell>
          <cell r="AV12">
            <v>2832.8146951120802</v>
          </cell>
        </row>
        <row r="13">
          <cell r="I13">
            <v>3.9608611899100001</v>
          </cell>
          <cell r="K13">
            <v>2.85352923054</v>
          </cell>
          <cell r="M13">
            <v>0.73022793860099999</v>
          </cell>
          <cell r="W13">
            <v>2128.46917996</v>
          </cell>
          <cell r="AD13">
            <v>-1.6192080908604187</v>
          </cell>
          <cell r="AE13">
            <v>9.4886043139636005</v>
          </cell>
          <cell r="AI13">
            <v>0.23540252112042928</v>
          </cell>
          <cell r="AP13">
            <v>1.3417561426741769</v>
          </cell>
          <cell r="AS13">
            <v>-1.5666702330096496</v>
          </cell>
          <cell r="AU13">
            <v>7.5983992900380866</v>
          </cell>
          <cell r="AV13">
            <v>3123.1976804600758</v>
          </cell>
        </row>
        <row r="14">
          <cell r="I14">
            <v>4.4556120212800003</v>
          </cell>
          <cell r="K14">
            <v>3.2537295853499999</v>
          </cell>
          <cell r="M14">
            <v>0.90762858516800005</v>
          </cell>
          <cell r="W14">
            <v>2346.1114358599998</v>
          </cell>
          <cell r="AD14">
            <v>-1.8833367834300265</v>
          </cell>
          <cell r="AE14">
            <v>10.556541314636753</v>
          </cell>
          <cell r="AI14">
            <v>0.2473260992016566</v>
          </cell>
          <cell r="AP14">
            <v>1.3310353500514012</v>
          </cell>
          <cell r="AS14">
            <v>-1.7961258645437141</v>
          </cell>
          <cell r="AU14">
            <v>8.340757069488669</v>
          </cell>
          <cell r="AV14">
            <v>3397.4357441385032</v>
          </cell>
        </row>
        <row r="15">
          <cell r="I15">
            <v>4.95601432524</v>
          </cell>
          <cell r="K15">
            <v>3.6424913349599999</v>
          </cell>
          <cell r="M15">
            <v>1.09031226952</v>
          </cell>
          <cell r="W15">
            <v>2553.6925211100001</v>
          </cell>
          <cell r="AD15">
            <v>-2.0951970683876726</v>
          </cell>
          <cell r="AE15">
            <v>11.607789421057413</v>
          </cell>
          <cell r="AI15">
            <v>0.20153214418525628</v>
          </cell>
          <cell r="AP15">
            <v>1.321816061075151</v>
          </cell>
          <cell r="AS15">
            <v>-2.0228973232329133</v>
          </cell>
          <cell r="AU15">
            <v>9.0545308877989026</v>
          </cell>
          <cell r="AV15">
            <v>3674.18971570236</v>
          </cell>
        </row>
        <row r="16">
          <cell r="I16">
            <v>5.4701829599599998</v>
          </cell>
          <cell r="K16">
            <v>4.0559233585000003</v>
          </cell>
          <cell r="M16">
            <v>1.2612146468000001</v>
          </cell>
          <cell r="W16">
            <v>2732.59069761</v>
          </cell>
          <cell r="AD16">
            <v>-2.4463817128654188</v>
          </cell>
          <cell r="AE16">
            <v>12.71115561043</v>
          </cell>
          <cell r="AI16">
            <v>0.31828476154180729</v>
          </cell>
          <cell r="AP16">
            <v>1.3139888388488756</v>
          </cell>
          <cell r="AS16">
            <v>-2.2294515806834001</v>
          </cell>
          <cell r="AU16">
            <v>9.6899493792039024</v>
          </cell>
          <cell r="AV16">
            <v>3888.0158232017729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  <cell r="K2">
            <v>0</v>
          </cell>
          <cell r="M2">
            <v>0</v>
          </cell>
          <cell r="W2">
            <v>4.2257824171199996</v>
          </cell>
          <cell r="AD2">
            <v>-8.3690043125059788E-3</v>
          </cell>
          <cell r="AE2">
            <v>-1.957944029456113</v>
          </cell>
          <cell r="AS2">
            <v>0</v>
          </cell>
          <cell r="AU2">
            <v>0</v>
          </cell>
          <cell r="AV2">
            <v>2.8586228383723888</v>
          </cell>
        </row>
        <row r="3">
          <cell r="I3">
            <v>8.1665993608400003E-2</v>
          </cell>
          <cell r="K3">
            <v>-2.4675457451700002E-2</v>
          </cell>
          <cell r="M3">
            <v>-0.16975877487999999</v>
          </cell>
          <cell r="W3">
            <v>74.232563508499993</v>
          </cell>
          <cell r="AD3">
            <v>-1.4767528900081039E-2</v>
          </cell>
          <cell r="AE3">
            <v>-0.80302555194675018</v>
          </cell>
          <cell r="AI3">
            <v>5.5402391702778766E-3</v>
          </cell>
          <cell r="AP3">
            <v>1.80535157822694</v>
          </cell>
          <cell r="AS3">
            <v>2.5711225059074812E-2</v>
          </cell>
          <cell r="AU3">
            <v>0.10464417734218186</v>
          </cell>
          <cell r="AV3">
            <v>380.18022668388943</v>
          </cell>
        </row>
        <row r="4">
          <cell r="I4">
            <v>0.24055043375900001</v>
          </cell>
          <cell r="K4">
            <v>2.7057212661500001E-2</v>
          </cell>
          <cell r="M4">
            <v>-0.17046216753400001</v>
          </cell>
          <cell r="W4">
            <v>217.63628506500001</v>
          </cell>
          <cell r="AD4">
            <v>7.5301987622554467E-2</v>
          </cell>
          <cell r="AE4">
            <v>0.14735098759846932</v>
          </cell>
          <cell r="AI4">
            <v>-9.4772453627418207E-2</v>
          </cell>
          <cell r="AP4">
            <v>1.6235399819788612</v>
          </cell>
          <cell r="AS4">
            <v>4.8185234846452603E-2</v>
          </cell>
          <cell r="AU4">
            <v>0.28298321614191702</v>
          </cell>
          <cell r="AV4">
            <v>781.59768357331279</v>
          </cell>
        </row>
        <row r="5">
          <cell r="I5">
            <v>0.45026113872899998</v>
          </cell>
          <cell r="K5">
            <v>0.129366424945</v>
          </cell>
          <cell r="M5">
            <v>-0.14791625707600001</v>
          </cell>
          <cell r="W5">
            <v>426.58274723699998</v>
          </cell>
          <cell r="AD5">
            <v>-2.0343218828634546E-2</v>
          </cell>
          <cell r="AE5">
            <v>1.1431140075416082</v>
          </cell>
          <cell r="AI5">
            <v>9.6052177612149778E-2</v>
          </cell>
          <cell r="AP5">
            <v>1.530953324207476</v>
          </cell>
          <cell r="AS5">
            <v>6.2865764182013825E-2</v>
          </cell>
          <cell r="AU5">
            <v>0.51808279019028769</v>
          </cell>
          <cell r="AV5">
            <v>1154.4996477895502</v>
          </cell>
        </row>
        <row r="6">
          <cell r="I6">
            <v>0.69094120819600002</v>
          </cell>
          <cell r="K6">
            <v>0.29941966411799997</v>
          </cell>
          <cell r="M6">
            <v>-0.13921555238700001</v>
          </cell>
          <cell r="W6">
            <v>695.05799973700005</v>
          </cell>
          <cell r="AD6">
            <v>8.2319284906789969E-2</v>
          </cell>
          <cell r="AE6">
            <v>2.0676385769109573</v>
          </cell>
          <cell r="AI6">
            <v>-0.11104356459174929</v>
          </cell>
          <cell r="AP6">
            <v>1.4707244592370008</v>
          </cell>
          <cell r="AS6">
            <v>6.8431956350516146E-2</v>
          </cell>
          <cell r="AU6">
            <v>0.79751434450568071</v>
          </cell>
          <cell r="AV6">
            <v>1668.3094344424853</v>
          </cell>
        </row>
        <row r="7">
          <cell r="I7">
            <v>0.961625825775</v>
          </cell>
          <cell r="K7">
            <v>0.50536559137500003</v>
          </cell>
          <cell r="M7">
            <v>-9.1703472768000005E-2</v>
          </cell>
          <cell r="W7">
            <v>1006.57904301</v>
          </cell>
          <cell r="AD7">
            <v>-1.6043042656769702E-2</v>
          </cell>
          <cell r="AE7">
            <v>3.0571596239858931</v>
          </cell>
          <cell r="AI7">
            <v>9.9403977160791759E-2</v>
          </cell>
          <cell r="AP7">
            <v>1.4273635832401048</v>
          </cell>
          <cell r="AS7">
            <v>6.4919919770997883E-2</v>
          </cell>
          <cell r="AU7">
            <v>1.1071263596828218</v>
          </cell>
          <cell r="AV7">
            <v>2125.9856965978211</v>
          </cell>
        </row>
        <row r="8">
          <cell r="I8">
            <v>1.2603437183699999</v>
          </cell>
          <cell r="K8">
            <v>0.73201129560900002</v>
          </cell>
          <cell r="M8">
            <v>-3.4166949028599999E-2</v>
          </cell>
          <cell r="W8">
            <v>1349.8612750499999</v>
          </cell>
          <cell r="AD8">
            <v>2.6139887307207399E-2</v>
          </cell>
          <cell r="AE8">
            <v>4.0055467848109405</v>
          </cell>
          <cell r="AI8">
            <v>-4.4478596617946779E-2</v>
          </cell>
          <cell r="AP8">
            <v>1.3943094247322672</v>
          </cell>
          <cell r="AS8">
            <v>5.314492455758222E-2</v>
          </cell>
          <cell r="AU8">
            <v>1.4381112647282701</v>
          </cell>
          <cell r="AV8">
            <v>2676.2669197956779</v>
          </cell>
        </row>
        <row r="9">
          <cell r="I9">
            <v>1.5787492599399999</v>
          </cell>
          <cell r="K9">
            <v>0.99439447343200005</v>
          </cell>
          <cell r="M9">
            <v>7.9814074845900002E-2</v>
          </cell>
          <cell r="W9">
            <v>1720.0985234</v>
          </cell>
          <cell r="AD9">
            <v>-7.2642923190290976E-2</v>
          </cell>
          <cell r="AE9">
            <v>5.0066210103312923</v>
          </cell>
          <cell r="AI9">
            <v>9.8676809350627046E-2</v>
          </cell>
          <cell r="AP9">
            <v>1.367903658004811</v>
          </cell>
          <cell r="AS9">
            <v>3.3873746599871815E-2</v>
          </cell>
          <cell r="AU9">
            <v>1.7872174716048412</v>
          </cell>
          <cell r="AV9">
            <v>3181.8226046222503</v>
          </cell>
        </row>
        <row r="10">
          <cell r="I10">
            <v>1.9256355833800001</v>
          </cell>
          <cell r="K10">
            <v>1.2792937821599999</v>
          </cell>
          <cell r="M10">
            <v>0.18195188095699999</v>
          </cell>
          <cell r="W10">
            <v>2104.51252217</v>
          </cell>
          <cell r="AD10">
            <v>-9.4343759103296065E-2</v>
          </cell>
          <cell r="AE10">
            <v>5.9779647961466402</v>
          </cell>
          <cell r="AI10">
            <v>2.234104570380235E-2</v>
          </cell>
          <cell r="AP10">
            <v>1.3462471260541777</v>
          </cell>
          <cell r="AS10">
            <v>8.419022133499026E-3</v>
          </cell>
          <cell r="AU10">
            <v>2.14329949811781</v>
          </cell>
          <cell r="AV10">
            <v>3734.7545118710495</v>
          </cell>
        </row>
        <row r="11">
          <cell r="I11">
            <v>2.2936254151700002</v>
          </cell>
          <cell r="K11">
            <v>1.55929376428</v>
          </cell>
          <cell r="M11">
            <v>0.28609701869900001</v>
          </cell>
          <cell r="W11">
            <v>2457.6409865099999</v>
          </cell>
          <cell r="AD11">
            <v>-0.14573214545708968</v>
          </cell>
          <cell r="AE11">
            <v>6.9663726465933866</v>
          </cell>
          <cell r="AI11">
            <v>5.1991074666765127E-2</v>
          </cell>
          <cell r="AP11">
            <v>1.3281775970539018</v>
          </cell>
          <cell r="AS11">
            <v>-2.2329964514805328E-2</v>
          </cell>
          <cell r="AU11">
            <v>2.5041664570267188</v>
          </cell>
          <cell r="AV11">
            <v>4283.4796749879733</v>
          </cell>
        </row>
        <row r="12">
          <cell r="I12">
            <v>2.6778499780899998</v>
          </cell>
          <cell r="K12">
            <v>1.8625722302700001</v>
          </cell>
          <cell r="M12">
            <v>0.409721690832</v>
          </cell>
          <cell r="W12">
            <v>2882.8498941600001</v>
          </cell>
          <cell r="AD12">
            <v>-0.2816048182329749</v>
          </cell>
          <cell r="AE12">
            <v>7.9839100670350165</v>
          </cell>
          <cell r="AI12">
            <v>0.13353088549501599</v>
          </cell>
          <cell r="AP12">
            <v>1.3128555638706789</v>
          </cell>
          <cell r="AS12">
            <v>-5.7093667214317634E-2</v>
          </cell>
          <cell r="AU12">
            <v>2.8627538948614926</v>
          </cell>
          <cell r="AV12">
            <v>4799.4995055193758</v>
          </cell>
        </row>
        <row r="13">
          <cell r="I13">
            <v>3.0782831081099999</v>
          </cell>
          <cell r="K13">
            <v>2.1953022799599999</v>
          </cell>
          <cell r="M13">
            <v>0.537214693859</v>
          </cell>
          <cell r="W13">
            <v>3279.0129152300001</v>
          </cell>
          <cell r="AD13">
            <v>-0.35619294230078413</v>
          </cell>
          <cell r="AE13">
            <v>8.9786019470062275</v>
          </cell>
          <cell r="AI13">
            <v>7.4986159603482455E-2</v>
          </cell>
          <cell r="AP13">
            <v>1.299624236942982</v>
          </cell>
          <cell r="AS13">
            <v>-9.5720298544423127E-2</v>
          </cell>
          <cell r="AU13">
            <v>3.2232129235195135</v>
          </cell>
          <cell r="AV13">
            <v>5342.5526426574233</v>
          </cell>
        </row>
        <row r="14">
          <cell r="I14">
            <v>3.4892482345700002</v>
          </cell>
          <cell r="K14">
            <v>2.5171695794</v>
          </cell>
          <cell r="M14">
            <v>0.68113506698199999</v>
          </cell>
          <cell r="W14">
            <v>3672.9900029800001</v>
          </cell>
          <cell r="AD14">
            <v>-0.44622018099411775</v>
          </cell>
          <cell r="AE14">
            <v>9.9850704097233862</v>
          </cell>
          <cell r="AI14">
            <v>8.9448643477896425E-2</v>
          </cell>
          <cell r="AP14">
            <v>1.2879526989524848</v>
          </cell>
          <cell r="AS14">
            <v>-0.13767354102742496</v>
          </cell>
          <cell r="AU14">
            <v>3.5841623901748756</v>
          </cell>
          <cell r="AV14">
            <v>5879.5281367664093</v>
          </cell>
        </row>
        <row r="15">
          <cell r="I15">
            <v>3.9090794414999999</v>
          </cell>
          <cell r="K15">
            <v>2.84697140352</v>
          </cell>
          <cell r="M15">
            <v>0.83207019150600003</v>
          </cell>
          <cell r="W15">
            <v>4053.6330686400001</v>
          </cell>
          <cell r="AD15">
            <v>-0.54446467565305579</v>
          </cell>
          <cell r="AE15">
            <v>10.997031822011223</v>
          </cell>
          <cell r="AI15">
            <v>9.7083241975430057E-2</v>
          </cell>
          <cell r="AP15">
            <v>1.2777264128670414</v>
          </cell>
          <cell r="AS15">
            <v>-0.18083764997986618</v>
          </cell>
          <cell r="AU15">
            <v>3.9316259348620974</v>
          </cell>
          <cell r="AV15">
            <v>6404.4544367205526</v>
          </cell>
        </row>
        <row r="16">
          <cell r="I16">
            <v>4.3375086706400001</v>
          </cell>
          <cell r="K16">
            <v>3.1817597225799998</v>
          </cell>
          <cell r="M16">
            <v>0.99867697951599999</v>
          </cell>
          <cell r="W16">
            <v>4415.4513714200002</v>
          </cell>
          <cell r="AD16">
            <v>-0.62930760686620069</v>
          </cell>
          <cell r="AE16">
            <v>12.00121002402766</v>
          </cell>
          <cell r="AI16">
            <v>8.4489915278758612E-2</v>
          </cell>
          <cell r="AP16">
            <v>1.2687561598004613</v>
          </cell>
          <cell r="AS16">
            <v>-0.2254861988389672</v>
          </cell>
          <cell r="AU16">
            <v>4.2717314855997346</v>
          </cell>
          <cell r="AV16">
            <v>6921.1775523284659</v>
          </cell>
        </row>
        <row r="17">
          <cell r="I17">
            <v>4.7764131077099998</v>
          </cell>
          <cell r="K17">
            <v>3.5386834283500002</v>
          </cell>
          <cell r="M17">
            <v>1.15082212085</v>
          </cell>
          <cell r="W17">
            <v>4781.4251414700002</v>
          </cell>
          <cell r="AD17">
            <v>-0.78874501246859596</v>
          </cell>
          <cell r="AE17">
            <v>13.03765304046761</v>
          </cell>
          <cell r="AI17">
            <v>0.1538313279875651</v>
          </cell>
          <cell r="AP17">
            <v>1.2607418217171571</v>
          </cell>
          <cell r="AS17">
            <v>-0.27118609772099722</v>
          </cell>
          <cell r="AU17">
            <v>4.6038284736230715</v>
          </cell>
          <cell r="AV17">
            <v>7398.5822309770529</v>
          </cell>
        </row>
        <row r="18">
          <cell r="I18">
            <v>5.2260816828100003</v>
          </cell>
          <cell r="K18">
            <v>3.9055856877299999</v>
          </cell>
          <cell r="M18">
            <v>1.30401064566</v>
          </cell>
          <cell r="W18">
            <v>5120.64365954</v>
          </cell>
          <cell r="AD18">
            <v>-0.90299144530498499</v>
          </cell>
          <cell r="AE18">
            <v>14.054147609390709</v>
          </cell>
          <cell r="AI18">
            <v>0.11239256591151758</v>
          </cell>
          <cell r="AP18">
            <v>1.2535900285927311</v>
          </cell>
          <cell r="AS18">
            <v>-0.31679394324614768</v>
          </cell>
          <cell r="AU18">
            <v>4.9221293151238878</v>
          </cell>
          <cell r="AV18">
            <v>7871.783976642947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H1" t="str">
            <v>deq</v>
          </cell>
        </row>
        <row r="2">
          <cell r="H2">
            <v>0.66646536926099997</v>
          </cell>
        </row>
        <row r="3">
          <cell r="H3">
            <v>0.66556772195000002</v>
          </cell>
          <cell r="AH3">
            <v>4.6976208129180796E-2</v>
          </cell>
        </row>
        <row r="4">
          <cell r="H4">
            <v>0.66536663810399999</v>
          </cell>
          <cell r="AH4">
            <v>5.6304160414447704E-2</v>
          </cell>
        </row>
        <row r="5">
          <cell r="H5">
            <v>0.66302441650199995</v>
          </cell>
          <cell r="AH5">
            <v>0.39811505437999622</v>
          </cell>
        </row>
        <row r="6">
          <cell r="H6">
            <v>0.66038939709400002</v>
          </cell>
          <cell r="AH6">
            <v>0.20789140062729439</v>
          </cell>
        </row>
        <row r="7">
          <cell r="H7">
            <v>0.65767799919000003</v>
          </cell>
          <cell r="AH7">
            <v>0.40040431729049342</v>
          </cell>
        </row>
        <row r="8">
          <cell r="H8">
            <v>0.65322336020299998</v>
          </cell>
          <cell r="AH8">
            <v>0.26156521202294924</v>
          </cell>
        </row>
        <row r="9">
          <cell r="H9">
            <v>0.65145040859600001</v>
          </cell>
          <cell r="AH9">
            <v>0.25824304121597663</v>
          </cell>
        </row>
        <row r="10">
          <cell r="H10">
            <v>0.64758750283400002</v>
          </cell>
          <cell r="AH10">
            <v>0.42239489099796379</v>
          </cell>
        </row>
        <row r="11">
          <cell r="H11">
            <v>0.643154163981</v>
          </cell>
          <cell r="AH11">
            <v>0.7307097810511114</v>
          </cell>
        </row>
        <row r="12">
          <cell r="H12">
            <v>0.63852400466000003</v>
          </cell>
          <cell r="AH12">
            <v>0.91503973366028468</v>
          </cell>
        </row>
        <row r="13">
          <cell r="H13">
            <v>0.633348014741</v>
          </cell>
          <cell r="AH13">
            <v>1.3084425780196196</v>
          </cell>
        </row>
        <row r="14">
          <cell r="H14">
            <v>0.62794881211200004</v>
          </cell>
          <cell r="AH14">
            <v>1.1184560583688183</v>
          </cell>
        </row>
        <row r="15">
          <cell r="H15">
            <v>0.62583470071000002</v>
          </cell>
          <cell r="AH15">
            <v>1.3217635047714484</v>
          </cell>
        </row>
        <row r="16">
          <cell r="H16">
            <v>0.62081168931899999</v>
          </cell>
          <cell r="AH16">
            <v>4.8018526441744234</v>
          </cell>
        </row>
        <row r="17">
          <cell r="H17">
            <v>0.61991251754200005</v>
          </cell>
          <cell r="AH17">
            <v>0.11271247258629202</v>
          </cell>
        </row>
        <row r="18">
          <cell r="H18">
            <v>0.61975572199499995</v>
          </cell>
          <cell r="AH18">
            <v>0.12843013666380365</v>
          </cell>
        </row>
        <row r="19">
          <cell r="H19">
            <v>0.61942730607499996</v>
          </cell>
          <cell r="AH19">
            <v>0.1245667143929019</v>
          </cell>
        </row>
        <row r="20">
          <cell r="H20">
            <v>0.61954613572999995</v>
          </cell>
          <cell r="AH20">
            <v>0.13315602907588442</v>
          </cell>
        </row>
        <row r="21">
          <cell r="H21">
            <v>0.61937001910400002</v>
          </cell>
          <cell r="AH21">
            <v>0.12693718310677937</v>
          </cell>
        </row>
        <row r="22">
          <cell r="H22">
            <v>0.61926614113900003</v>
          </cell>
          <cell r="AH22">
            <v>0.12805209714531429</v>
          </cell>
        </row>
        <row r="23">
          <cell r="H23">
            <v>0.61948058070300005</v>
          </cell>
          <cell r="AH23">
            <v>0.13410367833610337</v>
          </cell>
        </row>
        <row r="24">
          <cell r="H24">
            <v>0.61976108403499997</v>
          </cell>
          <cell r="AH24">
            <v>0.13510680049695623</v>
          </cell>
        </row>
        <row r="25">
          <cell r="H25">
            <v>0.61983983604600001</v>
          </cell>
          <cell r="AH25">
            <v>0.13075944697388664</v>
          </cell>
        </row>
        <row r="26">
          <cell r="H26">
            <v>0.61982703361799996</v>
          </cell>
          <cell r="AH26">
            <v>0.12860535531111594</v>
          </cell>
        </row>
        <row r="27">
          <cell r="H27">
            <v>0.61990636369700003</v>
          </cell>
          <cell r="AH27">
            <v>0.13015605013041665</v>
          </cell>
        </row>
        <row r="28">
          <cell r="H28">
            <v>0.61992653927600005</v>
          </cell>
          <cell r="AH28">
            <v>0.12869334592139303</v>
          </cell>
        </row>
        <row r="29">
          <cell r="H29">
            <v>0.62010047130900003</v>
          </cell>
          <cell r="AH29">
            <v>0.13145355165555195</v>
          </cell>
        </row>
        <row r="30">
          <cell r="H30">
            <v>0.62014200250200002</v>
          </cell>
          <cell r="AH30">
            <v>0.12847455839357202</v>
          </cell>
        </row>
        <row r="31">
          <cell r="H31">
            <v>0.62025069367499996</v>
          </cell>
          <cell r="AH31">
            <v>0.12954177434273184</v>
          </cell>
        </row>
        <row r="32">
          <cell r="H32">
            <v>0.62017174486100002</v>
          </cell>
          <cell r="AH32">
            <v>0.12551635799066396</v>
          </cell>
        </row>
        <row r="33">
          <cell r="H33">
            <v>0.620187979532</v>
          </cell>
          <cell r="AH33">
            <v>0.12717118974070374</v>
          </cell>
        </row>
        <row r="34">
          <cell r="H34">
            <v>0.62012017645899997</v>
          </cell>
          <cell r="AH34">
            <v>0.12528777673722047</v>
          </cell>
        </row>
        <row r="35">
          <cell r="H35">
            <v>0.62004360295700001</v>
          </cell>
          <cell r="AH35">
            <v>0.12494460266909435</v>
          </cell>
        </row>
        <row r="36">
          <cell r="H36">
            <v>0.62003210886000004</v>
          </cell>
          <cell r="AH36">
            <v>0.12599636719186513</v>
          </cell>
        </row>
        <row r="37">
          <cell r="H37">
            <v>0.61995971701200003</v>
          </cell>
          <cell r="AH37">
            <v>0.12461561935138654</v>
          </cell>
        </row>
        <row r="38">
          <cell r="H38">
            <v>0.62006655914099995</v>
          </cell>
          <cell r="AH38">
            <v>0.12796710289568836</v>
          </cell>
        </row>
        <row r="39">
          <cell r="H39">
            <v>0.61997581659500001</v>
          </cell>
          <cell r="AH39">
            <v>0.12375646495865666</v>
          </cell>
        </row>
        <row r="40">
          <cell r="H40">
            <v>0.62000134571099996</v>
          </cell>
          <cell r="AH40">
            <v>0.12589753629478828</v>
          </cell>
        </row>
        <row r="41">
          <cell r="H41">
            <v>0.61991859899000001</v>
          </cell>
          <cell r="AH41">
            <v>0.12359218717545239</v>
          </cell>
        </row>
        <row r="42">
          <cell r="H42">
            <v>0.61991266643599996</v>
          </cell>
          <cell r="AH42">
            <v>0.1249710202877754</v>
          </cell>
        </row>
        <row r="43">
          <cell r="H43">
            <v>0.619853186936</v>
          </cell>
          <cell r="AH43">
            <v>0.12380641920581503</v>
          </cell>
        </row>
        <row r="44">
          <cell r="H44">
            <v>0.61990588172500005</v>
          </cell>
          <cell r="AH44">
            <v>0.125902543283269</v>
          </cell>
        </row>
        <row r="45">
          <cell r="H45">
            <v>0.61995746249799999</v>
          </cell>
          <cell r="AH45">
            <v>0.12584650247195839</v>
          </cell>
        </row>
        <row r="46">
          <cell r="H46">
            <v>0.61993297328499997</v>
          </cell>
          <cell r="AH46">
            <v>0.12445360727747534</v>
          </cell>
        </row>
        <row r="47">
          <cell r="H47">
            <v>0.619946742537</v>
          </cell>
          <cell r="AH47">
            <v>0.12514821910459517</v>
          </cell>
        </row>
        <row r="48">
          <cell r="H48">
            <v>0.61994728131400001</v>
          </cell>
          <cell r="AH48">
            <v>0.12477618734160245</v>
          </cell>
        </row>
        <row r="49">
          <cell r="H49">
            <v>0.62001229483700004</v>
          </cell>
          <cell r="AH49">
            <v>0.12590543802361864</v>
          </cell>
        </row>
        <row r="50">
          <cell r="H50">
            <v>0.62008149838000004</v>
          </cell>
          <cell r="AH50">
            <v>0.12587496144611876</v>
          </cell>
        </row>
        <row r="51">
          <cell r="H51">
            <v>0.62203829102599995</v>
          </cell>
          <cell r="AH51">
            <v>0.1635180045583553</v>
          </cell>
        </row>
        <row r="52">
          <cell r="H52">
            <v>0.62252962585500005</v>
          </cell>
          <cell r="AH52">
            <v>0.13406857107647951</v>
          </cell>
        </row>
        <row r="53">
          <cell r="H53">
            <v>0.62290063769299997</v>
          </cell>
          <cell r="AH53">
            <v>0.13149832847289744</v>
          </cell>
        </row>
        <row r="54">
          <cell r="H54">
            <v>0.62910073050500004</v>
          </cell>
          <cell r="AH54">
            <v>0.24793023980026518</v>
          </cell>
        </row>
        <row r="55">
          <cell r="H55">
            <v>0.62985085873400004</v>
          </cell>
          <cell r="AH55">
            <v>0.1387755646852753</v>
          </cell>
        </row>
        <row r="56">
          <cell r="H56">
            <v>0.63382601869199995</v>
          </cell>
          <cell r="AH56">
            <v>0.20318724009252165</v>
          </cell>
        </row>
        <row r="57">
          <cell r="H57">
            <v>0.64741114942</v>
          </cell>
          <cell r="AH57">
            <v>0.39554686674277661</v>
          </cell>
        </row>
        <row r="58">
          <cell r="H58">
            <v>0.65200140395999995</v>
          </cell>
          <cell r="AH58">
            <v>0.21575004801533026</v>
          </cell>
        </row>
        <row r="59">
          <cell r="H59">
            <v>0.65695245660699997</v>
          </cell>
          <cell r="AH59">
            <v>0.22294512729327209</v>
          </cell>
        </row>
        <row r="60">
          <cell r="H60">
            <v>0.66754180867900004</v>
          </cell>
          <cell r="AH60">
            <v>0.33650213073900659</v>
          </cell>
        </row>
        <row r="61">
          <cell r="H61">
            <v>0.676611784306</v>
          </cell>
          <cell r="AH61">
            <v>0.31006758043722726</v>
          </cell>
        </row>
        <row r="62">
          <cell r="H62">
            <v>0.68488369175999997</v>
          </cell>
          <cell r="AH62">
            <v>0.29499830045573106</v>
          </cell>
        </row>
        <row r="63">
          <cell r="H63">
            <v>0.686614227962</v>
          </cell>
          <cell r="AH63">
            <v>0.16410224277431595</v>
          </cell>
        </row>
        <row r="64">
          <cell r="H64">
            <v>0.68881401561099997</v>
          </cell>
          <cell r="AH64">
            <v>0.17337621686042226</v>
          </cell>
        </row>
        <row r="65">
          <cell r="H65">
            <v>0.69065251975700004</v>
          </cell>
          <cell r="AH65">
            <v>0.16653100968983381</v>
          </cell>
        </row>
        <row r="66">
          <cell r="H66">
            <v>0.69432723089500004</v>
          </cell>
          <cell r="AH66">
            <v>0.20301695675003373</v>
          </cell>
        </row>
        <row r="67">
          <cell r="H67">
            <v>0.69482618938399998</v>
          </cell>
          <cell r="AH67">
            <v>0.13930460499418373</v>
          </cell>
        </row>
        <row r="68">
          <cell r="H68">
            <v>0.69580284466700004</v>
          </cell>
          <cell r="AH68">
            <v>0.14892104382306925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"/>
  <sheetViews>
    <sheetView tabSelected="1" topLeftCell="AE19" zoomScale="85" zoomScaleNormal="85" workbookViewId="0">
      <selection activeCell="AE33" sqref="AE33"/>
    </sheetView>
  </sheetViews>
  <sheetFormatPr defaultRowHeight="13.2" x14ac:dyDescent="0.25"/>
  <cols>
    <col min="1" max="5" width="13.77734375" style="1"/>
    <col min="6" max="7" width="18.5546875" style="1"/>
    <col min="8" max="8" width="12.77734375" style="1"/>
    <col min="9" max="9" width="12.77734375" style="1" customWidth="1"/>
    <col min="10" max="10" width="12.77734375" style="1"/>
    <col min="11" max="11" width="13.33203125" style="1"/>
    <col min="12" max="12" width="12.77734375" style="1"/>
    <col min="13" max="13" width="13.33203125" style="1"/>
    <col min="14" max="15" width="12.77734375" style="1"/>
    <col min="16" max="16" width="13.77734375" style="1"/>
    <col min="17" max="17" width="14.33203125" style="1"/>
    <col min="18" max="18" width="6.44140625" style="1" customWidth="1"/>
    <col min="19" max="26" width="13.77734375" style="1"/>
    <col min="27" max="27" width="18.5546875" style="1"/>
    <col min="28" max="28" width="14.21875" bestFit="1" customWidth="1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48" max="48" width="13.33203125" customWidth="1"/>
    <col min="49" max="1012" width="11.5546875" style="1"/>
    <col min="1013" max="16384" width="8.88671875" style="1"/>
  </cols>
  <sheetData>
    <row r="1" spans="1:6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t="s">
        <v>27</v>
      </c>
      <c r="AC1" t="s">
        <v>31</v>
      </c>
      <c r="AD1" t="s">
        <v>32</v>
      </c>
      <c r="AE1" s="4" t="s">
        <v>48</v>
      </c>
      <c r="AF1" t="s">
        <v>33</v>
      </c>
      <c r="AG1" t="s">
        <v>34</v>
      </c>
      <c r="AH1" t="s">
        <v>35</v>
      </c>
      <c r="AI1" t="s">
        <v>36</v>
      </c>
      <c r="AJ1" t="s">
        <v>47</v>
      </c>
      <c r="AK1" t="s">
        <v>37</v>
      </c>
      <c r="AL1" t="s">
        <v>38</v>
      </c>
      <c r="AM1" t="s">
        <v>30</v>
      </c>
      <c r="AN1" t="s">
        <v>39</v>
      </c>
      <c r="AO1" t="s">
        <v>40</v>
      </c>
      <c r="AP1" t="s">
        <v>45</v>
      </c>
      <c r="AQ1" t="s">
        <v>46</v>
      </c>
      <c r="AR1" t="s">
        <v>41</v>
      </c>
      <c r="AS1" t="s">
        <v>42</v>
      </c>
      <c r="AT1" t="s">
        <v>43</v>
      </c>
      <c r="AU1" t="s">
        <v>44</v>
      </c>
      <c r="AV1" t="s">
        <v>49</v>
      </c>
    </row>
    <row r="2" spans="1:64" x14ac:dyDescent="0.25">
      <c r="A2" s="1">
        <v>0.18927422289900001</v>
      </c>
      <c r="B2" s="1">
        <v>0.27445761545300001</v>
      </c>
      <c r="C2" s="1">
        <v>0.216604126087</v>
      </c>
      <c r="D2" s="1">
        <v>2.5054531867000002E-4</v>
      </c>
      <c r="E2" s="1">
        <v>7.26874984778E-4</v>
      </c>
      <c r="F2" s="1">
        <v>3.38300767307E-5</v>
      </c>
      <c r="G2" s="1">
        <v>8.8012812041799997E-5</v>
      </c>
      <c r="H2" s="1">
        <v>0.669157311059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47684</v>
      </c>
      <c r="S2" s="1">
        <v>1446.4643691399999</v>
      </c>
      <c r="T2" s="1">
        <v>1405.6445962800001</v>
      </c>
      <c r="U2" s="1">
        <v>4626.5361883799997</v>
      </c>
      <c r="V2" s="1">
        <v>5.6205037251799999</v>
      </c>
      <c r="W2" s="1">
        <v>4.21834734761</v>
      </c>
      <c r="X2" s="1">
        <v>1547.3016110900001</v>
      </c>
      <c r="Y2" s="1">
        <v>1500.702327</v>
      </c>
      <c r="Z2" s="1">
        <v>4838.2050772800003</v>
      </c>
      <c r="AA2" s="1">
        <v>7.0953452014199995E-4</v>
      </c>
      <c r="AB2">
        <f t="shared" ref="AB2:AB18" si="0">-100*((H2+1)/(0.669157311+1)-1)</f>
        <v>-3.5347280658015734E-9</v>
      </c>
      <c r="AC2">
        <f>0.0762*AK2^0.2606-0.5912</f>
        <v>1.9179218393023945E-3</v>
      </c>
      <c r="AD2">
        <f>AB2-AC2</f>
        <v>-1.9179253740304603E-3</v>
      </c>
      <c r="AE2" s="3">
        <f>P2-AB2/3-2*(1.35*(AK2/3255000)^-0.0723)*(1+0.33)/(9*(1-2*0.33))</f>
        <v>-1.963829162796809</v>
      </c>
      <c r="AF2">
        <f t="shared" ref="AF2:AF18" si="1">AB2-P2/2</f>
        <v>-3.5347280658015734E-9</v>
      </c>
      <c r="AJ2" t="e">
        <f>(( 1.588*EXP(-0.0005387*232))^2-AP2^2)/(2*AP2)+0.4</f>
        <v>#DIV/0!</v>
      </c>
      <c r="AK2">
        <f t="shared" ref="AK2:AK18" si="2">(X2+Y2+Z2)/3</f>
        <v>2628.7363384566665</v>
      </c>
      <c r="AL2">
        <f t="shared" ref="AL2:AL18" si="3">Z2-(Y2+X2)/2</f>
        <v>3314.2031082350004</v>
      </c>
      <c r="AM2" s="3" t="e">
        <f t="shared" ref="AM2:AM18" si="4">(-2*AJ2-3)/(-2*AJ2+6)</f>
        <v>#DIV/0!</v>
      </c>
      <c r="AN2" t="e">
        <f t="shared" ref="AN2:AN18" si="5">1/(2+AM2*AQ2-2*0.33*(1+AM2+AQ2))</f>
        <v>#DIV/0!</v>
      </c>
      <c r="AO2" s="3" t="e">
        <f>3*(1-2*0.33)*(AK2-AK1)/(AC2-AC1)</f>
        <v>#VALUE!</v>
      </c>
      <c r="AS2">
        <v>0</v>
      </c>
      <c r="AU2">
        <v>0</v>
      </c>
      <c r="AV2">
        <f>(AQ2*X2+2*X2*(1-0.01*P2-2*0.01*AF2)/(-0.08/0.4*0.01*P2-(2*0.08/0.4+3)*0.01*AF2+1+0.08/0.4)-4*232000*(-0.4*0.01*AF2-0.08*0.01*P2)/((1-2*0.01*AF2)*0.4*0.08))/1000</f>
        <v>2.5788356083789159</v>
      </c>
    </row>
    <row r="3" spans="1:64" s="2" customFormat="1" x14ac:dyDescent="0.25">
      <c r="A3" s="2">
        <v>2.0630845361499999</v>
      </c>
      <c r="B3" s="2">
        <v>2.9321241071499999</v>
      </c>
      <c r="C3" s="2">
        <v>1.4605614088900001</v>
      </c>
      <c r="D3" s="2">
        <v>0.18161164238899999</v>
      </c>
      <c r="E3" s="2">
        <v>0.184185284566</v>
      </c>
      <c r="F3" s="2">
        <v>6.7451876430199995E-2</v>
      </c>
      <c r="G3" s="2">
        <v>8.8709591069900007E-2</v>
      </c>
      <c r="H3" s="2">
        <v>0.66059279198599996</v>
      </c>
      <c r="I3" s="2">
        <v>0.17679806481300001</v>
      </c>
      <c r="J3" s="2">
        <v>8.9736898301799997E-2</v>
      </c>
      <c r="K3" s="2">
        <v>-7.51942975664E-3</v>
      </c>
      <c r="L3" s="2">
        <v>2.2651673506499999E-2</v>
      </c>
      <c r="M3" s="2">
        <v>-0.18278724329400001</v>
      </c>
      <c r="N3" s="2">
        <v>0.52469359698600004</v>
      </c>
      <c r="O3" s="2">
        <v>8.28251332466E-2</v>
      </c>
      <c r="P3" s="2">
        <v>1.0010503124900001</v>
      </c>
      <c r="Q3" s="2">
        <v>-0.49573622328900002</v>
      </c>
      <c r="R3" s="2">
        <v>47684</v>
      </c>
      <c r="S3" s="2">
        <v>15970.516851599999</v>
      </c>
      <c r="T3" s="2">
        <v>15464.952757700001</v>
      </c>
      <c r="U3" s="2">
        <v>51026.175265799997</v>
      </c>
      <c r="V3" s="2">
        <v>62.2247540535</v>
      </c>
      <c r="W3" s="2">
        <v>46.231109236999998</v>
      </c>
      <c r="X3" s="2">
        <v>16597.014188500001</v>
      </c>
      <c r="Y3" s="2">
        <v>16165.8181047</v>
      </c>
      <c r="Z3" s="2">
        <v>53323.2485514</v>
      </c>
      <c r="AA3" s="2">
        <v>9.9960518485399993E-4</v>
      </c>
      <c r="AB3" s="3">
        <f t="shared" si="0"/>
        <v>0.5131043645532074</v>
      </c>
      <c r="AC3" s="3">
        <f t="shared" ref="AC3:AC18" si="6">0.0762*AK3^0.2606-0.5912</f>
        <v>0.51455954171665619</v>
      </c>
      <c r="AD3" s="3">
        <f t="shared" ref="AD3:AD18" si="7">AB3-AC3</f>
        <v>-1.4551771634487842E-3</v>
      </c>
      <c r="AE3" s="3">
        <f t="shared" ref="AE3:AE18" si="8">P3-AB3/3-2*(1.35*(AK3/3255000)^-0.0723)*(1+0.33)/(9*(1-2*0.33))</f>
        <v>-0.82214267806389973</v>
      </c>
      <c r="AF3" s="3">
        <f t="shared" si="1"/>
        <v>1.2579208308207357E-2</v>
      </c>
      <c r="AG3" s="3">
        <f t="shared" ref="AG3:AH18" si="9">AD3-AD2</f>
        <v>4.6274821058167603E-4</v>
      </c>
      <c r="AH3" s="3">
        <f t="shared" si="9"/>
        <v>1.1416864847329093</v>
      </c>
      <c r="AI3" s="3">
        <f>-AG3/AH3</f>
        <v>-4.0531986387658183E-4</v>
      </c>
      <c r="AJ3">
        <f t="shared" ref="AJ3:AJ18" si="10">(( 1.588*EXP(-0.0005387*232))^2-AP3^2)/(2*AP3)+0.4</f>
        <v>-5.5189901851474543E-3</v>
      </c>
      <c r="AK3" s="3">
        <f t="shared" si="2"/>
        <v>28695.360281533332</v>
      </c>
      <c r="AL3" s="3">
        <f t="shared" si="3"/>
        <v>36941.832404799999</v>
      </c>
      <c r="AM3" s="3">
        <f t="shared" si="4"/>
        <v>-0.49724557212755743</v>
      </c>
      <c r="AN3" s="3">
        <f t="shared" si="5"/>
        <v>-0.19270634031514058</v>
      </c>
      <c r="AO3" s="3">
        <v>70051.063450813817</v>
      </c>
      <c r="AP3" s="3">
        <f>(AK3*1.35*(AK3/3255000)^-0.0723-AK2*1.35*(AK2/3255000)^-0.0723)/(AK3-AK2)</f>
        <v>1.8644455466584113</v>
      </c>
      <c r="AQ3" s="3">
        <f>(2*AP3+3)/(3-AP3)</f>
        <v>5.9256437007628815</v>
      </c>
      <c r="AR3" s="3">
        <f>(1+2*AM3)*(AK3-AK2)*(1-AP3/3)/(3*AN3*AO3*AM3)</f>
        <v>2.6991684004706432E-3</v>
      </c>
      <c r="AS3" s="3">
        <f>(AS2+AR3)</f>
        <v>2.6991684004706432E-3</v>
      </c>
      <c r="AT3" s="3">
        <f>2*(1-AM3)*(AK3-AK2)*(1-AP3/3)/(9*AN3*AO3*AM3)</f>
        <v>0.48906925178712846</v>
      </c>
      <c r="AU3" s="3">
        <f>AU2+AT3</f>
        <v>0.48906925178712846</v>
      </c>
      <c r="AV3">
        <f t="shared" ref="AV3:AV18" si="11">(AQ3*X3+2*X3*(1-0.01*P3-2*0.01*AF3)/(-0.08/0.4*0.01*P3-(2*0.08/0.4+3)*0.01*AF3+1+0.08/0.4)-4*232000*(-0.4*0.01*AF3-0.08*0.01*P3)/((1-2*0.01*AF3)*0.4*0.08))/1000</f>
        <v>150.47113104025055</v>
      </c>
      <c r="BD3" s="1"/>
      <c r="BE3" s="1"/>
      <c r="BF3" s="1"/>
      <c r="BG3" s="1"/>
      <c r="BH3" s="1"/>
      <c r="BI3" s="1"/>
      <c r="BJ3" s="1"/>
      <c r="BK3" s="1" t="s">
        <v>28</v>
      </c>
      <c r="BL3" s="1" t="s">
        <v>29</v>
      </c>
    </row>
    <row r="4" spans="1:64" x14ac:dyDescent="0.25">
      <c r="A4" s="1">
        <v>5.4805348782100003</v>
      </c>
      <c r="B4" s="1">
        <v>7.2958134227700002</v>
      </c>
      <c r="C4" s="1">
        <v>2.73331159504</v>
      </c>
      <c r="D4" s="1">
        <v>1.8521358728099999</v>
      </c>
      <c r="E4" s="1">
        <v>0.87778327977199999</v>
      </c>
      <c r="F4" s="1">
        <v>0.63316205617300003</v>
      </c>
      <c r="G4" s="1">
        <v>0.52746978156000002</v>
      </c>
      <c r="H4" s="1">
        <v>0.65702743561200005</v>
      </c>
      <c r="I4" s="1">
        <v>0.46986191804100003</v>
      </c>
      <c r="J4" s="1">
        <v>0.183222634301</v>
      </c>
      <c r="K4" s="1">
        <v>0.10195335522100001</v>
      </c>
      <c r="L4" s="1">
        <v>5.8830021534300003E-2</v>
      </c>
      <c r="M4" s="1">
        <v>-0.137014171622</v>
      </c>
      <c r="N4" s="1">
        <v>0.52697619168800003</v>
      </c>
      <c r="O4" s="1">
        <v>0.30869065057900003</v>
      </c>
      <c r="P4" s="1">
        <v>2.0012303795199999</v>
      </c>
      <c r="Q4" s="1">
        <v>-0.99773667972999991</v>
      </c>
      <c r="R4" s="1">
        <v>47684</v>
      </c>
      <c r="S4" s="1">
        <v>42043.288647300004</v>
      </c>
      <c r="T4" s="1">
        <v>40636.755271599999</v>
      </c>
      <c r="U4" s="1">
        <v>139259.721017</v>
      </c>
      <c r="V4" s="1">
        <v>173.419804274</v>
      </c>
      <c r="W4" s="1">
        <v>127.599621309</v>
      </c>
      <c r="X4" s="1">
        <v>43623.728898499998</v>
      </c>
      <c r="Y4" s="1">
        <v>42065.519778200003</v>
      </c>
      <c r="Z4" s="1">
        <v>148131.74262199999</v>
      </c>
      <c r="AA4" s="1">
        <v>9.8911207183899992E-4</v>
      </c>
      <c r="AB4">
        <f t="shared" si="0"/>
        <v>0.72670654276035807</v>
      </c>
      <c r="AC4">
        <f t="shared" si="6"/>
        <v>0.84345742975410176</v>
      </c>
      <c r="AD4">
        <f t="shared" si="7"/>
        <v>-0.1167508869937437</v>
      </c>
      <c r="AE4" s="3">
        <f t="shared" si="8"/>
        <v>0.22198376037174716</v>
      </c>
      <c r="AF4">
        <f t="shared" si="1"/>
        <v>-0.2739086469996419</v>
      </c>
      <c r="AG4">
        <f>AD4-AD3</f>
        <v>-0.11529570983029491</v>
      </c>
      <c r="AH4">
        <f>AE4-AE3</f>
        <v>1.0441264384356468</v>
      </c>
      <c r="AI4">
        <f t="shared" ref="AI4:AI18" si="12">-AG4/AH4</f>
        <v>0.11042313036631435</v>
      </c>
      <c r="AJ4">
        <f t="shared" si="10"/>
        <v>0.135266593620266</v>
      </c>
      <c r="AK4">
        <f t="shared" si="2"/>
        <v>77940.330432899995</v>
      </c>
      <c r="AL4">
        <f t="shared" si="3"/>
        <v>105287.11828364999</v>
      </c>
      <c r="AM4" s="3">
        <f t="shared" si="4"/>
        <v>-0.57082679665009761</v>
      </c>
      <c r="AN4">
        <f t="shared" si="5"/>
        <v>-0.23343627061780139</v>
      </c>
      <c r="AO4" s="3">
        <v>70051.063450813817</v>
      </c>
      <c r="AP4">
        <f>(AK4*1.35*(AK4/3255000)^-0.0723-AK3*1.35*(AK3/3255000)^-0.0723)/(AK4-AK3)</f>
        <v>1.6909538739917969</v>
      </c>
      <c r="AQ4">
        <f t="shared" ref="AQ4:AQ18" si="13">(2*AP4+3)/(3-AP4)</f>
        <v>4.8752351969785375</v>
      </c>
      <c r="AR4" s="3">
        <f>(1+2*AM4)*(AK4-AK3)*(1-AP4/3)/(3*AN4*AO4*AM4)</f>
        <v>-0.10869623297620049</v>
      </c>
      <c r="AS4">
        <f>AS3+AR4</f>
        <v>-0.10599706457572984</v>
      </c>
      <c r="AT4" s="3">
        <f>2*(1-AM4)*(AK4-AK3)*(1-AP4/3)/(9*AN4*AO4*AM4)</f>
        <v>0.8035704165164651</v>
      </c>
      <c r="AU4">
        <f>AU3+AT4</f>
        <v>1.2926396683035937</v>
      </c>
      <c r="AV4">
        <f t="shared" si="11"/>
        <v>298.58504961543895</v>
      </c>
      <c r="BK4" s="1">
        <v>1.3664000000000001</v>
      </c>
      <c r="BL4" s="1">
        <v>0.251</v>
      </c>
    </row>
    <row r="5" spans="1:64" x14ac:dyDescent="0.25">
      <c r="A5" s="1">
        <v>10.0139886019</v>
      </c>
      <c r="B5" s="1">
        <v>12.6645159101</v>
      </c>
      <c r="C5" s="1">
        <v>4.1068541877899998</v>
      </c>
      <c r="D5" s="1">
        <v>5.4606799222599998</v>
      </c>
      <c r="E5" s="1">
        <v>1.67299710884</v>
      </c>
      <c r="F5" s="1">
        <v>1.71085025796</v>
      </c>
      <c r="G5" s="1">
        <v>1.1486681027500001</v>
      </c>
      <c r="H5" s="1">
        <v>0.65620651893000004</v>
      </c>
      <c r="I5" s="1">
        <v>0.82744041210599995</v>
      </c>
      <c r="J5" s="1">
        <v>0.27941531456699997</v>
      </c>
      <c r="K5" s="1">
        <v>0.321316846893</v>
      </c>
      <c r="L5" s="1">
        <v>0.134972896121</v>
      </c>
      <c r="M5" s="1">
        <v>-9.9353481369999996E-2</v>
      </c>
      <c r="N5" s="1">
        <v>0.63935994217500003</v>
      </c>
      <c r="O5" s="1">
        <v>0.59888676759699999</v>
      </c>
      <c r="P5" s="1">
        <v>3.0002897227099998</v>
      </c>
      <c r="Q5" s="1">
        <v>-1.570613056</v>
      </c>
      <c r="R5" s="1">
        <v>47684</v>
      </c>
      <c r="S5" s="1">
        <v>75493.355345300006</v>
      </c>
      <c r="T5" s="1">
        <v>71856.362167700005</v>
      </c>
      <c r="U5" s="1">
        <v>251559.423091</v>
      </c>
      <c r="V5" s="1">
        <v>315.93888082400002</v>
      </c>
      <c r="W5" s="1">
        <v>229.79697229999999</v>
      </c>
      <c r="X5" s="1">
        <v>77898.771546000004</v>
      </c>
      <c r="Y5" s="1">
        <v>74143.694971999998</v>
      </c>
      <c r="Z5" s="1">
        <v>267983.08459799999</v>
      </c>
      <c r="AA5" s="1">
        <v>6.0785325738599999E-4</v>
      </c>
      <c r="AB5">
        <f t="shared" si="0"/>
        <v>0.77588804749871843</v>
      </c>
      <c r="AC5">
        <f t="shared" si="6"/>
        <v>1.0800553959536521</v>
      </c>
      <c r="AD5">
        <f t="shared" si="7"/>
        <v>-0.30416734845493365</v>
      </c>
      <c r="AE5" s="3">
        <f t="shared" si="8"/>
        <v>1.2683832400339901</v>
      </c>
      <c r="AF5">
        <f t="shared" si="1"/>
        <v>-0.72425681385628149</v>
      </c>
      <c r="AG5">
        <f t="shared" si="9"/>
        <v>-0.18741646146118995</v>
      </c>
      <c r="AH5">
        <f t="shared" si="9"/>
        <v>1.0463994796622429</v>
      </c>
      <c r="AI5">
        <f t="shared" si="12"/>
        <v>0.17910603464910388</v>
      </c>
      <c r="AJ5">
        <f t="shared" si="10"/>
        <v>0.21132357427375295</v>
      </c>
      <c r="AK5">
        <f t="shared" si="2"/>
        <v>140008.51703866667</v>
      </c>
      <c r="AL5">
        <f t="shared" si="3"/>
        <v>191961.85133899999</v>
      </c>
      <c r="AM5" s="3">
        <f t="shared" si="4"/>
        <v>-0.61366874926268222</v>
      </c>
      <c r="AN5">
        <f t="shared" si="5"/>
        <v>-0.25564598234380426</v>
      </c>
      <c r="AO5" s="3">
        <v>70051.063450813817</v>
      </c>
      <c r="AP5">
        <f t="shared" ref="AP5:AP18" si="14">(AK5*1.35*(AK5/3255000)^-0.0723-AK4*1.35*(AK4/3255000)^-0.0723)/(AK5-AK4)</f>
        <v>1.6027555746450712</v>
      </c>
      <c r="AQ5">
        <f t="shared" si="13"/>
        <v>4.4412495313508336</v>
      </c>
      <c r="AR5" s="3">
        <f t="shared" ref="AR5:AR18" si="15">(1+2*AM5)*(AK5-AK4)*(1-AP5/3)/(3*AN5*AO5*AM5)</f>
        <v>-0.19933442055171946</v>
      </c>
      <c r="AS5">
        <f t="shared" ref="AS5:AS18" si="16">AS4+AR5</f>
        <v>-0.30533148512744929</v>
      </c>
      <c r="AT5" s="3">
        <f t="shared" ref="AT5:AT18" si="17">2*(1-AM5)*(AK5-AK4)*(1-AP5/3)/(9*AN5*AO5*AM5)</f>
        <v>0.94326636882214276</v>
      </c>
      <c r="AU5">
        <f>AU4+AT5</f>
        <v>2.2359060371257362</v>
      </c>
      <c r="AV5">
        <f t="shared" si="11"/>
        <v>457.6297049116676</v>
      </c>
      <c r="BK5" s="1">
        <v>1.2961</v>
      </c>
      <c r="BL5" s="1">
        <v>0.27110000000000001</v>
      </c>
    </row>
    <row r="6" spans="1:64" x14ac:dyDescent="0.25">
      <c r="A6" s="1">
        <v>15.239423492</v>
      </c>
      <c r="B6" s="1">
        <v>18.692536509699998</v>
      </c>
      <c r="C6" s="1">
        <v>5.4982870256599998</v>
      </c>
      <c r="D6" s="1">
        <v>10.1778254729</v>
      </c>
      <c r="E6" s="1">
        <v>2.42308295529</v>
      </c>
      <c r="F6" s="1">
        <v>2.9644431186700002</v>
      </c>
      <c r="G6" s="1">
        <v>1.7567754983399999</v>
      </c>
      <c r="H6" s="1">
        <v>0.656986559784</v>
      </c>
      <c r="I6" s="1">
        <v>1.2301510820599999</v>
      </c>
      <c r="J6" s="1">
        <v>0.36749813139900001</v>
      </c>
      <c r="K6" s="1">
        <v>0.62041354688799999</v>
      </c>
      <c r="L6" s="1">
        <v>0.19008432072799999</v>
      </c>
      <c r="M6" s="1">
        <v>-3.9132667046799997E-2</v>
      </c>
      <c r="N6" s="1">
        <v>0.70805814594200001</v>
      </c>
      <c r="O6" s="1">
        <v>0.93659994936099999</v>
      </c>
      <c r="P6" s="1">
        <v>4.0007315096699996</v>
      </c>
      <c r="Q6" s="1">
        <v>-2.1737929560499998</v>
      </c>
      <c r="R6" s="1">
        <v>47684</v>
      </c>
      <c r="S6" s="1">
        <v>114567.982213</v>
      </c>
      <c r="T6" s="1">
        <v>107549.375728</v>
      </c>
      <c r="U6" s="1">
        <v>391766.26790400001</v>
      </c>
      <c r="V6" s="1">
        <v>491.19515898899999</v>
      </c>
      <c r="W6" s="1">
        <v>353.03918995800001</v>
      </c>
      <c r="X6" s="1">
        <v>117294.818373</v>
      </c>
      <c r="Y6" s="1">
        <v>110917.763282</v>
      </c>
      <c r="Z6" s="1">
        <v>412635.71304300003</v>
      </c>
      <c r="AA6" s="1">
        <v>3.5473734232099999E-4</v>
      </c>
      <c r="AB6">
        <f t="shared" si="0"/>
        <v>0.72915543285183571</v>
      </c>
      <c r="AC6">
        <f t="shared" si="6"/>
        <v>1.2745677676165852</v>
      </c>
      <c r="AD6">
        <f t="shared" si="7"/>
        <v>-0.54541233476474948</v>
      </c>
      <c r="AE6" s="3">
        <f t="shared" si="8"/>
        <v>2.3287236247680942</v>
      </c>
      <c r="AF6">
        <f t="shared" si="1"/>
        <v>-1.2712103219831641</v>
      </c>
      <c r="AG6">
        <f t="shared" si="9"/>
        <v>-0.24124498630981583</v>
      </c>
      <c r="AH6">
        <f t="shared" si="9"/>
        <v>1.0603403847341042</v>
      </c>
      <c r="AI6">
        <f t="shared" si="12"/>
        <v>0.22751655014093566</v>
      </c>
      <c r="AJ6">
        <f t="shared" si="10"/>
        <v>0.26141418761714008</v>
      </c>
      <c r="AK6">
        <f t="shared" si="2"/>
        <v>213616.09823266664</v>
      </c>
      <c r="AL6">
        <f t="shared" si="3"/>
        <v>298529.42221550003</v>
      </c>
      <c r="AM6" s="3">
        <f t="shared" si="4"/>
        <v>-0.64318385776070419</v>
      </c>
      <c r="AN6">
        <f t="shared" si="5"/>
        <v>-0.2702438354025759</v>
      </c>
      <c r="AO6" s="3">
        <v>70051.063450813817</v>
      </c>
      <c r="AP6">
        <f t="shared" si="14"/>
        <v>1.546856764002601</v>
      </c>
      <c r="AQ6">
        <f t="shared" si="13"/>
        <v>4.1934706621144873</v>
      </c>
      <c r="AR6" s="3">
        <f t="shared" si="15"/>
        <v>-0.27951611540920479</v>
      </c>
      <c r="AS6">
        <f t="shared" si="16"/>
        <v>-0.58484760053665408</v>
      </c>
      <c r="AT6" s="3">
        <f t="shared" si="17"/>
        <v>1.0692461566721709</v>
      </c>
      <c r="AU6">
        <f t="shared" ref="AU6:AU18" si="18">AU5+AT6</f>
        <v>3.3051521937979071</v>
      </c>
      <c r="AV6">
        <f t="shared" si="11"/>
        <v>625.73152809027681</v>
      </c>
      <c r="BK6" s="1">
        <v>1.2944</v>
      </c>
      <c r="BL6" s="1">
        <v>0.2298</v>
      </c>
    </row>
    <row r="7" spans="1:64" x14ac:dyDescent="0.25">
      <c r="A7" s="1">
        <v>20.917129055699998</v>
      </c>
      <c r="B7" s="1">
        <v>25.174781428900001</v>
      </c>
      <c r="C7" s="1">
        <v>6.9164482543799997</v>
      </c>
      <c r="D7" s="1">
        <v>15.6083099423</v>
      </c>
      <c r="E7" s="1">
        <v>3.27812453142</v>
      </c>
      <c r="F7" s="1">
        <v>4.5056537499699996</v>
      </c>
      <c r="G7" s="1">
        <v>2.42278179357</v>
      </c>
      <c r="H7" s="1">
        <v>0.65858737946299994</v>
      </c>
      <c r="I7" s="1">
        <v>1.6681360536800001</v>
      </c>
      <c r="J7" s="1">
        <v>0.46267517585700002</v>
      </c>
      <c r="K7" s="1">
        <v>0.963064679433</v>
      </c>
      <c r="L7" s="1">
        <v>0.26008564157300001</v>
      </c>
      <c r="M7" s="1">
        <v>2.46058959109E-2</v>
      </c>
      <c r="N7" s="1">
        <v>0.85076894738200004</v>
      </c>
      <c r="O7" s="1">
        <v>1.30705176814</v>
      </c>
      <c r="P7" s="1">
        <v>5.00413781496</v>
      </c>
      <c r="Q7" s="1">
        <v>-2.8273951247099998</v>
      </c>
      <c r="R7" s="1">
        <v>47684</v>
      </c>
      <c r="S7" s="1">
        <v>156823.92700299999</v>
      </c>
      <c r="T7" s="1">
        <v>147030.915973</v>
      </c>
      <c r="U7" s="1">
        <v>545874.76021800004</v>
      </c>
      <c r="V7" s="1">
        <v>687.54758083000002</v>
      </c>
      <c r="W7" s="1">
        <v>487.64244106199999</v>
      </c>
      <c r="X7" s="1">
        <v>160162.07144999999</v>
      </c>
      <c r="Y7" s="1">
        <v>151287.28941</v>
      </c>
      <c r="Z7" s="1">
        <v>571305.41973900003</v>
      </c>
      <c r="AA7" s="1">
        <v>2.8785247131799999E-4</v>
      </c>
      <c r="AB7">
        <f t="shared" si="0"/>
        <v>0.63324957254433656</v>
      </c>
      <c r="AC7">
        <f t="shared" si="6"/>
        <v>1.4369641262391359</v>
      </c>
      <c r="AD7">
        <f t="shared" si="7"/>
        <v>-0.80371455369479938</v>
      </c>
      <c r="AE7" s="3">
        <f t="shared" si="8"/>
        <v>3.3968050794455928</v>
      </c>
      <c r="AF7">
        <f t="shared" si="1"/>
        <v>-1.8688193349356634</v>
      </c>
      <c r="AG7">
        <f t="shared" si="9"/>
        <v>-0.2583022189300499</v>
      </c>
      <c r="AH7">
        <f t="shared" si="9"/>
        <v>1.0680814546774986</v>
      </c>
      <c r="AI7">
        <f t="shared" si="12"/>
        <v>0.24183756566398099</v>
      </c>
      <c r="AJ7">
        <f t="shared" si="10"/>
        <v>0.29856368882066153</v>
      </c>
      <c r="AK7">
        <f t="shared" si="2"/>
        <v>294251.59353300004</v>
      </c>
      <c r="AL7">
        <f t="shared" si="3"/>
        <v>415580.73930900003</v>
      </c>
      <c r="AM7" s="3">
        <f t="shared" si="4"/>
        <v>-0.66578052622513284</v>
      </c>
      <c r="AN7">
        <f t="shared" si="5"/>
        <v>-0.28101492754865354</v>
      </c>
      <c r="AO7" s="3">
        <v>70051.063450813817</v>
      </c>
      <c r="AP7">
        <f t="shared" si="14"/>
        <v>1.5065378630281099</v>
      </c>
      <c r="AQ7">
        <f t="shared" si="13"/>
        <v>4.0262659341656937</v>
      </c>
      <c r="AR7" s="3">
        <f t="shared" si="15"/>
        <v>-0.33850591626719173</v>
      </c>
      <c r="AS7">
        <f t="shared" si="16"/>
        <v>-0.92335351680384581</v>
      </c>
      <c r="AT7" s="3">
        <f t="shared" si="17"/>
        <v>1.1337812632350019</v>
      </c>
      <c r="AU7">
        <f t="shared" si="18"/>
        <v>4.4389334570329089</v>
      </c>
      <c r="AV7">
        <f t="shared" si="11"/>
        <v>800.09674839340562</v>
      </c>
      <c r="BK7" s="1">
        <v>1.2937000000000001</v>
      </c>
      <c r="BL7" s="1">
        <v>0.24590000000000001</v>
      </c>
    </row>
    <row r="8" spans="1:64" x14ac:dyDescent="0.25">
      <c r="A8" s="1">
        <v>26.809728091</v>
      </c>
      <c r="B8" s="1">
        <v>31.936603830799999</v>
      </c>
      <c r="C8" s="1">
        <v>8.2651389698600006</v>
      </c>
      <c r="D8" s="1">
        <v>21.392467656200001</v>
      </c>
      <c r="E8" s="1">
        <v>4.2518235081600002</v>
      </c>
      <c r="F8" s="1">
        <v>6.2781881118199996</v>
      </c>
      <c r="G8" s="1">
        <v>3.1923817206199998</v>
      </c>
      <c r="H8" s="1">
        <v>0.66088328755000003</v>
      </c>
      <c r="I8" s="1">
        <v>2.1401371655200001</v>
      </c>
      <c r="J8" s="1">
        <v>0.56247743638900005</v>
      </c>
      <c r="K8" s="1">
        <v>1.33587099734</v>
      </c>
      <c r="L8" s="1">
        <v>0.32294623072099998</v>
      </c>
      <c r="M8" s="1">
        <v>0.12786550727099999</v>
      </c>
      <c r="N8" s="1">
        <v>0.93578646924099995</v>
      </c>
      <c r="O8" s="1">
        <v>1.7041745270199999</v>
      </c>
      <c r="P8" s="1">
        <v>6.00015802341</v>
      </c>
      <c r="Q8" s="1">
        <v>-3.4904707591299999</v>
      </c>
      <c r="R8" s="1">
        <v>47684</v>
      </c>
      <c r="S8" s="1">
        <v>200998.80806899999</v>
      </c>
      <c r="T8" s="1">
        <v>189022.23430700001</v>
      </c>
      <c r="U8" s="1">
        <v>706668.30920300004</v>
      </c>
      <c r="V8" s="1">
        <v>894.185927881</v>
      </c>
      <c r="W8" s="1">
        <v>625.88598877699997</v>
      </c>
      <c r="X8" s="1">
        <v>204592.11180099999</v>
      </c>
      <c r="Y8" s="1">
        <v>193746.80739500001</v>
      </c>
      <c r="Z8" s="1">
        <v>734632.34453999996</v>
      </c>
      <c r="AA8" s="1">
        <v>2.07816719907E-4</v>
      </c>
      <c r="AB8">
        <f t="shared" si="0"/>
        <v>0.49570063860805424</v>
      </c>
      <c r="AC8">
        <f t="shared" si="6"/>
        <v>1.5732453077416311</v>
      </c>
      <c r="AD8">
        <f t="shared" si="7"/>
        <v>-1.0775446691335768</v>
      </c>
      <c r="AE8" s="3">
        <f t="shared" si="8"/>
        <v>4.4636409592810029</v>
      </c>
      <c r="AF8">
        <f t="shared" si="1"/>
        <v>-2.5043783730969458</v>
      </c>
      <c r="AG8">
        <f t="shared" si="9"/>
        <v>-0.27383011543877744</v>
      </c>
      <c r="AH8">
        <f t="shared" si="9"/>
        <v>1.0668358798354101</v>
      </c>
      <c r="AI8">
        <f t="shared" si="12"/>
        <v>0.25667501498077061</v>
      </c>
      <c r="AJ8">
        <f t="shared" si="10"/>
        <v>0.32715971109909242</v>
      </c>
      <c r="AK8">
        <f t="shared" si="2"/>
        <v>377657.08791199996</v>
      </c>
      <c r="AL8">
        <f t="shared" si="3"/>
        <v>535462.88494200003</v>
      </c>
      <c r="AM8" s="3">
        <f t="shared" si="4"/>
        <v>-0.68360227832783627</v>
      </c>
      <c r="AN8">
        <f t="shared" si="5"/>
        <v>-0.28925574289614941</v>
      </c>
      <c r="AO8" s="3">
        <v>70051.063450813817</v>
      </c>
      <c r="AP8">
        <f t="shared" si="14"/>
        <v>1.4761673190222979</v>
      </c>
      <c r="AQ8">
        <f t="shared" si="13"/>
        <v>3.906160244722888</v>
      </c>
      <c r="AR8" s="3">
        <f t="shared" si="15"/>
        <v>-0.37436675266403169</v>
      </c>
      <c r="AS8">
        <f t="shared" si="16"/>
        <v>-1.2977202694678776</v>
      </c>
      <c r="AT8" s="3">
        <f t="shared" si="17"/>
        <v>1.1442935666080254</v>
      </c>
      <c r="AU8">
        <f t="shared" si="18"/>
        <v>5.5832270236409345</v>
      </c>
      <c r="AV8">
        <f t="shared" si="11"/>
        <v>973.29151608676511</v>
      </c>
      <c r="BK8" s="1">
        <v>1.3320000000000001</v>
      </c>
      <c r="BL8" s="1">
        <v>0.28539999999999999</v>
      </c>
    </row>
    <row r="9" spans="1:64" x14ac:dyDescent="0.25">
      <c r="A9" s="1">
        <v>33.0222817812</v>
      </c>
      <c r="B9" s="1">
        <v>39.091746239000003</v>
      </c>
      <c r="C9" s="1">
        <v>9.5857763799699995</v>
      </c>
      <c r="D9" s="1">
        <v>27.576905559</v>
      </c>
      <c r="E9" s="1">
        <v>5.3165438462300001</v>
      </c>
      <c r="F9" s="1">
        <v>8.2186370242900004</v>
      </c>
      <c r="G9" s="1">
        <v>4.03093381512</v>
      </c>
      <c r="H9" s="1">
        <v>0.66466620831099998</v>
      </c>
      <c r="I9" s="1">
        <v>2.6492466641000001</v>
      </c>
      <c r="J9" s="1">
        <v>0.66896715265399997</v>
      </c>
      <c r="K9" s="1">
        <v>1.7397244898199999</v>
      </c>
      <c r="L9" s="1">
        <v>0.37730048792999998</v>
      </c>
      <c r="M9" s="1">
        <v>0.24123689519399999</v>
      </c>
      <c r="N9" s="1">
        <v>1.0137759070200001</v>
      </c>
      <c r="O9" s="1">
        <v>2.1302353085800001</v>
      </c>
      <c r="P9" s="1">
        <v>7.0044461130400002</v>
      </c>
      <c r="Q9" s="1">
        <v>-4.1843475486799999</v>
      </c>
      <c r="R9" s="1">
        <v>47684</v>
      </c>
      <c r="S9" s="1">
        <v>246673.83181199999</v>
      </c>
      <c r="T9" s="1">
        <v>234438.92905899999</v>
      </c>
      <c r="U9" s="1">
        <v>872025.29720999999</v>
      </c>
      <c r="V9" s="1">
        <v>1116.3699545500001</v>
      </c>
      <c r="W9" s="1">
        <v>770.39121487299997</v>
      </c>
      <c r="X9" s="1">
        <v>251051.09658899999</v>
      </c>
      <c r="Y9" s="1">
        <v>239044.48377600001</v>
      </c>
      <c r="Z9" s="1">
        <v>906124.51077000005</v>
      </c>
      <c r="AA9" s="1">
        <v>1.6142715583999999E-4</v>
      </c>
      <c r="AB9">
        <f t="shared" si="0"/>
        <v>0.26906407559089685</v>
      </c>
      <c r="AC9">
        <f t="shared" si="6"/>
        <v>1.6943575134402502</v>
      </c>
      <c r="AD9">
        <f t="shared" si="7"/>
        <v>-1.4252934378493534</v>
      </c>
      <c r="AE9" s="3">
        <f t="shared" si="8"/>
        <v>5.5640325333325968</v>
      </c>
      <c r="AF9">
        <f t="shared" si="1"/>
        <v>-3.2331589809291033</v>
      </c>
      <c r="AG9">
        <f t="shared" si="9"/>
        <v>-0.34774876871577654</v>
      </c>
      <c r="AH9">
        <f t="shared" si="9"/>
        <v>1.1003915740515939</v>
      </c>
      <c r="AI9">
        <f t="shared" si="12"/>
        <v>0.31602274764371441</v>
      </c>
      <c r="AJ9">
        <f t="shared" si="10"/>
        <v>0.35025797324382607</v>
      </c>
      <c r="AK9">
        <f t="shared" si="2"/>
        <v>465406.69704500004</v>
      </c>
      <c r="AL9">
        <f t="shared" si="3"/>
        <v>661076.72058750002</v>
      </c>
      <c r="AM9" s="3">
        <f t="shared" si="4"/>
        <v>-0.69827853223467196</v>
      </c>
      <c r="AN9">
        <f t="shared" si="5"/>
        <v>-0.29587088095897601</v>
      </c>
      <c r="AO9" s="3">
        <v>70051.063450813817</v>
      </c>
      <c r="AP9">
        <f t="shared" si="14"/>
        <v>1.4520598634137434</v>
      </c>
      <c r="AQ9">
        <f t="shared" si="13"/>
        <v>3.8141783311130575</v>
      </c>
      <c r="AR9" s="3">
        <f t="shared" si="15"/>
        <v>-0.41353939258793088</v>
      </c>
      <c r="AS9">
        <f t="shared" si="16"/>
        <v>-1.7112596620558085</v>
      </c>
      <c r="AT9" s="3">
        <f t="shared" si="17"/>
        <v>1.1806708888252848</v>
      </c>
      <c r="AU9">
        <f t="shared" si="18"/>
        <v>6.7638979124662191</v>
      </c>
      <c r="AV9">
        <f t="shared" si="11"/>
        <v>1143.2832707697471</v>
      </c>
      <c r="BK9" s="1">
        <v>1.3442000000000001</v>
      </c>
      <c r="BL9" s="1">
        <v>0.30330000000000001</v>
      </c>
    </row>
    <row r="10" spans="1:64" x14ac:dyDescent="0.25">
      <c r="A10" s="1">
        <v>39.357426779100003</v>
      </c>
      <c r="B10" s="1">
        <v>46.318068554100002</v>
      </c>
      <c r="C10" s="1">
        <v>10.938587442199999</v>
      </c>
      <c r="D10" s="1">
        <v>33.929987529199998</v>
      </c>
      <c r="E10" s="1">
        <v>6.29414590844</v>
      </c>
      <c r="F10" s="1">
        <v>10.3800346884</v>
      </c>
      <c r="G10" s="1">
        <v>5.0252261461099996</v>
      </c>
      <c r="H10" s="1">
        <v>0.66831205754800005</v>
      </c>
      <c r="I10" s="1">
        <v>3.17482301621</v>
      </c>
      <c r="J10" s="1">
        <v>0.77816920904800002</v>
      </c>
      <c r="K10" s="1">
        <v>2.1573836923299998</v>
      </c>
      <c r="L10" s="1">
        <v>0.43560946566999997</v>
      </c>
      <c r="M10" s="1">
        <v>0.37897965477599999</v>
      </c>
      <c r="N10" s="1">
        <v>1.08121709582</v>
      </c>
      <c r="O10" s="1">
        <v>2.57470367179</v>
      </c>
      <c r="P10" s="1">
        <v>8.0002499666400002</v>
      </c>
      <c r="Q10" s="1">
        <v>-4.8951919257399998</v>
      </c>
      <c r="R10" s="1">
        <v>47684</v>
      </c>
      <c r="S10" s="1">
        <v>292855.40787</v>
      </c>
      <c r="T10" s="1">
        <v>280470.210547</v>
      </c>
      <c r="U10" s="1">
        <v>1040828.13888</v>
      </c>
      <c r="V10" s="1">
        <v>1349.1924197599999</v>
      </c>
      <c r="W10" s="1">
        <v>918.03796805000002</v>
      </c>
      <c r="X10" s="1">
        <v>298399.21698600001</v>
      </c>
      <c r="Y10" s="1">
        <v>285493.732648</v>
      </c>
      <c r="Z10" s="1">
        <v>1081472.10454</v>
      </c>
      <c r="AA10" s="1">
        <v>1.5107603984700001E-4</v>
      </c>
      <c r="AB10">
        <f t="shared" si="0"/>
        <v>5.0639532081830918E-2</v>
      </c>
      <c r="AC10">
        <f t="shared" si="6"/>
        <v>1.8017990946664553</v>
      </c>
      <c r="AD10">
        <f t="shared" si="7"/>
        <v>-1.7511595625846244</v>
      </c>
      <c r="AE10" s="3">
        <f t="shared" si="8"/>
        <v>6.6497499714476671</v>
      </c>
      <c r="AF10">
        <f t="shared" si="1"/>
        <v>-3.9494854512381692</v>
      </c>
      <c r="AG10">
        <f t="shared" si="9"/>
        <v>-0.32586612473527099</v>
      </c>
      <c r="AH10">
        <f t="shared" si="9"/>
        <v>1.0857174381150703</v>
      </c>
      <c r="AI10">
        <f t="shared" si="12"/>
        <v>0.3001389802682104</v>
      </c>
      <c r="AJ10">
        <f t="shared" si="10"/>
        <v>0.36967880807369297</v>
      </c>
      <c r="AK10">
        <f t="shared" si="2"/>
        <v>555121.68472466664</v>
      </c>
      <c r="AL10">
        <f t="shared" si="3"/>
        <v>789525.62972299999</v>
      </c>
      <c r="AM10" s="3">
        <f t="shared" si="4"/>
        <v>-0.71081768029418479</v>
      </c>
      <c r="AN10">
        <f t="shared" si="5"/>
        <v>-0.30139883779844068</v>
      </c>
      <c r="AO10" s="3">
        <v>70051.063450813817</v>
      </c>
      <c r="AP10">
        <f t="shared" si="14"/>
        <v>1.4320845173354098</v>
      </c>
      <c r="AQ10">
        <f t="shared" si="13"/>
        <v>3.7401053178612482</v>
      </c>
      <c r="AR10" s="3">
        <f t="shared" si="15"/>
        <v>-0.43910424882436355</v>
      </c>
      <c r="AS10">
        <f t="shared" si="16"/>
        <v>-2.1503639108801722</v>
      </c>
      <c r="AT10" s="3">
        <f t="shared" si="17"/>
        <v>1.1877993523957455</v>
      </c>
      <c r="AU10">
        <f t="shared" si="18"/>
        <v>7.9516972648619646</v>
      </c>
      <c r="AV10">
        <f t="shared" si="11"/>
        <v>1315.7121790432309</v>
      </c>
      <c r="BK10" s="1">
        <f>AVERAGE(BK4:BK9)</f>
        <v>1.3211333333333333</v>
      </c>
      <c r="BL10" s="1">
        <f>AVERAGE(BL4:BL9)</f>
        <v>0.26441666666666669</v>
      </c>
    </row>
    <row r="11" spans="1:64" x14ac:dyDescent="0.25">
      <c r="A11" s="1">
        <v>45.684085314500003</v>
      </c>
      <c r="B11" s="1">
        <v>53.602098507400001</v>
      </c>
      <c r="C11" s="1">
        <v>12.3249663707</v>
      </c>
      <c r="D11" s="1">
        <v>40.2132143121</v>
      </c>
      <c r="E11" s="1">
        <v>7.2028073582000003</v>
      </c>
      <c r="F11" s="1">
        <v>12.5848932635</v>
      </c>
      <c r="G11" s="1">
        <v>5.9748475446400002</v>
      </c>
      <c r="H11" s="1">
        <v>0.67281535626300004</v>
      </c>
      <c r="I11" s="1">
        <v>3.71875997748</v>
      </c>
      <c r="J11" s="1">
        <v>0.89035871576100001</v>
      </c>
      <c r="K11" s="1">
        <v>2.5934352487100001</v>
      </c>
      <c r="L11" s="1">
        <v>0.50427723024899995</v>
      </c>
      <c r="M11" s="1">
        <v>0.52467660267000005</v>
      </c>
      <c r="N11" s="1">
        <v>1.1288400052200001</v>
      </c>
      <c r="O11" s="1">
        <v>3.03209911733</v>
      </c>
      <c r="P11" s="1">
        <v>9.0050282697899995</v>
      </c>
      <c r="Q11" s="1">
        <v>-5.5979064966200003</v>
      </c>
      <c r="R11" s="1">
        <v>47684</v>
      </c>
      <c r="S11" s="1">
        <v>339544.39536999998</v>
      </c>
      <c r="T11" s="1">
        <v>328494.59426799999</v>
      </c>
      <c r="U11" s="1">
        <v>1203511.6782800001</v>
      </c>
      <c r="V11" s="1">
        <v>1575.6330108699999</v>
      </c>
      <c r="W11" s="1">
        <v>1056.9408132999999</v>
      </c>
      <c r="X11" s="1">
        <v>345884.66066499997</v>
      </c>
      <c r="Y11" s="1">
        <v>332064.898598</v>
      </c>
      <c r="Z11" s="1">
        <v>1247312.4333899999</v>
      </c>
      <c r="AA11" s="1">
        <v>1.50810817456E-4</v>
      </c>
      <c r="AB11">
        <f t="shared" si="0"/>
        <v>-0.2191552131661112</v>
      </c>
      <c r="AC11">
        <f t="shared" si="6"/>
        <v>1.8939649736938284</v>
      </c>
      <c r="AD11">
        <f t="shared" si="7"/>
        <v>-2.1131201868599394</v>
      </c>
      <c r="AE11" s="3">
        <f t="shared" si="8"/>
        <v>7.7583695232375369</v>
      </c>
      <c r="AF11">
        <f t="shared" si="1"/>
        <v>-4.7216693480611109</v>
      </c>
      <c r="AG11">
        <f t="shared" si="9"/>
        <v>-0.36196062427531506</v>
      </c>
      <c r="AH11">
        <f t="shared" si="9"/>
        <v>1.1086195517898698</v>
      </c>
      <c r="AI11">
        <f t="shared" si="12"/>
        <v>0.32649669915249868</v>
      </c>
      <c r="AJ11">
        <f t="shared" si="10"/>
        <v>0.38587659679816111</v>
      </c>
      <c r="AK11">
        <f t="shared" si="2"/>
        <v>641753.99755099998</v>
      </c>
      <c r="AL11">
        <f t="shared" si="3"/>
        <v>908337.65375849989</v>
      </c>
      <c r="AM11" s="3">
        <f t="shared" si="4"/>
        <v>-0.72141835174586477</v>
      </c>
      <c r="AN11">
        <f t="shared" si="5"/>
        <v>-0.30598241062350739</v>
      </c>
      <c r="AO11" s="3">
        <v>70051.063450813817</v>
      </c>
      <c r="AP11">
        <f t="shared" si="14"/>
        <v>1.4156299198831406</v>
      </c>
      <c r="AQ11">
        <f t="shared" si="13"/>
        <v>3.6804910121353598</v>
      </c>
      <c r="AR11" s="3">
        <f t="shared" si="15"/>
        <v>-0.43675638294143132</v>
      </c>
      <c r="AS11">
        <f t="shared" si="16"/>
        <v>-2.5871202938216036</v>
      </c>
      <c r="AT11" s="3">
        <f t="shared" si="17"/>
        <v>1.1318550711949074</v>
      </c>
      <c r="AU11">
        <f t="shared" si="18"/>
        <v>9.0835523360568722</v>
      </c>
      <c r="AV11">
        <f t="shared" si="11"/>
        <v>1480.9942196787972</v>
      </c>
    </row>
    <row r="12" spans="1:64" x14ac:dyDescent="0.25">
      <c r="A12" s="1">
        <v>51.8617613069</v>
      </c>
      <c r="B12" s="1">
        <v>60.737736992099997</v>
      </c>
      <c r="C12" s="1">
        <v>13.5250547009</v>
      </c>
      <c r="D12" s="1">
        <v>46.3420222106</v>
      </c>
      <c r="E12" s="1">
        <v>8.0503582780999992</v>
      </c>
      <c r="F12" s="1">
        <v>14.7566529744</v>
      </c>
      <c r="G12" s="1">
        <v>6.8842026756200001</v>
      </c>
      <c r="H12" s="1">
        <v>0.67677387552299995</v>
      </c>
      <c r="I12" s="1">
        <v>4.2748534901899999</v>
      </c>
      <c r="J12" s="1">
        <v>1.00066587053</v>
      </c>
      <c r="K12" s="1">
        <v>3.0299051078599999</v>
      </c>
      <c r="L12" s="1">
        <v>0.56809817171400001</v>
      </c>
      <c r="M12" s="1">
        <v>0.66333809320600001</v>
      </c>
      <c r="N12" s="1">
        <v>1.1888843010500001</v>
      </c>
      <c r="O12" s="1">
        <v>3.4934297507599998</v>
      </c>
      <c r="P12" s="1">
        <v>10.002997373299999</v>
      </c>
      <c r="Q12" s="1">
        <v>-6.3022853201700002</v>
      </c>
      <c r="R12" s="1">
        <v>47683</v>
      </c>
      <c r="S12" s="1">
        <v>384842.92233099998</v>
      </c>
      <c r="T12" s="1">
        <v>375551.11486899998</v>
      </c>
      <c r="U12" s="1">
        <v>1364081.7718199999</v>
      </c>
      <c r="V12" s="1">
        <v>1800.4144844499999</v>
      </c>
      <c r="W12" s="1">
        <v>1190.87848538</v>
      </c>
      <c r="X12" s="1">
        <v>392041.307592</v>
      </c>
      <c r="Y12" s="1">
        <v>378368.82629400003</v>
      </c>
      <c r="Z12" s="1">
        <v>1407220.2865599999</v>
      </c>
      <c r="AA12" s="1">
        <v>1.16539389939E-4</v>
      </c>
      <c r="AB12">
        <f t="shared" si="0"/>
        <v>-0.45631196489424042</v>
      </c>
      <c r="AC12">
        <f t="shared" si="6"/>
        <v>1.9750315989996661</v>
      </c>
      <c r="AD12">
        <f t="shared" si="7"/>
        <v>-2.4313435638939067</v>
      </c>
      <c r="AE12" s="3">
        <f t="shared" si="8"/>
        <v>8.8470914759234116</v>
      </c>
      <c r="AF12">
        <f t="shared" si="1"/>
        <v>-5.4578106515442402</v>
      </c>
      <c r="AG12">
        <f t="shared" si="9"/>
        <v>-0.3182233770339673</v>
      </c>
      <c r="AH12">
        <f t="shared" si="9"/>
        <v>1.0887219526858747</v>
      </c>
      <c r="AI12">
        <f t="shared" si="12"/>
        <v>0.29229076923535063</v>
      </c>
      <c r="AJ12">
        <f t="shared" si="10"/>
        <v>0.39941635013033611</v>
      </c>
      <c r="AK12">
        <f t="shared" si="2"/>
        <v>725876.80681533332</v>
      </c>
      <c r="AL12">
        <f t="shared" si="3"/>
        <v>1022015.2196169998</v>
      </c>
      <c r="AM12" s="3">
        <f t="shared" si="4"/>
        <v>-0.73038079364435404</v>
      </c>
      <c r="AN12">
        <f t="shared" si="5"/>
        <v>-0.30979307506229375</v>
      </c>
      <c r="AO12" s="3">
        <v>70051.063450813817</v>
      </c>
      <c r="AP12">
        <f t="shared" si="14"/>
        <v>1.4020191233857742</v>
      </c>
      <c r="AQ12">
        <f t="shared" si="13"/>
        <v>3.6321074499145722</v>
      </c>
      <c r="AR12" s="3">
        <f t="shared" si="15"/>
        <v>-0.43419350116550842</v>
      </c>
      <c r="AS12">
        <f t="shared" si="16"/>
        <v>-3.0213137949871118</v>
      </c>
      <c r="AT12" s="3">
        <f t="shared" si="17"/>
        <v>1.0870699234616308</v>
      </c>
      <c r="AU12">
        <f t="shared" si="18"/>
        <v>10.170622259518503</v>
      </c>
      <c r="AV12">
        <f t="shared" si="11"/>
        <v>1641.7914188488087</v>
      </c>
    </row>
    <row r="13" spans="1:64" x14ac:dyDescent="0.25">
      <c r="A13" s="1">
        <v>57.825004132399997</v>
      </c>
      <c r="B13" s="1">
        <v>67.499461242500004</v>
      </c>
      <c r="C13" s="1">
        <v>14.512727732</v>
      </c>
      <c r="D13" s="1">
        <v>52.423168755600003</v>
      </c>
      <c r="E13" s="1">
        <v>8.9500167612299997</v>
      </c>
      <c r="F13" s="1">
        <v>17.155480454700001</v>
      </c>
      <c r="G13" s="1">
        <v>7.9273872710999997</v>
      </c>
      <c r="H13" s="1">
        <v>0.68159959106000001</v>
      </c>
      <c r="I13" s="1">
        <v>4.8353355368699997</v>
      </c>
      <c r="J13" s="1">
        <v>1.10592516581</v>
      </c>
      <c r="K13" s="1">
        <v>3.4661883416000001</v>
      </c>
      <c r="L13" s="1">
        <v>0.63440420321000002</v>
      </c>
      <c r="M13" s="1">
        <v>0.82244170528500005</v>
      </c>
      <c r="N13" s="1">
        <v>1.22021703922</v>
      </c>
      <c r="O13" s="1">
        <v>3.9524299577000002</v>
      </c>
      <c r="P13" s="1">
        <v>11.0029911277</v>
      </c>
      <c r="Q13" s="1">
        <v>-7.0174831167800003</v>
      </c>
      <c r="R13" s="1">
        <v>47680</v>
      </c>
      <c r="S13" s="1">
        <v>429080.37079000002</v>
      </c>
      <c r="T13" s="1">
        <v>421516.688494</v>
      </c>
      <c r="U13" s="1">
        <v>1512894.30602</v>
      </c>
      <c r="V13" s="1">
        <v>2016.9648340700001</v>
      </c>
      <c r="W13" s="1">
        <v>1313.41297874</v>
      </c>
      <c r="X13" s="1">
        <v>437004.038802</v>
      </c>
      <c r="Y13" s="1">
        <v>423369.666998</v>
      </c>
      <c r="Z13" s="1">
        <v>1556548.9309</v>
      </c>
      <c r="AA13" s="1">
        <v>9.9830109456900003E-5</v>
      </c>
      <c r="AB13">
        <f t="shared" si="0"/>
        <v>-0.74542285367613648</v>
      </c>
      <c r="AC13">
        <f t="shared" si="6"/>
        <v>2.045710835603491</v>
      </c>
      <c r="AD13">
        <f t="shared" si="7"/>
        <v>-2.7911336892796275</v>
      </c>
      <c r="AE13" s="3">
        <f t="shared" si="8"/>
        <v>9.9532780249591237</v>
      </c>
      <c r="AF13">
        <f t="shared" si="1"/>
        <v>-6.2469184175261363</v>
      </c>
      <c r="AG13">
        <f t="shared" si="9"/>
        <v>-0.35979012538572075</v>
      </c>
      <c r="AH13">
        <f t="shared" si="9"/>
        <v>1.1061865490357121</v>
      </c>
      <c r="AI13">
        <f t="shared" si="12"/>
        <v>0.32525266710154627</v>
      </c>
      <c r="AJ13">
        <f t="shared" si="10"/>
        <v>0.41090364599918727</v>
      </c>
      <c r="AK13">
        <f t="shared" si="2"/>
        <v>805640.87890000001</v>
      </c>
      <c r="AL13">
        <f t="shared" si="3"/>
        <v>1126362.078</v>
      </c>
      <c r="AM13" s="3">
        <f t="shared" si="4"/>
        <v>-0.73805814258181424</v>
      </c>
      <c r="AN13">
        <f t="shared" si="5"/>
        <v>-0.31301010063089441</v>
      </c>
      <c r="AO13" s="3">
        <v>70051.063450813817</v>
      </c>
      <c r="AP13">
        <f t="shared" si="14"/>
        <v>1.3905741223861088</v>
      </c>
      <c r="AQ13">
        <f t="shared" si="13"/>
        <v>3.5920562264993867</v>
      </c>
      <c r="AR13" s="3">
        <f t="shared" si="15"/>
        <v>-0.41964800557868981</v>
      </c>
      <c r="AS13">
        <f t="shared" si="16"/>
        <v>-3.4409618005658018</v>
      </c>
      <c r="AT13" s="3">
        <f t="shared" si="17"/>
        <v>1.0212808030900749</v>
      </c>
      <c r="AU13">
        <f t="shared" si="18"/>
        <v>11.191903062608578</v>
      </c>
      <c r="AV13">
        <f t="shared" si="11"/>
        <v>1790.477966317826</v>
      </c>
    </row>
    <row r="14" spans="1:64" x14ac:dyDescent="0.25">
      <c r="A14" s="1">
        <v>63.284425561299997</v>
      </c>
      <c r="B14" s="1">
        <v>73.596190287300004</v>
      </c>
      <c r="C14" s="1">
        <v>14.967908033600001</v>
      </c>
      <c r="D14" s="1">
        <v>58.615408188399996</v>
      </c>
      <c r="E14" s="1">
        <v>9.8880497187300005</v>
      </c>
      <c r="F14" s="1">
        <v>19.3169453597</v>
      </c>
      <c r="G14" s="1">
        <v>8.6123473214399997</v>
      </c>
      <c r="H14" s="1">
        <v>0.69093856991699998</v>
      </c>
      <c r="I14" s="1">
        <v>5.4146402091599999</v>
      </c>
      <c r="J14" s="1">
        <v>1.2253856037799999</v>
      </c>
      <c r="K14" s="1">
        <v>3.9212428475399999</v>
      </c>
      <c r="L14" s="1">
        <v>0.68515088432399995</v>
      </c>
      <c r="M14" s="1">
        <v>0.97602716260400002</v>
      </c>
      <c r="N14" s="1">
        <v>1.20743278293</v>
      </c>
      <c r="O14" s="1">
        <v>4.32284664165</v>
      </c>
      <c r="P14" s="1">
        <v>12.0042258767</v>
      </c>
      <c r="Q14" s="1">
        <v>-7.7319109365300003</v>
      </c>
      <c r="R14" s="1">
        <v>47649</v>
      </c>
      <c r="S14" s="1">
        <v>470727.04952300002</v>
      </c>
      <c r="T14" s="1">
        <v>466403.08012</v>
      </c>
      <c r="U14" s="1">
        <v>1666643.2421200001</v>
      </c>
      <c r="V14" s="1">
        <v>2202.0978619399998</v>
      </c>
      <c r="W14" s="1">
        <v>1414.3261593100001</v>
      </c>
      <c r="X14" s="1">
        <v>476475.00088599999</v>
      </c>
      <c r="Y14" s="1">
        <v>464211.90455400001</v>
      </c>
      <c r="Z14" s="1">
        <v>1678262.1571</v>
      </c>
      <c r="AA14" s="1">
        <v>1.2209397990300001E-4</v>
      </c>
      <c r="AB14">
        <f t="shared" si="0"/>
        <v>-1.3049254718808134</v>
      </c>
      <c r="AC14">
        <f t="shared" si="6"/>
        <v>2.101457291573138</v>
      </c>
      <c r="AD14">
        <f t="shared" si="7"/>
        <v>-3.4063827634539514</v>
      </c>
      <c r="AE14" s="3">
        <f t="shared" si="8"/>
        <v>11.148526633322081</v>
      </c>
      <c r="AF14">
        <f t="shared" si="1"/>
        <v>-7.3070384102308132</v>
      </c>
      <c r="AG14">
        <f t="shared" si="9"/>
        <v>-0.61524907417432395</v>
      </c>
      <c r="AH14">
        <f t="shared" si="9"/>
        <v>1.1952486083629577</v>
      </c>
      <c r="AI14">
        <f t="shared" si="12"/>
        <v>0.51474569379920421</v>
      </c>
      <c r="AJ14">
        <f t="shared" si="10"/>
        <v>0.42021716507706292</v>
      </c>
      <c r="AK14">
        <f t="shared" si="2"/>
        <v>872983.02084666665</v>
      </c>
      <c r="AL14">
        <f t="shared" si="3"/>
        <v>1207918.70438</v>
      </c>
      <c r="AM14" s="3">
        <f t="shared" si="4"/>
        <v>-0.74433287138854198</v>
      </c>
      <c r="AN14">
        <f t="shared" si="5"/>
        <v>-0.31560691561726195</v>
      </c>
      <c r="AO14" s="3">
        <v>70051.063450813817</v>
      </c>
      <c r="AP14">
        <f t="shared" si="14"/>
        <v>1.3813640061527404</v>
      </c>
      <c r="AQ14">
        <f t="shared" si="13"/>
        <v>3.5602371590714004</v>
      </c>
      <c r="AR14" s="3">
        <f t="shared" si="15"/>
        <v>-0.35964751347128365</v>
      </c>
      <c r="AS14">
        <f t="shared" si="16"/>
        <v>-3.8006093140370854</v>
      </c>
      <c r="AT14" s="3">
        <f t="shared" si="17"/>
        <v>0.85586107222756747</v>
      </c>
      <c r="AU14">
        <f t="shared" si="18"/>
        <v>12.047764134836145</v>
      </c>
      <c r="AV14">
        <f t="shared" si="11"/>
        <v>1886.2761216808506</v>
      </c>
    </row>
    <row r="15" spans="1:64" x14ac:dyDescent="0.25">
      <c r="A15" s="1">
        <v>66.596138002900005</v>
      </c>
      <c r="B15" s="1">
        <v>77.438616399799997</v>
      </c>
      <c r="C15" s="1">
        <v>14.156638019800001</v>
      </c>
      <c r="D15" s="1">
        <v>64.790409461500005</v>
      </c>
      <c r="E15" s="1">
        <v>10.8177118099</v>
      </c>
      <c r="F15" s="1">
        <v>22.028314211000001</v>
      </c>
      <c r="G15" s="1">
        <v>9.5246292543299997</v>
      </c>
      <c r="H15" s="1">
        <v>0.71344643435499999</v>
      </c>
      <c r="I15" s="1">
        <v>6.0449476351599998</v>
      </c>
      <c r="J15" s="1">
        <v>1.42172380161</v>
      </c>
      <c r="K15" s="1">
        <v>4.3703374949300002</v>
      </c>
      <c r="L15" s="1">
        <v>0.75006775935400005</v>
      </c>
      <c r="M15" s="1">
        <v>1.14888031806</v>
      </c>
      <c r="N15" s="1">
        <v>1.2678268152800001</v>
      </c>
      <c r="O15" s="1">
        <v>4.2857777408800004</v>
      </c>
      <c r="P15" s="1">
        <v>13.004507247599999</v>
      </c>
      <c r="Q15" s="1">
        <v>-8.5198292054400007</v>
      </c>
      <c r="R15" s="1">
        <v>47505</v>
      </c>
      <c r="S15" s="1">
        <v>482637.32633299998</v>
      </c>
      <c r="T15" s="1">
        <v>496077.47214999999</v>
      </c>
      <c r="U15" s="1">
        <v>1665647.4712</v>
      </c>
      <c r="V15" s="1">
        <v>2217.7347345899998</v>
      </c>
      <c r="W15" s="1">
        <v>1401.5525517399999</v>
      </c>
      <c r="X15" s="1">
        <v>488532.37885400001</v>
      </c>
      <c r="Y15" s="1">
        <v>489885.123226</v>
      </c>
      <c r="Z15" s="1">
        <v>1670106.4544500001</v>
      </c>
      <c r="AA15" s="1">
        <v>1.2774768843199999E-4</v>
      </c>
      <c r="AB15">
        <f t="shared" si="0"/>
        <v>-2.6533822224620751</v>
      </c>
      <c r="AC15">
        <f t="shared" si="6"/>
        <v>2.1093485549506799</v>
      </c>
      <c r="AD15">
        <f t="shared" si="7"/>
        <v>-4.762730777412755</v>
      </c>
      <c r="AE15" s="3">
        <f t="shared" si="8"/>
        <v>12.599341039780679</v>
      </c>
      <c r="AF15">
        <f t="shared" si="1"/>
        <v>-9.1556358462620757</v>
      </c>
      <c r="AG15">
        <f t="shared" si="9"/>
        <v>-1.3563480139588036</v>
      </c>
      <c r="AH15">
        <f t="shared" si="9"/>
        <v>1.4508144064585977</v>
      </c>
      <c r="AI15">
        <f t="shared" si="12"/>
        <v>0.93488733494838649</v>
      </c>
      <c r="AJ15">
        <f t="shared" si="10"/>
        <v>0.42480227879818344</v>
      </c>
      <c r="AK15">
        <f t="shared" si="2"/>
        <v>882841.3188433334</v>
      </c>
      <c r="AL15">
        <f t="shared" si="3"/>
        <v>1180897.7034100001</v>
      </c>
      <c r="AM15" s="3">
        <f t="shared" si="4"/>
        <v>-0.74743863857564274</v>
      </c>
      <c r="AN15">
        <f t="shared" si="5"/>
        <v>-0.31688141847262458</v>
      </c>
      <c r="AO15" s="3">
        <v>70051.063450813817</v>
      </c>
      <c r="AP15">
        <f t="shared" si="14"/>
        <v>1.3768525284977273</v>
      </c>
      <c r="AQ15">
        <f t="shared" si="13"/>
        <v>3.5447826879650219</v>
      </c>
      <c r="AR15" s="3">
        <f t="shared" si="15"/>
        <v>-5.3030762807527193E-2</v>
      </c>
      <c r="AS15">
        <f t="shared" si="16"/>
        <v>-3.8536400768446124</v>
      </c>
      <c r="AT15" s="3">
        <f t="shared" si="17"/>
        <v>0.12483634258638533</v>
      </c>
      <c r="AU15">
        <f t="shared" si="18"/>
        <v>12.172600477422531</v>
      </c>
      <c r="AV15">
        <f t="shared" si="11"/>
        <v>1781.8131027613265</v>
      </c>
    </row>
    <row r="16" spans="1:64" x14ac:dyDescent="0.25">
      <c r="A16" s="1">
        <v>65.952929557499999</v>
      </c>
      <c r="B16" s="1">
        <v>75.773208124799993</v>
      </c>
      <c r="C16" s="1">
        <v>11.1346264815</v>
      </c>
      <c r="D16" s="1">
        <v>70.619500411399997</v>
      </c>
      <c r="E16" s="1">
        <v>11.799602413700001</v>
      </c>
      <c r="F16" s="1">
        <v>24.525670809699999</v>
      </c>
      <c r="G16" s="1">
        <v>10.3600222098</v>
      </c>
      <c r="H16" s="1">
        <v>0.73365736169499995</v>
      </c>
      <c r="I16" s="1">
        <v>6.6933300748300004</v>
      </c>
      <c r="J16" s="1">
        <v>1.7339082423000001</v>
      </c>
      <c r="K16" s="1">
        <v>4.7964445356200001</v>
      </c>
      <c r="L16" s="1">
        <v>0.82794103186699997</v>
      </c>
      <c r="M16" s="1">
        <v>1.29565835449</v>
      </c>
      <c r="N16" s="1">
        <v>1.34887103546</v>
      </c>
      <c r="O16" s="1">
        <v>3.6619292665100001</v>
      </c>
      <c r="P16" s="1">
        <v>14.002493208000001</v>
      </c>
      <c r="Q16" s="1">
        <v>-9.3913404503000013</v>
      </c>
      <c r="R16" s="1">
        <v>47241</v>
      </c>
      <c r="S16" s="1">
        <v>474357.09370600001</v>
      </c>
      <c r="T16" s="1">
        <v>502539.58143700002</v>
      </c>
      <c r="U16" s="1">
        <v>1553691.84161</v>
      </c>
      <c r="V16" s="1">
        <v>1987.0856745799999</v>
      </c>
      <c r="W16" s="1">
        <v>1235.5145351199999</v>
      </c>
      <c r="X16" s="1">
        <v>461077.87181799999</v>
      </c>
      <c r="Y16" s="1">
        <v>487475.23964699998</v>
      </c>
      <c r="Z16" s="1">
        <v>1480298.7823300001</v>
      </c>
      <c r="AA16" s="1">
        <v>1.7067560853699999E-4</v>
      </c>
      <c r="AB16">
        <f t="shared" si="0"/>
        <v>-3.8642283905737873</v>
      </c>
      <c r="AC16">
        <f t="shared" si="6"/>
        <v>2.0490963882599411</v>
      </c>
      <c r="AD16">
        <f t="shared" si="7"/>
        <v>-5.9133247788337284</v>
      </c>
      <c r="AE16" s="3">
        <f t="shared" si="8"/>
        <v>13.992843990763273</v>
      </c>
      <c r="AF16">
        <f t="shared" si="1"/>
        <v>-10.865474994573788</v>
      </c>
      <c r="AG16">
        <f t="shared" si="9"/>
        <v>-1.1505940014209735</v>
      </c>
      <c r="AH16">
        <f t="shared" si="9"/>
        <v>1.3935029509825938</v>
      </c>
      <c r="AI16">
        <f t="shared" si="12"/>
        <v>0.82568465363468435</v>
      </c>
      <c r="AJ16">
        <f t="shared" si="10"/>
        <v>0.42104415507466098</v>
      </c>
      <c r="AK16">
        <f t="shared" si="2"/>
        <v>809617.2979316666</v>
      </c>
      <c r="AL16">
        <f t="shared" si="3"/>
        <v>1006022.2265975</v>
      </c>
      <c r="AM16" s="3">
        <f t="shared" si="4"/>
        <v>-0.74489222405832822</v>
      </c>
      <c r="AN16">
        <f t="shared" si="5"/>
        <v>-0.31583698499320423</v>
      </c>
      <c r="AO16" s="3">
        <v>70051.063450813817</v>
      </c>
      <c r="AP16">
        <f t="shared" si="14"/>
        <v>1.3805491890323094</v>
      </c>
      <c r="AQ16">
        <f t="shared" si="13"/>
        <v>3.5574395585514065</v>
      </c>
      <c r="AR16" s="3">
        <f t="shared" si="15"/>
        <v>0.39157292725647264</v>
      </c>
      <c r="AS16">
        <f t="shared" si="16"/>
        <v>-3.4620671495881399</v>
      </c>
      <c r="AT16" s="3">
        <f t="shared" si="17"/>
        <v>-0.93000442480204404</v>
      </c>
      <c r="AU16">
        <f t="shared" si="18"/>
        <v>11.242596052620486</v>
      </c>
      <c r="AV16">
        <f t="shared" si="11"/>
        <v>1516.213850781641</v>
      </c>
    </row>
    <row r="17" spans="1:48" x14ac:dyDescent="0.25">
      <c r="A17" s="1">
        <v>65.988671707600005</v>
      </c>
      <c r="B17" s="1">
        <v>73.800077421699996</v>
      </c>
      <c r="C17" s="1">
        <v>8.5550972290399994</v>
      </c>
      <c r="D17" s="1">
        <v>75.774407424499998</v>
      </c>
      <c r="E17" s="1">
        <v>12.6069770185</v>
      </c>
      <c r="F17" s="1">
        <v>26.566372986499999</v>
      </c>
      <c r="G17" s="1">
        <v>10.7822093625</v>
      </c>
      <c r="H17" s="1">
        <v>0.75989913274300003</v>
      </c>
      <c r="I17" s="1">
        <v>7.4152342890399998</v>
      </c>
      <c r="J17" s="1">
        <v>2.1571860727800001</v>
      </c>
      <c r="K17" s="1">
        <v>5.2026006994299996</v>
      </c>
      <c r="L17" s="1">
        <v>0.87538951307299995</v>
      </c>
      <c r="M17" s="1">
        <v>1.43425087445</v>
      </c>
      <c r="N17" s="1">
        <v>1.38319509943</v>
      </c>
      <c r="O17" s="1">
        <v>3.2419716913599999</v>
      </c>
      <c r="P17" s="1">
        <v>15.0035169698</v>
      </c>
      <c r="Q17" s="1">
        <v>-10.296359480630001</v>
      </c>
      <c r="R17" s="1">
        <v>47060</v>
      </c>
      <c r="S17" s="1">
        <v>476358.541883</v>
      </c>
      <c r="T17" s="1">
        <v>498039.555987</v>
      </c>
      <c r="U17" s="1">
        <v>1491755.2055899999</v>
      </c>
      <c r="V17" s="1">
        <v>1910.10717892</v>
      </c>
      <c r="W17" s="1">
        <v>1165.1905865199999</v>
      </c>
      <c r="X17" s="1">
        <v>453299.166631</v>
      </c>
      <c r="Y17" s="1">
        <v>481726.16445600003</v>
      </c>
      <c r="Z17" s="1">
        <v>1405595.85201</v>
      </c>
      <c r="AA17" s="1">
        <v>1.8291186408100001E-4</v>
      </c>
      <c r="AB17">
        <f t="shared" si="0"/>
        <v>-5.4363852433199522</v>
      </c>
      <c r="AC17">
        <f t="shared" si="6"/>
        <v>2.0237588867885554</v>
      </c>
      <c r="AD17">
        <f t="shared" si="7"/>
        <v>-7.4601441301085076</v>
      </c>
      <c r="AE17" s="3">
        <f t="shared" si="8"/>
        <v>15.514443626249578</v>
      </c>
      <c r="AF17">
        <f t="shared" si="1"/>
        <v>-12.938143728219952</v>
      </c>
      <c r="AG17">
        <f t="shared" si="9"/>
        <v>-1.5468193512747792</v>
      </c>
      <c r="AH17">
        <f t="shared" si="9"/>
        <v>1.5215996354863055</v>
      </c>
      <c r="AI17">
        <f t="shared" si="12"/>
        <v>1.0165744754403898</v>
      </c>
      <c r="AJ17">
        <f t="shared" si="10"/>
        <v>0.41473266701153572</v>
      </c>
      <c r="AK17">
        <f t="shared" si="2"/>
        <v>780207.06103233341</v>
      </c>
      <c r="AL17">
        <f t="shared" si="3"/>
        <v>938083.18646650005</v>
      </c>
      <c r="AM17" s="3">
        <f t="shared" si="4"/>
        <v>-0.74063236810337219</v>
      </c>
      <c r="AN17">
        <f t="shared" si="5"/>
        <v>-0.3140789892747291</v>
      </c>
      <c r="AO17" s="3">
        <v>70051.063450813817</v>
      </c>
      <c r="AP17">
        <f t="shared" si="14"/>
        <v>1.3867801218203846</v>
      </c>
      <c r="AQ17">
        <f t="shared" si="13"/>
        <v>3.5789047244791905</v>
      </c>
      <c r="AR17" s="3">
        <f t="shared" si="15"/>
        <v>0.1556959490704804</v>
      </c>
      <c r="AS17">
        <f t="shared" si="16"/>
        <v>-3.3063712005176593</v>
      </c>
      <c r="AT17" s="3">
        <f t="shared" si="17"/>
        <v>-0.37541279348064899</v>
      </c>
      <c r="AU17">
        <f t="shared" si="18"/>
        <v>10.867183259139837</v>
      </c>
      <c r="AV17">
        <f t="shared" si="11"/>
        <v>1330.9122571823025</v>
      </c>
    </row>
    <row r="18" spans="1:48" x14ac:dyDescent="0.25">
      <c r="A18" s="1">
        <v>65.279167170600005</v>
      </c>
      <c r="B18" s="1">
        <v>71.4410659869</v>
      </c>
      <c r="C18" s="1">
        <v>7.0065592246300001</v>
      </c>
      <c r="D18" s="1">
        <v>80.0222956705</v>
      </c>
      <c r="E18" s="1">
        <v>13.1308259455</v>
      </c>
      <c r="F18" s="1">
        <v>28.7883952227</v>
      </c>
      <c r="G18" s="1">
        <v>11.426563424599999</v>
      </c>
      <c r="H18" s="1">
        <v>0.77403518719599995</v>
      </c>
      <c r="I18" s="1">
        <v>8.1893998877499996</v>
      </c>
      <c r="J18" s="1">
        <v>2.5305549113699999</v>
      </c>
      <c r="K18" s="1">
        <v>5.5564536557000004</v>
      </c>
      <c r="L18" s="1">
        <v>0.94072271613799996</v>
      </c>
      <c r="M18" s="1">
        <v>1.6006228419599999</v>
      </c>
      <c r="N18" s="1">
        <v>1.3885055556000001</v>
      </c>
      <c r="O18" s="1">
        <v>2.8115080826700001</v>
      </c>
      <c r="P18" s="1">
        <v>16.002823939900001</v>
      </c>
      <c r="Q18" s="1">
        <v>-11.264230420830001</v>
      </c>
      <c r="R18" s="1">
        <v>46884</v>
      </c>
      <c r="S18" s="1">
        <v>451173.36648899998</v>
      </c>
      <c r="T18" s="1">
        <v>476166.21681299998</v>
      </c>
      <c r="U18" s="1">
        <v>1329277.47419</v>
      </c>
      <c r="V18" s="1">
        <v>1801.52854297</v>
      </c>
      <c r="W18" s="1">
        <v>1078.05583849</v>
      </c>
      <c r="X18" s="1">
        <v>442942.23284800001</v>
      </c>
      <c r="Y18" s="1">
        <v>470477.36993500002</v>
      </c>
      <c r="Z18" s="1">
        <v>1309970.1303900001</v>
      </c>
      <c r="AA18" s="1">
        <v>2.42762983868E-4</v>
      </c>
      <c r="AB18">
        <f t="shared" si="0"/>
        <v>-6.2832829179633842</v>
      </c>
      <c r="AC18">
        <f t="shared" si="6"/>
        <v>1.9889766262555886</v>
      </c>
      <c r="AD18">
        <f t="shared" si="7"/>
        <v>-8.2722595442189721</v>
      </c>
      <c r="AE18" s="3">
        <f t="shared" si="8"/>
        <v>16.791206838818248</v>
      </c>
      <c r="AF18">
        <f t="shared" si="1"/>
        <v>-14.284694887913385</v>
      </c>
      <c r="AG18">
        <f t="shared" si="9"/>
        <v>-0.81211541411046451</v>
      </c>
      <c r="AH18">
        <f t="shared" si="9"/>
        <v>1.2767632125686692</v>
      </c>
      <c r="AI18">
        <f t="shared" si="12"/>
        <v>0.63607363222551017</v>
      </c>
      <c r="AJ18">
        <f t="shared" si="10"/>
        <v>0.41026504316486712</v>
      </c>
      <c r="AK18">
        <f t="shared" si="2"/>
        <v>741129.91105766676</v>
      </c>
      <c r="AL18">
        <f t="shared" si="3"/>
        <v>853260.32899850002</v>
      </c>
      <c r="AM18" s="3">
        <f t="shared" si="4"/>
        <v>-0.73762955476315095</v>
      </c>
      <c r="AN18">
        <f t="shared" si="5"/>
        <v>-0.31283166168466414</v>
      </c>
      <c r="AO18" s="3">
        <v>70051.063450813817</v>
      </c>
      <c r="AP18">
        <f t="shared" si="14"/>
        <v>1.3912079023083341</v>
      </c>
      <c r="AQ18">
        <f t="shared" si="13"/>
        <v>3.5942592041031403</v>
      </c>
      <c r="AR18" s="3">
        <f t="shared" si="15"/>
        <v>0.20537472877873592</v>
      </c>
      <c r="AS18">
        <f t="shared" si="16"/>
        <v>-3.1009964717389233</v>
      </c>
      <c r="AT18" s="3">
        <f t="shared" si="17"/>
        <v>-0.50059036761804998</v>
      </c>
      <c r="AU18">
        <f t="shared" si="18"/>
        <v>10.366592891521787</v>
      </c>
      <c r="AV18">
        <f t="shared" si="11"/>
        <v>1195.0252859020541</v>
      </c>
    </row>
  </sheetData>
  <phoneticPr fontId="1"/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2016-01-21T14:30:46Z</dcterms:created>
  <dcterms:modified xsi:type="dcterms:W3CDTF">2016-02-12T05:26:57Z</dcterms:modified>
  <dc:language>en-US</dc:language>
</cp:coreProperties>
</file>