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rik\Desktop\НТ\"/>
    </mc:Choice>
  </mc:AlternateContent>
  <bookViews>
    <workbookView xWindow="0" yWindow="0" windowWidth="24000" windowHeight="9600"/>
  </bookViews>
  <sheets>
    <sheet name="Лист1" sheetId="1" r:id="rId1"/>
    <sheet name="Соотвествие профил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D2" i="1"/>
  <c r="R2" i="1"/>
  <c r="S3" i="1"/>
  <c r="S5" i="1"/>
  <c r="S6" i="1"/>
  <c r="S2" i="1"/>
  <c r="C2" i="1"/>
  <c r="A3" i="2" l="1"/>
  <c r="A4" i="2"/>
  <c r="A5" i="2"/>
  <c r="A6" i="2"/>
  <c r="A2" i="2"/>
  <c r="C3" i="1"/>
  <c r="C4" i="1"/>
  <c r="R4" i="1" s="1"/>
  <c r="D4" i="1" s="1"/>
  <c r="C5" i="1"/>
  <c r="R5" i="1" s="1"/>
  <c r="D5" i="1" s="1"/>
  <c r="C6" i="1"/>
  <c r="R6" i="1" s="1"/>
  <c r="D6" i="1" s="1"/>
  <c r="E2" i="1"/>
  <c r="G2" i="1" s="1"/>
  <c r="E6" i="1" l="1"/>
  <c r="G6" i="1" s="1"/>
  <c r="I6" i="1" s="1"/>
  <c r="B6" i="2" s="1"/>
  <c r="D6" i="2" s="1"/>
  <c r="R3" i="1"/>
  <c r="D3" i="1" s="1"/>
  <c r="E3" i="1" s="1"/>
  <c r="G3" i="1" s="1"/>
  <c r="I3" i="1" s="1"/>
  <c r="B3" i="2" s="1"/>
  <c r="D3" i="2" s="1"/>
  <c r="E5" i="1"/>
  <c r="G5" i="1" s="1"/>
  <c r="I5" i="1" s="1"/>
  <c r="B5" i="2" s="1"/>
  <c r="D5" i="2" s="1"/>
  <c r="E4" i="1"/>
  <c r="G4" i="1" s="1"/>
  <c r="I4" i="1" s="1"/>
  <c r="B4" i="2" s="1"/>
  <c r="D4" i="2" s="1"/>
  <c r="I2" i="1"/>
  <c r="B2" i="2" s="1"/>
  <c r="D2" i="2" s="1"/>
  <c r="J3" i="1"/>
  <c r="J4" i="1"/>
  <c r="J5" i="1"/>
  <c r="J6" i="1"/>
  <c r="C11" i="1"/>
  <c r="D11" i="1" s="1"/>
  <c r="C12" i="1"/>
  <c r="D12" i="1" s="1"/>
  <c r="C13" i="1"/>
  <c r="D13" i="1" s="1"/>
  <c r="C14" i="1"/>
  <c r="D14" i="1" s="1"/>
  <c r="D15" i="1" l="1"/>
  <c r="C10" i="1"/>
  <c r="J2" i="1"/>
  <c r="I7" i="1" l="1"/>
  <c r="J7" i="1"/>
</calcChain>
</file>

<file path=xl/sharedStrings.xml><?xml version="1.0" encoding="utf-8"?>
<sst xmlns="http://schemas.openxmlformats.org/spreadsheetml/2006/main" count="28" uniqueCount="27">
  <si>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</si>
  <si>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</si>
  <si>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</si>
  <si>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</si>
  <si>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</si>
  <si>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</si>
  <si>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</si>
  <si>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</si>
  <si>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</si>
  <si>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</si>
  <si>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</si>
  <si>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</si>
  <si>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</si>
  <si>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</si>
  <si>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</si>
  <si>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</si>
  <si>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</si>
  <si>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</si>
  <si>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</si>
  <si>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</si>
  <si>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</si>
  <si>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</si>
  <si>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S1_buy_ticket</t>
  </si>
  <si>
    <t>S2_buy_2tickets</t>
  </si>
  <si>
    <t>S3_view_tickets</t>
  </si>
  <si>
    <t>S4_view_buy_ticket</t>
  </si>
  <si>
    <t>S5_errbuy_buy_ticket_view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</si>
</sst>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2" fillId="0" borderId="2" xfId="0" applyFont="1" applyBorder="1"/>
    <xf numFmtId="9" fontId="0" fillId="0" borderId="2" xfId="1" applyFont="1" applyBorder="1"/>
    <xf numFmtId="9" fontId="0" fillId="0" borderId="2" xfId="0" applyNumberFormat="1" applyBorder="1"/>
    <xf numFmtId="9" fontId="0" fillId="0" borderId="0" xfId="0" applyNumberFormat="1" applyBorder="1"/>
    <xf numFmtId="0" fontId="3" fillId="0" borderId="2" xfId="0" applyFont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3" borderId="2" xfId="0" applyFont="1" applyFill="1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/>
    <xf numFmtId="164" fontId="3" fillId="0" borderId="2" xfId="0" applyNumberFormat="1" applyFont="1" applyBorder="1"/>
    <xf numFmtId="1" fontId="0" fillId="0" borderId="2" xfId="0" applyNumberFormat="1" applyBorder="1"/>
    <xf numFmtId="1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F6" sqref="F6"/>
    </sheetView>
  </sheetViews>
  <sheetFormatPr defaultRowHeight="15" x14ac:dyDescent="0.25"/>
  <cols>
    <col min="2" max="2" width="31.5703125" customWidth="1"/>
    <col min="3" max="4" width="24.140625" customWidth="1"/>
    <col min="5" max="5" width="16.28515625" style="2" customWidth="1"/>
    <col min="6" max="6" width="16.28515625" customWidth="1"/>
    <col min="7" max="7" width="16.28515625" style="2" customWidth="1"/>
    <col min="8" max="8" width="16.28515625" customWidth="1"/>
    <col min="9" max="9" width="14.85546875" bestFit="1" customWidth="1"/>
    <col min="10" max="10" width="11.85546875" customWidth="1"/>
  </cols>
  <sheetData>
    <row r="1" spans="1:22" ht="75.75" thickBot="1" x14ac:dyDescent="0.3">
      <c r="B1" s="15" t="s">
        <v>13</v>
      </c>
      <c r="C1" s="16" t="s">
        <v>16</v>
      </c>
      <c r="D1" s="16" t="s">
        <v>15</v>
      </c>
      <c r="E1" s="17" t="s">
        <v>14</v>
      </c>
      <c r="F1" s="16" t="s">
        <v>1</v>
      </c>
      <c r="G1" s="13" t="s">
        <v>3</v>
      </c>
      <c r="H1" s="7" t="s">
        <v>4</v>
      </c>
      <c r="I1" s="7" t="s">
        <v>17</v>
      </c>
      <c r="J1" s="7" t="s">
        <v>2</v>
      </c>
      <c r="K1" s="1" t="s">
        <v>6</v>
      </c>
    </row>
    <row r="2" spans="1:22" ht="16.5" thickBot="1" x14ac:dyDescent="0.3">
      <c r="B2" s="19" t="s">
        <v>22</v>
      </c>
      <c r="C2" s="8">
        <f>MAX(M2:O2)</f>
        <v>2.8403999999999998</v>
      </c>
      <c r="D2" s="8">
        <f>R2</f>
        <v>24.319500000000001</v>
      </c>
      <c r="E2" s="18">
        <f>ROUND(C2*2+D2,0)</f>
        <v>30</v>
      </c>
      <c r="F2" s="8">
        <v>3</v>
      </c>
      <c r="G2" s="22">
        <f>60/(E2)</f>
        <v>2</v>
      </c>
      <c r="H2" s="6">
        <v>20</v>
      </c>
      <c r="I2" s="23">
        <f>ROUND(F2*G2*H2,0)</f>
        <v>120</v>
      </c>
      <c r="J2" s="10">
        <f>F2/K$2</f>
        <v>0.3</v>
      </c>
      <c r="K2">
        <v>10</v>
      </c>
      <c r="M2">
        <v>2.7810000000000001</v>
      </c>
      <c r="N2">
        <v>2.6547000000000001</v>
      </c>
      <c r="O2">
        <v>2.8403999999999998</v>
      </c>
      <c r="R2">
        <f>S2-C2</f>
        <v>24.319500000000001</v>
      </c>
      <c r="S2">
        <f>MAX(T2:V2)</f>
        <v>27.1599</v>
      </c>
      <c r="T2">
        <v>27.1599</v>
      </c>
      <c r="U2">
        <v>27.081600000000002</v>
      </c>
      <c r="V2">
        <v>27.063800000000001</v>
      </c>
    </row>
    <row r="3" spans="1:22" ht="16.5" thickBot="1" x14ac:dyDescent="0.3">
      <c r="B3" s="20" t="s">
        <v>23</v>
      </c>
      <c r="C3" s="8">
        <f t="shared" ref="C3:C6" si="0">MAX(M3:O3)</f>
        <v>4.4999000000000002</v>
      </c>
      <c r="D3" s="8">
        <f t="shared" ref="D3:D6" si="1">R3</f>
        <v>49.665000000000006</v>
      </c>
      <c r="E3" s="18">
        <f t="shared" ref="E3:E6" si="2">ROUND(C3*2+D3,0)</f>
        <v>59</v>
      </c>
      <c r="F3" s="8">
        <v>1</v>
      </c>
      <c r="G3" s="22">
        <f t="shared" ref="G3:G6" si="3">60/(E3)</f>
        <v>1.0169491525423728</v>
      </c>
      <c r="H3" s="6">
        <v>20</v>
      </c>
      <c r="I3" s="23">
        <f t="shared" ref="I3:I6" si="4">ROUND(F3*G3*H3,0)</f>
        <v>20</v>
      </c>
      <c r="J3" s="10">
        <f t="shared" ref="J3:J6" si="5">F3/K$2</f>
        <v>0.1</v>
      </c>
      <c r="M3">
        <v>4.4999000000000002</v>
      </c>
      <c r="N3">
        <v>4.0949999999999998</v>
      </c>
      <c r="O3">
        <v>4.1345000000000001</v>
      </c>
      <c r="R3">
        <f t="shared" ref="R3:R6" si="6">S3-C3</f>
        <v>49.665000000000006</v>
      </c>
      <c r="S3">
        <f>MAX(T3:V3)</f>
        <v>54.164900000000003</v>
      </c>
      <c r="T3">
        <v>54.122999999999998</v>
      </c>
      <c r="U3">
        <v>54.164900000000003</v>
      </c>
      <c r="V3">
        <v>53.9617</v>
      </c>
    </row>
    <row r="4" spans="1:22" ht="16.5" thickBot="1" x14ac:dyDescent="0.3">
      <c r="B4" s="19" t="s">
        <v>24</v>
      </c>
      <c r="C4" s="8">
        <f t="shared" si="0"/>
        <v>3.1711</v>
      </c>
      <c r="D4" s="8">
        <f t="shared" si="1"/>
        <v>35.253699999999995</v>
      </c>
      <c r="E4" s="18">
        <f t="shared" si="2"/>
        <v>42</v>
      </c>
      <c r="F4" s="8">
        <v>3</v>
      </c>
      <c r="G4" s="22">
        <f t="shared" si="3"/>
        <v>1.4285714285714286</v>
      </c>
      <c r="H4" s="6">
        <v>20</v>
      </c>
      <c r="I4" s="23">
        <f t="shared" si="4"/>
        <v>86</v>
      </c>
      <c r="J4" s="10">
        <f t="shared" si="5"/>
        <v>0.3</v>
      </c>
      <c r="M4">
        <v>3.1711</v>
      </c>
      <c r="N4">
        <v>2.9798</v>
      </c>
      <c r="O4">
        <v>2.9895999999999998</v>
      </c>
      <c r="R4">
        <f t="shared" si="6"/>
        <v>35.253699999999995</v>
      </c>
      <c r="S4">
        <f>MAX(T4:V4)</f>
        <v>38.424799999999998</v>
      </c>
      <c r="T4">
        <v>38.424799999999998</v>
      </c>
      <c r="U4">
        <v>37.855800000000002</v>
      </c>
      <c r="V4">
        <v>37.6357</v>
      </c>
    </row>
    <row r="5" spans="1:22" ht="16.5" thickBot="1" x14ac:dyDescent="0.3">
      <c r="B5" s="20" t="s">
        <v>25</v>
      </c>
      <c r="C5" s="8">
        <f>MAX(N5:O5)</f>
        <v>3.6835</v>
      </c>
      <c r="D5" s="8">
        <f t="shared" si="1"/>
        <v>29.702500000000004</v>
      </c>
      <c r="E5" s="18">
        <f t="shared" si="2"/>
        <v>37</v>
      </c>
      <c r="F5" s="8">
        <v>2</v>
      </c>
      <c r="G5" s="22">
        <f t="shared" si="3"/>
        <v>1.6216216216216217</v>
      </c>
      <c r="H5" s="6">
        <v>20</v>
      </c>
      <c r="I5" s="23">
        <f t="shared" si="4"/>
        <v>65</v>
      </c>
      <c r="J5" s="10">
        <f t="shared" si="5"/>
        <v>0.2</v>
      </c>
      <c r="M5">
        <v>3.1238000000000001</v>
      </c>
      <c r="N5">
        <v>2.9355000000000002</v>
      </c>
      <c r="O5">
        <v>3.6835</v>
      </c>
      <c r="R5">
        <f t="shared" si="6"/>
        <v>29.702500000000004</v>
      </c>
      <c r="S5">
        <f t="shared" ref="S3:S6" si="7">MAX(T5:V5)</f>
        <v>33.386000000000003</v>
      </c>
      <c r="T5">
        <v>32.983600000000003</v>
      </c>
      <c r="U5">
        <v>32.855800000000002</v>
      </c>
      <c r="V5">
        <v>33.386000000000003</v>
      </c>
    </row>
    <row r="6" spans="1:22" ht="21" customHeight="1" thickBot="1" x14ac:dyDescent="0.3">
      <c r="B6" s="19" t="s">
        <v>26</v>
      </c>
      <c r="C6" s="8">
        <f t="shared" si="0"/>
        <v>4.9424000000000001</v>
      </c>
      <c r="D6" s="8">
        <f t="shared" si="1"/>
        <v>43.969900000000003</v>
      </c>
      <c r="E6" s="18">
        <f t="shared" si="2"/>
        <v>54</v>
      </c>
      <c r="F6" s="8">
        <v>1</v>
      </c>
      <c r="G6" s="22">
        <f t="shared" si="3"/>
        <v>1.1111111111111112</v>
      </c>
      <c r="H6" s="6">
        <v>20</v>
      </c>
      <c r="I6" s="23">
        <f t="shared" si="4"/>
        <v>22</v>
      </c>
      <c r="J6" s="10">
        <f t="shared" si="5"/>
        <v>0.1</v>
      </c>
      <c r="M6">
        <v>4.9424000000000001</v>
      </c>
      <c r="N6">
        <v>4.6619000000000002</v>
      </c>
      <c r="O6">
        <v>3.7711000000000001</v>
      </c>
      <c r="R6">
        <f t="shared" si="6"/>
        <v>43.969900000000003</v>
      </c>
      <c r="S6">
        <f t="shared" si="7"/>
        <v>48.912300000000002</v>
      </c>
      <c r="T6">
        <v>48.742699999999999</v>
      </c>
      <c r="U6">
        <v>48.912300000000002</v>
      </c>
      <c r="V6">
        <v>48.750399999999999</v>
      </c>
    </row>
    <row r="7" spans="1:22" x14ac:dyDescent="0.25">
      <c r="B7" s="6"/>
      <c r="C7" s="6" t="s">
        <v>5</v>
      </c>
      <c r="D7" s="6"/>
      <c r="E7" s="9"/>
      <c r="F7" s="6"/>
      <c r="G7" s="9"/>
      <c r="H7" s="6"/>
      <c r="I7" s="23">
        <f>SUM(I2:I6)</f>
        <v>313</v>
      </c>
      <c r="J7" s="11">
        <f>SUM(J2:J6)</f>
        <v>0.99999999999999989</v>
      </c>
    </row>
    <row r="8" spans="1:22" x14ac:dyDescent="0.25">
      <c r="B8" s="3"/>
      <c r="C8" s="4"/>
      <c r="D8" s="4"/>
      <c r="E8" s="5"/>
      <c r="F8" s="4"/>
      <c r="G8" s="5"/>
      <c r="H8" s="4"/>
      <c r="I8" s="4"/>
      <c r="J8" s="12"/>
    </row>
    <row r="9" spans="1:22" x14ac:dyDescent="0.25">
      <c r="A9" s="6"/>
      <c r="B9" s="14" t="s">
        <v>1</v>
      </c>
      <c r="C9" s="6" t="s">
        <v>12</v>
      </c>
      <c r="D9" s="18" t="s">
        <v>0</v>
      </c>
    </row>
    <row r="10" spans="1:22" x14ac:dyDescent="0.25">
      <c r="A10" s="6" t="s">
        <v>7</v>
      </c>
      <c r="B10" s="6">
        <v>10</v>
      </c>
      <c r="C10" s="10">
        <f>B10/K$2</f>
        <v>1</v>
      </c>
      <c r="D10" s="18">
        <v>360</v>
      </c>
    </row>
    <row r="11" spans="1:22" x14ac:dyDescent="0.25">
      <c r="A11" s="6" t="s">
        <v>8</v>
      </c>
      <c r="B11" s="6">
        <v>20</v>
      </c>
      <c r="C11" s="10">
        <f t="shared" ref="C11:C14" si="8">B11/K$2</f>
        <v>2</v>
      </c>
      <c r="D11" s="18">
        <f>D$10*C11</f>
        <v>720</v>
      </c>
    </row>
    <row r="12" spans="1:22" x14ac:dyDescent="0.25">
      <c r="A12" s="6" t="s">
        <v>9</v>
      </c>
      <c r="B12" s="6">
        <v>30</v>
      </c>
      <c r="C12" s="10">
        <f t="shared" si="8"/>
        <v>3</v>
      </c>
      <c r="D12" s="18">
        <f t="shared" ref="D12:D14" si="9">D$10*C12</f>
        <v>1080</v>
      </c>
    </row>
    <row r="13" spans="1:22" x14ac:dyDescent="0.25">
      <c r="A13" s="6" t="s">
        <v>10</v>
      </c>
      <c r="B13" s="6">
        <v>40</v>
      </c>
      <c r="C13" s="10">
        <f t="shared" si="8"/>
        <v>4</v>
      </c>
      <c r="D13" s="18">
        <f t="shared" si="9"/>
        <v>1440</v>
      </c>
    </row>
    <row r="14" spans="1:22" x14ac:dyDescent="0.25">
      <c r="A14" s="6" t="s">
        <v>11</v>
      </c>
      <c r="B14" s="6">
        <v>50</v>
      </c>
      <c r="C14" s="10">
        <f t="shared" si="8"/>
        <v>5</v>
      </c>
      <c r="D14" s="18">
        <f t="shared" si="9"/>
        <v>1800</v>
      </c>
    </row>
    <row r="15" spans="1:22" x14ac:dyDescent="0.25">
      <c r="D15" s="21">
        <f>SUM(D10:D14)</f>
        <v>5400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:C6"/>
    </sheetView>
  </sheetViews>
  <sheetFormatPr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Лист1!B2</f>
        <v>S1_buy_ticket</v>
      </c>
      <c r="B2" s="24">
        <f>Лист1!I2</f>
        <v>120</v>
      </c>
      <c r="D2" s="25" t="e">
        <f>1-B2/C2</f>
        <v>#DIV/0!</v>
      </c>
    </row>
    <row r="3" spans="1:4" x14ac:dyDescent="0.25">
      <c r="A3" t="str">
        <f>Лист1!B3</f>
        <v>S2_buy_2tickets</v>
      </c>
      <c r="B3" s="24">
        <f>Лист1!I3</f>
        <v>20</v>
      </c>
      <c r="D3" s="25" t="e">
        <f t="shared" ref="D3:D6" si="0">1-B3/C3</f>
        <v>#DIV/0!</v>
      </c>
    </row>
    <row r="4" spans="1:4" x14ac:dyDescent="0.25">
      <c r="A4" t="str">
        <f>Лист1!B4</f>
        <v>S3_view_tickets</v>
      </c>
      <c r="B4" s="24">
        <f>Лист1!I4</f>
        <v>86</v>
      </c>
      <c r="D4" s="25" t="e">
        <f t="shared" si="0"/>
        <v>#DIV/0!</v>
      </c>
    </row>
    <row r="5" spans="1:4" x14ac:dyDescent="0.25">
      <c r="A5" t="str">
        <f>Лист1!B5</f>
        <v>S4_view_buy_ticket</v>
      </c>
      <c r="B5" s="24">
        <f>Лист1!I5</f>
        <v>65</v>
      </c>
      <c r="D5" s="25" t="e">
        <f t="shared" si="0"/>
        <v>#DIV/0!</v>
      </c>
    </row>
    <row r="6" spans="1:4" x14ac:dyDescent="0.25">
      <c r="A6" t="str">
        <f>Лист1!B6</f>
        <v>S5_errbuy_buy_ticket_view</v>
      </c>
      <c r="B6" s="24">
        <f>Лист1!I6</f>
        <v>22</v>
      </c>
      <c r="D6" s="25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Ярослав Чернышев</cp:lastModifiedBy>
  <dcterms:created xsi:type="dcterms:W3CDTF">2019-04-02T21:45:21Z</dcterms:created>
  <dcterms:modified xsi:type="dcterms:W3CDTF">2019-12-13T11:31:38Z</dcterms:modified>
</cp:coreProperties>
</file>