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" sheetId="1" r:id="rId4"/>
    <sheet state="visible" name="fig_add" sheetId="2" r:id="rId5"/>
    <sheet state="hidden" name="block_function" sheetId="3" r:id="rId6"/>
  </sheets>
  <definedNames/>
  <calcPr/>
</workbook>
</file>

<file path=xl/sharedStrings.xml><?xml version="1.0" encoding="utf-8"?>
<sst xmlns="http://schemas.openxmlformats.org/spreadsheetml/2006/main" count="96" uniqueCount="96">
  <si>
    <t>WOOL:</t>
  </si>
  <si>
    <t>0: White</t>
  </si>
  <si>
    <t>1: Orange</t>
  </si>
  <si>
    <t>2: Magenta</t>
  </si>
  <si>
    <t>3: Light Blue</t>
  </si>
  <si>
    <t>4: Yellow</t>
  </si>
  <si>
    <t>5: Lime</t>
  </si>
  <si>
    <t>6: Pink</t>
  </si>
  <si>
    <t>7: Grey</t>
  </si>
  <si>
    <t>8: Light grey</t>
  </si>
  <si>
    <t>9: Cyan</t>
  </si>
  <si>
    <t>10: Purple</t>
  </si>
  <si>
    <t>11: Blue</t>
  </si>
  <si>
    <t>12: Brown</t>
  </si>
  <si>
    <t>13: Green</t>
  </si>
  <si>
    <t>14: Red</t>
  </si>
  <si>
    <t>15:Black</t>
  </si>
  <si>
    <t>WOOD:</t>
  </si>
  <si>
    <t>0: Oak (up/down)</t>
  </si>
  <si>
    <t>1: Spruce (up/down)</t>
  </si>
  <si>
    <t>2: Birch (up/down)</t>
  </si>
  <si>
    <t>(below not on Pi)</t>
  </si>
  <si>
    <t>3: Jungle (up/down)</t>
  </si>
  <si>
    <t>4: Oak (east/west)</t>
  </si>
  <si>
    <t>5: Spruce (east/west)</t>
  </si>
  <si>
    <t>6: Birch (east/west)</t>
  </si>
  <si>
    <t>7: Jungle (east/west)</t>
  </si>
  <si>
    <t>8: Oak (north/south)</t>
  </si>
  <si>
    <t>9: Spruce (north/south)</t>
  </si>
  <si>
    <t>10: Birch (north/south)</t>
  </si>
  <si>
    <t>11: Jungle (north/south)</t>
  </si>
  <si>
    <t>12: Oak (only bark)</t>
  </si>
  <si>
    <t>13: Spruce (only bark)</t>
  </si>
  <si>
    <t>14: Birch (only bark)</t>
  </si>
  <si>
    <t>15: Jungle (only bark)</t>
  </si>
  <si>
    <t>SAPLING:</t>
  </si>
  <si>
    <t>0: Oak</t>
  </si>
  <si>
    <t>1: Spruce</t>
  </si>
  <si>
    <t>2: Birch</t>
  </si>
  <si>
    <t>GRASS_TALL:</t>
  </si>
  <si>
    <t>0: Shrub</t>
  </si>
  <si>
    <t>1: Grass</t>
  </si>
  <si>
    <t>2: Fern</t>
  </si>
  <si>
    <t>TORCH:</t>
  </si>
  <si>
    <t>1: Pointing east</t>
  </si>
  <si>
    <t>2: Pointing west</t>
  </si>
  <si>
    <t>3: Pointing south</t>
  </si>
  <si>
    <t>4: Pointing north</t>
  </si>
  <si>
    <t>5: Facing up</t>
  </si>
  <si>
    <t>STONE_BRICK:</t>
  </si>
  <si>
    <t>0: Stone brick</t>
  </si>
  <si>
    <t>1: Mossy stone brick</t>
  </si>
  <si>
    <t>2: Cracked stone brick</t>
  </si>
  <si>
    <t>3: Chiseled stone brick</t>
  </si>
  <si>
    <t>STONE_SLAB / STONE_SLAB_DOUBLE:</t>
  </si>
  <si>
    <t>0: Stone</t>
  </si>
  <si>
    <t>1: Sandstone</t>
  </si>
  <si>
    <t>2: Wooden</t>
  </si>
  <si>
    <t>3: Cobblestone</t>
  </si>
  <si>
    <t>4: Brick</t>
  </si>
  <si>
    <t>5: Stone Brick</t>
  </si>
  <si>
    <t>Below - not on Pi</t>
  </si>
  <si>
    <t>6: Nether Brick</t>
  </si>
  <si>
    <t>7: Quartz</t>
  </si>
  <si>
    <t>TNT:</t>
  </si>
  <si>
    <t>0: Inactive</t>
  </si>
  <si>
    <t>1: Ready to explode</t>
  </si>
  <si>
    <t>LEAVES:</t>
  </si>
  <si>
    <t>1: Oak leaves</t>
  </si>
  <si>
    <t>2: Spruce leaves</t>
  </si>
  <si>
    <t>3: Birch leaves</t>
  </si>
  <si>
    <t>SANDSTONE:</t>
  </si>
  <si>
    <t>0: Sandstone</t>
  </si>
  <si>
    <t>1: Chiseled sandstone</t>
  </si>
  <si>
    <t>2: Smooth sandstone</t>
  </si>
  <si>
    <t>STAIRS_[COBBLESTONE, WOOD]:</t>
  </si>
  <si>
    <t>0: Ascending east</t>
  </si>
  <si>
    <t>1: Ascending west</t>
  </si>
  <si>
    <t>2: Ascending south</t>
  </si>
  <si>
    <t>3: Ascending north</t>
  </si>
  <si>
    <t>4: Ascending east (upside down)</t>
  </si>
  <si>
    <t>5: Ascending west (upside down)</t>
  </si>
  <si>
    <t>6: Ascending south (upside down)</t>
  </si>
  <si>
    <t>7: Ascending north (upside down)</t>
  </si>
  <si>
    <t>LADDERS, CHESTS, FURNACES, FENCE_GATE:</t>
  </si>
  <si>
    <t>2: Facing north</t>
  </si>
  <si>
    <t>65,54,61(62),85</t>
  </si>
  <si>
    <t>3: Facing south</t>
  </si>
  <si>
    <t>4: Facing west</t>
  </si>
  <si>
    <t>5: Facing east</t>
  </si>
  <si>
    <t>[WATER, LAVA]_STATIONARY:</t>
  </si>
  <si>
    <t>0-7: Level of the water, 0 being the highest, 7 the lowest</t>
  </si>
  <si>
    <t>NETHER_REACTOR_CORE:</t>
  </si>
  <si>
    <t>0: Unused</t>
  </si>
  <si>
    <t>1: Active</t>
  </si>
  <si>
    <t>2: Stopped / used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</si>
</sst>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9" width="3.0"/>
  </cols>
  <sheetData>
    <row r="1">
      <c r="A1" s="1">
        <f t="shared" ref="A1:O1" si="1">B1-1</f>
        <v>-15</v>
      </c>
      <c r="B1" s="1">
        <f t="shared" si="1"/>
        <v>-14</v>
      </c>
      <c r="C1" s="1">
        <f t="shared" si="1"/>
        <v>-13</v>
      </c>
      <c r="D1" s="1">
        <f t="shared" si="1"/>
        <v>-12</v>
      </c>
      <c r="E1" s="1">
        <f t="shared" si="1"/>
        <v>-11</v>
      </c>
      <c r="F1" s="1">
        <f t="shared" si="1"/>
        <v>-10</v>
      </c>
      <c r="G1" s="1">
        <f t="shared" si="1"/>
        <v>-9</v>
      </c>
      <c r="H1" s="1">
        <f t="shared" si="1"/>
        <v>-8</v>
      </c>
      <c r="I1" s="1">
        <f t="shared" si="1"/>
        <v>-7</v>
      </c>
      <c r="J1" s="1">
        <f t="shared" si="1"/>
        <v>-6</v>
      </c>
      <c r="K1" s="1">
        <f t="shared" si="1"/>
        <v>-5</v>
      </c>
      <c r="L1" s="1">
        <f t="shared" si="1"/>
        <v>-4</v>
      </c>
      <c r="M1" s="1">
        <f t="shared" si="1"/>
        <v>-3</v>
      </c>
      <c r="N1" s="1">
        <f t="shared" si="1"/>
        <v>-2</v>
      </c>
      <c r="O1" s="1">
        <f t="shared" si="1"/>
        <v>-1</v>
      </c>
      <c r="P1" s="2">
        <v>0.0</v>
      </c>
      <c r="Q1" s="1">
        <f t="shared" ref="Q1:AC1" si="2">P1+1</f>
        <v>1</v>
      </c>
      <c r="R1" s="1">
        <f t="shared" si="2"/>
        <v>2</v>
      </c>
      <c r="S1" s="1">
        <f t="shared" si="2"/>
        <v>3</v>
      </c>
      <c r="T1" s="1">
        <f t="shared" si="2"/>
        <v>4</v>
      </c>
      <c r="U1" s="1">
        <f t="shared" si="2"/>
        <v>5</v>
      </c>
      <c r="V1" s="1">
        <f t="shared" si="2"/>
        <v>6</v>
      </c>
      <c r="W1" s="1">
        <f t="shared" si="2"/>
        <v>7</v>
      </c>
      <c r="X1" s="1">
        <f t="shared" si="2"/>
        <v>8</v>
      </c>
      <c r="Y1" s="1">
        <f t="shared" si="2"/>
        <v>9</v>
      </c>
      <c r="Z1" s="1">
        <f t="shared" si="2"/>
        <v>10</v>
      </c>
      <c r="AA1" s="1">
        <f t="shared" si="2"/>
        <v>11</v>
      </c>
      <c r="AB1" s="1">
        <f t="shared" si="2"/>
        <v>12</v>
      </c>
      <c r="AC1" s="1">
        <f t="shared" si="2"/>
        <v>13</v>
      </c>
    </row>
    <row r="2">
      <c r="A2" s="1">
        <f t="shared" ref="A2:A25" si="3">A3+1</f>
        <v>25</v>
      </c>
      <c r="B2" s="1"/>
      <c r="C2" s="1"/>
      <c r="D2" s="1"/>
      <c r="E2" s="1"/>
      <c r="F2" s="1"/>
      <c r="G2" s="1"/>
      <c r="Y2" s="1"/>
      <c r="Z2" s="1"/>
      <c r="AA2" s="1"/>
      <c r="AB2" s="1"/>
      <c r="AC2" s="1"/>
    </row>
    <row r="3">
      <c r="A3" s="1">
        <f t="shared" si="3"/>
        <v>24</v>
      </c>
      <c r="B3" s="1"/>
      <c r="C3" s="1"/>
      <c r="D3" s="1"/>
      <c r="E3" s="1"/>
      <c r="F3" s="1"/>
      <c r="G3" s="1"/>
      <c r="Y3" s="1"/>
      <c r="Z3" s="1"/>
      <c r="AA3" s="1"/>
      <c r="AB3" s="1"/>
      <c r="AC3" s="1"/>
    </row>
    <row r="4">
      <c r="A4" s="1">
        <f t="shared" si="3"/>
        <v>23</v>
      </c>
      <c r="B4" s="1"/>
      <c r="C4" s="1"/>
      <c r="D4" s="1"/>
      <c r="E4" s="1"/>
      <c r="F4" s="1"/>
      <c r="G4" s="1"/>
      <c r="Y4" s="1"/>
      <c r="Z4" s="1"/>
      <c r="AA4" s="1"/>
      <c r="AB4" s="1"/>
      <c r="AC4" s="1"/>
    </row>
    <row r="5">
      <c r="A5" s="1">
        <f t="shared" si="3"/>
        <v>22</v>
      </c>
      <c r="B5" s="1"/>
      <c r="C5" s="1"/>
      <c r="D5" s="1"/>
      <c r="E5" s="1"/>
      <c r="F5" s="1"/>
      <c r="G5" s="1"/>
      <c r="Y5" s="1"/>
      <c r="Z5" s="1"/>
      <c r="AA5" s="1"/>
      <c r="AB5" s="1"/>
      <c r="AC5" s="1"/>
    </row>
    <row r="6">
      <c r="A6" s="1">
        <f t="shared" si="3"/>
        <v>21</v>
      </c>
      <c r="B6" s="1"/>
      <c r="C6" s="1"/>
      <c r="D6" s="1"/>
      <c r="E6" s="1"/>
      <c r="F6" s="1"/>
      <c r="G6" s="1"/>
      <c r="Y6" s="1"/>
      <c r="Z6" s="1"/>
      <c r="AA6" s="1"/>
      <c r="AB6" s="1"/>
      <c r="AC6" s="1"/>
    </row>
    <row r="7">
      <c r="A7" s="1">
        <f t="shared" si="3"/>
        <v>20</v>
      </c>
      <c r="B7" s="1"/>
      <c r="C7" s="1"/>
      <c r="D7" s="1"/>
      <c r="E7" s="1"/>
      <c r="F7" s="1"/>
      <c r="G7" s="1"/>
      <c r="Y7" s="1"/>
      <c r="Z7" s="1"/>
      <c r="AA7" s="1"/>
      <c r="AB7" s="1"/>
      <c r="AC7" s="1"/>
    </row>
    <row r="8">
      <c r="A8" s="1">
        <f t="shared" si="3"/>
        <v>19</v>
      </c>
      <c r="B8" s="1"/>
      <c r="C8" s="1"/>
      <c r="D8" s="1"/>
      <c r="E8" s="1"/>
      <c r="F8" s="1"/>
      <c r="G8" s="1"/>
      <c r="Y8" s="1"/>
      <c r="Z8" s="1"/>
      <c r="AA8" s="1"/>
      <c r="AB8" s="1"/>
      <c r="AC8" s="1"/>
    </row>
    <row r="9">
      <c r="A9" s="1">
        <f t="shared" si="3"/>
        <v>18</v>
      </c>
      <c r="B9" s="1"/>
      <c r="C9" s="1"/>
      <c r="D9" s="1"/>
      <c r="E9" s="1"/>
      <c r="F9" s="1"/>
      <c r="G9" s="1"/>
      <c r="Y9" s="1"/>
      <c r="Z9" s="1"/>
      <c r="AA9" s="1"/>
      <c r="AB9" s="1"/>
      <c r="AC9" s="1"/>
    </row>
    <row r="10">
      <c r="A10" s="1">
        <f t="shared" si="3"/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>
        <v>1.0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>
        <f t="shared" si="3"/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v>1.0</v>
      </c>
      <c r="P11" s="2">
        <v>1.0</v>
      </c>
      <c r="Q11" s="2">
        <v>1.0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>
        <f t="shared" si="3"/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v>1.0</v>
      </c>
      <c r="P12" s="2">
        <v>1.0</v>
      </c>
      <c r="Q12" s="2">
        <v>1.0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>
        <f t="shared" si="3"/>
        <v>14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v>1.0</v>
      </c>
      <c r="O13" s="2">
        <v>1.0</v>
      </c>
      <c r="P13" s="2">
        <v>1.0</v>
      </c>
      <c r="Q13" s="2">
        <v>1.0</v>
      </c>
      <c r="R13" s="2">
        <v>1.0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>
        <f t="shared" si="3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v>1.0</v>
      </c>
      <c r="O14" s="2">
        <v>1.0</v>
      </c>
      <c r="P14" s="2">
        <v>1.0</v>
      </c>
      <c r="Q14" s="2">
        <v>1.0</v>
      </c>
      <c r="R14" s="2">
        <v>1.0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>
        <f t="shared" si="3"/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>
        <v>1.0</v>
      </c>
      <c r="N15" s="2">
        <v>1.0</v>
      </c>
      <c r="O15" s="2">
        <v>1.0</v>
      </c>
      <c r="P15" s="2">
        <v>1.0</v>
      </c>
      <c r="Q15" s="2">
        <v>1.0</v>
      </c>
      <c r="R15" s="2">
        <v>1.0</v>
      </c>
      <c r="S15" s="2">
        <v>1.0</v>
      </c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>
        <f t="shared" si="3"/>
        <v>11</v>
      </c>
      <c r="B16" s="1"/>
      <c r="C16" s="1"/>
      <c r="D16" s="1"/>
      <c r="E16" s="1"/>
      <c r="F16" s="1"/>
      <c r="G16" s="1"/>
      <c r="H16" s="2">
        <v>1.0</v>
      </c>
      <c r="I16" s="2">
        <v>1.0</v>
      </c>
      <c r="J16" s="2">
        <v>1.0</v>
      </c>
      <c r="K16" s="2">
        <v>1.0</v>
      </c>
      <c r="L16" s="2">
        <v>1.0</v>
      </c>
      <c r="M16" s="2">
        <v>1.0</v>
      </c>
      <c r="N16" s="2">
        <v>1.0</v>
      </c>
      <c r="O16" s="2">
        <v>1.0</v>
      </c>
      <c r="P16" s="2">
        <v>1.0</v>
      </c>
      <c r="Q16" s="2">
        <v>1.0</v>
      </c>
      <c r="R16" s="2">
        <v>1.0</v>
      </c>
      <c r="S16" s="2">
        <v>1.0</v>
      </c>
      <c r="T16" s="2">
        <v>1.0</v>
      </c>
      <c r="U16" s="2">
        <v>1.0</v>
      </c>
      <c r="V16" s="2">
        <v>1.0</v>
      </c>
      <c r="W16" s="2">
        <v>1.0</v>
      </c>
      <c r="X16" s="2">
        <v>1.0</v>
      </c>
      <c r="Y16" s="1"/>
      <c r="Z16" s="1"/>
      <c r="AA16" s="1"/>
      <c r="AB16" s="1"/>
      <c r="AC16" s="1"/>
    </row>
    <row r="17">
      <c r="A17" s="1">
        <f t="shared" si="3"/>
        <v>10</v>
      </c>
      <c r="B17" s="1"/>
      <c r="C17" s="1"/>
      <c r="D17" s="1"/>
      <c r="E17" s="1"/>
      <c r="F17" s="1"/>
      <c r="G17" s="1"/>
      <c r="H17" s="1"/>
      <c r="I17" s="2">
        <v>1.0</v>
      </c>
      <c r="J17" s="2">
        <v>1.0</v>
      </c>
      <c r="K17" s="2">
        <v>1.0</v>
      </c>
      <c r="L17" s="2">
        <v>1.0</v>
      </c>
      <c r="M17" s="2">
        <v>1.0</v>
      </c>
      <c r="N17" s="2">
        <v>0.0</v>
      </c>
      <c r="O17" s="2">
        <v>1.0</v>
      </c>
      <c r="P17" s="2">
        <v>1.0</v>
      </c>
      <c r="Q17" s="2">
        <v>1.0</v>
      </c>
      <c r="R17" s="2">
        <v>0.0</v>
      </c>
      <c r="S17" s="2">
        <v>1.0</v>
      </c>
      <c r="T17" s="2">
        <v>1.0</v>
      </c>
      <c r="U17" s="2">
        <v>1.0</v>
      </c>
      <c r="V17" s="2">
        <v>1.0</v>
      </c>
      <c r="W17" s="2">
        <v>1.0</v>
      </c>
      <c r="X17" s="1"/>
      <c r="Y17" s="1"/>
      <c r="Z17" s="1"/>
      <c r="AA17" s="1"/>
      <c r="AB17" s="1"/>
      <c r="AC17" s="1"/>
    </row>
    <row r="18">
      <c r="A18" s="1">
        <f t="shared" si="3"/>
        <v>9</v>
      </c>
      <c r="B18" s="1"/>
      <c r="C18" s="1"/>
      <c r="D18" s="1"/>
      <c r="E18" s="1"/>
      <c r="F18" s="1"/>
      <c r="G18" s="1"/>
      <c r="H18" s="1"/>
      <c r="I18" s="1"/>
      <c r="J18" s="2">
        <v>1.0</v>
      </c>
      <c r="K18" s="2">
        <v>1.0</v>
      </c>
      <c r="L18" s="2">
        <v>1.0</v>
      </c>
      <c r="M18" s="2">
        <v>1.0</v>
      </c>
      <c r="N18" s="2">
        <v>0.0</v>
      </c>
      <c r="O18" s="2">
        <v>1.0</v>
      </c>
      <c r="P18" s="2">
        <v>1.0</v>
      </c>
      <c r="Q18" s="2">
        <v>1.0</v>
      </c>
      <c r="R18" s="2">
        <v>0.0</v>
      </c>
      <c r="S18" s="2">
        <v>1.0</v>
      </c>
      <c r="T18" s="2">
        <v>1.0</v>
      </c>
      <c r="U18" s="2">
        <v>1.0</v>
      </c>
      <c r="V18" s="2">
        <v>1.0</v>
      </c>
      <c r="W18" s="1"/>
      <c r="X18" s="1"/>
      <c r="Y18" s="1"/>
      <c r="Z18" s="1"/>
      <c r="AA18" s="1"/>
      <c r="AB18" s="1"/>
      <c r="AC18" s="1"/>
    </row>
    <row r="19">
      <c r="A19" s="1">
        <f t="shared" si="3"/>
        <v>8</v>
      </c>
      <c r="B19" s="1"/>
      <c r="C19" s="1"/>
      <c r="D19" s="1"/>
      <c r="E19" s="1"/>
      <c r="F19" s="1"/>
      <c r="G19" s="1"/>
      <c r="H19" s="1"/>
      <c r="I19" s="1"/>
      <c r="J19" s="1"/>
      <c r="K19" s="2">
        <v>1.0</v>
      </c>
      <c r="L19" s="2">
        <v>1.0</v>
      </c>
      <c r="M19" s="2">
        <v>1.0</v>
      </c>
      <c r="N19" s="2">
        <v>0.0</v>
      </c>
      <c r="O19" s="2">
        <v>1.0</v>
      </c>
      <c r="P19" s="2">
        <v>1.0</v>
      </c>
      <c r="Q19" s="2">
        <v>1.0</v>
      </c>
      <c r="R19" s="2">
        <v>0.0</v>
      </c>
      <c r="S19" s="2">
        <v>1.0</v>
      </c>
      <c r="T19" s="2">
        <v>1.0</v>
      </c>
      <c r="U19" s="2">
        <v>1.0</v>
      </c>
      <c r="V19" s="1"/>
      <c r="W19" s="1"/>
      <c r="X19" s="1"/>
      <c r="Y19" s="1"/>
      <c r="Z19" s="1"/>
      <c r="AA19" s="1"/>
      <c r="AB19" s="1"/>
      <c r="AC19" s="1"/>
    </row>
    <row r="20">
      <c r="A20" s="1">
        <f t="shared" si="3"/>
        <v>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2">
        <v>1.0</v>
      </c>
      <c r="M20" s="2">
        <v>1.0</v>
      </c>
      <c r="N20" s="2">
        <v>1.0</v>
      </c>
      <c r="O20" s="2">
        <v>1.0</v>
      </c>
      <c r="P20" s="2">
        <v>1.0</v>
      </c>
      <c r="Q20" s="2">
        <v>1.0</v>
      </c>
      <c r="R20" s="2">
        <v>1.0</v>
      </c>
      <c r="S20" s="2">
        <v>1.0</v>
      </c>
      <c r="T20" s="2">
        <v>1.0</v>
      </c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>
        <f t="shared" si="3"/>
        <v>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>
        <v>1.0</v>
      </c>
      <c r="N21" s="2">
        <v>1.0</v>
      </c>
      <c r="O21" s="2">
        <v>1.0</v>
      </c>
      <c r="P21" s="2">
        <v>1.0</v>
      </c>
      <c r="Q21" s="2">
        <v>1.0</v>
      </c>
      <c r="R21" s="2">
        <v>1.0</v>
      </c>
      <c r="S21" s="2">
        <v>1.0</v>
      </c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>
        <f t="shared" si="3"/>
        <v>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2">
        <v>1.0</v>
      </c>
      <c r="M22" s="2">
        <v>1.0</v>
      </c>
      <c r="N22" s="2">
        <v>1.0</v>
      </c>
      <c r="O22" s="2">
        <v>1.0</v>
      </c>
      <c r="P22" s="2">
        <v>1.0</v>
      </c>
      <c r="Q22" s="2">
        <v>1.0</v>
      </c>
      <c r="R22" s="2">
        <v>1.0</v>
      </c>
      <c r="S22" s="2">
        <v>1.0</v>
      </c>
      <c r="T22" s="2">
        <v>1.0</v>
      </c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>
        <f t="shared" si="3"/>
        <v>4</v>
      </c>
      <c r="B23" s="1"/>
      <c r="C23" s="1"/>
      <c r="D23" s="1"/>
      <c r="E23" s="1"/>
      <c r="F23" s="1"/>
      <c r="G23" s="1"/>
      <c r="H23" s="1"/>
      <c r="I23" s="1"/>
      <c r="J23" s="1"/>
      <c r="K23" s="2">
        <v>1.0</v>
      </c>
      <c r="L23" s="2">
        <v>1.0</v>
      </c>
      <c r="M23" s="2">
        <v>1.0</v>
      </c>
      <c r="N23" s="2">
        <v>1.0</v>
      </c>
      <c r="O23" s="2">
        <v>1.0</v>
      </c>
      <c r="P23" s="2">
        <v>1.0</v>
      </c>
      <c r="Q23" s="2">
        <v>1.0</v>
      </c>
      <c r="R23" s="2">
        <v>1.0</v>
      </c>
      <c r="S23" s="2">
        <v>1.0</v>
      </c>
      <c r="T23" s="2">
        <v>1.0</v>
      </c>
      <c r="U23" s="2">
        <v>1.0</v>
      </c>
      <c r="V23" s="1"/>
      <c r="W23" s="1"/>
      <c r="X23" s="1"/>
      <c r="Y23" s="1"/>
      <c r="Z23" s="1"/>
      <c r="AA23" s="1"/>
      <c r="AB23" s="1"/>
      <c r="AC23" s="1"/>
    </row>
    <row r="24">
      <c r="A24" s="1">
        <f t="shared" si="3"/>
        <v>3</v>
      </c>
      <c r="B24" s="1"/>
      <c r="C24" s="1"/>
      <c r="D24" s="1"/>
      <c r="E24" s="1"/>
      <c r="F24" s="1"/>
      <c r="G24" s="1"/>
      <c r="H24" s="1"/>
      <c r="I24" s="1"/>
      <c r="J24" s="2">
        <v>1.0</v>
      </c>
      <c r="K24" s="2">
        <v>1.0</v>
      </c>
      <c r="L24" s="2">
        <v>1.0</v>
      </c>
      <c r="M24" s="2">
        <v>1.0</v>
      </c>
      <c r="N24" s="2">
        <v>1.0</v>
      </c>
      <c r="O24" s="2">
        <v>1.0</v>
      </c>
      <c r="P24" s="2">
        <v>1.0</v>
      </c>
      <c r="Q24" s="2">
        <v>1.0</v>
      </c>
      <c r="R24" s="2">
        <v>1.0</v>
      </c>
      <c r="S24" s="2">
        <v>1.0</v>
      </c>
      <c r="T24" s="2">
        <v>1.0</v>
      </c>
      <c r="U24" s="2">
        <v>1.0</v>
      </c>
      <c r="V24" s="2">
        <v>1.0</v>
      </c>
      <c r="W24" s="1"/>
      <c r="X24" s="1"/>
      <c r="Y24" s="1"/>
      <c r="Z24" s="1"/>
      <c r="AA24" s="1"/>
      <c r="AB24" s="1"/>
      <c r="AC24" s="1"/>
    </row>
    <row r="25">
      <c r="A25" s="1">
        <f t="shared" si="3"/>
        <v>2</v>
      </c>
      <c r="B25" s="1"/>
      <c r="C25" s="1"/>
      <c r="D25" s="1"/>
      <c r="E25" s="1"/>
      <c r="F25" s="1"/>
      <c r="G25" s="1"/>
      <c r="H25" s="1"/>
      <c r="I25" s="2">
        <v>1.0</v>
      </c>
      <c r="J25" s="2">
        <v>1.0</v>
      </c>
      <c r="K25" s="2">
        <v>1.0</v>
      </c>
      <c r="L25" s="2">
        <v>1.0</v>
      </c>
      <c r="M25" s="2">
        <v>1.0</v>
      </c>
      <c r="N25" s="2">
        <v>1.0</v>
      </c>
      <c r="O25" s="1"/>
      <c r="P25" s="1"/>
      <c r="Q25" s="1"/>
      <c r="R25" s="2">
        <v>1.0</v>
      </c>
      <c r="S25" s="2">
        <v>1.0</v>
      </c>
      <c r="T25" s="2">
        <v>1.0</v>
      </c>
      <c r="U25" s="2">
        <v>1.0</v>
      </c>
      <c r="V25" s="2">
        <v>1.0</v>
      </c>
      <c r="W25" s="2">
        <v>1.0</v>
      </c>
      <c r="X25" s="1"/>
      <c r="Y25" s="1"/>
      <c r="Z25" s="1"/>
      <c r="AA25" s="1"/>
      <c r="AB25" s="1"/>
      <c r="AC25" s="1"/>
    </row>
    <row r="26">
      <c r="A26" s="2">
        <v>1.0</v>
      </c>
      <c r="B26" s="1"/>
      <c r="C26" s="1"/>
      <c r="D26" s="1"/>
      <c r="E26" s="1"/>
      <c r="F26" s="1"/>
      <c r="G26" s="1"/>
      <c r="H26" s="2">
        <v>1.0</v>
      </c>
      <c r="I26" s="2">
        <v>1.0</v>
      </c>
      <c r="J26" s="2">
        <v>1.0</v>
      </c>
      <c r="K26" s="2">
        <v>1.0</v>
      </c>
      <c r="L26" s="2"/>
      <c r="M26" s="1"/>
      <c r="N26" s="1"/>
      <c r="O26" s="1"/>
      <c r="P26" s="1"/>
      <c r="Q26" s="1"/>
      <c r="R26" s="1"/>
      <c r="S26" s="1"/>
      <c r="T26" s="2"/>
      <c r="U26" s="2">
        <v>1.0</v>
      </c>
      <c r="V26" s="2">
        <v>1.0</v>
      </c>
      <c r="W26" s="2">
        <v>1.0</v>
      </c>
      <c r="X26" s="2">
        <v>1.0</v>
      </c>
      <c r="Y26" s="1"/>
      <c r="Z26" s="1"/>
      <c r="AA26" s="1"/>
      <c r="AB26" s="1"/>
      <c r="AC26" s="1"/>
    </row>
    <row r="27">
      <c r="A27" s="2">
        <v>0.0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9" width="3.0"/>
  </cols>
  <sheetData>
    <row r="1">
      <c r="A1" s="1">
        <f t="shared" ref="A1:O1" si="1">B1-1</f>
        <v>-15</v>
      </c>
      <c r="B1" s="1">
        <f t="shared" si="1"/>
        <v>-14</v>
      </c>
      <c r="C1" s="1">
        <f t="shared" si="1"/>
        <v>-13</v>
      </c>
      <c r="D1" s="1">
        <f t="shared" si="1"/>
        <v>-12</v>
      </c>
      <c r="E1" s="1">
        <f t="shared" si="1"/>
        <v>-11</v>
      </c>
      <c r="F1" s="1">
        <f t="shared" si="1"/>
        <v>-10</v>
      </c>
      <c r="G1" s="1">
        <f t="shared" si="1"/>
        <v>-9</v>
      </c>
      <c r="H1" s="1">
        <f t="shared" si="1"/>
        <v>-8</v>
      </c>
      <c r="I1" s="1">
        <f t="shared" si="1"/>
        <v>-7</v>
      </c>
      <c r="J1" s="1">
        <f t="shared" si="1"/>
        <v>-6</v>
      </c>
      <c r="K1" s="1">
        <f t="shared" si="1"/>
        <v>-5</v>
      </c>
      <c r="L1" s="1">
        <f t="shared" si="1"/>
        <v>-4</v>
      </c>
      <c r="M1" s="1">
        <f t="shared" si="1"/>
        <v>-3</v>
      </c>
      <c r="N1" s="1">
        <f t="shared" si="1"/>
        <v>-2</v>
      </c>
      <c r="O1" s="1">
        <f t="shared" si="1"/>
        <v>-1</v>
      </c>
      <c r="P1" s="2">
        <v>0.0</v>
      </c>
      <c r="Q1" s="1">
        <f t="shared" ref="Q1:AC1" si="2">P1+1</f>
        <v>1</v>
      </c>
      <c r="R1" s="1">
        <f t="shared" si="2"/>
        <v>2</v>
      </c>
      <c r="S1" s="1">
        <f t="shared" si="2"/>
        <v>3</v>
      </c>
      <c r="T1" s="1">
        <f t="shared" si="2"/>
        <v>4</v>
      </c>
      <c r="U1" s="1">
        <f t="shared" si="2"/>
        <v>5</v>
      </c>
      <c r="V1" s="1">
        <f t="shared" si="2"/>
        <v>6</v>
      </c>
      <c r="W1" s="1">
        <f t="shared" si="2"/>
        <v>7</v>
      </c>
      <c r="X1" s="1">
        <f t="shared" si="2"/>
        <v>8</v>
      </c>
      <c r="Y1" s="1">
        <f t="shared" si="2"/>
        <v>9</v>
      </c>
      <c r="Z1" s="1">
        <f t="shared" si="2"/>
        <v>10</v>
      </c>
      <c r="AA1" s="1">
        <f t="shared" si="2"/>
        <v>11</v>
      </c>
      <c r="AB1" s="1">
        <f t="shared" si="2"/>
        <v>12</v>
      </c>
      <c r="AC1" s="1">
        <f t="shared" si="2"/>
        <v>13</v>
      </c>
    </row>
    <row r="2">
      <c r="A2" s="1">
        <f t="shared" ref="A2:A25" si="3">A3+1</f>
        <v>25</v>
      </c>
      <c r="B2" s="2" t="str">
        <f>if(fig!B2=1,B1&amp;","&amp;$A2,"")</f>
        <v/>
      </c>
      <c r="C2" s="2" t="str">
        <f>if(fig!C2=1,C1&amp;","&amp;$A2,"")</f>
        <v/>
      </c>
      <c r="D2" s="2" t="str">
        <f>if(fig!D2=1,D1&amp;","&amp;$A2,"")</f>
        <v/>
      </c>
      <c r="E2" s="2" t="str">
        <f>if(fig!E2=1,E1&amp;","&amp;$A2,"")</f>
        <v/>
      </c>
      <c r="F2" s="2" t="str">
        <f>if(fig!F2=1,F1&amp;","&amp;$A2,"")</f>
        <v/>
      </c>
      <c r="G2" s="2" t="str">
        <f>if(fig!G2=1,G1&amp;","&amp;$A2,"")</f>
        <v/>
      </c>
      <c r="H2" s="2" t="str">
        <f>if(fig!H2=1,H1&amp;","&amp;$A2,"")</f>
        <v/>
      </c>
      <c r="I2" s="2" t="str">
        <f>if(fig!I2=1,I1&amp;","&amp;$A2,"")</f>
        <v/>
      </c>
      <c r="J2" s="2" t="str">
        <f>if(fig!J2=1,J1&amp;","&amp;$A2,"")</f>
        <v/>
      </c>
      <c r="K2" s="2" t="str">
        <f>if(fig!K2=1,K1&amp;","&amp;$A2,"")</f>
        <v/>
      </c>
      <c r="L2" s="2" t="str">
        <f>if(fig!L2=1,L1&amp;","&amp;$A2,"")</f>
        <v/>
      </c>
      <c r="M2" s="2" t="str">
        <f>if(fig!M2=1,M1&amp;","&amp;$A2,"")</f>
        <v/>
      </c>
      <c r="N2" s="2" t="str">
        <f>if(fig!N2=1,N1&amp;","&amp;$A2,"")</f>
        <v/>
      </c>
      <c r="O2" s="2" t="str">
        <f>if(fig!O2=1,O1&amp;","&amp;$A2,"")</f>
        <v/>
      </c>
      <c r="P2" s="2" t="str">
        <f>if(fig!P2=1,P1&amp;","&amp;$A2,"")</f>
        <v/>
      </c>
      <c r="Q2" s="2" t="str">
        <f>if(fig!Q2=1,Q1&amp;","&amp;$A2,"")</f>
        <v/>
      </c>
      <c r="R2" s="2" t="str">
        <f>if(fig!R2=1,R1&amp;","&amp;$A2,"")</f>
        <v/>
      </c>
      <c r="S2" s="2" t="str">
        <f>if(fig!S2=1,S1&amp;","&amp;$A2,"")</f>
        <v/>
      </c>
      <c r="T2" s="2" t="str">
        <f>if(fig!T2=1,T1&amp;","&amp;$A2,"")</f>
        <v/>
      </c>
      <c r="U2" s="2" t="str">
        <f>if(fig!U2=1,U1&amp;","&amp;$A2,"")</f>
        <v/>
      </c>
      <c r="V2" s="2" t="str">
        <f>if(fig!V2=1,V1&amp;","&amp;$A2,"")</f>
        <v/>
      </c>
      <c r="W2" s="2" t="str">
        <f>if(fig!W2=1,W1&amp;","&amp;$A2,"")</f>
        <v/>
      </c>
      <c r="X2" s="2" t="str">
        <f>if(fig!X2=1,X1&amp;","&amp;$A2,"")</f>
        <v/>
      </c>
      <c r="Y2" s="2" t="str">
        <f>if(fig!Y2=1,Y1&amp;","&amp;$A2,"")</f>
        <v/>
      </c>
      <c r="Z2" s="2" t="str">
        <f>if(fig!Z2=1,Z1&amp;","&amp;$A2,"")</f>
        <v/>
      </c>
      <c r="AA2" s="2" t="str">
        <f>if(fig!AA2=1,AA1&amp;","&amp;$A2,"")</f>
        <v/>
      </c>
      <c r="AB2" s="2" t="str">
        <f>if(fig!AB2=1,AB1&amp;","&amp;$A2,"")</f>
        <v/>
      </c>
      <c r="AC2" s="2" t="str">
        <f>if(fig!AC2=1,AC1&amp;","&amp;$A2,"")</f>
        <v/>
      </c>
    </row>
    <row r="3">
      <c r="A3" s="1">
        <f t="shared" si="3"/>
        <v>24</v>
      </c>
      <c r="B3" s="2" t="str">
        <f>if(fig!B3=1,B1&amp;","&amp;$A3,"")</f>
        <v/>
      </c>
      <c r="C3" s="2" t="str">
        <f>if(fig!C3=1,C1&amp;","&amp;$A3,"")</f>
        <v/>
      </c>
      <c r="D3" s="2" t="str">
        <f>if(fig!D3=1,D1&amp;","&amp;$A3,"")</f>
        <v/>
      </c>
      <c r="E3" s="2" t="str">
        <f>if(fig!E3=1,E1&amp;","&amp;$A3,"")</f>
        <v/>
      </c>
      <c r="F3" s="2" t="str">
        <f>if(fig!F3=1,F1&amp;","&amp;$A3,"")</f>
        <v/>
      </c>
      <c r="G3" s="2" t="str">
        <f>if(fig!G3=1,G1&amp;","&amp;$A3,"")</f>
        <v/>
      </c>
      <c r="H3" s="2" t="str">
        <f>if(fig!H3=1,H1&amp;","&amp;$A3,"")</f>
        <v/>
      </c>
      <c r="I3" s="2" t="str">
        <f>if(fig!I3=1,I1&amp;","&amp;$A3,"")</f>
        <v/>
      </c>
      <c r="J3" s="2" t="str">
        <f>if(fig!J3=1,J1&amp;","&amp;$A3,"")</f>
        <v/>
      </c>
      <c r="K3" s="2" t="str">
        <f>if(fig!K3=1,K1&amp;","&amp;$A3,"")</f>
        <v/>
      </c>
      <c r="L3" s="2" t="str">
        <f>if(fig!L3=1,L1&amp;","&amp;$A3,"")</f>
        <v/>
      </c>
      <c r="M3" s="2" t="str">
        <f>if(fig!M3=1,M1&amp;","&amp;$A3,"")</f>
        <v/>
      </c>
      <c r="N3" s="2" t="str">
        <f>if(fig!N3=1,N1&amp;","&amp;$A3,"")</f>
        <v/>
      </c>
      <c r="O3" s="2" t="str">
        <f>if(fig!O3=1,O1&amp;","&amp;$A3,"")</f>
        <v/>
      </c>
      <c r="P3" s="2" t="str">
        <f>if(fig!P3=1,P1&amp;","&amp;$A3,"")</f>
        <v/>
      </c>
      <c r="Q3" s="2" t="str">
        <f>if(fig!Q3=1,Q1&amp;","&amp;$A3,"")</f>
        <v/>
      </c>
      <c r="R3" s="2" t="str">
        <f>if(fig!R3=1,R1&amp;","&amp;$A3,"")</f>
        <v/>
      </c>
      <c r="S3" s="2" t="str">
        <f>if(fig!S3=1,S1&amp;","&amp;$A3,"")</f>
        <v/>
      </c>
      <c r="T3" s="2" t="str">
        <f>if(fig!T3=1,T1&amp;","&amp;$A3,"")</f>
        <v/>
      </c>
      <c r="U3" s="2" t="str">
        <f>if(fig!U3=1,U1&amp;","&amp;$A3,"")</f>
        <v/>
      </c>
      <c r="V3" s="2" t="str">
        <f>if(fig!V3=1,V1&amp;","&amp;$A3,"")</f>
        <v/>
      </c>
      <c r="W3" s="2" t="str">
        <f>if(fig!W3=1,W1&amp;","&amp;$A3,"")</f>
        <v/>
      </c>
      <c r="X3" s="2" t="str">
        <f>if(fig!X3=1,X1&amp;","&amp;$A3,"")</f>
        <v/>
      </c>
      <c r="Y3" s="2" t="str">
        <f>if(fig!Y3=1,Y1&amp;","&amp;$A3,"")</f>
        <v/>
      </c>
      <c r="Z3" s="2" t="str">
        <f>if(fig!Z3=1,Z1&amp;","&amp;$A3,"")</f>
        <v/>
      </c>
      <c r="AA3" s="2" t="str">
        <f>if(fig!AA3=1,AA1&amp;","&amp;$A3,"")</f>
        <v/>
      </c>
      <c r="AB3" s="2" t="str">
        <f>if(fig!AB3=1,AB1&amp;","&amp;$A3,"")</f>
        <v/>
      </c>
      <c r="AC3" s="2" t="str">
        <f>if(fig!AC3=1,AC1&amp;","&amp;$A3,"")</f>
        <v/>
      </c>
    </row>
    <row r="4">
      <c r="A4" s="1">
        <f t="shared" si="3"/>
        <v>23</v>
      </c>
      <c r="B4" s="2" t="str">
        <f>if(fig!B4=1,B1&amp;","&amp;$A4,"")</f>
        <v/>
      </c>
      <c r="C4" s="2" t="str">
        <f>if(fig!C4=1,C1&amp;","&amp;$A4,"")</f>
        <v/>
      </c>
      <c r="D4" s="2" t="str">
        <f>if(fig!D4=1,D1&amp;","&amp;$A4,"")</f>
        <v/>
      </c>
      <c r="E4" s="2" t="str">
        <f>if(fig!E4=1,E1&amp;","&amp;$A4,"")</f>
        <v/>
      </c>
      <c r="F4" s="2" t="str">
        <f>if(fig!F4=1,F1&amp;","&amp;$A4,"")</f>
        <v/>
      </c>
      <c r="G4" s="2" t="str">
        <f>if(fig!G4=1,G1&amp;","&amp;$A4,"")</f>
        <v/>
      </c>
      <c r="H4" s="2" t="str">
        <f>if(fig!H4=1,H1&amp;","&amp;$A4,"")</f>
        <v/>
      </c>
      <c r="I4" s="2" t="str">
        <f>if(fig!I4=1,I1&amp;","&amp;$A4,"")</f>
        <v/>
      </c>
      <c r="J4" s="2" t="str">
        <f>if(fig!J4=1,J1&amp;","&amp;$A4,"")</f>
        <v/>
      </c>
      <c r="K4" s="2" t="str">
        <f>if(fig!K4=1,K1&amp;","&amp;$A4,"")</f>
        <v/>
      </c>
      <c r="L4" s="2" t="str">
        <f>if(fig!L4=1,L1&amp;","&amp;$A4,"")</f>
        <v/>
      </c>
      <c r="M4" s="2" t="str">
        <f>if(fig!M4=1,M1&amp;","&amp;$A4,"")</f>
        <v/>
      </c>
      <c r="N4" s="2" t="str">
        <f>if(fig!N4=1,N1&amp;","&amp;$A4,"")</f>
        <v/>
      </c>
      <c r="O4" s="2" t="str">
        <f>if(fig!O4=1,O1&amp;","&amp;$A4,"")</f>
        <v/>
      </c>
      <c r="P4" s="2" t="str">
        <f>if(fig!P4=1,P1&amp;","&amp;$A4,"")</f>
        <v/>
      </c>
      <c r="Q4" s="2" t="str">
        <f>if(fig!Q4=1,Q1&amp;","&amp;$A4,"")</f>
        <v/>
      </c>
      <c r="R4" s="2" t="str">
        <f>if(fig!R4=1,R1&amp;","&amp;$A4,"")</f>
        <v/>
      </c>
      <c r="S4" s="2" t="str">
        <f>if(fig!S4=1,S1&amp;","&amp;$A4,"")</f>
        <v/>
      </c>
      <c r="T4" s="2" t="str">
        <f>if(fig!T4=1,T1&amp;","&amp;$A4,"")</f>
        <v/>
      </c>
      <c r="U4" s="2" t="str">
        <f>if(fig!U4=1,U1&amp;","&amp;$A4,"")</f>
        <v/>
      </c>
      <c r="V4" s="2" t="str">
        <f>if(fig!V4=1,V1&amp;","&amp;$A4,"")</f>
        <v/>
      </c>
      <c r="W4" s="2" t="str">
        <f>if(fig!W4=1,W1&amp;","&amp;$A4,"")</f>
        <v/>
      </c>
      <c r="X4" s="2" t="str">
        <f>if(fig!X4=1,X1&amp;","&amp;$A4,"")</f>
        <v/>
      </c>
      <c r="Y4" s="2" t="str">
        <f>if(fig!Y4=1,Y1&amp;","&amp;$A4,"")</f>
        <v/>
      </c>
      <c r="Z4" s="2" t="str">
        <f>if(fig!Z4=1,Z1&amp;","&amp;$A4,"")</f>
        <v/>
      </c>
      <c r="AA4" s="2" t="str">
        <f>if(fig!AA4=1,AA1&amp;","&amp;$A4,"")</f>
        <v/>
      </c>
      <c r="AB4" s="2" t="str">
        <f>if(fig!AB4=1,AB1&amp;","&amp;$A4,"")</f>
        <v/>
      </c>
      <c r="AC4" s="2" t="str">
        <f>if(fig!AC4=1,AC1&amp;","&amp;$A4,"")</f>
        <v/>
      </c>
    </row>
    <row r="5">
      <c r="A5" s="1">
        <f t="shared" si="3"/>
        <v>22</v>
      </c>
      <c r="B5" s="2" t="str">
        <f>if(fig!B5=1,B1&amp;","&amp;$A5,"")</f>
        <v/>
      </c>
      <c r="C5" s="2" t="str">
        <f>if(fig!C5=1,C1&amp;","&amp;$A5,"")</f>
        <v/>
      </c>
      <c r="D5" s="2" t="str">
        <f>if(fig!D5=1,D1&amp;","&amp;$A5,"")</f>
        <v/>
      </c>
      <c r="E5" s="2" t="str">
        <f>if(fig!E5=1,E1&amp;","&amp;$A5,"")</f>
        <v/>
      </c>
      <c r="F5" s="2" t="str">
        <f>if(fig!F5=1,F1&amp;","&amp;$A5,"")</f>
        <v/>
      </c>
      <c r="G5" s="2" t="str">
        <f>if(fig!G5=1,G1&amp;","&amp;$A5,"")</f>
        <v/>
      </c>
      <c r="H5" s="2" t="str">
        <f>if(fig!H5=1,H1&amp;","&amp;$A5,"")</f>
        <v/>
      </c>
      <c r="I5" s="2" t="str">
        <f>if(fig!I5=1,I1&amp;","&amp;$A5,"")</f>
        <v/>
      </c>
      <c r="J5" s="2" t="str">
        <f>if(fig!J5=1,J1&amp;","&amp;$A5,"")</f>
        <v/>
      </c>
      <c r="K5" s="2" t="str">
        <f>if(fig!K5=1,K1&amp;","&amp;$A5,"")</f>
        <v/>
      </c>
      <c r="L5" s="2" t="str">
        <f>if(fig!L5=1,L1&amp;","&amp;$A5,"")</f>
        <v/>
      </c>
      <c r="M5" s="2" t="str">
        <f>if(fig!M5=1,M1&amp;","&amp;$A5,"")</f>
        <v/>
      </c>
      <c r="N5" s="2" t="str">
        <f>if(fig!N5=1,N1&amp;","&amp;$A5,"")</f>
        <v/>
      </c>
      <c r="O5" s="2" t="str">
        <f>if(fig!O5=1,O1&amp;","&amp;$A5,"")</f>
        <v/>
      </c>
      <c r="P5" s="2" t="str">
        <f>if(fig!P5=1,P1&amp;","&amp;$A5,"")</f>
        <v/>
      </c>
      <c r="Q5" s="2" t="str">
        <f>if(fig!Q5=1,Q1&amp;","&amp;$A5,"")</f>
        <v/>
      </c>
      <c r="R5" s="2" t="str">
        <f>if(fig!R5=1,R1&amp;","&amp;$A5,"")</f>
        <v/>
      </c>
      <c r="S5" s="2" t="str">
        <f>if(fig!S5=1,S1&amp;","&amp;$A5,"")</f>
        <v/>
      </c>
      <c r="T5" s="2" t="str">
        <f>if(fig!T5=1,T1&amp;","&amp;$A5,"")</f>
        <v/>
      </c>
      <c r="U5" s="2" t="str">
        <f>if(fig!U5=1,U1&amp;","&amp;$A5,"")</f>
        <v/>
      </c>
      <c r="V5" s="2" t="str">
        <f>if(fig!V5=1,V1&amp;","&amp;$A5,"")</f>
        <v/>
      </c>
      <c r="W5" s="2" t="str">
        <f>if(fig!W5=1,W1&amp;","&amp;$A5,"")</f>
        <v/>
      </c>
      <c r="X5" s="2" t="str">
        <f>if(fig!X5=1,X1&amp;","&amp;$A5,"")</f>
        <v/>
      </c>
      <c r="Y5" s="2" t="str">
        <f>if(fig!Y5=1,Y1&amp;","&amp;$A5,"")</f>
        <v/>
      </c>
      <c r="Z5" s="2" t="str">
        <f>if(fig!Z5=1,Z1&amp;","&amp;$A5,"")</f>
        <v/>
      </c>
      <c r="AA5" s="2" t="str">
        <f>if(fig!AA5=1,AA1&amp;","&amp;$A5,"")</f>
        <v/>
      </c>
      <c r="AB5" s="2" t="str">
        <f>if(fig!AB5=1,AB1&amp;","&amp;$A5,"")</f>
        <v/>
      </c>
      <c r="AC5" s="2" t="str">
        <f>if(fig!AC5=1,AC1&amp;","&amp;$A5,"")</f>
        <v/>
      </c>
    </row>
    <row r="6">
      <c r="A6" s="1">
        <f t="shared" si="3"/>
        <v>21</v>
      </c>
      <c r="B6" s="2" t="str">
        <f>if(fig!B6=1,B1&amp;","&amp;$A6,"")</f>
        <v/>
      </c>
      <c r="C6" s="2" t="str">
        <f>if(fig!C6=1,C1&amp;","&amp;$A6,"")</f>
        <v/>
      </c>
      <c r="D6" s="2" t="str">
        <f>if(fig!D6=1,D1&amp;","&amp;$A6,"")</f>
        <v/>
      </c>
      <c r="E6" s="2" t="str">
        <f>if(fig!E6=1,E1&amp;","&amp;$A6,"")</f>
        <v/>
      </c>
      <c r="F6" s="2" t="str">
        <f>if(fig!F6=1,F1&amp;","&amp;$A6,"")</f>
        <v/>
      </c>
      <c r="G6" s="2" t="str">
        <f>if(fig!G6=1,G1&amp;","&amp;$A6,"")</f>
        <v/>
      </c>
      <c r="H6" s="2" t="str">
        <f>if(fig!H6=1,H1&amp;","&amp;$A6,"")</f>
        <v/>
      </c>
      <c r="I6" s="2" t="str">
        <f>if(fig!I6=1,I1&amp;","&amp;$A6,"")</f>
        <v/>
      </c>
      <c r="J6" s="2" t="str">
        <f>if(fig!J6=1,J1&amp;","&amp;$A6,"")</f>
        <v/>
      </c>
      <c r="K6" s="2" t="str">
        <f>if(fig!K6=1,K1&amp;","&amp;$A6,"")</f>
        <v/>
      </c>
      <c r="L6" s="2" t="str">
        <f>if(fig!L6=1,L1&amp;","&amp;$A6,"")</f>
        <v/>
      </c>
      <c r="M6" s="2" t="str">
        <f>if(fig!M6=1,M1&amp;","&amp;$A6,"")</f>
        <v/>
      </c>
      <c r="N6" s="2" t="str">
        <f>if(fig!N6=1,N1&amp;","&amp;$A6,"")</f>
        <v/>
      </c>
      <c r="O6" s="2" t="str">
        <f>if(fig!O6=1,O1&amp;","&amp;$A6,"")</f>
        <v/>
      </c>
      <c r="P6" s="2" t="str">
        <f>if(fig!P6=1,P1&amp;","&amp;$A6,"")</f>
        <v/>
      </c>
      <c r="Q6" s="2" t="str">
        <f>if(fig!Q6=1,Q1&amp;","&amp;$A6,"")</f>
        <v/>
      </c>
      <c r="R6" s="2" t="str">
        <f>if(fig!R6=1,R1&amp;","&amp;$A6,"")</f>
        <v/>
      </c>
      <c r="S6" s="2" t="str">
        <f>if(fig!S6=1,S1&amp;","&amp;$A6,"")</f>
        <v/>
      </c>
      <c r="T6" s="2" t="str">
        <f>if(fig!T6=1,T1&amp;","&amp;$A6,"")</f>
        <v/>
      </c>
      <c r="U6" s="2" t="str">
        <f>if(fig!U6=1,U1&amp;","&amp;$A6,"")</f>
        <v/>
      </c>
      <c r="V6" s="2" t="str">
        <f>if(fig!V6=1,V1&amp;","&amp;$A6,"")</f>
        <v/>
      </c>
      <c r="W6" s="2" t="str">
        <f>if(fig!W6=1,W1&amp;","&amp;$A6,"")</f>
        <v/>
      </c>
      <c r="X6" s="2" t="str">
        <f>if(fig!X6=1,X1&amp;","&amp;$A6,"")</f>
        <v/>
      </c>
      <c r="Y6" s="2" t="str">
        <f>if(fig!Y6=1,Y1&amp;","&amp;$A6,"")</f>
        <v/>
      </c>
      <c r="Z6" s="2" t="str">
        <f>if(fig!Z6=1,Z1&amp;","&amp;$A6,"")</f>
        <v/>
      </c>
      <c r="AA6" s="2" t="str">
        <f>if(fig!AA6=1,AA1&amp;","&amp;$A6,"")</f>
        <v/>
      </c>
      <c r="AB6" s="2" t="str">
        <f>if(fig!AB6=1,AB1&amp;","&amp;$A6,"")</f>
        <v/>
      </c>
      <c r="AC6" s="2" t="str">
        <f>if(fig!AC6=1,AC1&amp;","&amp;$A6,"")</f>
        <v/>
      </c>
    </row>
    <row r="7">
      <c r="A7" s="1">
        <f t="shared" si="3"/>
        <v>20</v>
      </c>
      <c r="B7" s="2" t="str">
        <f>if(fig!B7=1,B1&amp;","&amp;$A7,"")</f>
        <v/>
      </c>
      <c r="C7" s="2" t="str">
        <f>if(fig!C7=1,C1&amp;","&amp;$A7,"")</f>
        <v/>
      </c>
      <c r="D7" s="2" t="str">
        <f>if(fig!D7=1,D1&amp;","&amp;$A7,"")</f>
        <v/>
      </c>
      <c r="E7" s="2" t="str">
        <f>if(fig!E7=1,E1&amp;","&amp;$A7,"")</f>
        <v/>
      </c>
      <c r="F7" s="2" t="str">
        <f>if(fig!F7=1,F1&amp;","&amp;$A7,"")</f>
        <v/>
      </c>
      <c r="G7" s="2" t="str">
        <f>if(fig!G7=1,G1&amp;","&amp;$A7,"")</f>
        <v/>
      </c>
      <c r="H7" s="2" t="str">
        <f>if(fig!H7=1,H1&amp;","&amp;$A7,"")</f>
        <v/>
      </c>
      <c r="I7" s="2" t="str">
        <f>if(fig!I7=1,I1&amp;","&amp;$A7,"")</f>
        <v/>
      </c>
      <c r="J7" s="2" t="str">
        <f>if(fig!J7=1,J1&amp;","&amp;$A7,"")</f>
        <v/>
      </c>
      <c r="K7" s="2" t="str">
        <f>if(fig!K7=1,K1&amp;","&amp;$A7,"")</f>
        <v/>
      </c>
      <c r="L7" s="2" t="str">
        <f>if(fig!L7=1,L1&amp;","&amp;$A7,"")</f>
        <v/>
      </c>
      <c r="M7" s="2" t="str">
        <f>if(fig!M7=1,M1&amp;","&amp;$A7,"")</f>
        <v/>
      </c>
      <c r="N7" s="2" t="str">
        <f>if(fig!N7=1,N1&amp;","&amp;$A7,"")</f>
        <v/>
      </c>
      <c r="O7" s="2" t="str">
        <f>if(fig!O7=1,O1&amp;","&amp;$A7,"")</f>
        <v/>
      </c>
      <c r="P7" s="2" t="str">
        <f>if(fig!P7=1,P1&amp;","&amp;$A7,"")</f>
        <v/>
      </c>
      <c r="Q7" s="2" t="str">
        <f>if(fig!Q7=1,Q1&amp;","&amp;$A7,"")</f>
        <v/>
      </c>
      <c r="R7" s="2" t="str">
        <f>if(fig!R7=1,R1&amp;","&amp;$A7,"")</f>
        <v/>
      </c>
      <c r="S7" s="2" t="str">
        <f>if(fig!S7=1,S1&amp;","&amp;$A7,"")</f>
        <v/>
      </c>
      <c r="T7" s="2" t="str">
        <f>if(fig!T7=1,T1&amp;","&amp;$A7,"")</f>
        <v/>
      </c>
      <c r="U7" s="2" t="str">
        <f>if(fig!U7=1,U1&amp;","&amp;$A7,"")</f>
        <v/>
      </c>
      <c r="V7" s="2" t="str">
        <f>if(fig!V7=1,V1&amp;","&amp;$A7,"")</f>
        <v/>
      </c>
      <c r="W7" s="2" t="str">
        <f>if(fig!W7=1,W1&amp;","&amp;$A7,"")</f>
        <v/>
      </c>
      <c r="X7" s="2" t="str">
        <f>if(fig!X7=1,X1&amp;","&amp;$A7,"")</f>
        <v/>
      </c>
      <c r="Y7" s="2" t="str">
        <f>if(fig!Y7=1,Y1&amp;","&amp;$A7,"")</f>
        <v/>
      </c>
      <c r="Z7" s="2" t="str">
        <f>if(fig!Z7=1,Z1&amp;","&amp;$A7,"")</f>
        <v/>
      </c>
      <c r="AA7" s="2" t="str">
        <f>if(fig!AA7=1,AA1&amp;","&amp;$A7,"")</f>
        <v/>
      </c>
      <c r="AB7" s="2" t="str">
        <f>if(fig!AB7=1,AB1&amp;","&amp;$A7,"")</f>
        <v/>
      </c>
      <c r="AC7" s="2" t="str">
        <f>if(fig!AC7=1,AC1&amp;","&amp;$A7,"")</f>
        <v/>
      </c>
    </row>
    <row r="8">
      <c r="A8" s="1">
        <f t="shared" si="3"/>
        <v>19</v>
      </c>
      <c r="B8" s="2" t="str">
        <f>if(fig!B8=1,B1&amp;","&amp;$A8,"")</f>
        <v/>
      </c>
      <c r="C8" s="2" t="str">
        <f>if(fig!C8=1,C1&amp;","&amp;$A8,"")</f>
        <v/>
      </c>
      <c r="D8" s="2" t="str">
        <f>if(fig!D8=1,D1&amp;","&amp;$A8,"")</f>
        <v/>
      </c>
      <c r="E8" s="2" t="str">
        <f>if(fig!E8=1,E1&amp;","&amp;$A8,"")</f>
        <v/>
      </c>
      <c r="F8" s="2" t="str">
        <f>if(fig!F8=1,F1&amp;","&amp;$A8,"")</f>
        <v/>
      </c>
      <c r="G8" s="2" t="str">
        <f>if(fig!G8=1,G1&amp;","&amp;$A8,"")</f>
        <v/>
      </c>
      <c r="H8" s="2" t="str">
        <f>if(fig!H8=1,H1&amp;","&amp;$A8,"")</f>
        <v/>
      </c>
      <c r="I8" s="2" t="str">
        <f>if(fig!I8=1,I1&amp;","&amp;$A8,"")</f>
        <v/>
      </c>
      <c r="J8" s="2" t="str">
        <f>if(fig!J8=1,J1&amp;","&amp;$A8,"")</f>
        <v/>
      </c>
      <c r="K8" s="2" t="str">
        <f>if(fig!K8=1,K1&amp;","&amp;$A8,"")</f>
        <v/>
      </c>
      <c r="L8" s="2" t="str">
        <f>if(fig!L8=1,L1&amp;","&amp;$A8,"")</f>
        <v/>
      </c>
      <c r="M8" s="2" t="str">
        <f>if(fig!M8=1,M1&amp;","&amp;$A8,"")</f>
        <v/>
      </c>
      <c r="N8" s="2" t="str">
        <f>if(fig!N8=1,N1&amp;","&amp;$A8,"")</f>
        <v/>
      </c>
      <c r="O8" s="2" t="str">
        <f>if(fig!O8=1,O1&amp;","&amp;$A8,"")</f>
        <v/>
      </c>
      <c r="P8" s="2" t="str">
        <f>if(fig!P8=1,P1&amp;","&amp;$A8,"")</f>
        <v/>
      </c>
      <c r="Q8" s="2" t="str">
        <f>if(fig!Q8=1,Q1&amp;","&amp;$A8,"")</f>
        <v/>
      </c>
      <c r="R8" s="2" t="str">
        <f>if(fig!R8=1,R1&amp;","&amp;$A8,"")</f>
        <v/>
      </c>
      <c r="S8" s="2" t="str">
        <f>if(fig!S8=1,S1&amp;","&amp;$A8,"")</f>
        <v/>
      </c>
      <c r="T8" s="2" t="str">
        <f>if(fig!T8=1,T1&amp;","&amp;$A8,"")</f>
        <v/>
      </c>
      <c r="U8" s="2" t="str">
        <f>if(fig!U8=1,U1&amp;","&amp;$A8,"")</f>
        <v/>
      </c>
      <c r="V8" s="2" t="str">
        <f>if(fig!V8=1,V1&amp;","&amp;$A8,"")</f>
        <v/>
      </c>
      <c r="W8" s="2" t="str">
        <f>if(fig!W8=1,W1&amp;","&amp;$A8,"")</f>
        <v/>
      </c>
      <c r="X8" s="2" t="str">
        <f>if(fig!X8=1,X1&amp;","&amp;$A8,"")</f>
        <v/>
      </c>
      <c r="Y8" s="2" t="str">
        <f>if(fig!Y8=1,Y1&amp;","&amp;$A8,"")</f>
        <v/>
      </c>
      <c r="Z8" s="2" t="str">
        <f>if(fig!Z8=1,Z1&amp;","&amp;$A8,"")</f>
        <v/>
      </c>
      <c r="AA8" s="2" t="str">
        <f>if(fig!AA8=1,AA1&amp;","&amp;$A8,"")</f>
        <v/>
      </c>
      <c r="AB8" s="2" t="str">
        <f>if(fig!AB8=1,AB1&amp;","&amp;$A8,"")</f>
        <v/>
      </c>
      <c r="AC8" s="2" t="str">
        <f>if(fig!AC8=1,AC1&amp;","&amp;$A8,"")</f>
        <v/>
      </c>
    </row>
    <row r="9">
      <c r="A9" s="1">
        <f t="shared" si="3"/>
        <v>18</v>
      </c>
      <c r="B9" s="2" t="str">
        <f>if(fig!B9=1,B1&amp;","&amp;$A9,"")</f>
        <v/>
      </c>
      <c r="C9" s="2" t="str">
        <f>if(fig!C9=1,C1&amp;","&amp;$A9,"")</f>
        <v/>
      </c>
      <c r="D9" s="2" t="str">
        <f>if(fig!D9=1,D1&amp;","&amp;$A9,"")</f>
        <v/>
      </c>
      <c r="E9" s="2" t="str">
        <f>if(fig!E9=1,E1&amp;","&amp;$A9,"")</f>
        <v/>
      </c>
      <c r="F9" s="2" t="str">
        <f>if(fig!F9=1,F1&amp;","&amp;$A9,"")</f>
        <v/>
      </c>
      <c r="G9" s="2" t="str">
        <f>if(fig!G9=1,G1&amp;","&amp;$A9,"")</f>
        <v/>
      </c>
      <c r="H9" s="2" t="str">
        <f>if(fig!H9=1,H1&amp;","&amp;$A9,"")</f>
        <v/>
      </c>
      <c r="I9" s="2" t="str">
        <f>if(fig!I9=1,I1&amp;","&amp;$A9,"")</f>
        <v/>
      </c>
      <c r="J9" s="2" t="str">
        <f>if(fig!J9=1,J1&amp;","&amp;$A9,"")</f>
        <v/>
      </c>
      <c r="K9" s="2" t="str">
        <f>if(fig!K9=1,K1&amp;","&amp;$A9,"")</f>
        <v/>
      </c>
      <c r="L9" s="2" t="str">
        <f>if(fig!L9=1,L1&amp;","&amp;$A9,"")</f>
        <v/>
      </c>
      <c r="M9" s="2" t="str">
        <f>if(fig!M9=1,M1&amp;","&amp;$A9,"")</f>
        <v/>
      </c>
      <c r="N9" s="2" t="str">
        <f>if(fig!N9=1,N1&amp;","&amp;$A9,"")</f>
        <v/>
      </c>
      <c r="O9" s="2" t="str">
        <f>if(fig!O9=1,O1&amp;","&amp;$A9,"")</f>
        <v/>
      </c>
      <c r="P9" s="2" t="str">
        <f>if(fig!P9=1,P1&amp;","&amp;$A9,"")</f>
        <v/>
      </c>
      <c r="Q9" s="2" t="str">
        <f>if(fig!Q9=1,Q1&amp;","&amp;$A9,"")</f>
        <v/>
      </c>
      <c r="R9" s="2" t="str">
        <f>if(fig!R9=1,R1&amp;","&amp;$A9,"")</f>
        <v/>
      </c>
      <c r="S9" s="2" t="str">
        <f>if(fig!S9=1,S1&amp;","&amp;$A9,"")</f>
        <v/>
      </c>
      <c r="T9" s="2" t="str">
        <f>if(fig!T9=1,T1&amp;","&amp;$A9,"")</f>
        <v/>
      </c>
      <c r="U9" s="2" t="str">
        <f>if(fig!U9=1,U1&amp;","&amp;$A9,"")</f>
        <v/>
      </c>
      <c r="V9" s="2" t="str">
        <f>if(fig!V9=1,V1&amp;","&amp;$A9,"")</f>
        <v/>
      </c>
      <c r="W9" s="2" t="str">
        <f>if(fig!W9=1,W1&amp;","&amp;$A9,"")</f>
        <v/>
      </c>
      <c r="X9" s="2" t="str">
        <f>if(fig!X9=1,X1&amp;","&amp;$A9,"")</f>
        <v/>
      </c>
      <c r="Y9" s="2" t="str">
        <f>if(fig!Y9=1,Y1&amp;","&amp;$A9,"")</f>
        <v/>
      </c>
      <c r="Z9" s="2" t="str">
        <f>if(fig!Z9=1,Z1&amp;","&amp;$A9,"")</f>
        <v/>
      </c>
      <c r="AA9" s="2" t="str">
        <f>if(fig!AA9=1,AA1&amp;","&amp;$A9,"")</f>
        <v/>
      </c>
      <c r="AB9" s="2" t="str">
        <f>if(fig!AB9=1,AB1&amp;","&amp;$A9,"")</f>
        <v/>
      </c>
      <c r="AC9" s="2" t="str">
        <f>if(fig!AC9=1,AC1&amp;","&amp;$A9,"")</f>
        <v/>
      </c>
    </row>
    <row r="10">
      <c r="A10" s="1">
        <f t="shared" si="3"/>
        <v>17</v>
      </c>
      <c r="B10" s="2" t="str">
        <f>if(fig!B10=1,B1&amp;","&amp;$A10,"")</f>
        <v/>
      </c>
      <c r="C10" s="2" t="str">
        <f>if(fig!C10=1,C1&amp;","&amp;$A10,"")</f>
        <v/>
      </c>
      <c r="D10" s="2" t="str">
        <f>if(fig!D10=1,D1&amp;","&amp;$A10,"")</f>
        <v/>
      </c>
      <c r="E10" s="2" t="str">
        <f>if(fig!E10=1,E1&amp;","&amp;$A10,"")</f>
        <v/>
      </c>
      <c r="F10" s="2" t="str">
        <f>if(fig!F10=1,F1&amp;","&amp;$A10,"")</f>
        <v/>
      </c>
      <c r="G10" s="2" t="str">
        <f>if(fig!G10=1,G1&amp;","&amp;$A10,"")</f>
        <v/>
      </c>
      <c r="H10" s="2" t="str">
        <f>if(fig!H10=1,H1&amp;","&amp;$A10,"")</f>
        <v/>
      </c>
      <c r="I10" s="2" t="str">
        <f>if(fig!I10=1,I1&amp;","&amp;$A10,"")</f>
        <v/>
      </c>
      <c r="J10" s="2" t="str">
        <f>if(fig!J10=1,J1&amp;","&amp;$A10,"")</f>
        <v/>
      </c>
      <c r="K10" s="2" t="str">
        <f>if(fig!K10=1,K1&amp;","&amp;$A10,"")</f>
        <v/>
      </c>
      <c r="L10" s="2" t="str">
        <f>if(fig!L10=1,L1&amp;","&amp;$A10,"")</f>
        <v/>
      </c>
      <c r="M10" s="2" t="str">
        <f>if(fig!M10=1,M1&amp;","&amp;$A10,"")</f>
        <v/>
      </c>
      <c r="N10" s="2" t="str">
        <f>if(fig!N10=1,N1&amp;","&amp;$A10,"")</f>
        <v/>
      </c>
      <c r="O10" s="2" t="str">
        <f>if(fig!O10=1,O1&amp;","&amp;$A10,"")</f>
        <v/>
      </c>
      <c r="P10" s="2" t="str">
        <f>if(fig!P10=1,P1&amp;","&amp;$A10,"")</f>
        <v>0,17</v>
      </c>
      <c r="Q10" s="2" t="str">
        <f>if(fig!Q10=1,Q1&amp;","&amp;$A10,"")</f>
        <v/>
      </c>
      <c r="R10" s="2" t="str">
        <f>if(fig!R10=1,R1&amp;","&amp;$A10,"")</f>
        <v/>
      </c>
      <c r="S10" s="2" t="str">
        <f>if(fig!S10=1,S1&amp;","&amp;$A10,"")</f>
        <v/>
      </c>
      <c r="T10" s="2" t="str">
        <f>if(fig!T10=1,T1&amp;","&amp;$A10,"")</f>
        <v/>
      </c>
      <c r="U10" s="2" t="str">
        <f>if(fig!U10=1,U1&amp;","&amp;$A10,"")</f>
        <v/>
      </c>
      <c r="V10" s="2" t="str">
        <f>if(fig!V10=1,V1&amp;","&amp;$A10,"")</f>
        <v/>
      </c>
      <c r="W10" s="2" t="str">
        <f>if(fig!W10=1,W1&amp;","&amp;$A10,"")</f>
        <v/>
      </c>
      <c r="X10" s="2" t="str">
        <f>if(fig!X10=1,X1&amp;","&amp;$A10,"")</f>
        <v/>
      </c>
      <c r="Y10" s="2" t="str">
        <f>if(fig!Y10=1,Y1&amp;","&amp;$A10,"")</f>
        <v/>
      </c>
      <c r="Z10" s="2" t="str">
        <f>if(fig!Z10=1,Z1&amp;","&amp;$A10,"")</f>
        <v/>
      </c>
      <c r="AA10" s="2" t="str">
        <f>if(fig!AA10=1,AA1&amp;","&amp;$A10,"")</f>
        <v/>
      </c>
      <c r="AB10" s="2" t="str">
        <f>if(fig!AB10=1,AB1&amp;","&amp;$A10,"")</f>
        <v/>
      </c>
      <c r="AC10" s="2" t="str">
        <f>if(fig!AC10=1,AC1&amp;","&amp;$A10,"")</f>
        <v/>
      </c>
    </row>
    <row r="11">
      <c r="A11" s="1">
        <f t="shared" si="3"/>
        <v>16</v>
      </c>
      <c r="B11" s="2" t="str">
        <f>if(fig!B11=1,B1&amp;","&amp;$A11,"")</f>
        <v/>
      </c>
      <c r="C11" s="2" t="str">
        <f>if(fig!C11=1,C1&amp;","&amp;$A11,"")</f>
        <v/>
      </c>
      <c r="D11" s="2" t="str">
        <f>if(fig!D11=1,D1&amp;","&amp;$A11,"")</f>
        <v/>
      </c>
      <c r="E11" s="2" t="str">
        <f>if(fig!E11=1,E1&amp;","&amp;$A11,"")</f>
        <v/>
      </c>
      <c r="F11" s="2" t="str">
        <f>if(fig!F11=1,F1&amp;","&amp;$A11,"")</f>
        <v/>
      </c>
      <c r="G11" s="2" t="str">
        <f>if(fig!G11=1,G1&amp;","&amp;$A11,"")</f>
        <v/>
      </c>
      <c r="H11" s="2" t="str">
        <f>if(fig!H11=1,H1&amp;","&amp;$A11,"")</f>
        <v/>
      </c>
      <c r="I11" s="2" t="str">
        <f>if(fig!I11=1,I1&amp;","&amp;$A11,"")</f>
        <v/>
      </c>
      <c r="J11" s="2" t="str">
        <f>if(fig!J11=1,J1&amp;","&amp;$A11,"")</f>
        <v/>
      </c>
      <c r="K11" s="2" t="str">
        <f>if(fig!K11=1,K1&amp;","&amp;$A11,"")</f>
        <v/>
      </c>
      <c r="L11" s="2" t="str">
        <f>if(fig!L11=1,L1&amp;","&amp;$A11,"")</f>
        <v/>
      </c>
      <c r="M11" s="2" t="str">
        <f>if(fig!M11=1,M1&amp;","&amp;$A11,"")</f>
        <v/>
      </c>
      <c r="N11" s="2" t="str">
        <f>if(fig!N11=1,N1&amp;","&amp;$A11,"")</f>
        <v/>
      </c>
      <c r="O11" s="2" t="str">
        <f>if(fig!O11=1,O1&amp;","&amp;$A11,"")</f>
        <v>-1,16</v>
      </c>
      <c r="P11" s="2" t="str">
        <f>if(fig!P11=1,P1&amp;","&amp;$A11,"")</f>
        <v>0,16</v>
      </c>
      <c r="Q11" s="2" t="str">
        <f>if(fig!Q11=1,Q1&amp;","&amp;$A11,"")</f>
        <v>1,16</v>
      </c>
      <c r="R11" s="2" t="str">
        <f>if(fig!R11=1,R1&amp;","&amp;$A11,"")</f>
        <v/>
      </c>
      <c r="S11" s="2" t="str">
        <f>if(fig!S11=1,S1&amp;","&amp;$A11,"")</f>
        <v/>
      </c>
      <c r="T11" s="2" t="str">
        <f>if(fig!T11=1,T1&amp;","&amp;$A11,"")</f>
        <v/>
      </c>
      <c r="U11" s="2" t="str">
        <f>if(fig!U11=1,U1&amp;","&amp;$A11,"")</f>
        <v/>
      </c>
      <c r="V11" s="2" t="str">
        <f>if(fig!V11=1,V1&amp;","&amp;$A11,"")</f>
        <v/>
      </c>
      <c r="W11" s="2" t="str">
        <f>if(fig!W11=1,W1&amp;","&amp;$A11,"")</f>
        <v/>
      </c>
      <c r="X11" s="2" t="str">
        <f>if(fig!X11=1,X1&amp;","&amp;$A11,"")</f>
        <v/>
      </c>
      <c r="Y11" s="2" t="str">
        <f>if(fig!Y11=1,Y1&amp;","&amp;$A11,"")</f>
        <v/>
      </c>
      <c r="Z11" s="2" t="str">
        <f>if(fig!Z11=1,Z1&amp;","&amp;$A11,"")</f>
        <v/>
      </c>
      <c r="AA11" s="2" t="str">
        <f>if(fig!AA11=1,AA1&amp;","&amp;$A11,"")</f>
        <v/>
      </c>
      <c r="AB11" s="2" t="str">
        <f>if(fig!AB11=1,AB1&amp;","&amp;$A11,"")</f>
        <v/>
      </c>
      <c r="AC11" s="2" t="str">
        <f>if(fig!AC11=1,AC1&amp;","&amp;$A11,"")</f>
        <v/>
      </c>
    </row>
    <row r="12">
      <c r="A12" s="1">
        <f t="shared" si="3"/>
        <v>15</v>
      </c>
      <c r="B12" s="2" t="str">
        <f>if(fig!B12=1,B1&amp;","&amp;$A12,"")</f>
        <v/>
      </c>
      <c r="C12" s="2" t="str">
        <f>if(fig!C12=1,C1&amp;","&amp;$A12,"")</f>
        <v/>
      </c>
      <c r="D12" s="2" t="str">
        <f>if(fig!D12=1,D1&amp;","&amp;$A12,"")</f>
        <v/>
      </c>
      <c r="E12" s="2" t="str">
        <f>if(fig!E12=1,E1&amp;","&amp;$A12,"")</f>
        <v/>
      </c>
      <c r="F12" s="2" t="str">
        <f>if(fig!F12=1,F1&amp;","&amp;$A12,"")</f>
        <v/>
      </c>
      <c r="G12" s="2" t="str">
        <f>if(fig!G12=1,G1&amp;","&amp;$A12,"")</f>
        <v/>
      </c>
      <c r="H12" s="2" t="str">
        <f>if(fig!H12=1,H1&amp;","&amp;$A12,"")</f>
        <v/>
      </c>
      <c r="I12" s="2" t="str">
        <f>if(fig!I12=1,I1&amp;","&amp;$A12,"")</f>
        <v/>
      </c>
      <c r="J12" s="2" t="str">
        <f>if(fig!J12=1,J1&amp;","&amp;$A12,"")</f>
        <v/>
      </c>
      <c r="K12" s="2" t="str">
        <f>if(fig!K12=1,K1&amp;","&amp;$A12,"")</f>
        <v/>
      </c>
      <c r="L12" s="2" t="str">
        <f>if(fig!L12=1,L1&amp;","&amp;$A12,"")</f>
        <v/>
      </c>
      <c r="M12" s="2" t="str">
        <f>if(fig!M12=1,M1&amp;","&amp;$A12,"")</f>
        <v/>
      </c>
      <c r="N12" s="2" t="str">
        <f>if(fig!N12=1,N1&amp;","&amp;$A12,"")</f>
        <v/>
      </c>
      <c r="O12" s="2" t="str">
        <f>if(fig!O12=1,O1&amp;","&amp;$A12,"")</f>
        <v>-1,15</v>
      </c>
      <c r="P12" s="2" t="str">
        <f>if(fig!P12=1,P1&amp;","&amp;$A12,"")</f>
        <v>0,15</v>
      </c>
      <c r="Q12" s="2" t="str">
        <f>if(fig!Q12=1,Q1&amp;","&amp;$A12,"")</f>
        <v>1,15</v>
      </c>
      <c r="R12" s="2" t="str">
        <f>if(fig!R12=1,R1&amp;","&amp;$A12,"")</f>
        <v/>
      </c>
      <c r="S12" s="2" t="str">
        <f>if(fig!S12=1,S1&amp;","&amp;$A12,"")</f>
        <v/>
      </c>
      <c r="T12" s="2" t="str">
        <f>if(fig!T12=1,T1&amp;","&amp;$A12,"")</f>
        <v/>
      </c>
      <c r="U12" s="2" t="str">
        <f>if(fig!U12=1,U1&amp;","&amp;$A12,"")</f>
        <v/>
      </c>
      <c r="V12" s="2" t="str">
        <f>if(fig!V12=1,V1&amp;","&amp;$A12,"")</f>
        <v/>
      </c>
      <c r="W12" s="2" t="str">
        <f>if(fig!W12=1,W1&amp;","&amp;$A12,"")</f>
        <v/>
      </c>
      <c r="X12" s="2" t="str">
        <f>if(fig!X12=1,X1&amp;","&amp;$A12,"")</f>
        <v/>
      </c>
      <c r="Y12" s="2" t="str">
        <f>if(fig!Y12=1,Y1&amp;","&amp;$A12,"")</f>
        <v/>
      </c>
      <c r="Z12" s="2" t="str">
        <f>if(fig!Z12=1,Z1&amp;","&amp;$A12,"")</f>
        <v/>
      </c>
      <c r="AA12" s="2" t="str">
        <f>if(fig!AA12=1,AA1&amp;","&amp;$A12,"")</f>
        <v/>
      </c>
      <c r="AB12" s="2" t="str">
        <f>if(fig!AB12=1,AB1&amp;","&amp;$A12,"")</f>
        <v/>
      </c>
      <c r="AC12" s="2" t="str">
        <f>if(fig!AC12=1,AC1&amp;","&amp;$A12,"")</f>
        <v/>
      </c>
    </row>
    <row r="13">
      <c r="A13" s="1">
        <f t="shared" si="3"/>
        <v>14</v>
      </c>
      <c r="B13" s="2" t="str">
        <f>if(fig!B13=1,B1&amp;","&amp;$A13,"")</f>
        <v/>
      </c>
      <c r="C13" s="2" t="str">
        <f>if(fig!C13=1,C1&amp;","&amp;$A13,"")</f>
        <v/>
      </c>
      <c r="D13" s="2" t="str">
        <f>if(fig!D13=1,D1&amp;","&amp;$A13,"")</f>
        <v/>
      </c>
      <c r="E13" s="2" t="str">
        <f>if(fig!E13=1,E1&amp;","&amp;$A13,"")</f>
        <v/>
      </c>
      <c r="F13" s="2" t="str">
        <f>if(fig!F13=1,F1&amp;","&amp;$A13,"")</f>
        <v/>
      </c>
      <c r="G13" s="2" t="str">
        <f>if(fig!G13=1,G1&amp;","&amp;$A13,"")</f>
        <v/>
      </c>
      <c r="H13" s="2" t="str">
        <f>if(fig!H13=1,H1&amp;","&amp;$A13,"")</f>
        <v/>
      </c>
      <c r="I13" s="2" t="str">
        <f>if(fig!I13=1,I1&amp;","&amp;$A13,"")</f>
        <v/>
      </c>
      <c r="J13" s="2" t="str">
        <f>if(fig!J13=1,J1&amp;","&amp;$A13,"")</f>
        <v/>
      </c>
      <c r="K13" s="2" t="str">
        <f>if(fig!K13=1,K1&amp;","&amp;$A13,"")</f>
        <v/>
      </c>
      <c r="L13" s="2" t="str">
        <f>if(fig!L13=1,L1&amp;","&amp;$A13,"")</f>
        <v/>
      </c>
      <c r="M13" s="2" t="str">
        <f>if(fig!M13=1,M1&amp;","&amp;$A13,"")</f>
        <v/>
      </c>
      <c r="N13" s="2" t="str">
        <f>if(fig!N13=1,N1&amp;","&amp;$A13,"")</f>
        <v>-2,14</v>
      </c>
      <c r="O13" s="2" t="str">
        <f>if(fig!O13=1,O1&amp;","&amp;$A13,"")</f>
        <v>-1,14</v>
      </c>
      <c r="P13" s="2" t="str">
        <f>if(fig!P13=1,P1&amp;","&amp;$A13,"")</f>
        <v>0,14</v>
      </c>
      <c r="Q13" s="2" t="str">
        <f>if(fig!Q13=1,Q1&amp;","&amp;$A13,"")</f>
        <v>1,14</v>
      </c>
      <c r="R13" s="2" t="str">
        <f>if(fig!R13=1,R1&amp;","&amp;$A13,"")</f>
        <v>2,14</v>
      </c>
      <c r="S13" s="2" t="str">
        <f>if(fig!S13=1,S1&amp;","&amp;$A13,"")</f>
        <v/>
      </c>
      <c r="T13" s="2" t="str">
        <f>if(fig!T13=1,T1&amp;","&amp;$A13,"")</f>
        <v/>
      </c>
      <c r="U13" s="2" t="str">
        <f>if(fig!U13=1,U1&amp;","&amp;$A13,"")</f>
        <v/>
      </c>
      <c r="V13" s="2" t="str">
        <f>if(fig!V13=1,V1&amp;","&amp;$A13,"")</f>
        <v/>
      </c>
      <c r="W13" s="2" t="str">
        <f>if(fig!W13=1,W1&amp;","&amp;$A13,"")</f>
        <v/>
      </c>
      <c r="X13" s="2" t="str">
        <f>if(fig!X13=1,X1&amp;","&amp;$A13,"")</f>
        <v/>
      </c>
      <c r="Y13" s="2" t="str">
        <f>if(fig!Y13=1,Y1&amp;","&amp;$A13,"")</f>
        <v/>
      </c>
      <c r="Z13" s="2" t="str">
        <f>if(fig!Z13=1,Z1&amp;","&amp;$A13,"")</f>
        <v/>
      </c>
      <c r="AA13" s="2" t="str">
        <f>if(fig!AA13=1,AA1&amp;","&amp;$A13,"")</f>
        <v/>
      </c>
      <c r="AB13" s="2" t="str">
        <f>if(fig!AB13=1,AB1&amp;","&amp;$A13,"")</f>
        <v/>
      </c>
      <c r="AC13" s="2" t="str">
        <f>if(fig!AC13=1,AC1&amp;","&amp;$A13,"")</f>
        <v/>
      </c>
    </row>
    <row r="14">
      <c r="A14" s="1">
        <f t="shared" si="3"/>
        <v>13</v>
      </c>
      <c r="B14" s="2" t="str">
        <f>if(fig!B14=1,B1&amp;","&amp;$A14,"")</f>
        <v/>
      </c>
      <c r="C14" s="2" t="str">
        <f>if(fig!C14=1,C1&amp;","&amp;$A14,"")</f>
        <v/>
      </c>
      <c r="D14" s="2" t="str">
        <f>if(fig!D14=1,D1&amp;","&amp;$A14,"")</f>
        <v/>
      </c>
      <c r="E14" s="2" t="str">
        <f>if(fig!E14=1,E1&amp;","&amp;$A14,"")</f>
        <v/>
      </c>
      <c r="F14" s="2" t="str">
        <f>if(fig!F14=1,F1&amp;","&amp;$A14,"")</f>
        <v/>
      </c>
      <c r="G14" s="2" t="str">
        <f>if(fig!G14=1,G1&amp;","&amp;$A14,"")</f>
        <v/>
      </c>
      <c r="H14" s="2" t="str">
        <f>if(fig!H14=1,H1&amp;","&amp;$A14,"")</f>
        <v/>
      </c>
      <c r="I14" s="2" t="str">
        <f>if(fig!I14=1,I1&amp;","&amp;$A14,"")</f>
        <v/>
      </c>
      <c r="J14" s="2" t="str">
        <f>if(fig!J14=1,J1&amp;","&amp;$A14,"")</f>
        <v/>
      </c>
      <c r="K14" s="2" t="str">
        <f>if(fig!K14=1,K1&amp;","&amp;$A14,"")</f>
        <v/>
      </c>
      <c r="L14" s="2" t="str">
        <f>if(fig!L14=1,L1&amp;","&amp;$A14,"")</f>
        <v/>
      </c>
      <c r="M14" s="2" t="str">
        <f>if(fig!M14=1,M1&amp;","&amp;$A14,"")</f>
        <v/>
      </c>
      <c r="N14" s="2" t="str">
        <f>if(fig!N14=1,N1&amp;","&amp;$A14,"")</f>
        <v>-2,13</v>
      </c>
      <c r="O14" s="2" t="str">
        <f>if(fig!O14=1,O1&amp;","&amp;$A14,"")</f>
        <v>-1,13</v>
      </c>
      <c r="P14" s="2" t="str">
        <f>if(fig!P14=1,P1&amp;","&amp;$A14,"")</f>
        <v>0,13</v>
      </c>
      <c r="Q14" s="2" t="str">
        <f>if(fig!Q14=1,Q1&amp;","&amp;$A14,"")</f>
        <v>1,13</v>
      </c>
      <c r="R14" s="2" t="str">
        <f>if(fig!R14=1,R1&amp;","&amp;$A14,"")</f>
        <v>2,13</v>
      </c>
      <c r="S14" s="2" t="str">
        <f>if(fig!S14=1,S1&amp;","&amp;$A14,"")</f>
        <v/>
      </c>
      <c r="T14" s="2" t="str">
        <f>if(fig!T14=1,T1&amp;","&amp;$A14,"")</f>
        <v/>
      </c>
      <c r="U14" s="2" t="str">
        <f>if(fig!U14=1,U1&amp;","&amp;$A14,"")</f>
        <v/>
      </c>
      <c r="V14" s="2" t="str">
        <f>if(fig!V14=1,V1&amp;","&amp;$A14,"")</f>
        <v/>
      </c>
      <c r="W14" s="2" t="str">
        <f>if(fig!W14=1,W1&amp;","&amp;$A14,"")</f>
        <v/>
      </c>
      <c r="X14" s="2" t="str">
        <f>if(fig!X14=1,X1&amp;","&amp;$A14,"")</f>
        <v/>
      </c>
      <c r="Y14" s="2" t="str">
        <f>if(fig!Y14=1,Y1&amp;","&amp;$A14,"")</f>
        <v/>
      </c>
      <c r="Z14" s="2" t="str">
        <f>if(fig!Z14=1,Z1&amp;","&amp;$A14,"")</f>
        <v/>
      </c>
      <c r="AA14" s="2" t="str">
        <f>if(fig!AA14=1,AA1&amp;","&amp;$A14,"")</f>
        <v/>
      </c>
      <c r="AB14" s="2" t="str">
        <f>if(fig!AB14=1,AB1&amp;","&amp;$A14,"")</f>
        <v/>
      </c>
      <c r="AC14" s="2" t="str">
        <f>if(fig!AC14=1,AC1&amp;","&amp;$A14,"")</f>
        <v/>
      </c>
    </row>
    <row r="15">
      <c r="A15" s="1">
        <f t="shared" si="3"/>
        <v>12</v>
      </c>
      <c r="B15" s="2" t="str">
        <f>if(fig!B15=1,B1&amp;","&amp;$A15,"")</f>
        <v/>
      </c>
      <c r="C15" s="2" t="str">
        <f>if(fig!C15=1,C1&amp;","&amp;$A15,"")</f>
        <v/>
      </c>
      <c r="D15" s="2" t="str">
        <f>if(fig!D15=1,D1&amp;","&amp;$A15,"")</f>
        <v/>
      </c>
      <c r="E15" s="2" t="str">
        <f>if(fig!E15=1,E1&amp;","&amp;$A15,"")</f>
        <v/>
      </c>
      <c r="F15" s="2" t="str">
        <f>if(fig!F15=1,F1&amp;","&amp;$A15,"")</f>
        <v/>
      </c>
      <c r="G15" s="2" t="str">
        <f>if(fig!G15=1,G1&amp;","&amp;$A15,"")</f>
        <v/>
      </c>
      <c r="H15" s="2" t="str">
        <f>if(fig!H15=1,H1&amp;","&amp;$A15,"")</f>
        <v/>
      </c>
      <c r="I15" s="2" t="str">
        <f>if(fig!I15=1,I1&amp;","&amp;$A15,"")</f>
        <v/>
      </c>
      <c r="J15" s="2" t="str">
        <f>if(fig!J15=1,J1&amp;","&amp;$A15,"")</f>
        <v/>
      </c>
      <c r="K15" s="2" t="str">
        <f>if(fig!K15=1,K1&amp;","&amp;$A15,"")</f>
        <v/>
      </c>
      <c r="L15" s="2" t="str">
        <f>if(fig!L15=1,L1&amp;","&amp;$A15,"")</f>
        <v/>
      </c>
      <c r="M15" s="2" t="str">
        <f>if(fig!M15=1,M1&amp;","&amp;$A15,"")</f>
        <v>-3,12</v>
      </c>
      <c r="N15" s="2" t="str">
        <f>if(fig!N15=1,N1&amp;","&amp;$A15,"")</f>
        <v>-2,12</v>
      </c>
      <c r="O15" s="2" t="str">
        <f>if(fig!O15=1,O1&amp;","&amp;$A15,"")</f>
        <v>-1,12</v>
      </c>
      <c r="P15" s="2" t="str">
        <f>if(fig!P15=1,P1&amp;","&amp;$A15,"")</f>
        <v>0,12</v>
      </c>
      <c r="Q15" s="2" t="str">
        <f>if(fig!Q15=1,Q1&amp;","&amp;$A15,"")</f>
        <v>1,12</v>
      </c>
      <c r="R15" s="2" t="str">
        <f>if(fig!R15=1,R1&amp;","&amp;$A15,"")</f>
        <v>2,12</v>
      </c>
      <c r="S15" s="2" t="str">
        <f>if(fig!S15=1,S1&amp;","&amp;$A15,"")</f>
        <v>3,12</v>
      </c>
      <c r="T15" s="2" t="str">
        <f>if(fig!T15=1,T1&amp;","&amp;$A15,"")</f>
        <v/>
      </c>
      <c r="U15" s="2" t="str">
        <f>if(fig!U15=1,U1&amp;","&amp;$A15,"")</f>
        <v/>
      </c>
      <c r="V15" s="2" t="str">
        <f>if(fig!V15=1,V1&amp;","&amp;$A15,"")</f>
        <v/>
      </c>
      <c r="W15" s="2" t="str">
        <f>if(fig!W15=1,W1&amp;","&amp;$A15,"")</f>
        <v/>
      </c>
      <c r="X15" s="2" t="str">
        <f>if(fig!X15=1,X1&amp;","&amp;$A15,"")</f>
        <v/>
      </c>
      <c r="Y15" s="2" t="str">
        <f>if(fig!Y15=1,Y1&amp;","&amp;$A15,"")</f>
        <v/>
      </c>
      <c r="Z15" s="2" t="str">
        <f>if(fig!Z15=1,Z1&amp;","&amp;$A15,"")</f>
        <v/>
      </c>
      <c r="AA15" s="2" t="str">
        <f>if(fig!AA15=1,AA1&amp;","&amp;$A15,"")</f>
        <v/>
      </c>
      <c r="AB15" s="2" t="str">
        <f>if(fig!AB15=1,AB1&amp;","&amp;$A15,"")</f>
        <v/>
      </c>
      <c r="AC15" s="2" t="str">
        <f>if(fig!AC15=1,AC1&amp;","&amp;$A15,"")</f>
        <v/>
      </c>
    </row>
    <row r="16">
      <c r="A16" s="1">
        <f t="shared" si="3"/>
        <v>11</v>
      </c>
      <c r="B16" s="2" t="str">
        <f>if(fig!B16=1,B1&amp;","&amp;$A16,"")</f>
        <v/>
      </c>
      <c r="C16" s="2" t="str">
        <f>if(fig!C16=1,C1&amp;","&amp;$A16,"")</f>
        <v/>
      </c>
      <c r="D16" s="2" t="str">
        <f>if(fig!D16=1,D1&amp;","&amp;$A16,"")</f>
        <v/>
      </c>
      <c r="E16" s="2" t="str">
        <f>if(fig!E16=1,E1&amp;","&amp;$A16,"")</f>
        <v/>
      </c>
      <c r="F16" s="2" t="str">
        <f>if(fig!F16=1,F1&amp;","&amp;$A16,"")</f>
        <v/>
      </c>
      <c r="G16" s="2" t="str">
        <f>if(fig!G16=1,G1&amp;","&amp;$A16,"")</f>
        <v/>
      </c>
      <c r="H16" s="2" t="str">
        <f>if(fig!H16=1,H1&amp;","&amp;$A16,"")</f>
        <v>-8,11</v>
      </c>
      <c r="I16" s="2" t="str">
        <f>if(fig!I16=1,I1&amp;","&amp;$A16,"")</f>
        <v>-7,11</v>
      </c>
      <c r="J16" s="2" t="str">
        <f>if(fig!J16=1,J1&amp;","&amp;$A16,"")</f>
        <v>-6,11</v>
      </c>
      <c r="K16" s="2" t="str">
        <f>if(fig!K16=1,K1&amp;","&amp;$A16,"")</f>
        <v>-5,11</v>
      </c>
      <c r="L16" s="2" t="str">
        <f>if(fig!L16=1,L1&amp;","&amp;$A16,"")</f>
        <v>-4,11</v>
      </c>
      <c r="M16" s="2" t="str">
        <f>if(fig!M16=1,M1&amp;","&amp;$A16,"")</f>
        <v>-3,11</v>
      </c>
      <c r="N16" s="2" t="str">
        <f>if(fig!N16=1,N1&amp;","&amp;$A16,"")</f>
        <v>-2,11</v>
      </c>
      <c r="O16" s="2" t="str">
        <f>if(fig!O16=1,O1&amp;","&amp;$A16,"")</f>
        <v>-1,11</v>
      </c>
      <c r="P16" s="2" t="str">
        <f>if(fig!P16=1,P1&amp;","&amp;$A16,"")</f>
        <v>0,11</v>
      </c>
      <c r="Q16" s="2" t="str">
        <f>if(fig!Q16=1,Q1&amp;","&amp;$A16,"")</f>
        <v>1,11</v>
      </c>
      <c r="R16" s="2" t="str">
        <f>if(fig!R16=1,R1&amp;","&amp;$A16,"")</f>
        <v>2,11</v>
      </c>
      <c r="S16" s="2" t="str">
        <f>if(fig!S16=1,S1&amp;","&amp;$A16,"")</f>
        <v>3,11</v>
      </c>
      <c r="T16" s="2" t="str">
        <f>if(fig!T16=1,T1&amp;","&amp;$A16,"")</f>
        <v>4,11</v>
      </c>
      <c r="U16" s="2" t="str">
        <f>if(fig!U16=1,U1&amp;","&amp;$A16,"")</f>
        <v>5,11</v>
      </c>
      <c r="V16" s="2" t="str">
        <f>if(fig!V16=1,V1&amp;","&amp;$A16,"")</f>
        <v>6,11</v>
      </c>
      <c r="W16" s="2" t="str">
        <f>if(fig!W16=1,W1&amp;","&amp;$A16,"")</f>
        <v>7,11</v>
      </c>
      <c r="X16" s="2" t="str">
        <f>if(fig!X16=1,X1&amp;","&amp;$A16,"")</f>
        <v>8,11</v>
      </c>
      <c r="Y16" s="2" t="str">
        <f>if(fig!Y16=1,Y1&amp;","&amp;$A16,"")</f>
        <v/>
      </c>
      <c r="Z16" s="2" t="str">
        <f>if(fig!Z16=1,Z1&amp;","&amp;$A16,"")</f>
        <v/>
      </c>
      <c r="AA16" s="2" t="str">
        <f>if(fig!AA16=1,AA1&amp;","&amp;$A16,"")</f>
        <v/>
      </c>
      <c r="AB16" s="2" t="str">
        <f>if(fig!AB16=1,AB1&amp;","&amp;$A16,"")</f>
        <v/>
      </c>
      <c r="AC16" s="2" t="str">
        <f>if(fig!AC16=1,AC1&amp;","&amp;$A16,"")</f>
        <v/>
      </c>
    </row>
    <row r="17">
      <c r="A17" s="1">
        <f t="shared" si="3"/>
        <v>10</v>
      </c>
      <c r="B17" s="2" t="str">
        <f>if(fig!B17=1,B1&amp;","&amp;$A17,"")</f>
        <v/>
      </c>
      <c r="C17" s="2" t="str">
        <f>if(fig!C17=1,C1&amp;","&amp;$A17,"")</f>
        <v/>
      </c>
      <c r="D17" s="2" t="str">
        <f>if(fig!D17=1,D1&amp;","&amp;$A17,"")</f>
        <v/>
      </c>
      <c r="E17" s="2" t="str">
        <f>if(fig!E17=1,E1&amp;","&amp;$A17,"")</f>
        <v/>
      </c>
      <c r="F17" s="2" t="str">
        <f>if(fig!F17=1,F1&amp;","&amp;$A17,"")</f>
        <v/>
      </c>
      <c r="G17" s="2" t="str">
        <f>if(fig!G17=1,G1&amp;","&amp;$A17,"")</f>
        <v/>
      </c>
      <c r="H17" s="2" t="str">
        <f>if(fig!H17=1,H1&amp;","&amp;$A17,"")</f>
        <v/>
      </c>
      <c r="I17" s="2" t="str">
        <f>if(fig!I17=1,I1&amp;","&amp;$A17,"")</f>
        <v>-7,10</v>
      </c>
      <c r="J17" s="2" t="str">
        <f>if(fig!J17=1,J1&amp;","&amp;$A17,"")</f>
        <v>-6,10</v>
      </c>
      <c r="K17" s="2" t="str">
        <f>if(fig!K17=1,K1&amp;","&amp;$A17,"")</f>
        <v>-5,10</v>
      </c>
      <c r="L17" s="2" t="str">
        <f>if(fig!L17=1,L1&amp;","&amp;$A17,"")</f>
        <v>-4,10</v>
      </c>
      <c r="M17" s="2" t="str">
        <f>if(fig!M17=1,M1&amp;","&amp;$A17,"")</f>
        <v>-3,10</v>
      </c>
      <c r="N17" s="2" t="str">
        <f>if(fig!N17=1,N1&amp;","&amp;$A17,"")</f>
        <v/>
      </c>
      <c r="O17" s="2" t="str">
        <f>if(fig!O17=1,O1&amp;","&amp;$A17,"")</f>
        <v>-1,10</v>
      </c>
      <c r="P17" s="2" t="str">
        <f>if(fig!P17=1,P1&amp;","&amp;$A17,"")</f>
        <v>0,10</v>
      </c>
      <c r="Q17" s="2" t="str">
        <f>if(fig!Q17=1,Q1&amp;","&amp;$A17,"")</f>
        <v>1,10</v>
      </c>
      <c r="R17" s="2" t="str">
        <f>if(fig!R17=1,R1&amp;","&amp;$A17,"")</f>
        <v/>
      </c>
      <c r="S17" s="2" t="str">
        <f>if(fig!S17=1,S1&amp;","&amp;$A17,"")</f>
        <v>3,10</v>
      </c>
      <c r="T17" s="2" t="str">
        <f>if(fig!T17=1,T1&amp;","&amp;$A17,"")</f>
        <v>4,10</v>
      </c>
      <c r="U17" s="2" t="str">
        <f>if(fig!U17=1,U1&amp;","&amp;$A17,"")</f>
        <v>5,10</v>
      </c>
      <c r="V17" s="2" t="str">
        <f>if(fig!V17=1,V1&amp;","&amp;$A17,"")</f>
        <v>6,10</v>
      </c>
      <c r="W17" s="2" t="str">
        <f>if(fig!W17=1,W1&amp;","&amp;$A17,"")</f>
        <v>7,10</v>
      </c>
      <c r="X17" s="2" t="str">
        <f>if(fig!X17=1,X1&amp;","&amp;$A17,"")</f>
        <v/>
      </c>
      <c r="Y17" s="2" t="str">
        <f>if(fig!Y17=1,Y1&amp;","&amp;$A17,"")</f>
        <v/>
      </c>
      <c r="Z17" s="2" t="str">
        <f>if(fig!Z17=1,Z1&amp;","&amp;$A17,"")</f>
        <v/>
      </c>
      <c r="AA17" s="2" t="str">
        <f>if(fig!AA17=1,AA1&amp;","&amp;$A17,"")</f>
        <v/>
      </c>
      <c r="AB17" s="2" t="str">
        <f>if(fig!AB17=1,AB1&amp;","&amp;$A17,"")</f>
        <v/>
      </c>
      <c r="AC17" s="2" t="str">
        <f>if(fig!AC17=1,AC1&amp;","&amp;$A17,"")</f>
        <v/>
      </c>
    </row>
    <row r="18">
      <c r="A18" s="1">
        <f t="shared" si="3"/>
        <v>9</v>
      </c>
      <c r="B18" s="2" t="str">
        <f>if(fig!B18=1,B1&amp;","&amp;$A18,"")</f>
        <v/>
      </c>
      <c r="C18" s="2" t="str">
        <f>if(fig!C18=1,C1&amp;","&amp;$A18,"")</f>
        <v/>
      </c>
      <c r="D18" s="2" t="str">
        <f>if(fig!D18=1,D1&amp;","&amp;$A18,"")</f>
        <v/>
      </c>
      <c r="E18" s="2" t="str">
        <f>if(fig!E18=1,E1&amp;","&amp;$A18,"")</f>
        <v/>
      </c>
      <c r="F18" s="2" t="str">
        <f>if(fig!F18=1,F1&amp;","&amp;$A18,"")</f>
        <v/>
      </c>
      <c r="G18" s="2" t="str">
        <f>if(fig!G18=1,G1&amp;","&amp;$A18,"")</f>
        <v/>
      </c>
      <c r="H18" s="2" t="str">
        <f>if(fig!H18=1,H1&amp;","&amp;$A18,"")</f>
        <v/>
      </c>
      <c r="I18" s="2" t="str">
        <f>if(fig!I18=1,I1&amp;","&amp;$A18,"")</f>
        <v/>
      </c>
      <c r="J18" s="2" t="str">
        <f>if(fig!J18=1,J1&amp;","&amp;$A18,"")</f>
        <v>-6,9</v>
      </c>
      <c r="K18" s="2" t="str">
        <f>if(fig!K18=1,K1&amp;","&amp;$A18,"")</f>
        <v>-5,9</v>
      </c>
      <c r="L18" s="2" t="str">
        <f>if(fig!L18=1,L1&amp;","&amp;$A18,"")</f>
        <v>-4,9</v>
      </c>
      <c r="M18" s="2" t="str">
        <f>if(fig!M18=1,M1&amp;","&amp;$A18,"")</f>
        <v>-3,9</v>
      </c>
      <c r="N18" s="2" t="str">
        <f>if(fig!N18=1,N1&amp;","&amp;$A18,"")</f>
        <v/>
      </c>
      <c r="O18" s="2" t="str">
        <f>if(fig!O18=1,O1&amp;","&amp;$A18,"")</f>
        <v>-1,9</v>
      </c>
      <c r="P18" s="2" t="str">
        <f>if(fig!P18=1,P1&amp;","&amp;$A18,"")</f>
        <v>0,9</v>
      </c>
      <c r="Q18" s="2" t="str">
        <f>if(fig!Q18=1,Q1&amp;","&amp;$A18,"")</f>
        <v>1,9</v>
      </c>
      <c r="R18" s="2" t="str">
        <f>if(fig!R18=1,R1&amp;","&amp;$A18,"")</f>
        <v/>
      </c>
      <c r="S18" s="2" t="str">
        <f>if(fig!S18=1,S1&amp;","&amp;$A18,"")</f>
        <v>3,9</v>
      </c>
      <c r="T18" s="2" t="str">
        <f>if(fig!T18=1,T1&amp;","&amp;$A18,"")</f>
        <v>4,9</v>
      </c>
      <c r="U18" s="2" t="str">
        <f>if(fig!U18=1,U1&amp;","&amp;$A18,"")</f>
        <v>5,9</v>
      </c>
      <c r="V18" s="2" t="str">
        <f>if(fig!V18=1,V1&amp;","&amp;$A18,"")</f>
        <v>6,9</v>
      </c>
      <c r="W18" s="2" t="str">
        <f>if(fig!W18=1,W1&amp;","&amp;$A18,"")</f>
        <v/>
      </c>
      <c r="X18" s="2" t="str">
        <f>if(fig!X18=1,X1&amp;","&amp;$A18,"")</f>
        <v/>
      </c>
      <c r="Y18" s="2" t="str">
        <f>if(fig!Y18=1,Y1&amp;","&amp;$A18,"")</f>
        <v/>
      </c>
      <c r="Z18" s="2" t="str">
        <f>if(fig!Z18=1,Z1&amp;","&amp;$A18,"")</f>
        <v/>
      </c>
      <c r="AA18" s="2" t="str">
        <f>if(fig!AA18=1,AA1&amp;","&amp;$A18,"")</f>
        <v/>
      </c>
      <c r="AB18" s="2" t="str">
        <f>if(fig!AB18=1,AB1&amp;","&amp;$A18,"")</f>
        <v/>
      </c>
      <c r="AC18" s="2" t="str">
        <f>if(fig!AC18=1,AC1&amp;","&amp;$A18,"")</f>
        <v/>
      </c>
    </row>
    <row r="19">
      <c r="A19" s="1">
        <f t="shared" si="3"/>
        <v>8</v>
      </c>
      <c r="B19" s="2" t="str">
        <f>if(fig!B19=1,B1&amp;","&amp;$A19,"")</f>
        <v/>
      </c>
      <c r="C19" s="2" t="str">
        <f>if(fig!C19=1,C1&amp;","&amp;$A19,"")</f>
        <v/>
      </c>
      <c r="D19" s="2" t="str">
        <f>if(fig!D19=1,D1&amp;","&amp;$A19,"")</f>
        <v/>
      </c>
      <c r="E19" s="2" t="str">
        <f>if(fig!E19=1,E1&amp;","&amp;$A19,"")</f>
        <v/>
      </c>
      <c r="F19" s="2" t="str">
        <f>if(fig!F19=1,F1&amp;","&amp;$A19,"")</f>
        <v/>
      </c>
      <c r="G19" s="2" t="str">
        <f>if(fig!G19=1,G1&amp;","&amp;$A19,"")</f>
        <v/>
      </c>
      <c r="H19" s="2" t="str">
        <f>if(fig!H19=1,H1&amp;","&amp;$A19,"")</f>
        <v/>
      </c>
      <c r="I19" s="2" t="str">
        <f>if(fig!I19=1,I1&amp;","&amp;$A19,"")</f>
        <v/>
      </c>
      <c r="J19" s="2" t="str">
        <f>if(fig!J19=1,J1&amp;","&amp;$A19,"")</f>
        <v/>
      </c>
      <c r="K19" s="2" t="str">
        <f>if(fig!K19=1,K1&amp;","&amp;$A19,"")</f>
        <v>-5,8</v>
      </c>
      <c r="L19" s="2" t="str">
        <f>if(fig!L19=1,L1&amp;","&amp;$A19,"")</f>
        <v>-4,8</v>
      </c>
      <c r="M19" s="2" t="str">
        <f>if(fig!M19=1,M1&amp;","&amp;$A19,"")</f>
        <v>-3,8</v>
      </c>
      <c r="N19" s="2" t="str">
        <f>if(fig!N19=1,N1&amp;","&amp;$A19,"")</f>
        <v/>
      </c>
      <c r="O19" s="2" t="str">
        <f>if(fig!O19=1,O1&amp;","&amp;$A19,"")</f>
        <v>-1,8</v>
      </c>
      <c r="P19" s="2" t="str">
        <f>if(fig!P19=1,P1&amp;","&amp;$A19,"")</f>
        <v>0,8</v>
      </c>
      <c r="Q19" s="2" t="str">
        <f>if(fig!Q19=1,Q1&amp;","&amp;$A19,"")</f>
        <v>1,8</v>
      </c>
      <c r="R19" s="2" t="str">
        <f>if(fig!R19=1,R1&amp;","&amp;$A19,"")</f>
        <v/>
      </c>
      <c r="S19" s="2" t="str">
        <f>if(fig!S19=1,S1&amp;","&amp;$A19,"")</f>
        <v>3,8</v>
      </c>
      <c r="T19" s="2" t="str">
        <f>if(fig!T19=1,T1&amp;","&amp;$A19,"")</f>
        <v>4,8</v>
      </c>
      <c r="U19" s="2" t="str">
        <f>if(fig!U19=1,U1&amp;","&amp;$A19,"")</f>
        <v>5,8</v>
      </c>
      <c r="V19" s="2" t="str">
        <f>if(fig!V19=1,V1&amp;","&amp;$A19,"")</f>
        <v/>
      </c>
      <c r="W19" s="2" t="str">
        <f>if(fig!W19=1,W1&amp;","&amp;$A19,"")</f>
        <v/>
      </c>
      <c r="X19" s="2" t="str">
        <f>if(fig!X19=1,X1&amp;","&amp;$A19,"")</f>
        <v/>
      </c>
      <c r="Y19" s="2" t="str">
        <f>if(fig!Y19=1,Y1&amp;","&amp;$A19,"")</f>
        <v/>
      </c>
      <c r="Z19" s="2" t="str">
        <f>if(fig!Z19=1,Z1&amp;","&amp;$A19,"")</f>
        <v/>
      </c>
      <c r="AA19" s="2" t="str">
        <f>if(fig!AA19=1,AA1&amp;","&amp;$A19,"")</f>
        <v/>
      </c>
      <c r="AB19" s="2" t="str">
        <f>if(fig!AB19=1,AB1&amp;","&amp;$A19,"")</f>
        <v/>
      </c>
      <c r="AC19" s="2" t="str">
        <f>if(fig!AC19=1,AC1&amp;","&amp;$A19,"")</f>
        <v/>
      </c>
    </row>
    <row r="20">
      <c r="A20" s="1">
        <f t="shared" si="3"/>
        <v>7</v>
      </c>
      <c r="B20" s="2" t="str">
        <f>if(fig!B20=1,B1&amp;","&amp;$A20,"")</f>
        <v/>
      </c>
      <c r="C20" s="2" t="str">
        <f>if(fig!C20=1,C1&amp;","&amp;$A20,"")</f>
        <v/>
      </c>
      <c r="D20" s="2" t="str">
        <f>if(fig!D20=1,D1&amp;","&amp;$A20,"")</f>
        <v/>
      </c>
      <c r="E20" s="2" t="str">
        <f>if(fig!E20=1,E1&amp;","&amp;$A20,"")</f>
        <v/>
      </c>
      <c r="F20" s="2" t="str">
        <f>if(fig!F20=1,F1&amp;","&amp;$A20,"")</f>
        <v/>
      </c>
      <c r="G20" s="2" t="str">
        <f>if(fig!G20=1,G1&amp;","&amp;$A20,"")</f>
        <v/>
      </c>
      <c r="H20" s="2" t="str">
        <f>if(fig!H20=1,H1&amp;","&amp;$A20,"")</f>
        <v/>
      </c>
      <c r="I20" s="2" t="str">
        <f>if(fig!I20=1,I1&amp;","&amp;$A20,"")</f>
        <v/>
      </c>
      <c r="J20" s="2" t="str">
        <f>if(fig!J20=1,J1&amp;","&amp;$A20,"")</f>
        <v/>
      </c>
      <c r="K20" s="2" t="str">
        <f>if(fig!K20=1,K1&amp;","&amp;$A20,"")</f>
        <v/>
      </c>
      <c r="L20" s="2" t="str">
        <f>if(fig!L20=1,L1&amp;","&amp;$A20,"")</f>
        <v>-4,7</v>
      </c>
      <c r="M20" s="2" t="str">
        <f>if(fig!M20=1,M1&amp;","&amp;$A20,"")</f>
        <v>-3,7</v>
      </c>
      <c r="N20" s="2" t="str">
        <f>if(fig!N20=1,N1&amp;","&amp;$A20,"")</f>
        <v>-2,7</v>
      </c>
      <c r="O20" s="2" t="str">
        <f>if(fig!O20=1,O1&amp;","&amp;$A20,"")</f>
        <v>-1,7</v>
      </c>
      <c r="P20" s="2" t="str">
        <f>if(fig!P20=1,P1&amp;","&amp;$A20,"")</f>
        <v>0,7</v>
      </c>
      <c r="Q20" s="2" t="str">
        <f>if(fig!Q20=1,Q1&amp;","&amp;$A20,"")</f>
        <v>1,7</v>
      </c>
      <c r="R20" s="2" t="str">
        <f>if(fig!R20=1,R1&amp;","&amp;$A20,"")</f>
        <v>2,7</v>
      </c>
      <c r="S20" s="2" t="str">
        <f>if(fig!S20=1,S1&amp;","&amp;$A20,"")</f>
        <v>3,7</v>
      </c>
      <c r="T20" s="2" t="str">
        <f>if(fig!T20=1,T1&amp;","&amp;$A20,"")</f>
        <v>4,7</v>
      </c>
      <c r="U20" s="2" t="str">
        <f>if(fig!U20=1,U1&amp;","&amp;$A20,"")</f>
        <v/>
      </c>
      <c r="V20" s="2" t="str">
        <f>if(fig!V20=1,V1&amp;","&amp;$A20,"")</f>
        <v/>
      </c>
      <c r="W20" s="2" t="str">
        <f>if(fig!W20=1,W1&amp;","&amp;$A20,"")</f>
        <v/>
      </c>
      <c r="X20" s="2" t="str">
        <f>if(fig!X20=1,X1&amp;","&amp;$A20,"")</f>
        <v/>
      </c>
      <c r="Y20" s="2" t="str">
        <f>if(fig!Y20=1,Y1&amp;","&amp;$A20,"")</f>
        <v/>
      </c>
      <c r="Z20" s="2" t="str">
        <f>if(fig!Z20=1,Z1&amp;","&amp;$A20,"")</f>
        <v/>
      </c>
      <c r="AA20" s="2" t="str">
        <f>if(fig!AA20=1,AA1&amp;","&amp;$A20,"")</f>
        <v/>
      </c>
      <c r="AB20" s="2" t="str">
        <f>if(fig!AB20=1,AB1&amp;","&amp;$A20,"")</f>
        <v/>
      </c>
      <c r="AC20" s="2" t="str">
        <f>if(fig!AC20=1,AC1&amp;","&amp;$A20,"")</f>
        <v/>
      </c>
    </row>
    <row r="21">
      <c r="A21" s="1">
        <f t="shared" si="3"/>
        <v>6</v>
      </c>
      <c r="B21" s="2" t="str">
        <f>if(fig!B21=1,B1&amp;","&amp;$A21,"")</f>
        <v/>
      </c>
      <c r="C21" s="2" t="str">
        <f>if(fig!C21=1,C1&amp;","&amp;$A21,"")</f>
        <v/>
      </c>
      <c r="D21" s="2" t="str">
        <f>if(fig!D21=1,D1&amp;","&amp;$A21,"")</f>
        <v/>
      </c>
      <c r="E21" s="2" t="str">
        <f>if(fig!E21=1,E1&amp;","&amp;$A21,"")</f>
        <v/>
      </c>
      <c r="F21" s="2" t="str">
        <f>if(fig!F21=1,F1&amp;","&amp;$A21,"")</f>
        <v/>
      </c>
      <c r="G21" s="2" t="str">
        <f>if(fig!G21=1,G1&amp;","&amp;$A21,"")</f>
        <v/>
      </c>
      <c r="H21" s="2" t="str">
        <f>if(fig!H21=1,H1&amp;","&amp;$A21,"")</f>
        <v/>
      </c>
      <c r="I21" s="2" t="str">
        <f>if(fig!I21=1,I1&amp;","&amp;$A21,"")</f>
        <v/>
      </c>
      <c r="J21" s="2" t="str">
        <f>if(fig!J21=1,J1&amp;","&amp;$A21,"")</f>
        <v/>
      </c>
      <c r="K21" s="2" t="str">
        <f>if(fig!K21=1,K1&amp;","&amp;$A21,"")</f>
        <v/>
      </c>
      <c r="L21" s="2" t="str">
        <f>if(fig!L21=1,L1&amp;","&amp;$A21,"")</f>
        <v/>
      </c>
      <c r="M21" s="2" t="str">
        <f>if(fig!M21=1,M1&amp;","&amp;$A21,"")</f>
        <v>-3,6</v>
      </c>
      <c r="N21" s="2" t="str">
        <f>if(fig!N21=1,N1&amp;","&amp;$A21,"")</f>
        <v>-2,6</v>
      </c>
      <c r="O21" s="2" t="str">
        <f>if(fig!O21=1,O1&amp;","&amp;$A21,"")</f>
        <v>-1,6</v>
      </c>
      <c r="P21" s="2" t="str">
        <f>if(fig!P21=1,P1&amp;","&amp;$A21,"")</f>
        <v>0,6</v>
      </c>
      <c r="Q21" s="2" t="str">
        <f>if(fig!Q21=1,Q1&amp;","&amp;$A21,"")</f>
        <v>1,6</v>
      </c>
      <c r="R21" s="2" t="str">
        <f>if(fig!R21=1,R1&amp;","&amp;$A21,"")</f>
        <v>2,6</v>
      </c>
      <c r="S21" s="2" t="str">
        <f>if(fig!S21=1,S1&amp;","&amp;$A21,"")</f>
        <v>3,6</v>
      </c>
      <c r="T21" s="2" t="str">
        <f>if(fig!T21=1,T1&amp;","&amp;$A21,"")</f>
        <v/>
      </c>
      <c r="U21" s="2" t="str">
        <f>if(fig!U21=1,U1&amp;","&amp;$A21,"")</f>
        <v/>
      </c>
      <c r="V21" s="2" t="str">
        <f>if(fig!V21=1,V1&amp;","&amp;$A21,"")</f>
        <v/>
      </c>
      <c r="W21" s="2" t="str">
        <f>if(fig!W21=1,W1&amp;","&amp;$A21,"")</f>
        <v/>
      </c>
      <c r="X21" s="2" t="str">
        <f>if(fig!X21=1,X1&amp;","&amp;$A21,"")</f>
        <v/>
      </c>
      <c r="Y21" s="2" t="str">
        <f>if(fig!Y21=1,Y1&amp;","&amp;$A21,"")</f>
        <v/>
      </c>
      <c r="Z21" s="2" t="str">
        <f>if(fig!Z21=1,Z1&amp;","&amp;$A21,"")</f>
        <v/>
      </c>
      <c r="AA21" s="2" t="str">
        <f>if(fig!AA21=1,AA1&amp;","&amp;$A21,"")</f>
        <v/>
      </c>
      <c r="AB21" s="2" t="str">
        <f>if(fig!AB21=1,AB1&amp;","&amp;$A21,"")</f>
        <v/>
      </c>
      <c r="AC21" s="2" t="str">
        <f>if(fig!AC21=1,AC1&amp;","&amp;$A21,"")</f>
        <v/>
      </c>
    </row>
    <row r="22">
      <c r="A22" s="1">
        <f t="shared" si="3"/>
        <v>5</v>
      </c>
      <c r="B22" s="2" t="str">
        <f>if(fig!B22=1,B1&amp;","&amp;$A22,"")</f>
        <v/>
      </c>
      <c r="C22" s="2" t="str">
        <f>if(fig!C22=1,C1&amp;","&amp;$A22,"")</f>
        <v/>
      </c>
      <c r="D22" s="2" t="str">
        <f>if(fig!D22=1,D1&amp;","&amp;$A22,"")</f>
        <v/>
      </c>
      <c r="E22" s="2" t="str">
        <f>if(fig!E22=1,E1&amp;","&amp;$A22,"")</f>
        <v/>
      </c>
      <c r="F22" s="2" t="str">
        <f>if(fig!F22=1,F1&amp;","&amp;$A22,"")</f>
        <v/>
      </c>
      <c r="G22" s="2" t="str">
        <f>if(fig!G22=1,G1&amp;","&amp;$A22,"")</f>
        <v/>
      </c>
      <c r="H22" s="2" t="str">
        <f>if(fig!H22=1,H1&amp;","&amp;$A22,"")</f>
        <v/>
      </c>
      <c r="I22" s="2" t="str">
        <f>if(fig!I22=1,I1&amp;","&amp;$A22,"")</f>
        <v/>
      </c>
      <c r="J22" s="2" t="str">
        <f>if(fig!J22=1,J1&amp;","&amp;$A22,"")</f>
        <v/>
      </c>
      <c r="K22" s="2" t="str">
        <f>if(fig!K22=1,K1&amp;","&amp;$A22,"")</f>
        <v/>
      </c>
      <c r="L22" s="2" t="str">
        <f>if(fig!L22=1,L1&amp;","&amp;$A22,"")</f>
        <v>-4,5</v>
      </c>
      <c r="M22" s="2" t="str">
        <f>if(fig!M22=1,M1&amp;","&amp;$A22,"")</f>
        <v>-3,5</v>
      </c>
      <c r="N22" s="2" t="str">
        <f>if(fig!N22=1,N1&amp;","&amp;$A22,"")</f>
        <v>-2,5</v>
      </c>
      <c r="O22" s="2" t="str">
        <f>if(fig!O22=1,O1&amp;","&amp;$A22,"")</f>
        <v>-1,5</v>
      </c>
      <c r="P22" s="2" t="str">
        <f>if(fig!P22=1,P1&amp;","&amp;$A22,"")</f>
        <v>0,5</v>
      </c>
      <c r="Q22" s="2" t="str">
        <f>if(fig!Q22=1,Q1&amp;","&amp;$A22,"")</f>
        <v>1,5</v>
      </c>
      <c r="R22" s="2" t="str">
        <f>if(fig!R22=1,R1&amp;","&amp;$A22,"")</f>
        <v>2,5</v>
      </c>
      <c r="S22" s="2" t="str">
        <f>if(fig!S22=1,S1&amp;","&amp;$A22,"")</f>
        <v>3,5</v>
      </c>
      <c r="T22" s="2" t="str">
        <f>if(fig!T22=1,T1&amp;","&amp;$A22,"")</f>
        <v>4,5</v>
      </c>
      <c r="U22" s="2" t="str">
        <f>if(fig!U22=1,U1&amp;","&amp;$A22,"")</f>
        <v/>
      </c>
      <c r="V22" s="2" t="str">
        <f>if(fig!V22=1,V1&amp;","&amp;$A22,"")</f>
        <v/>
      </c>
      <c r="W22" s="2" t="str">
        <f>if(fig!W22=1,W1&amp;","&amp;$A22,"")</f>
        <v/>
      </c>
      <c r="X22" s="2" t="str">
        <f>if(fig!X22=1,X1&amp;","&amp;$A22,"")</f>
        <v/>
      </c>
      <c r="Y22" s="2" t="str">
        <f>if(fig!Y22=1,Y1&amp;","&amp;$A22,"")</f>
        <v/>
      </c>
      <c r="Z22" s="2" t="str">
        <f>if(fig!Z22=1,Z1&amp;","&amp;$A22,"")</f>
        <v/>
      </c>
      <c r="AA22" s="2" t="str">
        <f>if(fig!AA22=1,AA1&amp;","&amp;$A22,"")</f>
        <v/>
      </c>
      <c r="AB22" s="2" t="str">
        <f>if(fig!AB22=1,AB1&amp;","&amp;$A22,"")</f>
        <v/>
      </c>
      <c r="AC22" s="2" t="str">
        <f>if(fig!AC22=1,AC1&amp;","&amp;$A22,"")</f>
        <v/>
      </c>
    </row>
    <row r="23">
      <c r="A23" s="1">
        <f t="shared" si="3"/>
        <v>4</v>
      </c>
      <c r="B23" s="2" t="str">
        <f>if(fig!B23=1,B1&amp;","&amp;$A23,"")</f>
        <v/>
      </c>
      <c r="C23" s="2" t="str">
        <f>if(fig!C23=1,C1&amp;","&amp;$A23,"")</f>
        <v/>
      </c>
      <c r="D23" s="2" t="str">
        <f>if(fig!D23=1,D1&amp;","&amp;$A23,"")</f>
        <v/>
      </c>
      <c r="E23" s="2" t="str">
        <f>if(fig!E23=1,E1&amp;","&amp;$A23,"")</f>
        <v/>
      </c>
      <c r="F23" s="2" t="str">
        <f>if(fig!F23=1,F1&amp;","&amp;$A23,"")</f>
        <v/>
      </c>
      <c r="G23" s="2" t="str">
        <f>if(fig!G23=1,G1&amp;","&amp;$A23,"")</f>
        <v/>
      </c>
      <c r="H23" s="2" t="str">
        <f>if(fig!H23=1,H1&amp;","&amp;$A23,"")</f>
        <v/>
      </c>
      <c r="I23" s="2" t="str">
        <f>if(fig!I23=1,I1&amp;","&amp;$A23,"")</f>
        <v/>
      </c>
      <c r="J23" s="2" t="str">
        <f>if(fig!J23=1,J1&amp;","&amp;$A23,"")</f>
        <v/>
      </c>
      <c r="K23" s="2" t="str">
        <f>if(fig!K23=1,K1&amp;","&amp;$A23,"")</f>
        <v>-5,4</v>
      </c>
      <c r="L23" s="2" t="str">
        <f>if(fig!L23=1,L1&amp;","&amp;$A23,"")</f>
        <v>-4,4</v>
      </c>
      <c r="M23" s="2" t="str">
        <f>if(fig!M23=1,M1&amp;","&amp;$A23,"")</f>
        <v>-3,4</v>
      </c>
      <c r="N23" s="2" t="str">
        <f>if(fig!N23=1,N1&amp;","&amp;$A23,"")</f>
        <v>-2,4</v>
      </c>
      <c r="O23" s="2" t="str">
        <f>if(fig!O23=1,O1&amp;","&amp;$A23,"")</f>
        <v>-1,4</v>
      </c>
      <c r="P23" s="2" t="str">
        <f>if(fig!P23=1,P1&amp;","&amp;$A23,"")</f>
        <v>0,4</v>
      </c>
      <c r="Q23" s="2" t="str">
        <f>if(fig!Q23=1,Q1&amp;","&amp;$A23,"")</f>
        <v>1,4</v>
      </c>
      <c r="R23" s="2" t="str">
        <f>if(fig!R23=1,R1&amp;","&amp;$A23,"")</f>
        <v>2,4</v>
      </c>
      <c r="S23" s="2" t="str">
        <f>if(fig!S23=1,S1&amp;","&amp;$A23,"")</f>
        <v>3,4</v>
      </c>
      <c r="T23" s="2" t="str">
        <f>if(fig!T23=1,T1&amp;","&amp;$A23,"")</f>
        <v>4,4</v>
      </c>
      <c r="U23" s="2" t="str">
        <f>if(fig!U23=1,U1&amp;","&amp;$A23,"")</f>
        <v>5,4</v>
      </c>
      <c r="V23" s="2" t="str">
        <f>if(fig!V23=1,V1&amp;","&amp;$A23,"")</f>
        <v/>
      </c>
      <c r="W23" s="2" t="str">
        <f>if(fig!W23=1,W1&amp;","&amp;$A23,"")</f>
        <v/>
      </c>
      <c r="X23" s="2" t="str">
        <f>if(fig!X23=1,X1&amp;","&amp;$A23,"")</f>
        <v/>
      </c>
      <c r="Y23" s="2" t="str">
        <f>if(fig!Y23=1,Y1&amp;","&amp;$A23,"")</f>
        <v/>
      </c>
      <c r="Z23" s="2" t="str">
        <f>if(fig!Z23=1,Z1&amp;","&amp;$A23,"")</f>
        <v/>
      </c>
      <c r="AA23" s="2" t="str">
        <f>if(fig!AA23=1,AA1&amp;","&amp;$A23,"")</f>
        <v/>
      </c>
      <c r="AB23" s="2" t="str">
        <f>if(fig!AB23=1,AB1&amp;","&amp;$A23,"")</f>
        <v/>
      </c>
      <c r="AC23" s="2" t="str">
        <f>if(fig!AC23=1,AC1&amp;","&amp;$A23,"")</f>
        <v/>
      </c>
    </row>
    <row r="24">
      <c r="A24" s="1">
        <f t="shared" si="3"/>
        <v>3</v>
      </c>
      <c r="B24" s="2" t="str">
        <f>if(fig!B24=1,B1&amp;","&amp;$A24,"")</f>
        <v/>
      </c>
      <c r="C24" s="2" t="str">
        <f>if(fig!C24=1,C1&amp;","&amp;$A24,"")</f>
        <v/>
      </c>
      <c r="D24" s="2" t="str">
        <f>if(fig!D24=1,D1&amp;","&amp;$A24,"")</f>
        <v/>
      </c>
      <c r="E24" s="2" t="str">
        <f>if(fig!E24=1,E1&amp;","&amp;$A24,"")</f>
        <v/>
      </c>
      <c r="F24" s="2" t="str">
        <f>if(fig!F24=1,F1&amp;","&amp;$A24,"")</f>
        <v/>
      </c>
      <c r="G24" s="2" t="str">
        <f>if(fig!G24=1,G1&amp;","&amp;$A24,"")</f>
        <v/>
      </c>
      <c r="H24" s="2" t="str">
        <f>if(fig!H24=1,H1&amp;","&amp;$A24,"")</f>
        <v/>
      </c>
      <c r="I24" s="2" t="str">
        <f>if(fig!I24=1,I1&amp;","&amp;$A24,"")</f>
        <v/>
      </c>
      <c r="J24" s="2" t="str">
        <f>if(fig!J24=1,J1&amp;","&amp;$A24,"")</f>
        <v>-6,3</v>
      </c>
      <c r="K24" s="2" t="str">
        <f>if(fig!K24=1,K1&amp;","&amp;$A24,"")</f>
        <v>-5,3</v>
      </c>
      <c r="L24" s="2" t="str">
        <f>if(fig!L24=1,L1&amp;","&amp;$A24,"")</f>
        <v>-4,3</v>
      </c>
      <c r="M24" s="2" t="str">
        <f>if(fig!M24=1,M1&amp;","&amp;$A24,"")</f>
        <v>-3,3</v>
      </c>
      <c r="N24" s="2" t="str">
        <f>if(fig!N24=1,N1&amp;","&amp;$A24,"")</f>
        <v>-2,3</v>
      </c>
      <c r="O24" s="2" t="str">
        <f>if(fig!O24=1,O1&amp;","&amp;$A24,"")</f>
        <v>-1,3</v>
      </c>
      <c r="P24" s="2" t="str">
        <f>if(fig!P24=1,P1&amp;","&amp;$A24,"")</f>
        <v>0,3</v>
      </c>
      <c r="Q24" s="2" t="str">
        <f>if(fig!Q24=1,Q1&amp;","&amp;$A24,"")</f>
        <v>1,3</v>
      </c>
      <c r="R24" s="2" t="str">
        <f>if(fig!R24=1,R1&amp;","&amp;$A24,"")</f>
        <v>2,3</v>
      </c>
      <c r="S24" s="2" t="str">
        <f>if(fig!S24=1,S1&amp;","&amp;$A24,"")</f>
        <v>3,3</v>
      </c>
      <c r="T24" s="2" t="str">
        <f>if(fig!T24=1,T1&amp;","&amp;$A24,"")</f>
        <v>4,3</v>
      </c>
      <c r="U24" s="2" t="str">
        <f>if(fig!U24=1,U1&amp;","&amp;$A24,"")</f>
        <v>5,3</v>
      </c>
      <c r="V24" s="2" t="str">
        <f>if(fig!V24=1,V1&amp;","&amp;$A24,"")</f>
        <v>6,3</v>
      </c>
      <c r="W24" s="2" t="str">
        <f>if(fig!W24=1,W1&amp;","&amp;$A24,"")</f>
        <v/>
      </c>
      <c r="X24" s="2" t="str">
        <f>if(fig!X24=1,X1&amp;","&amp;$A24,"")</f>
        <v/>
      </c>
      <c r="Y24" s="2" t="str">
        <f>if(fig!Y24=1,Y1&amp;","&amp;$A24,"")</f>
        <v/>
      </c>
      <c r="Z24" s="2" t="str">
        <f>if(fig!Z24=1,Z1&amp;","&amp;$A24,"")</f>
        <v/>
      </c>
      <c r="AA24" s="2" t="str">
        <f>if(fig!AA24=1,AA1&amp;","&amp;$A24,"")</f>
        <v/>
      </c>
      <c r="AB24" s="2" t="str">
        <f>if(fig!AB24=1,AB1&amp;","&amp;$A24,"")</f>
        <v/>
      </c>
      <c r="AC24" s="2" t="str">
        <f>if(fig!AC24=1,AC1&amp;","&amp;$A24,"")</f>
        <v/>
      </c>
    </row>
    <row r="25">
      <c r="A25" s="1">
        <f t="shared" si="3"/>
        <v>2</v>
      </c>
      <c r="B25" s="2" t="str">
        <f>if(fig!B25=1,B1&amp;","&amp;$A25,"")</f>
        <v/>
      </c>
      <c r="C25" s="2" t="str">
        <f>if(fig!C25=1,C1&amp;","&amp;$A25,"")</f>
        <v/>
      </c>
      <c r="D25" s="2" t="str">
        <f>if(fig!D25=1,D1&amp;","&amp;$A25,"")</f>
        <v/>
      </c>
      <c r="E25" s="2" t="str">
        <f>if(fig!E25=1,E1&amp;","&amp;$A25,"")</f>
        <v/>
      </c>
      <c r="F25" s="2" t="str">
        <f>if(fig!F25=1,F1&amp;","&amp;$A25,"")</f>
        <v/>
      </c>
      <c r="G25" s="2" t="str">
        <f>if(fig!G25=1,G1&amp;","&amp;$A25,"")</f>
        <v/>
      </c>
      <c r="H25" s="2" t="str">
        <f>if(fig!H25=1,H1&amp;","&amp;$A25,"")</f>
        <v/>
      </c>
      <c r="I25" s="2" t="str">
        <f>if(fig!I25=1,I1&amp;","&amp;$A25,"")</f>
        <v>-7,2</v>
      </c>
      <c r="J25" s="2" t="str">
        <f>if(fig!J25=1,J1&amp;","&amp;$A25,"")</f>
        <v>-6,2</v>
      </c>
      <c r="K25" s="2" t="str">
        <f>if(fig!K25=1,K1&amp;","&amp;$A25,"")</f>
        <v>-5,2</v>
      </c>
      <c r="L25" s="2" t="str">
        <f>if(fig!L25=1,L1&amp;","&amp;$A25,"")</f>
        <v>-4,2</v>
      </c>
      <c r="M25" s="2" t="str">
        <f>if(fig!M25=1,M1&amp;","&amp;$A25,"")</f>
        <v>-3,2</v>
      </c>
      <c r="N25" s="2" t="str">
        <f>if(fig!N25=1,N1&amp;","&amp;$A25,"")</f>
        <v>-2,2</v>
      </c>
      <c r="O25" s="2" t="str">
        <f>if(fig!O25=1,O1&amp;","&amp;$A25,"")</f>
        <v/>
      </c>
      <c r="P25" s="2" t="str">
        <f>if(fig!P25=1,P1&amp;","&amp;$A25,"")</f>
        <v/>
      </c>
      <c r="Q25" s="2" t="str">
        <f>if(fig!Q25=1,Q1&amp;","&amp;$A25,"")</f>
        <v/>
      </c>
      <c r="R25" s="2" t="str">
        <f>if(fig!R25=1,R1&amp;","&amp;$A25,"")</f>
        <v>2,2</v>
      </c>
      <c r="S25" s="2" t="str">
        <f>if(fig!S25=1,S1&amp;","&amp;$A25,"")</f>
        <v>3,2</v>
      </c>
      <c r="T25" s="2" t="str">
        <f>if(fig!T25=1,T1&amp;","&amp;$A25,"")</f>
        <v>4,2</v>
      </c>
      <c r="U25" s="2" t="str">
        <f>if(fig!U25=1,U1&amp;","&amp;$A25,"")</f>
        <v>5,2</v>
      </c>
      <c r="V25" s="2" t="str">
        <f>if(fig!V25=1,V1&amp;","&amp;$A25,"")</f>
        <v>6,2</v>
      </c>
      <c r="W25" s="2" t="str">
        <f>if(fig!W25=1,W1&amp;","&amp;$A25,"")</f>
        <v>7,2</v>
      </c>
      <c r="X25" s="2" t="str">
        <f>if(fig!X25=1,X1&amp;","&amp;$A25,"")</f>
        <v/>
      </c>
      <c r="Y25" s="2" t="str">
        <f>if(fig!Y25=1,Y1&amp;","&amp;$A25,"")</f>
        <v/>
      </c>
      <c r="Z25" s="2" t="str">
        <f>if(fig!Z25=1,Z1&amp;","&amp;$A25,"")</f>
        <v/>
      </c>
      <c r="AA25" s="2" t="str">
        <f>if(fig!AA25=1,AA1&amp;","&amp;$A25,"")</f>
        <v/>
      </c>
      <c r="AB25" s="2" t="str">
        <f>if(fig!AB25=1,AB1&amp;","&amp;$A25,"")</f>
        <v/>
      </c>
      <c r="AC25" s="2" t="str">
        <f>if(fig!AC25=1,AC1&amp;","&amp;$A25,"")</f>
        <v/>
      </c>
    </row>
    <row r="26">
      <c r="A26" s="2">
        <v>1.0</v>
      </c>
      <c r="B26" s="2" t="str">
        <f>if(fig!B26=1,B1&amp;","&amp;$A26,"")</f>
        <v/>
      </c>
      <c r="C26" s="2" t="str">
        <f>if(fig!C26=1,C1&amp;","&amp;$A26,"")</f>
        <v/>
      </c>
      <c r="D26" s="2" t="str">
        <f>if(fig!D26=1,D1&amp;","&amp;$A26,"")</f>
        <v/>
      </c>
      <c r="E26" s="2" t="str">
        <f>if(fig!E26=1,E1&amp;","&amp;$A26,"")</f>
        <v/>
      </c>
      <c r="F26" s="2" t="str">
        <f>if(fig!F26=1,F1&amp;","&amp;$A26,"")</f>
        <v/>
      </c>
      <c r="G26" s="2" t="str">
        <f>if(fig!G26=1,G1&amp;","&amp;$A26,"")</f>
        <v/>
      </c>
      <c r="H26" s="2" t="str">
        <f>if(fig!H26=1,H1&amp;","&amp;$A26,"")</f>
        <v>-8,1</v>
      </c>
      <c r="I26" s="2" t="str">
        <f>if(fig!I26=1,I1&amp;","&amp;$A26,"")</f>
        <v>-7,1</v>
      </c>
      <c r="J26" s="2" t="str">
        <f>if(fig!J26=1,J1&amp;","&amp;$A26,"")</f>
        <v>-6,1</v>
      </c>
      <c r="K26" s="2" t="str">
        <f>if(fig!K26=1,K1&amp;","&amp;$A26,"")</f>
        <v>-5,1</v>
      </c>
      <c r="L26" s="2" t="str">
        <f>if(fig!L26=1,L1&amp;","&amp;$A26,"")</f>
        <v/>
      </c>
      <c r="M26" s="2" t="str">
        <f>if(fig!M26=1,M1&amp;","&amp;$A26,"")</f>
        <v/>
      </c>
      <c r="N26" s="2" t="str">
        <f>if(fig!N26=1,N1&amp;","&amp;$A26,"")</f>
        <v/>
      </c>
      <c r="O26" s="2" t="str">
        <f>if(fig!O26=1,O1&amp;","&amp;$A26,"")</f>
        <v/>
      </c>
      <c r="P26" s="2" t="str">
        <f>if(fig!P26=1,P1&amp;","&amp;$A26,"")</f>
        <v/>
      </c>
      <c r="Q26" s="2" t="str">
        <f>if(fig!Q26=1,Q1&amp;","&amp;$A26,"")</f>
        <v/>
      </c>
      <c r="R26" s="2" t="str">
        <f>if(fig!R26=1,R1&amp;","&amp;$A26,"")</f>
        <v/>
      </c>
      <c r="S26" s="2" t="str">
        <f>if(fig!S26=1,S1&amp;","&amp;$A26,"")</f>
        <v/>
      </c>
      <c r="T26" s="2" t="str">
        <f>if(fig!T26=1,T1&amp;","&amp;$A26,"")</f>
        <v/>
      </c>
      <c r="U26" s="2" t="str">
        <f>if(fig!U26=1,U1&amp;","&amp;$A26,"")</f>
        <v>5,1</v>
      </c>
      <c r="V26" s="2" t="str">
        <f>if(fig!V26=1,V1&amp;","&amp;$A26,"")</f>
        <v>6,1</v>
      </c>
      <c r="W26" s="2" t="str">
        <f>if(fig!W26=1,W1&amp;","&amp;$A26,"")</f>
        <v>7,1</v>
      </c>
      <c r="X26" s="2" t="str">
        <f>if(fig!X26=1,X1&amp;","&amp;$A26,"")</f>
        <v>8,1</v>
      </c>
      <c r="Y26" s="2" t="str">
        <f>if(fig!Y26=1,Y1&amp;","&amp;$A26,"")</f>
        <v/>
      </c>
      <c r="Z26" s="2" t="str">
        <f>if(fig!Z26=1,Z1&amp;","&amp;$A26,"")</f>
        <v/>
      </c>
      <c r="AA26" s="2" t="str">
        <f>if(fig!AA26=1,AA1&amp;","&amp;$A26,"")</f>
        <v/>
      </c>
      <c r="AB26" s="2" t="str">
        <f>if(fig!AB26=1,AB1&amp;","&amp;$A26,"")</f>
        <v/>
      </c>
      <c r="AC26" s="2" t="str">
        <f>if(fig!AC26=1,AC1&amp;","&amp;$A26,"")</f>
        <v/>
      </c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8.29"/>
  </cols>
  <sheetData>
    <row r="1">
      <c r="A1" s="3" t="s">
        <v>0</v>
      </c>
      <c r="B1" s="3" t="s">
        <v>1</v>
      </c>
      <c r="C1" s="4" t="str">
        <f>IFERROR(__xludf.DUMMYFUNCTION("GOOGLETRANSLATE(B1,""en"",""zh-tw"")"),"0：白")</f>
        <v>0：白</v>
      </c>
    </row>
    <row r="2">
      <c r="A2" s="5">
        <v>35.0</v>
      </c>
      <c r="B2" s="3" t="s">
        <v>2</v>
      </c>
      <c r="C2" s="4" t="str">
        <f>IFERROR(__xludf.DUMMYFUNCTION("GOOGLETRANSLATE(B2,""en"",""zh-tw"")"),"1：橙色")</f>
        <v>1：橙色</v>
      </c>
    </row>
    <row r="3">
      <c r="B3" s="3" t="s">
        <v>3</v>
      </c>
      <c r="C3" s="4" t="str">
        <f>IFERROR(__xludf.DUMMYFUNCTION("GOOGLETRANSLATE(B3,""en"",""zh-tw"")"),"2：品紅")</f>
        <v>2：品紅</v>
      </c>
    </row>
    <row r="4">
      <c r="B4" s="3" t="s">
        <v>4</v>
      </c>
      <c r="C4" s="4" t="str">
        <f>IFERROR(__xludf.DUMMYFUNCTION("GOOGLETRANSLATE(B4,""en"",""zh-tw"")"),"3：淺藍色")</f>
        <v>3：淺藍色</v>
      </c>
    </row>
    <row r="5">
      <c r="B5" s="3" t="s">
        <v>5</v>
      </c>
      <c r="C5" s="4" t="str">
        <f>IFERROR(__xludf.DUMMYFUNCTION("GOOGLETRANSLATE(B5,""en"",""zh-tw"")"),"4：黃色")</f>
        <v>4：黃色</v>
      </c>
    </row>
    <row r="6">
      <c r="B6" s="3" t="s">
        <v>6</v>
      </c>
      <c r="C6" s="4" t="str">
        <f>IFERROR(__xludf.DUMMYFUNCTION("GOOGLETRANSLATE(B6,""en"",""zh-tw"")"),"5：石灰")</f>
        <v>5：石灰</v>
      </c>
    </row>
    <row r="7">
      <c r="B7" s="3" t="s">
        <v>7</v>
      </c>
      <c r="C7" s="4" t="str">
        <f>IFERROR(__xludf.DUMMYFUNCTION("GOOGLETRANSLATE(B7,""en"",""zh-tw"")"),"6：粉色")</f>
        <v>6：粉色</v>
      </c>
    </row>
    <row r="8">
      <c r="B8" s="3" t="s">
        <v>8</v>
      </c>
      <c r="C8" s="4" t="str">
        <f>IFERROR(__xludf.DUMMYFUNCTION("GOOGLETRANSLATE(B8,""en"",""zh-tw"")"),"7：灰色")</f>
        <v>7：灰色</v>
      </c>
    </row>
    <row r="9">
      <c r="B9" s="3" t="s">
        <v>9</v>
      </c>
      <c r="C9" s="4" t="str">
        <f>IFERROR(__xludf.DUMMYFUNCTION("GOOGLETRANSLATE(B9,""en"",""zh-tw"")"),"8：淺灰色")</f>
        <v>8：淺灰色</v>
      </c>
    </row>
    <row r="10">
      <c r="B10" s="3" t="s">
        <v>10</v>
      </c>
      <c r="C10" s="4" t="str">
        <f>IFERROR(__xludf.DUMMYFUNCTION("GOOGLETRANSLATE(B10,""en"",""zh-tw"")"),"9：青色")</f>
        <v>9：青色</v>
      </c>
    </row>
    <row r="11">
      <c r="B11" s="3" t="s">
        <v>11</v>
      </c>
      <c r="C11" s="4" t="str">
        <f>IFERROR(__xludf.DUMMYFUNCTION("GOOGLETRANSLATE(B11,""en"",""zh-tw"")"),"10：紫")</f>
        <v>10：紫</v>
      </c>
    </row>
    <row r="12">
      <c r="B12" s="3" t="s">
        <v>12</v>
      </c>
      <c r="C12" s="4" t="str">
        <f>IFERROR(__xludf.DUMMYFUNCTION("GOOGLETRANSLATE(B12,""en"",""zh-tw"")"),"11：藍")</f>
        <v>11：藍</v>
      </c>
    </row>
    <row r="13">
      <c r="B13" s="3" t="s">
        <v>13</v>
      </c>
      <c r="C13" s="4" t="str">
        <f>IFERROR(__xludf.DUMMYFUNCTION("GOOGLETRANSLATE(B13,""en"",""zh-tw"")"),"12：布朗")</f>
        <v>12：布朗</v>
      </c>
    </row>
    <row r="14">
      <c r="B14" s="3" t="s">
        <v>14</v>
      </c>
      <c r="C14" s="4" t="str">
        <f>IFERROR(__xludf.DUMMYFUNCTION("GOOGLETRANSLATE(B14,""en"",""zh-tw"")"),"13：綠")</f>
        <v>13：綠</v>
      </c>
    </row>
    <row r="15">
      <c r="B15" s="3" t="s">
        <v>15</v>
      </c>
      <c r="C15" s="4" t="str">
        <f>IFERROR(__xludf.DUMMYFUNCTION("GOOGLETRANSLATE(B15,""en"",""zh-tw"")"),"14：紅色")</f>
        <v>14：紅色</v>
      </c>
    </row>
    <row r="16">
      <c r="B16" s="3" t="s">
        <v>16</v>
      </c>
      <c r="C16" s="4" t="str">
        <f>IFERROR(__xludf.DUMMYFUNCTION("GOOGLETRANSLATE(B16,""en"",""zh-tw"")"),"15：黑色")</f>
        <v>15：黑色</v>
      </c>
    </row>
    <row r="18">
      <c r="A18" s="6"/>
    </row>
    <row r="19">
      <c r="A19" s="3" t="s">
        <v>17</v>
      </c>
      <c r="B19" s="3" t="s">
        <v>18</v>
      </c>
      <c r="C19" s="4" t="str">
        <f>IFERROR(__xludf.DUMMYFUNCTION("GOOGLETRANSLATE(B19,""en"",""zh-tw"")"),"0：橡木（上/下）")</f>
        <v>0：橡木（上/下）</v>
      </c>
    </row>
    <row r="20">
      <c r="A20" s="5">
        <v>17.0</v>
      </c>
      <c r="B20" s="3" t="s">
        <v>19</v>
      </c>
      <c r="C20" s="4" t="str">
        <f>IFERROR(__xludf.DUMMYFUNCTION("GOOGLETRANSLATE(B20,""en"",""zh-tw"")"),"1：雲杉（上/下）")</f>
        <v>1：雲杉（上/下）</v>
      </c>
    </row>
    <row r="21">
      <c r="B21" s="3" t="s">
        <v>20</v>
      </c>
      <c r="C21" s="4" t="str">
        <f>IFERROR(__xludf.DUMMYFUNCTION("GOOGLETRANSLATE(B21,""en"",""zh-tw"")"),"2：樺木（上/下）")</f>
        <v>2：樺木（上/下）</v>
      </c>
    </row>
    <row r="22">
      <c r="B22" s="3" t="s">
        <v>21</v>
      </c>
      <c r="C22" s="4" t="str">
        <f>IFERROR(__xludf.DUMMYFUNCTION("GOOGLETRANSLATE(B22,""en"",""zh-tw"")"),"（下面沒有PI）")</f>
        <v>（下面沒有PI）</v>
      </c>
    </row>
    <row r="23">
      <c r="B23" s="3" t="s">
        <v>22</v>
      </c>
      <c r="C23" s="4" t="str">
        <f>IFERROR(__xludf.DUMMYFUNCTION("GOOGLETRANSLATE(B23,""en"",""zh-tw"")"),"3：叢林（上/下）")</f>
        <v>3：叢林（上/下）</v>
      </c>
    </row>
    <row r="24">
      <c r="B24" s="3" t="s">
        <v>23</v>
      </c>
      <c r="C24" s="4" t="str">
        <f>IFERROR(__xludf.DUMMYFUNCTION("GOOGLETRANSLATE(B24,""en"",""zh-tw"")"),"4：橡木（東/西）")</f>
        <v>4：橡木（東/西）</v>
      </c>
    </row>
    <row r="25">
      <c r="B25" s="3" t="s">
        <v>24</v>
      </c>
      <c r="C25" s="4" t="str">
        <f>IFERROR(__xludf.DUMMYFUNCTION("GOOGLETRANSLATE(B25,""en"",""zh-tw"")"),"5：雲杉（東/西）")</f>
        <v>5：雲杉（東/西）</v>
      </c>
    </row>
    <row r="26">
      <c r="B26" s="3" t="s">
        <v>25</v>
      </c>
      <c r="C26" s="4" t="str">
        <f>IFERROR(__xludf.DUMMYFUNCTION("GOOGLETRANSLATE(B26,""en"",""zh-tw"")"),"6：樺木（東/西）")</f>
        <v>6：樺木（東/西）</v>
      </c>
    </row>
    <row r="27">
      <c r="B27" s="3" t="s">
        <v>26</v>
      </c>
      <c r="C27" s="4" t="str">
        <f>IFERROR(__xludf.DUMMYFUNCTION("GOOGLETRANSLATE(B27,""en"",""zh-tw"")"),"7：叢林（東/西）")</f>
        <v>7：叢林（東/西）</v>
      </c>
    </row>
    <row r="28">
      <c r="B28" s="3" t="s">
        <v>27</v>
      </c>
      <c r="C28" s="4" t="str">
        <f>IFERROR(__xludf.DUMMYFUNCTION("GOOGLETRANSLATE(B28,""en"",""zh-tw"")"),"8：橡木（北/南）")</f>
        <v>8：橡木（北/南）</v>
      </c>
    </row>
    <row r="29">
      <c r="B29" s="3" t="s">
        <v>28</v>
      </c>
      <c r="C29" s="4" t="str">
        <f>IFERROR(__xludf.DUMMYFUNCTION("GOOGLETRANSLATE(B29,""en"",""zh-tw"")"),"9：雲杉（北/南）")</f>
        <v>9：雲杉（北/南）</v>
      </c>
    </row>
    <row r="30">
      <c r="B30" s="3" t="s">
        <v>29</v>
      </c>
      <c r="C30" s="4" t="str">
        <f>IFERROR(__xludf.DUMMYFUNCTION("GOOGLETRANSLATE(B30,""en"",""zh-tw"")"),"10：樺木（北/南）")</f>
        <v>10：樺木（北/南）</v>
      </c>
    </row>
    <row r="31">
      <c r="B31" s="3" t="s">
        <v>30</v>
      </c>
      <c r="C31" s="4" t="str">
        <f>IFERROR(__xludf.DUMMYFUNCTION("GOOGLETRANSLATE(B31,""en"",""zh-tw"")"),"11：叢林（北/南）")</f>
        <v>11：叢林（北/南）</v>
      </c>
    </row>
    <row r="32">
      <c r="B32" s="3" t="s">
        <v>31</v>
      </c>
      <c r="C32" s="4" t="str">
        <f>IFERROR(__xludf.DUMMYFUNCTION("GOOGLETRANSLATE(B32,""en"",""zh-tw"")"),"12：橡木（僅樹皮）")</f>
        <v>12：橡木（僅樹皮）</v>
      </c>
    </row>
    <row r="33">
      <c r="B33" s="3" t="s">
        <v>32</v>
      </c>
      <c r="C33" s="4" t="str">
        <f>IFERROR(__xludf.DUMMYFUNCTION("GOOGLETRANSLATE(B33,""en"",""zh-tw"")"),"13：雲杉（僅樹皮）")</f>
        <v>13：雲杉（僅樹皮）</v>
      </c>
    </row>
    <row r="34">
      <c r="B34" s="3" t="s">
        <v>33</v>
      </c>
      <c r="C34" s="4" t="str">
        <f>IFERROR(__xludf.DUMMYFUNCTION("GOOGLETRANSLATE(B34,""en"",""zh-tw"")"),"14：樺木（僅樹皮）")</f>
        <v>14：樺木（僅樹皮）</v>
      </c>
    </row>
    <row r="35">
      <c r="B35" s="3" t="s">
        <v>34</v>
      </c>
      <c r="C35" s="4" t="str">
        <f>IFERROR(__xludf.DUMMYFUNCTION("GOOGLETRANSLATE(B35,""en"",""zh-tw"")"),"15：叢林（只有樹皮）")</f>
        <v>15：叢林（只有樹皮）</v>
      </c>
    </row>
    <row r="37">
      <c r="A37" s="6"/>
    </row>
    <row r="38">
      <c r="A38" s="3" t="s">
        <v>35</v>
      </c>
      <c r="B38" s="3" t="s">
        <v>36</v>
      </c>
      <c r="C38" s="4" t="str">
        <f>IFERROR(__xludf.DUMMYFUNCTION("GOOGLETRANSLATE(B38,""en"",""zh-tw"")"),"0：橡木")</f>
        <v>0：橡木</v>
      </c>
    </row>
    <row r="39">
      <c r="A39" s="5">
        <v>6.0</v>
      </c>
      <c r="B39" s="3" t="s">
        <v>37</v>
      </c>
      <c r="C39" s="4" t="str">
        <f>IFERROR(__xludf.DUMMYFUNCTION("GOOGLETRANSLATE(B39,""en"",""zh-tw"")"),"1：雲杉")</f>
        <v>1：雲杉</v>
      </c>
    </row>
    <row r="40">
      <c r="B40" s="3" t="s">
        <v>38</v>
      </c>
      <c r="C40" s="4" t="str">
        <f>IFERROR(__xludf.DUMMYFUNCTION("GOOGLETRANSLATE(B40,""en"",""zh-tw"")"),"2：樺木")</f>
        <v>2：樺木</v>
      </c>
    </row>
    <row r="42">
      <c r="A42" s="6"/>
    </row>
    <row r="43">
      <c r="A43" s="3" t="s">
        <v>39</v>
      </c>
      <c r="B43" s="3" t="s">
        <v>40</v>
      </c>
      <c r="C43" s="4" t="str">
        <f>IFERROR(__xludf.DUMMYFUNCTION("GOOGLETRANSLATE(B43,""en"",""zh-tw"")"),"0：灌木")</f>
        <v>0：灌木</v>
      </c>
    </row>
    <row r="44">
      <c r="A44" s="5">
        <v>31.0</v>
      </c>
      <c r="B44" s="3" t="s">
        <v>41</v>
      </c>
      <c r="C44" s="4" t="str">
        <f>IFERROR(__xludf.DUMMYFUNCTION("GOOGLETRANSLATE(B44,""en"",""zh-tw"")"),"1：草")</f>
        <v>1：草</v>
      </c>
    </row>
    <row r="45">
      <c r="B45" s="3" t="s">
        <v>42</v>
      </c>
      <c r="C45" s="4" t="str">
        <f>IFERROR(__xludf.DUMMYFUNCTION("GOOGLETRANSLATE(B45,""en"",""zh-tw"")"),"2：蕨")</f>
        <v>2：蕨</v>
      </c>
    </row>
    <row r="47">
      <c r="A47" s="6"/>
    </row>
    <row r="48">
      <c r="A48" s="3" t="s">
        <v>43</v>
      </c>
      <c r="B48" s="3" t="s">
        <v>44</v>
      </c>
      <c r="C48" s="4" t="str">
        <f>IFERROR(__xludf.DUMMYFUNCTION("GOOGLETRANSLATE(B48,""en"",""zh-tw"")"),"1：指向東")</f>
        <v>1：指向東</v>
      </c>
    </row>
    <row r="49">
      <c r="A49" s="5">
        <v>50.0</v>
      </c>
      <c r="B49" s="3" t="s">
        <v>45</v>
      </c>
      <c r="C49" s="4" t="str">
        <f>IFERROR(__xludf.DUMMYFUNCTION("GOOGLETRANSLATE(B49,""en"",""zh-tw"")"),"2：指向西")</f>
        <v>2：指向西</v>
      </c>
    </row>
    <row r="50">
      <c r="B50" s="3" t="s">
        <v>46</v>
      </c>
      <c r="C50" s="4" t="str">
        <f>IFERROR(__xludf.DUMMYFUNCTION("GOOGLETRANSLATE(B50,""en"",""zh-tw"")"),"3：指向南")</f>
        <v>3：指向南</v>
      </c>
    </row>
    <row r="51">
      <c r="B51" s="3" t="s">
        <v>47</v>
      </c>
      <c r="C51" s="4" t="str">
        <f>IFERROR(__xludf.DUMMYFUNCTION("GOOGLETRANSLATE(B51,""en"",""zh-tw"")"),"4：指向北方")</f>
        <v>4：指向北方</v>
      </c>
    </row>
    <row r="52">
      <c r="B52" s="3" t="s">
        <v>48</v>
      </c>
      <c r="C52" s="4" t="str">
        <f>IFERROR(__xludf.DUMMYFUNCTION("GOOGLETRANSLATE(B52,""en"",""zh-tw"")"),"5：正視")</f>
        <v>5：正視</v>
      </c>
    </row>
    <row r="54">
      <c r="A54" s="6"/>
    </row>
    <row r="55">
      <c r="A55" s="3" t="s">
        <v>49</v>
      </c>
      <c r="B55" s="3" t="s">
        <v>50</v>
      </c>
      <c r="C55" s="4" t="str">
        <f>IFERROR(__xludf.DUMMYFUNCTION("GOOGLETRANSLATE(B55,""en"",""zh-tw"")"),"0：石磚")</f>
        <v>0：石磚</v>
      </c>
    </row>
    <row r="56">
      <c r="B56" s="3" t="s">
        <v>51</v>
      </c>
      <c r="C56" s="4" t="str">
        <f>IFERROR(__xludf.DUMMYFUNCTION("GOOGLETRANSLATE(B56,""en"",""zh-tw"")"),"1：青苔石磚")</f>
        <v>1：青苔石磚</v>
      </c>
    </row>
    <row r="57">
      <c r="B57" s="3" t="s">
        <v>52</v>
      </c>
      <c r="C57" s="4" t="str">
        <f>IFERROR(__xludf.DUMMYFUNCTION("GOOGLETRANSLATE(B57,""en"",""zh-tw"")"),"2：破裂的石磚")</f>
        <v>2：破裂的石磚</v>
      </c>
    </row>
    <row r="58">
      <c r="B58" s="3" t="s">
        <v>53</v>
      </c>
      <c r="C58" s="4" t="str">
        <f>IFERROR(__xludf.DUMMYFUNCTION("GOOGLETRANSLATE(B58,""en"",""zh-tw"")"),"3：鑿刻石磚")</f>
        <v>3：鑿刻石磚</v>
      </c>
    </row>
    <row r="60">
      <c r="A60" s="6"/>
    </row>
    <row r="61">
      <c r="A61" s="3" t="s">
        <v>54</v>
      </c>
      <c r="B61" s="3" t="s">
        <v>55</v>
      </c>
      <c r="C61" s="4" t="str">
        <f>IFERROR(__xludf.DUMMYFUNCTION("GOOGLETRANSLATE(B61,""en"",""zh-tw"")"),"0：石")</f>
        <v>0：石</v>
      </c>
    </row>
    <row r="62">
      <c r="B62" s="3" t="s">
        <v>56</v>
      </c>
      <c r="C62" s="4" t="str">
        <f>IFERROR(__xludf.DUMMYFUNCTION("GOOGLETRANSLATE(B62,""en"",""zh-tw"")"),"1：砂岩")</f>
        <v>1：砂岩</v>
      </c>
    </row>
    <row r="63">
      <c r="B63" s="3" t="s">
        <v>57</v>
      </c>
      <c r="C63" s="4" t="str">
        <f>IFERROR(__xludf.DUMMYFUNCTION("GOOGLETRANSLATE(B63,""en"",""zh-tw"")"),"2：木")</f>
        <v>2：木</v>
      </c>
    </row>
    <row r="64">
      <c r="B64" s="3" t="s">
        <v>58</v>
      </c>
      <c r="C64" s="4" t="str">
        <f>IFERROR(__xludf.DUMMYFUNCTION("GOOGLETRANSLATE(B64,""en"",""zh-tw"")"),"3：鵝卵石")</f>
        <v>3：鵝卵石</v>
      </c>
    </row>
    <row r="65">
      <c r="B65" s="3" t="s">
        <v>59</v>
      </c>
      <c r="C65" s="4" t="str">
        <f>IFERROR(__xludf.DUMMYFUNCTION("GOOGLETRANSLATE(B65,""en"",""zh-tw"")"),"4：磚")</f>
        <v>4：磚</v>
      </c>
    </row>
    <row r="66">
      <c r="B66" s="3" t="s">
        <v>60</v>
      </c>
      <c r="C66" s="4" t="str">
        <f>IFERROR(__xludf.DUMMYFUNCTION("GOOGLETRANSLATE(B66,""en"",""zh-tw"")"),"5：石磚")</f>
        <v>5：石磚</v>
      </c>
    </row>
    <row r="67">
      <c r="B67" s="3" t="s">
        <v>61</v>
      </c>
      <c r="C67" s="4" t="str">
        <f>IFERROR(__xludf.DUMMYFUNCTION("GOOGLETRANSLATE(B67,""en"",""zh-tw"")"),"下面 - 不是在皮")</f>
        <v>下面 - 不是在皮</v>
      </c>
    </row>
    <row r="68">
      <c r="B68" s="3" t="s">
        <v>62</v>
      </c>
      <c r="C68" s="4" t="str">
        <f>IFERROR(__xludf.DUMMYFUNCTION("GOOGLETRANSLATE(B68,""en"",""zh-tw"")"),"6：幽冥磚")</f>
        <v>6：幽冥磚</v>
      </c>
    </row>
    <row r="69">
      <c r="B69" s="3" t="s">
        <v>63</v>
      </c>
      <c r="C69" s="4" t="str">
        <f>IFERROR(__xludf.DUMMYFUNCTION("GOOGLETRANSLATE(B69,""en"",""zh-tw"")"),"7：石英")</f>
        <v>7：石英</v>
      </c>
    </row>
    <row r="70">
      <c r="A70" s="6"/>
    </row>
    <row r="71">
      <c r="A71" s="3" t="s">
        <v>64</v>
      </c>
      <c r="B71" s="3" t="s">
        <v>65</v>
      </c>
      <c r="C71" s="4" t="str">
        <f>IFERROR(__xludf.DUMMYFUNCTION("GOOGLETRANSLATE(B71,""en"",""zh-tw"")"),"0：無效")</f>
        <v>0：無效</v>
      </c>
    </row>
    <row r="72">
      <c r="A72" s="5">
        <v>46.0</v>
      </c>
      <c r="B72" s="3" t="s">
        <v>66</v>
      </c>
      <c r="C72" s="4" t="str">
        <f>IFERROR(__xludf.DUMMYFUNCTION("GOOGLETRANSLATE(B72,""en"",""zh-tw"")"),"1：準備爆炸")</f>
        <v>1：準備爆炸</v>
      </c>
    </row>
    <row r="74">
      <c r="A74" s="6"/>
    </row>
    <row r="75">
      <c r="A75" s="3" t="s">
        <v>67</v>
      </c>
      <c r="B75" s="3" t="s">
        <v>68</v>
      </c>
      <c r="C75" s="4" t="str">
        <f>IFERROR(__xludf.DUMMYFUNCTION("GOOGLETRANSLATE(B75,""en"",""zh-tw"")"),"1：橡樹葉")</f>
        <v>1：橡樹葉</v>
      </c>
    </row>
    <row r="76">
      <c r="A76" s="5">
        <v>18.0</v>
      </c>
      <c r="B76" s="3" t="s">
        <v>69</v>
      </c>
      <c r="C76" s="4" t="str">
        <f>IFERROR(__xludf.DUMMYFUNCTION("GOOGLETRANSLATE(B76,""en"",""zh-tw"")"),"2：雲杉葉")</f>
        <v>2：雲杉葉</v>
      </c>
    </row>
    <row r="77">
      <c r="B77" s="3" t="s">
        <v>70</v>
      </c>
      <c r="C77" s="4" t="str">
        <f>IFERROR(__xludf.DUMMYFUNCTION("GOOGLETRANSLATE(B77,""en"",""zh-tw"")"),"3：樺樹葉")</f>
        <v>3：樺樹葉</v>
      </c>
    </row>
    <row r="79">
      <c r="A79" s="6"/>
    </row>
    <row r="80">
      <c r="A80" s="3" t="s">
        <v>71</v>
      </c>
      <c r="B80" s="3" t="s">
        <v>72</v>
      </c>
      <c r="C80" s="4" t="str">
        <f>IFERROR(__xludf.DUMMYFUNCTION("GOOGLETRANSLATE(B80,""en"",""zh-tw"")"),"0：砂岩")</f>
        <v>0：砂岩</v>
      </c>
    </row>
    <row r="81">
      <c r="A81" s="5">
        <v>24.0</v>
      </c>
      <c r="B81" s="3" t="s">
        <v>73</v>
      </c>
      <c r="C81" s="4" t="str">
        <f>IFERROR(__xludf.DUMMYFUNCTION("GOOGLETRANSLATE(B81,""en"",""zh-tw"")"),"1：鑿刻砂岩")</f>
        <v>1：鑿刻砂岩</v>
      </c>
    </row>
    <row r="82">
      <c r="B82" s="3" t="s">
        <v>74</v>
      </c>
      <c r="C82" s="4" t="str">
        <f>IFERROR(__xludf.DUMMYFUNCTION("GOOGLETRANSLATE(B82,""en"",""zh-tw"")"),"2：平滑砂岩")</f>
        <v>2：平滑砂岩</v>
      </c>
    </row>
    <row r="84">
      <c r="A84" s="6"/>
    </row>
    <row r="85">
      <c r="A85" s="3" t="s">
        <v>75</v>
      </c>
      <c r="B85" s="3" t="s">
        <v>76</v>
      </c>
      <c r="C85" s="4" t="str">
        <f>IFERROR(__xludf.DUMMYFUNCTION("GOOGLETRANSLATE(B85,""en"",""zh-tw"")"),"0：升序東")</f>
        <v>0：升序東</v>
      </c>
    </row>
    <row r="86">
      <c r="A86" s="5">
        <v>67.0</v>
      </c>
      <c r="B86" s="3" t="s">
        <v>77</v>
      </c>
      <c r="C86" s="4" t="str">
        <f>IFERROR(__xludf.DUMMYFUNCTION("GOOGLETRANSLATE(B86,""en"",""zh-tw"")"),"1：升序西")</f>
        <v>1：升序西</v>
      </c>
    </row>
    <row r="87">
      <c r="B87" s="3" t="s">
        <v>78</v>
      </c>
      <c r="C87" s="4" t="str">
        <f>IFERROR(__xludf.DUMMYFUNCTION("GOOGLETRANSLATE(B87,""en"",""zh-tw"")"),"2：升序南")</f>
        <v>2：升序南</v>
      </c>
    </row>
    <row r="88">
      <c r="B88" s="3" t="s">
        <v>79</v>
      </c>
      <c r="C88" s="4" t="str">
        <f>IFERROR(__xludf.DUMMYFUNCTION("GOOGLETRANSLATE(B88,""en"",""zh-tw"")"),"3：升序北")</f>
        <v>3：升序北</v>
      </c>
    </row>
    <row r="89">
      <c r="B89" s="3" t="s">
        <v>80</v>
      </c>
      <c r="C89" s="4" t="str">
        <f>IFERROR(__xludf.DUMMYFUNCTION("GOOGLETRANSLATE(B89,""en"",""zh-tw"")"),"4：升序東（倒置）")</f>
        <v>4：升序東（倒置）</v>
      </c>
    </row>
    <row r="90">
      <c r="B90" s="3" t="s">
        <v>81</v>
      </c>
      <c r="C90" s="4" t="str">
        <f>IFERROR(__xludf.DUMMYFUNCTION("GOOGLETRANSLATE(B90,""en"",""zh-tw"")"),"5：升序西（倒置）")</f>
        <v>5：升序西（倒置）</v>
      </c>
    </row>
    <row r="91">
      <c r="B91" s="3" t="s">
        <v>82</v>
      </c>
      <c r="C91" s="4" t="str">
        <f>IFERROR(__xludf.DUMMYFUNCTION("GOOGLETRANSLATE(B91,""en"",""zh-tw"")"),"6：升序南（顛倒）")</f>
        <v>6：升序南（顛倒）</v>
      </c>
    </row>
    <row r="92">
      <c r="B92" s="3" t="s">
        <v>83</v>
      </c>
      <c r="C92" s="4" t="str">
        <f>IFERROR(__xludf.DUMMYFUNCTION("GOOGLETRANSLATE(B92,""en"",""zh-tw"")"),"7：升序北（倒置）")</f>
        <v>7：升序北（倒置）</v>
      </c>
    </row>
    <row r="94">
      <c r="A94" s="6"/>
    </row>
    <row r="95">
      <c r="A95" s="3" t="s">
        <v>84</v>
      </c>
      <c r="B95" s="3" t="s">
        <v>85</v>
      </c>
      <c r="C95" s="4" t="str">
        <f>IFERROR(__xludf.DUMMYFUNCTION("GOOGLETRANSLATE(B95,""en"",""zh-tw"")"),"2：朝北")</f>
        <v>2：朝北</v>
      </c>
    </row>
    <row r="96">
      <c r="A96" s="5" t="s">
        <v>86</v>
      </c>
      <c r="B96" s="3" t="s">
        <v>87</v>
      </c>
      <c r="C96" s="4" t="str">
        <f>IFERROR(__xludf.DUMMYFUNCTION("GOOGLETRANSLATE(B96,""en"",""zh-tw"")"),"3：坐北朝南")</f>
        <v>3：坐北朝南</v>
      </c>
    </row>
    <row r="97">
      <c r="B97" s="3" t="s">
        <v>88</v>
      </c>
      <c r="C97" s="4" t="str">
        <f>IFERROR(__xludf.DUMMYFUNCTION("GOOGLETRANSLATE(B97,""en"",""zh-tw"")"),"4：朝西")</f>
        <v>4：朝西</v>
      </c>
    </row>
    <row r="98">
      <c r="B98" s="3" t="s">
        <v>89</v>
      </c>
      <c r="C98" s="4" t="str">
        <f>IFERROR(__xludf.DUMMYFUNCTION("GOOGLETRANSLATE(B98,""en"",""zh-tw"")"),"5：朝東")</f>
        <v>5：朝東</v>
      </c>
    </row>
    <row r="100">
      <c r="A100" s="6"/>
    </row>
    <row r="101">
      <c r="A101" s="3" t="s">
        <v>90</v>
      </c>
      <c r="B101" s="3" t="s">
        <v>91</v>
      </c>
      <c r="C101" s="4" t="str">
        <f>IFERROR(__xludf.DUMMYFUNCTION("GOOGLETRANSLATE(B101,""en"",""zh-tw"")"),"0-7：水的級別，0是最高，7最低")</f>
        <v>0-7：水的級別，0是最高，7最低</v>
      </c>
    </row>
    <row r="102">
      <c r="A102" s="7">
        <v>44419.0</v>
      </c>
    </row>
    <row r="103">
      <c r="A103" s="6"/>
    </row>
    <row r="104">
      <c r="A104" s="3" t="s">
        <v>92</v>
      </c>
      <c r="B104" s="3" t="s">
        <v>93</v>
      </c>
      <c r="C104" s="4" t="str">
        <f>IFERROR(__xludf.DUMMYFUNCTION("GOOGLETRANSLATE(B104,""en"",""zh-tw"")"),"0：未使用")</f>
        <v>0：未使用</v>
      </c>
    </row>
    <row r="105">
      <c r="A105" s="5">
        <v>247.0</v>
      </c>
      <c r="B105" s="3" t="s">
        <v>94</v>
      </c>
      <c r="C105" s="4" t="str">
        <f>IFERROR(__xludf.DUMMYFUNCTION("GOOGLETRANSLATE(B105,""en"",""zh-tw"")"),"1：活動")</f>
        <v>1：活動</v>
      </c>
    </row>
    <row r="106">
      <c r="B106" s="3" t="s">
        <v>95</v>
      </c>
      <c r="C106" s="4" t="str">
        <f>IFERROR(__xludf.DUMMYFUNCTION("GOOGLETRANSLATE(B106,""en"",""zh-tw"")"),"2：停止/用完")</f>
        <v>2：停止/用完</v>
      </c>
    </row>
  </sheetData>
  <drawing r:id="rId1"/>
</worksheet>
</file>