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1">
    <font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<sst xmlns="http://schemas.openxmlformats.org/spreadsheetml/2006/main" count="47" uniqueCount="26">
  <si>
    <t>Data de incubação</t>
  </si>
  <si>
    <t>Protocolo</t>
  </si>
  <si>
    <t>Procedência</t>
  </si>
  <si>
    <t>Mercado</t>
  </si>
  <si>
    <t>Origem matéria-prima</t>
  </si>
  <si>
    <t>Setor</t>
  </si>
  <si>
    <t>Amostra/fase</t>
  </si>
  <si>
    <t>Ponto de coleta</t>
  </si>
  <si>
    <t>Informações complementares</t>
  </si>
  <si>
    <t>Biogás (LNbiogás.kg sv¹)</t>
  </si>
  <si>
    <t>Maior e menor</t>
  </si>
  <si>
    <t>Critério de aceitação</t>
  </si>
  <si>
    <t>Metano (LNbiogás.kg sv¹)</t>
  </si>
  <si>
    <t>Metano (LNCH4.kg¹ sv)</t>
  </si>
  <si>
    <t>% de Metano no Biogás</t>
  </si>
  <si>
    <t>ST (%)</t>
  </si>
  <si>
    <t>Sólidos totais (g/kg)</t>
  </si>
  <si>
    <t>SV (%)</t>
  </si>
  <si>
    <t>Sólidos voláteis (g/kg)</t>
  </si>
  <si>
    <t>SF (%)</t>
  </si>
  <si>
    <t>DQO(mg de O2/L)</t>
  </si>
  <si>
    <t>pH</t>
  </si>
  <si>
    <t>01/01/2000</t>
  </si>
  <si>
    <t>IN-18/03/19</t>
  </si>
  <si>
    <t>--Selecione--</t>
  </si>
  <si>
    <t>-</t>
  </si>
</sst>
</file>

<file path=xl/styles.xml><?xml version="1.0" encoding="utf-8"?>
<styleSheet xmlns="http://schemas.openxmlformats.org/spreadsheetml/2006/main">
  <fonts count="1">
    <font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7"/>
  <sheetViews>
    <sheetView showRuler="0" workbookViewId="0"/>
  </sheetViews>
  <sheetFormatPr defaultRowHeight="15"/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9</v>
      </c>
      <c r="N1" t="s">
        <v>12</v>
      </c>
      <c r="O1" t="s">
        <v>10</v>
      </c>
      <c r="P1" t="s">
        <v>11</v>
      </c>
      <c r="Q1" t="s">
        <v>13</v>
      </c>
      <c r="R1" t="s">
        <v>14</v>
      </c>
      <c r="S1" t="s">
        <v>15</v>
      </c>
      <c r="T1" t="s">
        <v>16</v>
      </c>
      <c r="U1" t="s">
        <v>11</v>
      </c>
      <c r="V1" t="s">
        <v>17</v>
      </c>
      <c r="W1" t="s">
        <v>18</v>
      </c>
      <c r="X1" t="s">
        <v>11</v>
      </c>
      <c r="Y1" t="s">
        <v>19</v>
      </c>
      <c r="Z1" t="s">
        <v>20</v>
      </c>
      <c r="AA1" t="s">
        <v>20</v>
      </c>
      <c r="AB1" t="s">
        <v>21</v>
      </c>
      <c r="AC1" t="s">
        <v>21</v>
      </c>
    </row>
    <row r="2" spans="1:29" s="1" customFormat="1" customHeight="0">
      <c r="A2" s="1" t="s">
        <v>22</v>
      </c>
      <c r="B2" s="1" t="s">
        <v>23</v>
      </c>
      <c r="C2" s="1" t="s">
        <v>24</v>
      </c>
      <c r="D2" s="1" t="s">
        <v>24</v>
      </c>
      <c r="E2" s="1" t="s">
        <v>24</v>
      </c>
      <c r="F2" s="1" t="s">
        <v>24</v>
      </c>
      <c r="G2" s="1" t="s">
        <v>24</v>
      </c>
      <c r="H2" s="1" t="s">
        <v>25</v>
      </c>
      <c r="I2" s="1" t="s">
        <v>25</v>
      </c>
      <c r="J2" s="1">
        <v>61</v>
      </c>
      <c r="K2" s="1">
        <f t="normal">MAX(J2:J4)</f>
        <v>0</v>
      </c>
      <c r="L2" s="1">
        <f t="normal">(K2-K3)/K3</f>
        <v>0</v>
      </c>
      <c r="M2" s="1">
        <f t="normal">AVERAGE(J2:J4)</f>
        <v>0</v>
      </c>
      <c r="N2" s="1">
        <v>288</v>
      </c>
      <c r="O2" s="1">
        <f t="normal">MAX(N2:N4)</f>
        <v>0</v>
      </c>
      <c r="P2" s="1">
        <f t="normal">(O2-O3)/O3</f>
        <v>0</v>
      </c>
      <c r="Q2" s="1">
        <f t="normal">AVERAGE(N2:N4)</f>
        <v>0</v>
      </c>
      <c r="R2" s="1">
        <f t="normal">(Q2/M2)</f>
        <v>0</v>
      </c>
      <c r="S2" s="1">
        <v>95</v>
      </c>
      <c r="T2" s="1">
        <f t="normal">AVERAGE(S2:S4)*10</f>
        <v>0</v>
      </c>
      <c r="U2" s="1">
        <f t="normal">((MAX(S2:S4;1))-(MIN(S2:S4;1)))/(((MAX(S2:S4;1))+(MIN(S2:S4;1)))/2)*100</f>
        <v>0</v>
      </c>
      <c r="V2" s="1">
        <v>64</v>
      </c>
      <c r="Z2" s="1">
        <v>664</v>
      </c>
      <c r="AB2" s="1">
        <v>75</v>
      </c>
    </row>
    <row r="3" spans="1:29" s="1" customFormat="1" customHeight="0">
      <c r="A3" s="1"/>
      <c r="B3" s="1"/>
      <c r="C3" s="1"/>
      <c r="D3" s="1"/>
      <c r="E3" s="1"/>
      <c r="F3" s="1"/>
      <c r="G3" s="1"/>
      <c r="H3" s="1"/>
      <c r="I3" s="1"/>
      <c r="J3" s="1">
        <v>56</v>
      </c>
      <c r="K3" s="1">
        <f t="normal">MIN(J2:J4)</f>
        <v>0</v>
      </c>
      <c r="N3" s="1">
        <v>302</v>
      </c>
      <c r="O3" s="1">
        <f t="normal">MIN(N2:N4)</f>
        <v>0</v>
      </c>
      <c r="S3" s="1">
        <v>897</v>
      </c>
      <c r="V3" s="1">
        <v>897</v>
      </c>
      <c r="Z3" s="1">
        <v>456</v>
      </c>
      <c r="AB3" s="1">
        <v>74</v>
      </c>
    </row>
    <row r="4" spans="1:29" s="1" customFormat="1" customHeight="0">
      <c r="A4" s="1"/>
      <c r="B4" s="1"/>
      <c r="C4" s="1"/>
      <c r="D4" s="1"/>
      <c r="E4" s="1"/>
      <c r="F4" s="1"/>
      <c r="G4" s="1"/>
      <c r="H4" s="1"/>
      <c r="I4" s="1"/>
      <c r="J4" s="1">
        <v>59</v>
      </c>
      <c r="N4" s="1">
        <v>321</v>
      </c>
      <c r="S4" s="1">
        <v>95</v>
      </c>
      <c r="V4" s="1">
        <v>64</v>
      </c>
      <c r="Z4" s="1">
        <v>986</v>
      </c>
      <c r="AB4" s="1">
        <v>74</v>
      </c>
    </row>
    <row r="5" spans="1:29" s="1" customFormat="1" customHeight="0">
      <c r="A5" s="1" t="s">
        <v>22</v>
      </c>
      <c r="B5" s="1" t="s">
        <v>23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25</v>
      </c>
      <c r="I5" s="1" t="s">
        <v>25</v>
      </c>
      <c r="J5" s="1">
        <v>61</v>
      </c>
      <c r="K5" s="1">
        <f t="normal" ca="1">MAX(J5:J7)</f>
        <v>0</v>
      </c>
      <c r="L5" s="1">
        <f t="normal" ca="1">(K5-K6)/K6</f>
        <v>0</v>
      </c>
      <c r="M5" s="1">
        <f t="normal" ca="1">AVERAGE(J5:J7)</f>
        <v>0</v>
      </c>
      <c r="N5" s="1">
        <v>288</v>
      </c>
      <c r="O5" s="1">
        <f t="normal" ca="1">MAX(N5:N7)</f>
        <v>0</v>
      </c>
      <c r="P5" s="1">
        <f t="normal" ca="1">(O5-O6)/O6</f>
        <v>0</v>
      </c>
      <c r="Q5" s="1">
        <f t="normal" ca="1">AVERAGE(N5:N7)</f>
        <v>0</v>
      </c>
      <c r="R5" s="1">
        <f t="normal" ca="1">(Q5/M5)</f>
        <v>0</v>
      </c>
      <c r="S5" s="1">
        <v>95</v>
      </c>
      <c r="T5" s="1">
        <f t="normal" ca="1">AVERAGE(S5:S7)*10</f>
        <v>0</v>
      </c>
      <c r="U5" s="1">
        <f t="normal" ca="1">((MAX(S5:S7;1))-(MIN(S5:S7;1)))/(((MAX(S5:S7;1))+(MIN(S5:S7;1)))/2)*100</f>
        <v>0</v>
      </c>
      <c r="V5" s="1">
        <v>64</v>
      </c>
      <c r="Z5" s="1">
        <v>664</v>
      </c>
      <c r="AB5" s="1">
        <v>75</v>
      </c>
    </row>
    <row r="6" spans="1:29" s="1" customFormat="1" customHeight="0">
      <c r="A6" s="1"/>
      <c r="B6" s="1"/>
      <c r="C6" s="1"/>
      <c r="D6" s="1"/>
      <c r="E6" s="1"/>
      <c r="F6" s="1"/>
      <c r="G6" s="1"/>
      <c r="H6" s="1"/>
      <c r="I6" s="1"/>
      <c r="J6" s="1">
        <v>56</v>
      </c>
      <c r="K6" s="1">
        <f t="normal" ca="1">MIN(J5:J7)</f>
        <v>0</v>
      </c>
      <c r="N6" s="1">
        <v>302</v>
      </c>
      <c r="O6" s="1">
        <f t="normal" ca="1">MIN(N5:N7)</f>
        <v>0</v>
      </c>
      <c r="S6" s="1">
        <v>79</v>
      </c>
      <c r="V6" s="1">
        <v>64</v>
      </c>
      <c r="Z6" s="1">
        <v>456</v>
      </c>
      <c r="AB6" s="1">
        <v>74</v>
      </c>
    </row>
    <row r="7" spans="1:29" s="1" customFormat="1" customHeight="0">
      <c r="A7" s="1"/>
      <c r="B7" s="1"/>
      <c r="C7" s="1"/>
      <c r="D7" s="1"/>
      <c r="E7" s="1"/>
      <c r="F7" s="1"/>
      <c r="G7" s="1"/>
      <c r="H7" s="1"/>
      <c r="I7" s="1"/>
      <c r="J7" s="1">
        <v>59</v>
      </c>
      <c r="N7" s="1">
        <v>321</v>
      </c>
      <c r="S7" s="1">
        <v>95</v>
      </c>
      <c r="V7" s="1">
        <v>64</v>
      </c>
      <c r="Z7" s="1">
        <v>986</v>
      </c>
      <c r="AB7" s="1">
        <v>74</v>
      </c>
    </row>
  </sheetData>
  <mergeCells count="18"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A5:A7"/>
    <mergeCell ref="B5:B7"/>
    <mergeCell ref="C5:C7"/>
    <mergeCell ref="D5:D7"/>
    <mergeCell ref="E5:E7"/>
    <mergeCell ref="F5:F7"/>
    <mergeCell ref="G5:G7"/>
    <mergeCell ref="H5:H7"/>
    <mergeCell ref="I5:I7"/>
  </mergeCells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2019-08-05T17:23:11</dcterms:created>
  <dcterms:modified xsi:type="dcterms:W3CDTF">2019-08-05T17:42:14</dcterms:modified>
</cp:coreProperties>
</file>