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2">
    <font>
      <name val="Calibri"/>
    </font>
    <font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<sst xmlns="http://schemas.openxmlformats.org/spreadsheetml/2006/main" count="53" uniqueCount="26">
  <si>
    <t>Data de incubação</t>
  </si>
  <si>
    <t>Protocolo</t>
  </si>
  <si>
    <t>Procedência</t>
  </si>
  <si>
    <t>Mercado</t>
  </si>
  <si>
    <t>Origem matéria-prima</t>
  </si>
  <si>
    <t>Setor</t>
  </si>
  <si>
    <t>Amostra/fase</t>
  </si>
  <si>
    <t>Ponto de coleta</t>
  </si>
  <si>
    <t>Informações complementares</t>
  </si>
  <si>
    <t>Biogás (LNbiogás.kg sv¹)</t>
  </si>
  <si>
    <t>Maior e menor</t>
  </si>
  <si>
    <t>Critério de aceitação</t>
  </si>
  <si>
    <t>Metano (LNbiogás.kg sv¹)</t>
  </si>
  <si>
    <t>Metano (LNCH4.kg¹ sv)</t>
  </si>
  <si>
    <t>% de Metano no Biogás</t>
  </si>
  <si>
    <t>ST (%)</t>
  </si>
  <si>
    <t>Sólidos totais (g/kg)</t>
  </si>
  <si>
    <t>SV (%)</t>
  </si>
  <si>
    <t>Sólidos voláteis (g/kg)</t>
  </si>
  <si>
    <t>SF (%)</t>
  </si>
  <si>
    <t>DQO(mg de O2/L)</t>
  </si>
  <si>
    <t>pH</t>
  </si>
  <si>
    <t>13/11/2019</t>
  </si>
  <si>
    <t/>
  </si>
  <si>
    <t>--Selecione--</t>
  </si>
  <si>
    <t>-</t>
  </si>
</sst>
</file>

<file path=xl/styles.xml><?xml version="1.0" encoding="utf-8"?>
<styleSheet xmlns="http://schemas.openxmlformats.org/spreadsheetml/2006/main">
  <fonts count="2">
    <font>
      <name val="Calibri"/>
    </font>
    <font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"/>
  <sheetViews>
    <sheetView showRuler="0"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</v>
      </c>
      <c r="N1" t="s">
        <v>12</v>
      </c>
      <c r="O1" t="s">
        <v>10</v>
      </c>
      <c r="P1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11</v>
      </c>
      <c r="V1" t="s">
        <v>17</v>
      </c>
      <c r="W1" t="s">
        <v>18</v>
      </c>
      <c r="X1" t="s">
        <v>11</v>
      </c>
      <c r="Y1" t="s">
        <v>19</v>
      </c>
      <c r="Z1" t="s">
        <v>20</v>
      </c>
      <c r="AA1" t="s">
        <v>20</v>
      </c>
      <c r="AB1" t="s">
        <v>21</v>
      </c>
      <c r="AC1" t="s">
        <v>21</v>
      </c>
    </row>
    <row r="2" spans="1:29" s="1" customFormat="1" customHeight="0">
      <c r="A2" s="1" t="s">
        <v>22</v>
      </c>
      <c r="B2" s="1" t="s">
        <v>23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23</v>
      </c>
      <c r="I2" s="1" t="s">
        <v>23</v>
      </c>
      <c r="J2" s="1" t="s">
        <v>25</v>
      </c>
      <c r="K2" s="1">
        <f t="normal" ca="1">MAX(J2:J4)</f>
        <v>0</v>
      </c>
      <c r="L2" s="1">
        <f t="normal" ca="1">((K2-K3)/K3)*100</f>
        <v>0</v>
      </c>
      <c r="M2" s="1">
        <f t="normal" ca="1">AVERAGE(J2:J4)</f>
        <v>0</v>
      </c>
      <c r="N2" s="1" t="s">
        <v>25</v>
      </c>
      <c r="O2" s="1">
        <f t="normal" ca="1">MAX(N2:N4)</f>
        <v>0</v>
      </c>
      <c r="P2" s="1">
        <f t="normal" ca="1">(O2-O3)/O3</f>
        <v>0</v>
      </c>
      <c r="Q2" s="1">
        <f t="normal" ca="1">AVERAGE(N2:N4)</f>
        <v>0</v>
      </c>
      <c r="R2" s="1">
        <f t="normal" ca="1">(Q2/M2)</f>
        <v>0</v>
      </c>
      <c r="S2" s="1" t="s">
        <v>25</v>
      </c>
      <c r="T2" s="1">
        <f t="normal" ca="1">AVERAGE(S2:S4)*10</f>
        <v>0</v>
      </c>
      <c r="U2" s="1">
        <f t="normal" ca="1">((MAX(S2:S4))-(MIN(S2:S4)))/(((MAX(S2:S4))+(MIN(S2:S4)))/2)*100</f>
        <v>0</v>
      </c>
      <c r="V2" s="1">
        <v>0</v>
      </c>
      <c r="W2" s="1">
        <f t="normal" ca="1">AVERAGE(V2:V4)*10</f>
        <v>0</v>
      </c>
      <c r="X2" s="1">
        <f t="normal" ca="1">((MAX(V2:V4))-(MIN(V2:V4)))/(((MAX(V2:V4))+(MIN(V2:V4)))/2)*100</f>
        <v>0</v>
      </c>
      <c r="Y2" s="1">
        <f t="normal" ca="1">100-V2</f>
        <v>0</v>
      </c>
      <c r="Z2" s="1" t="s">
        <v>25</v>
      </c>
      <c r="AA2" s="1">
        <f t="normal" ca="1">AVERAGE(Z2:Z4)</f>
        <v>0</v>
      </c>
      <c r="AB2" s="1" t="s">
        <v>25</v>
      </c>
      <c r="AC2" s="1">
        <f t="normal" ca="1">AVERAGE(AB2:AB4)</f>
        <v>0</v>
      </c>
    </row>
    <row r="3" spans="1:29" s="1" customFormat="1" customHeight="0">
      <c r="A3" s="1"/>
      <c r="B3" s="1"/>
      <c r="C3" s="1"/>
      <c r="D3" s="1"/>
      <c r="E3" s="1"/>
      <c r="F3" s="1"/>
      <c r="G3" s="1"/>
      <c r="H3" s="1"/>
      <c r="I3" s="1"/>
      <c r="J3" s="1" t="s">
        <v>25</v>
      </c>
      <c r="K3" s="1">
        <f t="normal" ca="1">MIN(J2:J4)</f>
        <v>0</v>
      </c>
      <c r="N3" s="1" t="s">
        <v>25</v>
      </c>
      <c r="O3" s="1">
        <f t="normal" ca="1">MIN(N2:N4)</f>
        <v>0</v>
      </c>
      <c r="S3" s="1" t="s">
        <v>25</v>
      </c>
      <c r="V3" s="1">
        <v>0</v>
      </c>
      <c r="Y3" s="1">
        <f t="normal" ca="1">100-V3</f>
        <v>0</v>
      </c>
      <c r="Z3" s="1" t="s">
        <v>25</v>
      </c>
      <c r="AA3" s="1"/>
      <c r="AB3" s="1" t="s">
        <v>25</v>
      </c>
    </row>
    <row r="4" spans="1:29" s="1" customFormat="1" customHeight="0">
      <c r="A4" s="1"/>
      <c r="B4" s="1"/>
      <c r="C4" s="1"/>
      <c r="D4" s="1"/>
      <c r="E4" s="1"/>
      <c r="F4" s="1"/>
      <c r="G4" s="1"/>
      <c r="H4" s="1"/>
      <c r="I4" s="1"/>
      <c r="J4" s="1" t="s">
        <v>25</v>
      </c>
      <c r="N4" s="1" t="s">
        <v>25</v>
      </c>
      <c r="S4" s="1" t="s">
        <v>25</v>
      </c>
      <c r="V4" s="1">
        <v>0</v>
      </c>
      <c r="Y4" s="1">
        <f t="normal" ca="1">100-V4</f>
        <v>0</v>
      </c>
      <c r="Z4" s="1" t="s">
        <v>25</v>
      </c>
      <c r="AA4" s="1"/>
      <c r="AB4" s="1" t="s">
        <v>25</v>
      </c>
    </row>
  </sheetData>
  <mergeCells count="10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AA2:AA4"/>
  </mergeCells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2019-11-13T10:38:11</dcterms:created>
  <dcterms:modified xsi:type="dcterms:W3CDTF">2019-11-13T10:40:19</dcterms:modified>
</cp:coreProperties>
</file>