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c1d4ace33e0425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현재_통합_문서"/>
  <mc:AlternateContent xmlns:mc="http://schemas.openxmlformats.org/markup-compatibility/2006">
    <mc:Choice Requires="x15">
      <x15ac:absPath xmlns:x15ac="http://schemas.microsoft.com/office/spreadsheetml/2010/11/ac" url="E:\(학습동아리)2023년도 학습동아리 계획\"/>
    </mc:Choice>
  </mc:AlternateContent>
  <xr:revisionPtr revIDLastSave="0" documentId="8_{9EB66C36-7E2E-4E16-A322-DDA0DCE1710B}" xr6:coauthVersionLast="47" xr6:coauthVersionMax="47" xr10:uidLastSave="{00000000-0000-0000-0000-000000000000}"/>
  <bookViews>
    <workbookView xWindow="-120" yWindow="-120" windowWidth="29040" windowHeight="15720" tabRatio="844" activeTab="1" xr2:uid="{00000000-000D-0000-FFFF-FFFF00000000}"/>
  </bookViews>
  <sheets>
    <sheet name="사용설명서" sheetId="7" r:id="rId1"/>
    <sheet name="Sheet1" sheetId="12" r:id="rId2"/>
    <sheet name="기본정보 입력하기" sheetId="8" r:id="rId3"/>
    <sheet name="DB" sheetId="9" r:id="rId4"/>
    <sheet name="계약서식" sheetId="17" r:id="rId5"/>
    <sheet name="Ref_data" sheetId="6" r:id="rId6"/>
    <sheet name="학교정보" sheetId="11" r:id="rId7"/>
    <sheet name="Rtable_용역" sheetId="13" state="hidden" r:id="rId8"/>
    <sheet name="Rtable_A" sheetId="14" r:id="rId9"/>
    <sheet name="Rtable_Property" sheetId="15" state="hidden" r:id="rId10"/>
    <sheet name="Print_sheet" sheetId="16" state="hidden" r:id="rId11"/>
  </sheets>
  <externalReferences>
    <externalReference r:id="rId12"/>
  </externalReferences>
  <definedNames>
    <definedName name="_xlnm._FilterDatabase" localSheetId="7" hidden="1">Rtable_용역!$D$1:$D$409</definedName>
    <definedName name="Drop_1" localSheetId="7">[1]Rtable_A!$B$3:$B$6</definedName>
    <definedName name="Drop_1">Rtable_A!$B$3:$B$6</definedName>
    <definedName name="Drop_2" localSheetId="7">OFFSET([1]Rtable_A!$C$3,,,COUNTA([1]Rtable_A!$C:$C)-1)</definedName>
    <definedName name="Drop_2">OFFSET(Rtable_A!$C$3,,,COUNTA(Rtable_A!$C:$C)-1)</definedName>
    <definedName name="ExternalData_1" localSheetId="6" hidden="1">학교정보!$A$1:$G$809</definedName>
    <definedName name="_xlnm.Print_Area" localSheetId="10">Print_sheet!$A$1:$A$4</definedName>
    <definedName name="_xlnm.Print_Area" localSheetId="4">계약서식!$A$1:$BD$648</definedName>
    <definedName name="_xlnm.Print_Area" localSheetId="2">'기본정보 입력하기'!$A$1:$AB$32</definedName>
    <definedName name="급별">Ref_data!#REF!</definedName>
    <definedName name="설립">Ref_data!#REF!</definedName>
    <definedName name="연락처">Ref_data!#REF!</definedName>
    <definedName name="전주">Ref_data!#REF!</definedName>
    <definedName name="주소">Ref_data!#REF!</definedName>
    <definedName name="지역">Ref_data!#REF!</definedName>
    <definedName name="학교명">Ref_data!#REF!</definedName>
    <definedName name="홈페이지">Ref_data!#REF!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20" i="8" l="1"/>
  <c r="AK19" i="8"/>
  <c r="AK18" i="8"/>
  <c r="AK17" i="8"/>
  <c r="AK16" i="8"/>
  <c r="AK15" i="8"/>
  <c r="AK14" i="8"/>
  <c r="AK13" i="8"/>
  <c r="AK12" i="8"/>
  <c r="AJ22" i="8"/>
  <c r="AJ21" i="8"/>
  <c r="AJ20" i="8"/>
  <c r="AJ19" i="8"/>
  <c r="AJ18" i="8"/>
  <c r="AJ17" i="8"/>
  <c r="AJ16" i="8"/>
  <c r="AJ15" i="8"/>
  <c r="AJ14" i="8"/>
  <c r="AJ13" i="8"/>
  <c r="AJ12" i="8"/>
  <c r="AF1" i="8" l="1"/>
  <c r="AF2" i="8" s="1"/>
  <c r="F74" i="17" l="1"/>
  <c r="AD26" i="8"/>
  <c r="R26" i="8" s="1"/>
  <c r="V461" i="17" l="1"/>
  <c r="V437" i="17" l="1"/>
  <c r="S399" i="17"/>
  <c r="S398" i="17"/>
  <c r="S397" i="17"/>
  <c r="V434" i="17"/>
  <c r="D431" i="17"/>
  <c r="D401" i="17"/>
  <c r="E494" i="17"/>
  <c r="E465" i="17"/>
  <c r="D459" i="17"/>
  <c r="S449" i="17"/>
  <c r="S448" i="17"/>
  <c r="S447" i="17"/>
  <c r="S477" i="17"/>
  <c r="V490" i="17"/>
  <c r="D488" i="17"/>
  <c r="S478" i="17"/>
  <c r="S476" i="17"/>
  <c r="Z523" i="17"/>
  <c r="Z522" i="17"/>
  <c r="Z521" i="17"/>
  <c r="AG507" i="17"/>
  <c r="R507" i="17"/>
  <c r="R505" i="17"/>
  <c r="D527" i="17"/>
  <c r="AQ597" i="17"/>
  <c r="O597" i="17"/>
  <c r="O596" i="17"/>
  <c r="P609" i="17"/>
  <c r="B607" i="17"/>
  <c r="O599" i="17"/>
  <c r="AO600" i="17"/>
  <c r="AO599" i="17"/>
  <c r="O601" i="17"/>
  <c r="O600" i="17"/>
  <c r="O598" i="17"/>
  <c r="Z640" i="17"/>
  <c r="Z639" i="17"/>
  <c r="Z638" i="17"/>
  <c r="U636" i="17"/>
  <c r="Q634" i="17"/>
  <c r="Q633" i="17"/>
  <c r="Q632" i="17"/>
  <c r="AF624" i="17"/>
  <c r="AF626" i="17"/>
  <c r="R622" i="17"/>
  <c r="R623" i="17" s="1"/>
  <c r="R625" i="17" s="1"/>
  <c r="AF625" i="17" s="1"/>
  <c r="R621" i="17"/>
  <c r="D644" i="17"/>
  <c r="Z584" i="17"/>
  <c r="Z583" i="17"/>
  <c r="Z582" i="17"/>
  <c r="Z581" i="17"/>
  <c r="D579" i="17"/>
  <c r="R573" i="17"/>
  <c r="R572" i="17"/>
  <c r="R571" i="17"/>
  <c r="R570" i="17"/>
  <c r="R569" i="17"/>
  <c r="R568" i="17"/>
  <c r="D588" i="17"/>
  <c r="Z170" i="17"/>
  <c r="AJ556" i="17"/>
  <c r="AJ555" i="17"/>
  <c r="AJ553" i="17"/>
  <c r="AJ551" i="17"/>
  <c r="D548" i="17"/>
  <c r="D535" i="17"/>
  <c r="D558" i="17"/>
  <c r="U383" i="17"/>
  <c r="E388" i="17"/>
  <c r="U382" i="17"/>
  <c r="U381" i="17"/>
  <c r="U380" i="17"/>
  <c r="D377" i="17"/>
  <c r="R370" i="17"/>
  <c r="R368" i="17"/>
  <c r="R366" i="17"/>
  <c r="R364" i="17"/>
  <c r="R362" i="17"/>
  <c r="AJ350" i="17"/>
  <c r="AJ351" i="17"/>
  <c r="AJ348" i="17"/>
  <c r="AJ346" i="17"/>
  <c r="D343" i="17"/>
  <c r="F332" i="17"/>
  <c r="D330" i="17"/>
  <c r="D353" i="17"/>
  <c r="AJ317" i="17"/>
  <c r="D300" i="17"/>
  <c r="AJ320" i="17"/>
  <c r="AJ319" i="17"/>
  <c r="AJ316" i="17"/>
  <c r="F302" i="17"/>
  <c r="D322" i="17"/>
  <c r="D313" i="17"/>
  <c r="Y288" i="17"/>
  <c r="Y287" i="17"/>
  <c r="Y286" i="17"/>
  <c r="D284" i="17"/>
  <c r="G291" i="17"/>
  <c r="N259" i="17"/>
  <c r="AL259" i="17"/>
  <c r="F261" i="17"/>
  <c r="C257" i="17"/>
  <c r="G222" i="17"/>
  <c r="AP217" i="17"/>
  <c r="O217" i="17"/>
  <c r="D214" i="17"/>
  <c r="D212" i="17"/>
  <c r="F198" i="17"/>
  <c r="F196" i="17"/>
  <c r="F194" i="17"/>
  <c r="F192" i="17"/>
  <c r="F190" i="17"/>
  <c r="F188" i="17"/>
  <c r="F186" i="17"/>
  <c r="D184" i="17"/>
  <c r="D162" i="17"/>
  <c r="AB160" i="17"/>
  <c r="O160" i="17"/>
  <c r="O159" i="17"/>
  <c r="O158" i="17"/>
  <c r="O157" i="17"/>
  <c r="D174" i="17"/>
  <c r="Z169" i="17"/>
  <c r="Z168" i="17"/>
  <c r="Z167" i="17"/>
  <c r="D165" i="17"/>
  <c r="R132" i="17"/>
  <c r="P146" i="17"/>
  <c r="P145" i="17"/>
  <c r="P144" i="17"/>
  <c r="P143" i="17"/>
  <c r="P142" i="17"/>
  <c r="N135" i="17"/>
  <c r="N134" i="17"/>
  <c r="N133" i="17"/>
  <c r="AO132" i="17"/>
  <c r="N131" i="17"/>
  <c r="AB136" i="17"/>
  <c r="N136" i="17"/>
  <c r="B140" i="17"/>
  <c r="D148" i="17"/>
  <c r="D123" i="17"/>
  <c r="X118" i="17"/>
  <c r="X119" i="17"/>
  <c r="X117" i="17"/>
  <c r="D114" i="17"/>
  <c r="J111" i="17"/>
  <c r="W90" i="17"/>
  <c r="W89" i="17"/>
  <c r="W88" i="17"/>
  <c r="W87" i="17"/>
  <c r="W86" i="17"/>
  <c r="W85" i="17"/>
  <c r="D82" i="17"/>
  <c r="F72" i="17"/>
  <c r="F80" i="17"/>
  <c r="F78" i="17"/>
  <c r="W60" i="17"/>
  <c r="W59" i="17"/>
  <c r="W58" i="17"/>
  <c r="W57" i="17"/>
  <c r="W56" i="17"/>
  <c r="T49" i="17"/>
  <c r="E65" i="17"/>
  <c r="K30" i="17"/>
  <c r="AK30" i="17"/>
  <c r="AK29" i="17"/>
  <c r="AK28" i="17"/>
  <c r="K29" i="17"/>
  <c r="K28" i="17"/>
  <c r="AA5" i="17"/>
  <c r="O4" i="17"/>
  <c r="O14" i="17"/>
  <c r="AA13" i="17"/>
  <c r="O13" i="17"/>
  <c r="O11" i="17"/>
  <c r="O10" i="17"/>
  <c r="O9" i="17"/>
  <c r="O8" i="17"/>
  <c r="S6" i="17"/>
  <c r="U7" i="17"/>
  <c r="AU6" i="17"/>
  <c r="AU5" i="17"/>
  <c r="AF622" i="17" l="1"/>
  <c r="AF623" i="17"/>
  <c r="AY3" i="17" l="1"/>
  <c r="AY2" i="17"/>
  <c r="B25" i="17"/>
  <c r="AH21" i="8" l="1"/>
  <c r="R29" i="8" l="1"/>
  <c r="O12" i="17" l="1"/>
  <c r="F76" i="17"/>
  <c r="B2" i="6"/>
  <c r="B3"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5" authorId="0" shapeId="0" xr:uid="{55532576-A853-4F22-B800-DA383263450E}">
      <text>
        <r>
          <rPr>
            <b/>
            <sz val="9"/>
            <color indexed="81"/>
            <rFont val="돋움"/>
            <family val="3"/>
            <charset val="129"/>
          </rPr>
          <t>용역유형을</t>
        </r>
        <r>
          <rPr>
            <b/>
            <sz val="9"/>
            <color indexed="81"/>
            <rFont val="Tahoma"/>
            <family val="2"/>
          </rPr>
          <t xml:space="preserve"> </t>
        </r>
        <r>
          <rPr>
            <b/>
            <sz val="9"/>
            <color indexed="81"/>
            <rFont val="돋움"/>
            <family val="3"/>
            <charset val="129"/>
          </rPr>
          <t>선택하세요</t>
        </r>
        <r>
          <rPr>
            <b/>
            <sz val="9"/>
            <color indexed="81"/>
            <rFont val="Tahoma"/>
            <family val="2"/>
          </rPr>
          <t>.</t>
        </r>
        <r>
          <rPr>
            <sz val="9"/>
            <color indexed="81"/>
            <rFont val="Tahoma"/>
            <family val="2"/>
          </rPr>
          <t xml:space="preserve">
</t>
        </r>
      </text>
    </comment>
    <comment ref="I5" authorId="0" shapeId="0" xr:uid="{E8E3EF7D-B25B-4D16-BFA1-E7CA911AB245}">
      <text>
        <r>
          <rPr>
            <b/>
            <sz val="9"/>
            <color indexed="81"/>
            <rFont val="돋움"/>
            <family val="3"/>
            <charset val="129"/>
          </rPr>
          <t>추정가격을</t>
        </r>
        <r>
          <rPr>
            <b/>
            <sz val="9"/>
            <color indexed="81"/>
            <rFont val="Tahoma"/>
            <family val="2"/>
          </rPr>
          <t xml:space="preserve"> </t>
        </r>
        <r>
          <rPr>
            <b/>
            <sz val="9"/>
            <color indexed="81"/>
            <rFont val="돋움"/>
            <family val="3"/>
            <charset val="129"/>
          </rPr>
          <t>입력하세요</t>
        </r>
        <r>
          <rPr>
            <b/>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A1" authorId="0" shapeId="0" xr:uid="{025F5320-F098-4A3B-A858-8F3B1A18B234}">
      <text>
        <r>
          <rPr>
            <b/>
            <sz val="9"/>
            <color indexed="81"/>
            <rFont val="Tahoma"/>
            <family val="2"/>
          </rPr>
          <t>user:</t>
        </r>
        <r>
          <rPr>
            <sz val="9"/>
            <color indexed="81"/>
            <rFont val="Tahoma"/>
            <family val="2"/>
          </rPr>
          <t xml:space="preserve">
1 - 5%
2 - 10%
3 - 15%
4 - 20%</t>
        </r>
      </text>
    </comment>
    <comment ref="AC1" authorId="0" shapeId="0" xr:uid="{99E1A261-04E5-437C-A4DF-01C8D89C3AB0}">
      <text>
        <r>
          <rPr>
            <b/>
            <sz val="9"/>
            <color indexed="81"/>
            <rFont val="Tahoma"/>
            <family val="2"/>
          </rPr>
          <t>user:</t>
        </r>
        <r>
          <rPr>
            <sz val="9"/>
            <color indexed="81"/>
            <rFont val="Tahoma"/>
            <family val="2"/>
          </rPr>
          <t xml:space="preserve">
1- </t>
        </r>
        <r>
          <rPr>
            <sz val="9"/>
            <color indexed="81"/>
            <rFont val="돋움"/>
            <family val="3"/>
            <charset val="129"/>
          </rPr>
          <t xml:space="preserve">공사
</t>
        </r>
        <r>
          <rPr>
            <sz val="9"/>
            <color indexed="81"/>
            <rFont val="Tahoma"/>
            <family val="2"/>
          </rPr>
          <t xml:space="preserve">2- </t>
        </r>
        <r>
          <rPr>
            <sz val="9"/>
            <color indexed="81"/>
            <rFont val="돋움"/>
            <family val="3"/>
            <charset val="129"/>
          </rPr>
          <t xml:space="preserve">물품
</t>
        </r>
        <r>
          <rPr>
            <sz val="9"/>
            <color indexed="81"/>
            <rFont val="Tahoma"/>
            <family val="2"/>
          </rPr>
          <t xml:space="preserve">3- </t>
        </r>
        <r>
          <rPr>
            <sz val="9"/>
            <color indexed="81"/>
            <rFont val="돋움"/>
            <family val="3"/>
            <charset val="129"/>
          </rPr>
          <t xml:space="preserve">용역
</t>
        </r>
        <r>
          <rPr>
            <sz val="9"/>
            <color indexed="81"/>
            <rFont val="Tahoma"/>
            <family val="2"/>
          </rPr>
          <t xml:space="preserve">4 - </t>
        </r>
        <r>
          <rPr>
            <sz val="9"/>
            <color indexed="81"/>
            <rFont val="돋움"/>
            <family val="3"/>
            <charset val="129"/>
          </rPr>
          <t>운송</t>
        </r>
        <r>
          <rPr>
            <sz val="9"/>
            <color indexed="81"/>
            <rFont val="Tahoma"/>
            <family val="2"/>
          </rPr>
          <t>,</t>
        </r>
        <r>
          <rPr>
            <sz val="9"/>
            <color indexed="81"/>
            <rFont val="돋움"/>
            <family val="3"/>
            <charset val="129"/>
          </rPr>
          <t>보관</t>
        </r>
      </text>
    </comment>
    <comment ref="AF1" authorId="0" shapeId="0" xr:uid="{30D5550F-C861-4FA4-9AF4-877E0B97A82A}">
      <text>
        <r>
          <rPr>
            <b/>
            <sz val="9"/>
            <color indexed="81"/>
            <rFont val="Tahoma"/>
            <family val="2"/>
          </rPr>
          <t>user:</t>
        </r>
        <r>
          <rPr>
            <sz val="9"/>
            <color indexed="81"/>
            <rFont val="Tahoma"/>
            <family val="2"/>
          </rPr>
          <t xml:space="preserve">
1 - </t>
        </r>
        <r>
          <rPr>
            <sz val="9"/>
            <color indexed="81"/>
            <rFont val="돋움"/>
            <family val="3"/>
            <charset val="129"/>
          </rPr>
          <t xml:space="preserve">총액계약
</t>
        </r>
        <r>
          <rPr>
            <sz val="9"/>
            <color indexed="81"/>
            <rFont val="Tahoma"/>
            <family val="2"/>
          </rPr>
          <t xml:space="preserve">2 - </t>
        </r>
        <r>
          <rPr>
            <sz val="9"/>
            <color indexed="81"/>
            <rFont val="돋움"/>
            <family val="3"/>
            <charset val="129"/>
          </rPr>
          <t>단가계약</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U636" authorId="0" shapeId="0" xr:uid="{C20CBDBE-44A2-4C4B-8BE1-07C492E227C5}">
      <text>
        <r>
          <rPr>
            <b/>
            <sz val="9"/>
            <color indexed="81"/>
            <rFont val="돋움"/>
            <family val="3"/>
            <charset val="129"/>
          </rPr>
          <t>준공검사일</t>
        </r>
        <r>
          <rPr>
            <b/>
            <sz val="9"/>
            <color indexed="81"/>
            <rFont val="Tahoma"/>
            <family val="2"/>
          </rPr>
          <t xml:space="preserve"> </t>
        </r>
        <r>
          <rPr>
            <b/>
            <sz val="9"/>
            <color indexed="81"/>
            <rFont val="돋움"/>
            <family val="3"/>
            <charset val="129"/>
          </rPr>
          <t>기준</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1" authorId="0" shapeId="0" xr:uid="{00000000-0006-0000-0800-000001000000}">
      <text>
        <r>
          <rPr>
            <sz val="9"/>
            <color indexed="81"/>
            <rFont val="돋움"/>
            <family val="3"/>
            <charset val="129"/>
          </rPr>
          <t>파일명은</t>
        </r>
        <r>
          <rPr>
            <sz val="9"/>
            <color indexed="81"/>
            <rFont val="Tahoma"/>
            <family val="2"/>
          </rPr>
          <t xml:space="preserve"> </t>
        </r>
        <r>
          <rPr>
            <sz val="9"/>
            <color indexed="81"/>
            <rFont val="돋움"/>
            <family val="3"/>
            <charset val="129"/>
          </rPr>
          <t>공백이</t>
        </r>
        <r>
          <rPr>
            <sz val="9"/>
            <color indexed="81"/>
            <rFont val="Tahoma"/>
            <family val="2"/>
          </rPr>
          <t xml:space="preserve"> </t>
        </r>
        <r>
          <rPr>
            <sz val="9"/>
            <color indexed="81"/>
            <rFont val="돋움"/>
            <family val="3"/>
            <charset val="129"/>
          </rPr>
          <t>없어야</t>
        </r>
        <r>
          <rPr>
            <sz val="9"/>
            <color indexed="81"/>
            <rFont val="Tahoma"/>
            <family val="2"/>
          </rPr>
          <t xml:space="preserve"> </t>
        </r>
        <r>
          <rPr>
            <sz val="9"/>
            <color indexed="81"/>
            <rFont val="돋움"/>
            <family val="3"/>
            <charset val="129"/>
          </rPr>
          <t>함</t>
        </r>
      </text>
    </comment>
    <comment ref="K1" authorId="0" shapeId="0" xr:uid="{00000000-0006-0000-0800-000002000000}">
      <text>
        <r>
          <rPr>
            <b/>
            <sz val="9"/>
            <color indexed="81"/>
            <rFont val="Tahoma"/>
            <family val="2"/>
          </rPr>
          <t xml:space="preserve">url </t>
        </r>
        <r>
          <rPr>
            <b/>
            <sz val="9"/>
            <color indexed="81"/>
            <rFont val="돋움"/>
            <family val="3"/>
            <charset val="129"/>
          </rPr>
          <t>입력시</t>
        </r>
        <r>
          <rPr>
            <b/>
            <sz val="9"/>
            <color indexed="81"/>
            <rFont val="Tahoma"/>
            <family val="2"/>
          </rPr>
          <t xml:space="preserve"> http://</t>
        </r>
        <r>
          <rPr>
            <b/>
            <sz val="9"/>
            <color indexed="81"/>
            <rFont val="돋움"/>
            <family val="3"/>
            <charset val="129"/>
          </rPr>
          <t>로</t>
        </r>
        <r>
          <rPr>
            <b/>
            <sz val="9"/>
            <color indexed="81"/>
            <rFont val="Tahoma"/>
            <family val="2"/>
          </rPr>
          <t xml:space="preserve"> </t>
        </r>
        <r>
          <rPr>
            <b/>
            <sz val="9"/>
            <color indexed="81"/>
            <rFont val="돋움"/>
            <family val="3"/>
            <charset val="129"/>
          </rPr>
          <t>시작해야함</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쿼리 - verchk" description="통합 문서의 'verchk' 쿼리에 대한 연결입니다." type="5" refreshedVersion="7" saveData="1">
    <dbPr connection="Provider=Microsoft.Mashup.OleDb.1;Data Source=$Workbook$;Location=verchk;Extended Properties=&quot;&quot;" command="SELECT * FROM [verchk]"/>
  </connection>
  <connection id="2" xr16:uid="{00000000-0015-0000-FFFF-FFFF01000000}" keepAlive="1" name="쿼리 - 학교찾기 게시물 목록으로 번호, 지역, 급별, 설립, 학교명, 주소, 연락처 정보를 제공" description="통합 문서의 '학교찾기 게시물 목록으로 번호, 지역, 급별, 설립, 학교명, 주소, 연락처 정보를 제공' 쿼리에 대한 연결입니다." type="5" refreshedVersion="6" background="1" saveData="1">
    <dbPr connection="Provider=Microsoft.Mashup.OleDb.1;Data Source=$Workbook$;Location=&quot;학교찾기 게시물 목록으로 번호, 지역, 급별, 설립, 학교명, 주소, 연락처 정보를 제공&quot;;Extended Properties=&quot;&quot;" command="SELECT * FROM [학교찾기 게시물 목록으로 번호, 지역, 급별, 설립, 학교명, 주소, 연락처 정보를 제공]"/>
  </connection>
</connections>
</file>

<file path=xl/sharedStrings.xml><?xml version="1.0" encoding="utf-8"?>
<sst xmlns="http://schemas.openxmlformats.org/spreadsheetml/2006/main" count="6990" uniqueCount="3219">
  <si>
    <t>-- 용역 유형을 선택하세요 --</t>
    <phoneticPr fontId="1" type="noConversion"/>
  </si>
  <si>
    <t>보안 ▶ 기계경비용역</t>
    <phoneticPr fontId="1" type="noConversion"/>
  </si>
  <si>
    <t>보안 ▶ 유인경비용역</t>
    <phoneticPr fontId="1" type="noConversion"/>
  </si>
  <si>
    <t>시설관련  ▶ 전기안전관리</t>
    <phoneticPr fontId="1" type="noConversion"/>
  </si>
  <si>
    <t>시설관련  ▶ 소방시설관리</t>
    <phoneticPr fontId="1" type="noConversion"/>
  </si>
  <si>
    <t>시설관련  ▶ 승강기 안전관리</t>
    <phoneticPr fontId="1" type="noConversion"/>
  </si>
  <si>
    <t>시설관련  ▶ 어린이놀이시설 관리</t>
    <phoneticPr fontId="1" type="noConversion"/>
  </si>
  <si>
    <t>급식관련  ▶ 음식물류 폐기물처리</t>
    <phoneticPr fontId="1" type="noConversion"/>
  </si>
  <si>
    <t>급식관련  ▶ 폐식용유 운반처리</t>
    <phoneticPr fontId="1" type="noConversion"/>
  </si>
  <si>
    <t>여행관련  ▶ 차량임차</t>
    <phoneticPr fontId="1" type="noConversion"/>
  </si>
  <si>
    <t>여행관련  ▶ 현장체험학습 일괄위탁</t>
    <phoneticPr fontId="1" type="noConversion"/>
  </si>
  <si>
    <t>교육관련  ▶ 방과후학교 프로그램 위탁</t>
    <phoneticPr fontId="1" type="noConversion"/>
  </si>
  <si>
    <t>시설관련  ▶ 컴퓨터/학내망/복사기 유지보수</t>
    <phoneticPr fontId="1" type="noConversion"/>
  </si>
  <si>
    <t>시설관련  ▶ 학교 내 소독, 저수조, 정화조 등 청소</t>
    <phoneticPr fontId="1" type="noConversion"/>
  </si>
  <si>
    <t>입력금액</t>
    <phoneticPr fontId="1" type="noConversion"/>
  </si>
  <si>
    <t>▶ 아래 해당 항목을 입력하면 관련 표준서식이 자동 입력되어 출력할 수 있습니다.</t>
    <phoneticPr fontId="1" type="noConversion"/>
  </si>
  <si>
    <t>1. 발주기관 정보</t>
    <phoneticPr fontId="1" type="noConversion"/>
  </si>
  <si>
    <t>대표자 성명</t>
    <phoneticPr fontId="1" type="noConversion"/>
  </si>
  <si>
    <t>기관 주소</t>
    <phoneticPr fontId="1" type="noConversion"/>
  </si>
  <si>
    <t>용역명</t>
    <phoneticPr fontId="1" type="noConversion"/>
  </si>
  <si>
    <t>업무담당</t>
    <phoneticPr fontId="1" type="noConversion"/>
  </si>
  <si>
    <t>2. 계약업체 정보</t>
    <phoneticPr fontId="1" type="noConversion"/>
  </si>
  <si>
    <t>업체명</t>
    <phoneticPr fontId="1" type="noConversion"/>
  </si>
  <si>
    <t>대표자</t>
    <phoneticPr fontId="1" type="noConversion"/>
  </si>
  <si>
    <t>사업자등록번호</t>
    <phoneticPr fontId="1" type="noConversion"/>
  </si>
  <si>
    <t>업  종</t>
    <phoneticPr fontId="1" type="noConversion"/>
  </si>
  <si>
    <t>주  소</t>
    <phoneticPr fontId="1" type="noConversion"/>
  </si>
  <si>
    <t>은행명</t>
    <phoneticPr fontId="1" type="noConversion"/>
  </si>
  <si>
    <t>계좌번호</t>
    <phoneticPr fontId="1" type="noConversion"/>
  </si>
  <si>
    <t>3. 용역 기초 자료</t>
    <phoneticPr fontId="1" type="noConversion"/>
  </si>
  <si>
    <t>계약금액</t>
    <phoneticPr fontId="1" type="noConversion"/>
  </si>
  <si>
    <t>계 약 일</t>
    <phoneticPr fontId="1" type="noConversion"/>
  </si>
  <si>
    <t>착 수 일</t>
    <phoneticPr fontId="1" type="noConversion"/>
  </si>
  <si>
    <t>준공기한</t>
    <phoneticPr fontId="1" type="noConversion"/>
  </si>
  <si>
    <t>실제준공일</t>
    <phoneticPr fontId="1" type="noConversion"/>
  </si>
  <si>
    <t>준공검사일</t>
    <phoneticPr fontId="1" type="noConversion"/>
  </si>
  <si>
    <t>하자담보기간</t>
    <phoneticPr fontId="1" type="noConversion"/>
  </si>
  <si>
    <t>계약이행보증금액</t>
    <phoneticPr fontId="1" type="noConversion"/>
  </si>
  <si>
    <t>계약보증금율</t>
    <phoneticPr fontId="1" type="noConversion"/>
  </si>
  <si>
    <t>계약보증금납부</t>
    <phoneticPr fontId="1" type="noConversion"/>
  </si>
  <si>
    <t>지연배상금율</t>
    <phoneticPr fontId="1" type="noConversion"/>
  </si>
  <si>
    <t>계약번호</t>
    <phoneticPr fontId="1" type="noConversion"/>
  </si>
  <si>
    <t>공고번호</t>
    <phoneticPr fontId="1" type="noConversion"/>
  </si>
  <si>
    <t>계약방법</t>
    <phoneticPr fontId="1" type="noConversion"/>
  </si>
  <si>
    <t>공사립구분</t>
    <phoneticPr fontId="1" type="noConversion"/>
  </si>
  <si>
    <t>공립</t>
  </si>
  <si>
    <t>공립</t>
    <phoneticPr fontId="1" type="noConversion"/>
  </si>
  <si>
    <t>사립</t>
  </si>
  <si>
    <t>사립</t>
    <phoneticPr fontId="1" type="noConversion"/>
  </si>
  <si>
    <t>번호</t>
  </si>
  <si>
    <t>지역</t>
  </si>
  <si>
    <t>급별</t>
  </si>
  <si>
    <t>설립</t>
  </si>
  <si>
    <t>학교명</t>
  </si>
  <si>
    <t>주소</t>
  </si>
  <si>
    <t>연락처</t>
  </si>
  <si>
    <t>전주</t>
  </si>
  <si>
    <t>고등</t>
  </si>
  <si>
    <t>상산고등학교</t>
  </si>
  <si>
    <t>전주시 완산구 거마평로 130</t>
  </si>
  <si>
    <t>239-5300</t>
  </si>
  <si>
    <t>중등</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</si>
  <si>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</si>
  <si>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</si>
  <si>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</si>
  <si>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</si>
  <si>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</si>
  <si>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</si>
  <si>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</si>
  <si>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</si>
  <si>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</si>
  <si>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</si>
  <si>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</si>
  <si>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</si>
  <si>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</si>
  <si>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</si>
  <si>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</si>
  <si>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</si>
  <si>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</si>
  <si>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</si>
  <si>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</si>
  <si>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</si>
  <si>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</si>
  <si>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</si>
  <si>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</si>
  <si>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</si>
  <si>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</si>
  <si>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</si>
  <si>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</si>
  <si>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</si>
  <si>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</si>
  <si>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</si>
  <si>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</si>
  <si>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</si>
  <si>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</si>
  <si>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</si>
  <si>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</si>
  <si>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</si>
  <si>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</si>
  <si>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</si>
  <si>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</si>
  <si>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</si>
  <si>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</si>
  <si>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</si>
  <si>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</si>
  <si>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</si>
  <si>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</si>
  <si>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</si>
  <si>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</si>
  <si>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</si>
  <si>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</si>
  <si>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</si>
  <si>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</si>
  <si>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</si>
  <si>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</si>
  <si>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</si>
  <si>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</si>
  <si>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</si>
  <si>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</si>
  <si>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</si>
  <si>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</si>
  <si>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</si>
  <si>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</si>
  <si>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</si>
  <si>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</si>
  <si>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</si>
  <si>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</si>
  <si>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</si>
  <si>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</si>
  <si>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</si>
  <si>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</si>
  <si>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</si>
  <si>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</si>
  <si>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</si>
  <si>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</si>
  <si>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</si>
  <si>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</si>
  <si>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</si>
  <si>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</si>
  <si>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</si>
  <si>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</si>
  <si>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</si>
  <si>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</si>
  <si>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</si>
  <si>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</si>
  <si>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</si>
  <si>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</si>
  <si>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</si>
  <si>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</si>
  <si>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</si>
  <si>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</si>
  <si>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</si>
  <si>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</si>
  <si>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</si>
  <si>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</si>
  <si>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</si>
  <si>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</si>
  <si>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</si>
  <si>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</si>
  <si>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</si>
  <si>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</si>
  <si>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</si>
  <si>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</si>
  <si>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</si>
  <si>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</si>
  <si>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</si>
  <si>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</si>
  <si>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</si>
  <si>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</si>
  <si>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</si>
  <si>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</si>
  <si>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</si>
  <si>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</si>
  <si>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</si>
  <si>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</si>
  <si>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</si>
  <si>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</si>
  <si>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</si>
  <si>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</si>
  <si>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</si>
  <si>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</si>
  <si>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</si>
  <si>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</si>
  <si>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</si>
  <si>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</si>
  <si>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</si>
  <si>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</si>
  <si>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</si>
  <si>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</si>
  <si>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</si>
  <si>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</si>
  <si>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</si>
  <si>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</si>
  <si>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</si>
  <si>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</si>
  <si>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</si>
  <si>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</si>
  <si>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</si>
  <si>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</si>
  <si>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</si>
  <si>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</si>
  <si>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</si>
  <si>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</si>
  <si>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</si>
  <si>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</si>
  <si>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</si>
  <si>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</si>
  <si>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</si>
  <si>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</si>
  <si>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</si>
  <si>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</si>
  <si>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</si>
  <si>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</si>
  <si>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</si>
  <si>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</si>
  <si>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</si>
  <si>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</si>
  <si>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</si>
  <si>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</si>
  <si>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</si>
  <si>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</si>
  <si>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</si>
  <si>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</si>
  <si>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</si>
  <si>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</si>
  <si>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</si>
  <si>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</si>
  <si>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</si>
  <si>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</si>
  <si>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</si>
  <si>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</si>
  <si>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</si>
  <si>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</si>
  <si>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</si>
  <si>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</si>
  <si>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</si>
  <si>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</si>
  <si>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</si>
  <si>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</si>
  <si>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</si>
  <si>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</si>
  <si>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</si>
  <si>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</si>
  <si>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</si>
  <si>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</si>
  <si>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</si>
  <si>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</si>
  <si>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</si>
  <si>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</si>
  <si>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</si>
  <si>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</si>
  <si>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</si>
  <si>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</si>
  <si>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</si>
  <si>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</si>
  <si>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</si>
  <si>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</si>
  <si>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</si>
  <si>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</si>
  <si>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</si>
  <si>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</si>
  <si>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</si>
  <si>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</si>
  <si>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</si>
  <si>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</si>
  <si>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</si>
  <si>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</si>
  <si>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</si>
  <si>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</si>
  <si>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</si>
  <si>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</si>
  <si>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</si>
  <si>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</si>
  <si>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</si>
  <si>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</si>
  <si>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</si>
  <si>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</si>
  <si>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</si>
  <si>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</si>
  <si>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</si>
  <si>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</si>
  <si>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</si>
  <si>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</si>
  <si>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</si>
  <si>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</si>
  <si>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</si>
  <si>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</si>
  <si>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</si>
  <si>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</si>
  <si>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</si>
  <si>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</si>
  <si>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</si>
  <si>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</si>
  <si>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</si>
  <si>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</si>
  <si>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</si>
  <si>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</si>
  <si>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</si>
  <si>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</si>
  <si>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</si>
  <si>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</si>
  <si>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</si>
  <si>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</si>
  <si>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</si>
  <si>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</si>
  <si>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</si>
  <si>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</si>
  <si>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</si>
  <si>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</si>
  <si>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</si>
  <si>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</si>
  <si>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</si>
  <si>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</si>
  <si>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</si>
  <si>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</si>
  <si>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</si>
  <si>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</si>
  <si>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</si>
  <si>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</si>
  <si>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</si>
  <si>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</si>
  <si>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</si>
  <si>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</si>
  <si>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</si>
  <si>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</si>
  <si>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</si>
  <si>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</si>
  <si>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</si>
  <si>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</si>
  <si>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</si>
  <si>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</si>
  <si>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</si>
  <si>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</si>
  <si>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</si>
  <si>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</si>
  <si>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</si>
  <si>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</si>
  <si>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</si>
  <si>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</si>
  <si>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</si>
  <si>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</si>
  <si>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</si>
  <si>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</si>
  <si>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</si>
  <si>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</si>
  <si>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</si>
  <si>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</si>
  <si>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</si>
  <si>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</si>
  <si>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</si>
  <si>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</si>
  <si>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</si>
  <si>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</si>
  <si>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</si>
  <si>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</si>
  <si>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</si>
  <si>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</si>
  <si>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</si>
  <si>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</si>
  <si>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</si>
  <si>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</si>
  <si>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</si>
  <si>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</si>
  <si>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</si>
  <si>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</si>
  <si>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</si>
  <si>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</si>
  <si>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</si>
  <si>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</si>
  <si>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</si>
  <si>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</si>
  <si>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</si>
  <si>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</si>
  <si>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</si>
  <si>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</si>
  <si>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</si>
  <si>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</si>
  <si>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</si>
  <si>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</si>
  <si>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</si>
  <si>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</si>
  <si>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</si>
  <si>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</si>
  <si>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</si>
  <si>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</si>
  <si>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</si>
  <si>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</si>
  <si>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</si>
  <si>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</si>
  <si>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</si>
  <si>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</si>
  <si>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</si>
  <si>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</si>
  <si>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</si>
  <si>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</si>
  <si>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</si>
  <si>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</si>
  <si>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</si>
  <si>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</si>
  <si>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</si>
  <si>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</si>
  <si>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</si>
  <si>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</si>
  <si>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</si>
  <si>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</si>
  <si>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</si>
  <si>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</si>
  <si>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</si>
  <si>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</si>
  <si>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</si>
  <si>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</si>
  <si>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</si>
  <si>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</si>
  <si>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</si>
  <si>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</si>
  <si>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</si>
  <si>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</si>
  <si>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</si>
  <si>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220-6570</t>
  </si>
  <si>
    <t>전주중앙여자고등학교</t>
  </si>
  <si>
    <t>전주시 덕진구 석소로 25</t>
  </si>
  <si>
    <t>240-1822</t>
  </si>
  <si>
    <t>전주중앙중학교</t>
  </si>
  <si>
    <t>전주시 덕진구 공북2길 20</t>
  </si>
  <si>
    <t>252-2364</t>
  </si>
  <si>
    <t>전주중앙초등학교</t>
  </si>
  <si>
    <t>전주시 완산구 경기전길 99</t>
  </si>
  <si>
    <t>286-9216</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</si>
  <si>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</si>
  <si>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</si>
  <si>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</si>
  <si>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</si>
  <si>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</si>
  <si>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</si>
  <si>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</si>
  <si>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</si>
  <si>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</si>
  <si>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</si>
  <si>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</si>
  <si>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</si>
  <si>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</si>
  <si>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전주시 완산구 대동로 33</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</si>
  <si>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</si>
  <si>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</si>
  <si>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</si>
  <si>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</si>
  <si>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</si>
  <si>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</si>
  <si>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</si>
  <si>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</si>
  <si>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</si>
  <si>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227-8795</t>
  </si>
  <si>
    <t>전주평화초등학교</t>
  </si>
  <si>
    <t>전주시 완산구 꽃밭정로 65</t>
  </si>
  <si>
    <t>284-9500</t>
  </si>
  <si>
    <t>전주푸른샘유치원</t>
  </si>
  <si>
    <t>전주시 완산구 홍산로 80</t>
  </si>
  <si>
    <t>714-2511</t>
  </si>
  <si>
    <t>전주풍남유치원</t>
  </si>
  <si>
    <t>완산구 견훤왕궁로 16</t>
  </si>
  <si>
    <t>286-2162</t>
  </si>
  <si>
    <t>전주풍남중학교</t>
  </si>
  <si>
    <t>전주시 완산구 거마평로 83</t>
  </si>
  <si>
    <t>223-3502</t>
  </si>
  <si>
    <t>전주풍남초등학교</t>
  </si>
  <si>
    <t>전주시 완산구 견훤왕궁로 16</t>
  </si>
  <si>
    <t>286-4281</t>
  </si>
  <si>
    <t>전주하가초등학교</t>
  </si>
  <si>
    <t>전주시 덕진구 경동로 11</t>
  </si>
  <si>
    <t>272-1055</t>
  </si>
  <si>
    <t>전주한들초등학교</t>
  </si>
  <si>
    <t>전주시 완산구 화산천변8길 10</t>
  </si>
  <si>
    <t>227-1851</t>
  </si>
  <si>
    <t>전주한일고등학교</t>
  </si>
  <si>
    <t>전주시 완산구 백제대로 442</t>
  </si>
  <si>
    <t>274-2161</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</si>
  <si>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</si>
  <si>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</si>
  <si>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</si>
  <si>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</si>
  <si>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</si>
  <si>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</si>
  <si>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</si>
  <si>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</si>
  <si>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</si>
  <si>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</si>
  <si>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230-5188</t>
  </si>
  <si>
    <t>전주홍산초등학교</t>
  </si>
  <si>
    <t>전주시 완산구</t>
  </si>
  <si>
    <t>230-5100</t>
  </si>
  <si>
    <t>전주화산초등학교</t>
  </si>
  <si>
    <t>전주시 완산구 따박골7길 20</t>
  </si>
  <si>
    <t>284-8805</t>
  </si>
  <si>
    <t>전주화정중학교</t>
  </si>
  <si>
    <t>전주시 덕진구 세병로 66</t>
  </si>
  <si>
    <t>717-6501</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</si>
  <si>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</si>
  <si>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</si>
  <si>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</si>
  <si>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</si>
  <si>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</si>
  <si>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</si>
  <si>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</si>
  <si>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</si>
  <si>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</si>
  <si>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</si>
  <si>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</si>
  <si>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</si>
  <si>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</si>
  <si>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</si>
  <si>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</si>
  <si>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</si>
  <si>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</si>
  <si>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</si>
  <si>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</si>
  <si>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</si>
  <si>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</si>
  <si>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</si>
  <si>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220-9000</t>
  </si>
  <si>
    <t>화정초등학교</t>
  </si>
  <si>
    <t>전라북도 전주시 덕진구 세병로 55</t>
  </si>
  <si>
    <t>270-8403</t>
  </si>
  <si>
    <t>전주시 완산구 천잠로 275</t>
  </si>
  <si>
    <t>223-4444</t>
  </si>
  <si>
    <t>전주시 완산구 소태정4길 1</t>
  </si>
  <si>
    <t>223-5553</t>
  </si>
  <si>
    <t>장수</t>
  </si>
  <si>
    <t>계남중학교</t>
  </si>
  <si>
    <t>장수군 계남면 계남중길 52</t>
  </si>
  <si>
    <t>352-0978</t>
  </si>
  <si>
    <t>계남초등학교</t>
  </si>
  <si>
    <t>장수군 계남면 조곡길 1</t>
  </si>
  <si>
    <t>352-0909</t>
  </si>
  <si>
    <t>계북중학교</t>
  </si>
  <si>
    <t>장수군 계북면 장무로 1005-12</t>
  </si>
  <si>
    <t>353-1178</t>
  </si>
  <si>
    <t>계북초등학교</t>
  </si>
  <si>
    <t>장수군 계북면 문성길 7</t>
  </si>
  <si>
    <t>352-1108</t>
  </si>
  <si>
    <t>백화여자고등학교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</si>
  <si>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</si>
  <si>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</si>
  <si>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</si>
  <si>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</si>
  <si>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</si>
  <si>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</si>
  <si>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</si>
  <si>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</si>
  <si>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</si>
  <si>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</si>
  <si>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</si>
  <si>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</si>
  <si>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</si>
  <si>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351-4523</t>
  </si>
  <si>
    <t>산서중학교</t>
  </si>
  <si>
    <t>351-4136</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</si>
  <si>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</si>
  <si>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</si>
  <si>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</si>
  <si>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</si>
  <si>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</si>
  <si>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</si>
  <si>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</si>
  <si>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</si>
  <si>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</si>
  <si>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</si>
  <si>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</si>
  <si>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</si>
  <si>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</si>
  <si>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</si>
  <si>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</si>
  <si>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</si>
  <si>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</si>
  <si>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351-2382</t>
  </si>
  <si>
    <t>장수초등학교</t>
  </si>
  <si>
    <t>장수군 장수읍 향교길 11-8</t>
  </si>
  <si>
    <t>351-5514</t>
  </si>
  <si>
    <t>장수한사랑유치원</t>
  </si>
  <si>
    <t>장수읍 장천로 237</t>
  </si>
  <si>
    <t>353-8832</t>
  </si>
  <si>
    <t>전북유니텍고등학교</t>
  </si>
  <si>
    <t>장수군 장계면 장계7길 3</t>
  </si>
  <si>
    <t>351-1518</t>
  </si>
  <si>
    <t>천천중학교</t>
  </si>
  <si>
    <t>장수군 천천면 춘송길 47</t>
  </si>
  <si>
    <t>353-1246</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</si>
  <si>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</si>
  <si>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</si>
  <si>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</si>
  <si>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</si>
  <si>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</si>
  <si>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</si>
  <si>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</si>
  <si>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</si>
  <si>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</si>
  <si>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</si>
  <si>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</si>
  <si>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</si>
  <si>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</si>
  <si>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</si>
  <si>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</si>
  <si>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643-2455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</si>
  <si>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</si>
  <si>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</si>
  <si>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</si>
  <si>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</si>
  <si>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</si>
  <si>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</si>
  <si>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</si>
  <si>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</si>
  <si>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</si>
  <si>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</si>
  <si>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</si>
  <si>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</si>
  <si>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</si>
  <si>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</si>
  <si>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</si>
  <si>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</si>
  <si>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</si>
  <si>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</si>
  <si>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</si>
  <si>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</si>
  <si>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</si>
  <si>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</si>
  <si>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</si>
  <si>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</si>
  <si>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신덕초등학교(휴교)</t>
  </si>
  <si>
    <t>임실군 신덕면 수지로 56</t>
  </si>
  <si>
    <t>643-0405</t>
  </si>
  <si>
    <t>신평초등학교</t>
  </si>
  <si>
    <t>임실군 신평면 가덕로 683</t>
  </si>
  <si>
    <t>643-7005</t>
  </si>
  <si>
    <t>오수고등학교</t>
  </si>
  <si>
    <t>임실군 오수면 충효로 2099-23</t>
  </si>
  <si>
    <t>642-5080</t>
  </si>
  <si>
    <t>오수중학교</t>
  </si>
  <si>
    <t>임실군 오수면 충효로 2099-15</t>
  </si>
  <si>
    <t>642-5475</t>
  </si>
  <si>
    <t>오수초등학교</t>
  </si>
  <si>
    <t>임실군 오수면 충효로 2059</t>
  </si>
  <si>
    <t>642-5005</t>
  </si>
  <si>
    <t>운암중학교</t>
  </si>
  <si>
    <t>임실군 운암면 상운길 12</t>
  </si>
  <si>
    <t>643-0150</t>
  </si>
  <si>
    <t>운암초등학교</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</si>
  <si>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</si>
  <si>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</si>
  <si>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</si>
  <si>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</si>
  <si>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</si>
  <si>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</si>
  <si>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</si>
  <si>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</si>
  <si>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</si>
  <si>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</si>
  <si>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</si>
  <si>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임실읍 봉황7길 15-3</t>
  </si>
  <si>
    <t>643-9506</t>
  </si>
  <si>
    <t>임실초등학교</t>
  </si>
  <si>
    <t>임실군 임실읍 봉황로 64-12</t>
  </si>
  <si>
    <t>643-5752</t>
  </si>
  <si>
    <t>지사중학교</t>
  </si>
  <si>
    <t>임실군 지사면 충효로 2469</t>
  </si>
  <si>
    <t>642-4066</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</si>
  <si>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</si>
  <si>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</si>
  <si>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</si>
  <si>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</si>
  <si>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</si>
  <si>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</si>
  <si>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</si>
  <si>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</si>
  <si>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</si>
  <si>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</si>
  <si>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</si>
  <si>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</si>
  <si>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</si>
  <si>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</si>
  <si>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</si>
  <si>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</si>
  <si>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</si>
  <si>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</si>
  <si>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</si>
  <si>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</si>
  <si>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</si>
  <si>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</si>
  <si>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</si>
  <si>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</si>
  <si>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</si>
  <si>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</si>
  <si>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</si>
  <si>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</si>
  <si>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</si>
  <si>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</si>
  <si>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</si>
  <si>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</si>
  <si>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</si>
  <si>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</si>
  <si>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</si>
  <si>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</si>
  <si>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</si>
  <si>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순창고등학교</t>
  </si>
  <si>
    <t>순창군 순창읍 옥천로 67-14</t>
  </si>
  <si>
    <t>653-2792</t>
  </si>
  <si>
    <t>순창북중학교</t>
  </si>
  <si>
    <t>순창군 순창읍 옥천로 67-13</t>
  </si>
  <si>
    <t>653-2675</t>
  </si>
  <si>
    <t>순창여자중학교</t>
  </si>
  <si>
    <t>순창군 순창읍 장류로 295-11</t>
  </si>
  <si>
    <t>653-2644</t>
  </si>
  <si>
    <t>순창옥천유치원</t>
  </si>
  <si>
    <t>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</si>
  <si>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</si>
  <si>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</si>
  <si>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</si>
  <si>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</si>
  <si>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</si>
  <si>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</si>
  <si>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</si>
  <si>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</si>
  <si>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</si>
  <si>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</si>
  <si>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</si>
  <si>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</si>
  <si>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</si>
  <si>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</si>
  <si>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</si>
  <si>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</si>
  <si>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</si>
  <si>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</si>
  <si>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</si>
  <si>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</si>
  <si>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</si>
  <si>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</si>
  <si>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</si>
  <si>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</si>
  <si>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</si>
  <si>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</si>
  <si>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</si>
  <si>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</si>
  <si>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</si>
  <si>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</si>
  <si>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</si>
  <si>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</si>
  <si>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</si>
  <si>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</si>
  <si>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</si>
  <si>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</si>
  <si>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652-5007</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</si>
  <si>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</si>
  <si>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</si>
  <si>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</si>
  <si>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</si>
  <si>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</si>
  <si>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</si>
  <si>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</si>
  <si>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</si>
  <si>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</si>
  <si>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</si>
  <si>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</si>
  <si>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</si>
  <si>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</si>
  <si>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</si>
  <si>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</si>
  <si>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561-2443</t>
  </si>
  <si>
    <t>고창꿈푸른유치원</t>
  </si>
  <si>
    <t>고창읍 남정2길 30</t>
  </si>
  <si>
    <t>561-6538</t>
  </si>
  <si>
    <t>고창남중학교</t>
  </si>
  <si>
    <t>고창군 성송면 대성로 877</t>
  </si>
  <si>
    <t>563-1944</t>
  </si>
  <si>
    <t>고창남초등학교</t>
  </si>
  <si>
    <t>고창군 고창읍 중거리당산로 111</t>
  </si>
  <si>
    <t>564-2078</t>
  </si>
  <si>
    <t>고창북고등학교</t>
  </si>
  <si>
    <t>고창군 흥덕면 선운대로 3714-32</t>
  </si>
  <si>
    <t>562-6978</t>
  </si>
  <si>
    <t>고창북중학교</t>
  </si>
  <si>
    <t>고창군 부안면 복분자로 788-141</t>
  </si>
  <si>
    <t>562-2571</t>
  </si>
  <si>
    <t>고창여자고등학교</t>
  </si>
  <si>
    <t>고창군 고창읍 모양성로 95</t>
  </si>
  <si>
    <t>560-3600</t>
  </si>
  <si>
    <t>고창중학교</t>
  </si>
  <si>
    <t>고창군 고창읍 보릿골로 35</t>
  </si>
  <si>
    <t>564-2902</t>
  </si>
  <si>
    <t>고창초등학교</t>
  </si>
  <si>
    <t>고창군 고창읍 중앙로 259</t>
  </si>
  <si>
    <t>564-2720</t>
  </si>
  <si>
    <t>공음중학교</t>
  </si>
  <si>
    <t>고창군 공음면 공음길 74-6</t>
  </si>
  <si>
    <t>562-7007</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</si>
  <si>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</si>
  <si>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</si>
  <si>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</si>
  <si>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</si>
  <si>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</si>
  <si>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</si>
  <si>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</si>
  <si>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</si>
  <si>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</si>
  <si>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</si>
  <si>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</si>
  <si>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</si>
  <si>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</si>
  <si>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</si>
  <si>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</si>
  <si>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</si>
  <si>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</si>
  <si>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</si>
  <si>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</si>
  <si>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</si>
  <si>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</si>
  <si>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</si>
  <si>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</si>
  <si>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</si>
  <si>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부안초등학교</t>
  </si>
  <si>
    <t>고창군 부안면 복분자로 806</t>
  </si>
  <si>
    <t>562-2020</t>
  </si>
  <si>
    <t>상하중학교</t>
  </si>
  <si>
    <t>고창군 상하면 상하1길 34</t>
  </si>
  <si>
    <t>564-6260</t>
  </si>
  <si>
    <t>상하초등학교</t>
  </si>
  <si>
    <t>고창군 상하면 상하1길 36</t>
  </si>
  <si>
    <t>563-0016</t>
  </si>
  <si>
    <t>선동초등학교</t>
  </si>
  <si>
    <t>고창군 공음면 청보리로 1010</t>
  </si>
  <si>
    <t>562-7169</t>
  </si>
  <si>
    <t>성내중학교</t>
  </si>
  <si>
    <t>고창군 성내면 선운대로 4223-11</t>
  </si>
  <si>
    <t>562-3157</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</si>
  <si>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</si>
  <si>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</si>
  <si>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</si>
  <si>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</si>
  <si>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</si>
  <si>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</si>
  <si>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</si>
  <si>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</si>
  <si>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</si>
  <si>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</si>
  <si>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</si>
  <si>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</si>
  <si>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</si>
  <si>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</si>
  <si>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</si>
  <si>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</si>
  <si>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</si>
  <si>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</si>
  <si>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</si>
  <si>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</si>
  <si>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562-5005</t>
  </si>
  <si>
    <t>아산초등학교</t>
  </si>
  <si>
    <t>고창군 아산면 영모정길 45</t>
  </si>
  <si>
    <t>562-1570</t>
  </si>
  <si>
    <t>영선고등학교</t>
  </si>
  <si>
    <t>고창군 무장면 왕제산로 713</t>
  </si>
  <si>
    <t>562-9703</t>
  </si>
  <si>
    <t>영선중학교</t>
  </si>
  <si>
    <t>562-9704</t>
  </si>
  <si>
    <t>자유중학교</t>
  </si>
  <si>
    <t>고창군 고창읍 보릿골로 176</t>
  </si>
  <si>
    <t>560-3500</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</si>
  <si>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</si>
  <si>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</si>
  <si>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</si>
  <si>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</si>
  <si>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</si>
  <si>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</si>
  <si>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</si>
  <si>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</si>
  <si>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</si>
  <si>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</si>
  <si>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</si>
  <si>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562-6011</t>
  </si>
  <si>
    <t>흥덕초등학교</t>
  </si>
  <si>
    <t>고창군 흥덕면 흥덕초등길 13</t>
  </si>
  <si>
    <t>562-6021</t>
  </si>
  <si>
    <t>부안</t>
  </si>
  <si>
    <t>격포초등학교</t>
  </si>
  <si>
    <t>부안군 변산면 격포윗길 11</t>
  </si>
  <si>
    <t>582-8613</t>
  </si>
  <si>
    <t>계화중학교</t>
  </si>
  <si>
    <t>부안군 계화면 창북중앙길 92</t>
  </si>
  <si>
    <t>582-1501</t>
  </si>
  <si>
    <t>계화초등학교</t>
  </si>
  <si>
    <t>부안군 계화면 계화로 475</t>
  </si>
  <si>
    <t>582-1333</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</si>
  <si>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</si>
  <si>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</si>
  <si>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</si>
  <si>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</si>
  <si>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</si>
  <si>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</si>
  <si>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</si>
  <si>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</si>
  <si>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</si>
  <si>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</si>
  <si>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</si>
  <si>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</si>
  <si>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백련초등학교</t>
  </si>
  <si>
    <t>부안군 하서면 변산로 1203</t>
  </si>
  <si>
    <t>582-4157</t>
  </si>
  <si>
    <t>백룡초등학교</t>
  </si>
  <si>
    <t>부안군 백산면 시기길 15</t>
  </si>
  <si>
    <t>581-1999</t>
  </si>
  <si>
    <t>백산고등학교</t>
  </si>
  <si>
    <t>부안군 백산면 백산로 379</t>
  </si>
  <si>
    <t>582-2053</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</si>
  <si>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</si>
  <si>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</si>
  <si>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</si>
  <si>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</si>
  <si>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</si>
  <si>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</si>
  <si>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</si>
  <si>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</si>
  <si>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</si>
  <si>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</si>
  <si>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</si>
  <si>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</si>
  <si>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</si>
  <si>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</si>
  <si>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</si>
  <si>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</si>
  <si>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</si>
  <si>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</si>
  <si>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</si>
  <si>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</si>
  <si>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</si>
  <si>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</si>
  <si>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</si>
  <si>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</si>
  <si>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</si>
  <si>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580-7704</t>
  </si>
  <si>
    <t>부안여자고등학교</t>
  </si>
  <si>
    <t>부안군 부안읍 교동1길 54</t>
  </si>
  <si>
    <t>584-8083</t>
  </si>
  <si>
    <t>부안제일고등학교</t>
  </si>
  <si>
    <t>부안군 행안면 춘헌길 1</t>
  </si>
  <si>
    <t>583-2844</t>
  </si>
  <si>
    <t>부안중학교</t>
  </si>
  <si>
    <t>부안군 부안읍 당산로 1</t>
  </si>
  <si>
    <t>583-2704</t>
  </si>
  <si>
    <t>부안군 부안읍 부풍로 29</t>
  </si>
  <si>
    <t>580-6600</t>
  </si>
  <si>
    <t>부안해오름유치원</t>
  </si>
  <si>
    <t>부안읍 봉덕리 446</t>
  </si>
  <si>
    <t>581-8825</t>
  </si>
  <si>
    <t>삼남중학교</t>
  </si>
  <si>
    <t>부안군 부안읍 용계길 29</t>
  </si>
  <si>
    <t>583-2584</t>
  </si>
  <si>
    <t>상서중학교</t>
  </si>
  <si>
    <t>부안군 상서면 고인돌로 17</t>
  </si>
  <si>
    <t>582-5300</t>
  </si>
  <si>
    <t>상서초등학교</t>
  </si>
  <si>
    <t>부안군 상서면 고인돌로 314</t>
  </si>
  <si>
    <t>581-8423</t>
  </si>
  <si>
    <t>서림고등학교</t>
  </si>
  <si>
    <t>부안군 부안읍 용암로 70-5</t>
  </si>
  <si>
    <t>584-4606</t>
  </si>
  <si>
    <t>영전초등학교</t>
  </si>
  <si>
    <t>부안군 보안면 부안로 1158</t>
  </si>
  <si>
    <t>582-3006</t>
  </si>
  <si>
    <t>우덕초등학교</t>
  </si>
  <si>
    <t>부안군 상서면 부안로 1971</t>
  </si>
  <si>
    <t>582-5011</t>
  </si>
  <si>
    <t>위도고등학교</t>
  </si>
  <si>
    <t>부안군 위도면 위도로 245</t>
  </si>
  <si>
    <t>582-9822</t>
  </si>
  <si>
    <t>위도중학교</t>
  </si>
  <si>
    <t>위도초등학교</t>
  </si>
  <si>
    <t>부안군 위도면 진리잔등로 113-3</t>
  </si>
  <si>
    <t>583-3808</t>
  </si>
  <si>
    <t>위도초등학교식도분교장(휴교)</t>
  </si>
  <si>
    <t>부안군 위도면 식도1길 17-2</t>
  </si>
  <si>
    <t>582-8606</t>
  </si>
  <si>
    <t>주산중학교</t>
  </si>
  <si>
    <t>부안군 주산면 주산로 30</t>
  </si>
  <si>
    <t>583-7584</t>
  </si>
  <si>
    <t>주산초등학교</t>
  </si>
  <si>
    <t>부안군 주산면 주산초교길 86-11</t>
  </si>
  <si>
    <t>582-6007</t>
  </si>
  <si>
    <t>줄포자동차공업고등학교</t>
  </si>
  <si>
    <t>부안군 줄포면 우포로 10</t>
  </si>
  <si>
    <t>584-9407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</si>
  <si>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</si>
  <si>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</si>
  <si>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</si>
  <si>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</si>
  <si>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</si>
  <si>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</si>
  <si>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</si>
  <si>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</si>
  <si>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</si>
  <si>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</si>
  <si>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</si>
  <si>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581-4205</t>
  </si>
  <si>
    <t>하서초등학교</t>
  </si>
  <si>
    <t>부안군 하서면 서당로 99</t>
  </si>
  <si>
    <t>582-4024</t>
  </si>
  <si>
    <t>행안초등학교</t>
  </si>
  <si>
    <t>부안군 행안면 월륜길 18</t>
  </si>
  <si>
    <t>584-1205</t>
  </si>
  <si>
    <t>군산</t>
  </si>
  <si>
    <t>개야도초등학교</t>
  </si>
  <si>
    <t>군산시 옥도면 개야도길 189-10</t>
  </si>
  <si>
    <t>466-4600</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</si>
  <si>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</si>
  <si>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</si>
  <si>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</si>
  <si>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</si>
  <si>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</si>
  <si>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</si>
  <si>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</si>
  <si>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</si>
  <si>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</si>
  <si>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</si>
  <si>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</si>
  <si>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446-4136</t>
  </si>
  <si>
    <t>군산구암초등학교</t>
  </si>
  <si>
    <t>군산시 경암3길 64-1</t>
  </si>
  <si>
    <t>445-2405</t>
  </si>
  <si>
    <t>군산금강중학교</t>
  </si>
  <si>
    <t>군산시 황룡2길 61</t>
  </si>
  <si>
    <t>471-1681</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</si>
  <si>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</si>
  <si>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</si>
  <si>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</si>
  <si>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</si>
  <si>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</si>
  <si>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</si>
  <si>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</si>
  <si>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</si>
  <si>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</si>
  <si>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</si>
  <si>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</si>
  <si>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</si>
  <si>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</si>
  <si>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</si>
  <si>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466-4264</t>
  </si>
  <si>
    <t>군산남초등학교</t>
  </si>
  <si>
    <t>군산시 삼학7길 4</t>
  </si>
  <si>
    <t>462-2521</t>
  </si>
  <si>
    <t>군산내흥초등학교</t>
  </si>
  <si>
    <t>군산시 사옥2길 33-18</t>
  </si>
  <si>
    <t>446-5622</t>
  </si>
  <si>
    <t>군산대성중학교</t>
  </si>
  <si>
    <t>군산시 임피면 임피향교길 44-6</t>
  </si>
  <si>
    <t>453-2027</t>
  </si>
  <si>
    <t>군산도담유치원</t>
  </si>
  <si>
    <t>군산시 칠성1길 26</t>
  </si>
  <si>
    <t>464-9215</t>
  </si>
  <si>
    <t>군산동고등학교</t>
  </si>
  <si>
    <t>군산시 달여길 50</t>
  </si>
  <si>
    <t>450-1101</t>
  </si>
  <si>
    <t>군산동산중학교</t>
  </si>
  <si>
    <t>군산시 동지곡길 100</t>
  </si>
  <si>
    <t>442-8105</t>
  </si>
  <si>
    <t>군산동원중학교</t>
  </si>
  <si>
    <t>군산시 의료원로 146</t>
  </si>
  <si>
    <t>472-2110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</si>
  <si>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</si>
  <si>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</si>
  <si>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</si>
  <si>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</si>
  <si>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</si>
  <si>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</si>
  <si>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</si>
  <si>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</si>
  <si>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</si>
  <si>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</si>
  <si>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</si>
  <si>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</si>
  <si>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</si>
  <si>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</si>
  <si>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</si>
  <si>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</si>
  <si>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문화9길 18</t>
  </si>
  <si>
    <t>466-1860</t>
  </si>
  <si>
    <t>군산산북중학교</t>
  </si>
  <si>
    <t>군산시 동아로 109</t>
  </si>
  <si>
    <t>468-0224</t>
  </si>
  <si>
    <t>군산산북초등학교</t>
  </si>
  <si>
    <t>군산시 원산북2길 29</t>
  </si>
  <si>
    <t>465-2414</t>
  </si>
  <si>
    <t>군산상일고등학교</t>
  </si>
  <si>
    <t>군산시 석치1길 17</t>
  </si>
  <si>
    <t>469-7220</t>
  </si>
  <si>
    <t>군산서초등학교</t>
  </si>
  <si>
    <t>군산시 중앙로 230</t>
  </si>
  <si>
    <t>445-3664</t>
  </si>
  <si>
    <t>군산서해초등학교</t>
  </si>
  <si>
    <t>군산시 의료원로 162</t>
  </si>
  <si>
    <t>468-1674</t>
  </si>
  <si>
    <t>군산서흥중학교</t>
  </si>
  <si>
    <t>군산시 축동로 129</t>
  </si>
  <si>
    <t>460-0700</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</si>
  <si>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</si>
  <si>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</si>
  <si>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</si>
  <si>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</si>
  <si>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</si>
  <si>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</si>
  <si>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</si>
  <si>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</si>
  <si>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</si>
  <si>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</si>
  <si>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</si>
  <si>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440-8802</t>
  </si>
  <si>
    <t>군산여자고등학교</t>
  </si>
  <si>
    <t>군산시 월명1길 16</t>
  </si>
  <si>
    <t>440-1100</t>
  </si>
  <si>
    <t>군산여자상업고등학교</t>
  </si>
  <si>
    <t>군산시 신지길 42-8</t>
  </si>
  <si>
    <t>468-6507</t>
  </si>
  <si>
    <t>군산영광여자고등학교</t>
  </si>
  <si>
    <t>군산시 둔배미길 21</t>
  </si>
  <si>
    <t>440-8500</t>
  </si>
  <si>
    <t>군산영광중학교</t>
  </si>
  <si>
    <t>440-8700</t>
  </si>
  <si>
    <t>군산용문초등학교</t>
  </si>
  <si>
    <t>군산시 미룡로 32-8</t>
  </si>
  <si>
    <t>466-8237</t>
  </si>
  <si>
    <t>군산우리별유치원</t>
  </si>
  <si>
    <t>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</si>
  <si>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</si>
  <si>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</si>
  <si>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</si>
  <si>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</si>
  <si>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</si>
  <si>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</si>
  <si>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</si>
  <si>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</si>
  <si>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</si>
  <si>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</si>
  <si>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</si>
  <si>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</si>
  <si>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</si>
  <si>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</si>
  <si>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</si>
  <si>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</si>
  <si>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</si>
  <si>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453-9163</t>
  </si>
  <si>
    <t>군산중앙여자고등학교</t>
  </si>
  <si>
    <t>군산시 축동2길 27</t>
  </si>
  <si>
    <t>465-1602</t>
  </si>
  <si>
    <t>군산중앙유치원</t>
  </si>
  <si>
    <t>군산시 중앙로 91</t>
  </si>
  <si>
    <t>446-9172</t>
  </si>
  <si>
    <t>군산중앙중학교</t>
  </si>
  <si>
    <t>군산시 성산면 군장대길 13</t>
  </si>
  <si>
    <t>450-4008</t>
  </si>
  <si>
    <t>군산중앙초등학교</t>
  </si>
  <si>
    <t>443-1735</t>
  </si>
  <si>
    <t>군산중학교</t>
  </si>
  <si>
    <t>군산시 군중길 18</t>
  </si>
  <si>
    <t>465-5925</t>
  </si>
  <si>
    <t>군산지곡초등학교</t>
  </si>
  <si>
    <t>군산시 신지길 26</t>
  </si>
  <si>
    <t>461-3686</t>
  </si>
  <si>
    <t>군산진포중학교</t>
  </si>
  <si>
    <t>군산시 진포3길 66</t>
  </si>
  <si>
    <t>462-3205</t>
  </si>
  <si>
    <t>군산진포초등학교</t>
  </si>
  <si>
    <t>군산시 나운안길 54</t>
  </si>
  <si>
    <t>464-5694</t>
  </si>
  <si>
    <t>군산초등학교</t>
  </si>
  <si>
    <t>군산시 지곡로 68</t>
  </si>
  <si>
    <t>442-6578</t>
  </si>
  <si>
    <t>군산푸른솔초등학교</t>
  </si>
  <si>
    <t>군산시 축동로 20</t>
  </si>
  <si>
    <t>460-1706</t>
  </si>
  <si>
    <t>군산풍문초등학교</t>
  </si>
  <si>
    <t>군산시 풍마길 22</t>
  </si>
  <si>
    <t>445-2575</t>
  </si>
  <si>
    <t>군산흥남초등학교</t>
  </si>
  <si>
    <t>군산시 서흥안2길 20</t>
  </si>
  <si>
    <t>466-0018</t>
  </si>
  <si>
    <t>금암초등학교</t>
  </si>
  <si>
    <t>군산시 서수면 황등서로 351-8</t>
  </si>
  <si>
    <t>453-3064</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</si>
  <si>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</si>
  <si>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</si>
  <si>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</si>
  <si>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</si>
  <si>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</si>
  <si>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</si>
  <si>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</si>
  <si>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</si>
  <si>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</si>
  <si>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</si>
  <si>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</si>
  <si>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</si>
  <si>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</si>
  <si>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</si>
  <si>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</si>
  <si>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마룡초등학교</t>
  </si>
  <si>
    <t>군산시 서수면 청룡로 123</t>
  </si>
  <si>
    <t>453-3102</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</si>
  <si>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</si>
  <si>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</si>
  <si>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</si>
  <si>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</si>
  <si>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</si>
  <si>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</si>
  <si>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</si>
  <si>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</si>
  <si>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</si>
  <si>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</si>
  <si>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</si>
  <si>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</si>
  <si>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</si>
  <si>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</si>
  <si>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</si>
  <si>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</si>
  <si>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</si>
  <si>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</si>
  <si>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선유도중학교</t>
  </si>
  <si>
    <t>군산시 옥도면 선유북길 89-1</t>
  </si>
  <si>
    <t>465-0053</t>
  </si>
  <si>
    <t>선유도초등학교</t>
  </si>
  <si>
    <t>465-7330</t>
  </si>
  <si>
    <t>성산초등학교</t>
  </si>
  <si>
    <t>군산시 성산면 동군산로 39</t>
  </si>
  <si>
    <t>453-0006</t>
  </si>
  <si>
    <t>소룡초등학교</t>
  </si>
  <si>
    <t>군산시 설림길 55</t>
  </si>
  <si>
    <t>468-9103</t>
  </si>
  <si>
    <t>술산초등학교</t>
  </si>
  <si>
    <t>군산시 임피면 술산길 54</t>
  </si>
  <si>
    <t>453-3364</t>
  </si>
  <si>
    <t>신시도초등학교</t>
  </si>
  <si>
    <t>군산시 옥도면 신시도2길 18-5</t>
  </si>
  <si>
    <t>462-0031</t>
  </si>
  <si>
    <t>신시도초등학교야미도분교장</t>
  </si>
  <si>
    <t>군산시 옥도면 야미도3길 12</t>
  </si>
  <si>
    <t>462-0046</t>
  </si>
  <si>
    <t>어청도초등학교(휴교)</t>
  </si>
  <si>
    <t>군산시 옥도면 어청도길 95-7</t>
  </si>
  <si>
    <t>466-7033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</si>
  <si>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</si>
  <si>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</si>
  <si>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</si>
  <si>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</si>
  <si>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</si>
  <si>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</si>
  <si>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</si>
  <si>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</si>
  <si>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</si>
  <si>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</si>
  <si>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</si>
  <si>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</si>
  <si>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</si>
  <si>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</si>
  <si>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</si>
  <si>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</si>
  <si>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</si>
  <si>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</si>
  <si>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</si>
  <si>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</si>
  <si>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</si>
  <si>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</si>
  <si>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</si>
  <si>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</si>
  <si>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</si>
  <si>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</si>
  <si>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</si>
  <si>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</si>
  <si>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</si>
  <si>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</si>
  <si>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</si>
  <si>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</si>
  <si>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</si>
  <si>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</si>
  <si>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</si>
  <si>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</si>
  <si>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</si>
  <si>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</si>
  <si>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</si>
  <si>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</si>
  <si>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</si>
  <si>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</si>
  <si>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</si>
  <si>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</si>
  <si>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</si>
  <si>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</si>
  <si>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</si>
  <si>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841-3819</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</si>
  <si>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</si>
  <si>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</si>
  <si>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</si>
  <si>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</si>
  <si>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</si>
  <si>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</si>
  <si>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</si>
  <si>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</si>
  <si>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</si>
  <si>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</si>
  <si>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</si>
  <si>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</si>
  <si>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</si>
  <si>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</si>
  <si>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858-7929</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</si>
  <si>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</si>
  <si>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</si>
  <si>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</si>
  <si>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</si>
  <si>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</si>
  <si>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</si>
  <si>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</si>
  <si>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</si>
  <si>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</si>
  <si>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</si>
  <si>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</si>
  <si>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</si>
  <si>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</si>
  <si>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</si>
  <si>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</si>
  <si>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</si>
  <si>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</si>
  <si>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720-3500</t>
  </si>
  <si>
    <t>여산고등학교</t>
  </si>
  <si>
    <t>익산시 여산면 가람로 465</t>
  </si>
  <si>
    <t>836-5145</t>
  </si>
  <si>
    <t>여산중학교</t>
  </si>
  <si>
    <t>익산시 여산면 가람로 459-10</t>
  </si>
  <si>
    <t>836-5144</t>
  </si>
  <si>
    <t>여산초등학교</t>
  </si>
  <si>
    <t>익산시 여산면 동헌길 14</t>
  </si>
  <si>
    <t>831-5163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</si>
  <si>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</si>
  <si>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</si>
  <si>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</si>
  <si>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</si>
  <si>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</si>
  <si>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</si>
  <si>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</si>
  <si>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</si>
  <si>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</si>
  <si>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</si>
  <si>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</si>
  <si>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</si>
  <si>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</si>
  <si>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</si>
  <si>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832-4201</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</si>
  <si>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</si>
  <si>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</si>
  <si>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</si>
  <si>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</si>
  <si>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</si>
  <si>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</si>
  <si>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</si>
  <si>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</si>
  <si>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</si>
  <si>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</si>
  <si>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</si>
  <si>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</si>
  <si>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</si>
  <si>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</si>
  <si>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</si>
  <si>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</si>
  <si>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</si>
  <si>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</si>
  <si>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</si>
  <si>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</si>
  <si>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862-7772</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</si>
  <si>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</si>
  <si>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</si>
  <si>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</si>
  <si>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</si>
  <si>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</si>
  <si>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</si>
  <si>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</si>
  <si>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</si>
  <si>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</si>
  <si>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</si>
  <si>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</si>
  <si>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</si>
  <si>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</si>
  <si>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</si>
  <si>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850-0080</t>
  </si>
  <si>
    <t>원광여자고등학교</t>
  </si>
  <si>
    <t>855-1100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</si>
  <si>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</si>
  <si>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</si>
  <si>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</si>
  <si>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</si>
  <si>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</si>
  <si>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</si>
  <si>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</si>
  <si>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</si>
  <si>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</si>
  <si>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</si>
  <si>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859-7100</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</si>
  <si>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</si>
  <si>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</si>
  <si>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</si>
  <si>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</si>
  <si>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</si>
  <si>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</si>
  <si>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</si>
  <si>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</si>
  <si>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</si>
  <si>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</si>
  <si>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</si>
  <si>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</si>
  <si>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</si>
  <si>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841-6923</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</si>
  <si>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</si>
  <si>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</si>
  <si>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</si>
  <si>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</si>
  <si>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</si>
  <si>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</si>
  <si>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</si>
  <si>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</si>
  <si>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</si>
  <si>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</si>
  <si>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</si>
  <si>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</si>
  <si>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</si>
  <si>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</si>
  <si>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</si>
  <si>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</si>
  <si>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</si>
  <si>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</si>
  <si>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</si>
  <si>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</si>
  <si>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830-6806</t>
  </si>
  <si>
    <t>이리마한초등학교</t>
  </si>
  <si>
    <t>익산시 무왕로17길 47</t>
  </si>
  <si>
    <t>831-6147</t>
  </si>
  <si>
    <t>이리모현초등학교</t>
  </si>
  <si>
    <t>익산시 배산로14길 12-4</t>
  </si>
  <si>
    <t>858-2450</t>
  </si>
  <si>
    <t>이리백제초등학교</t>
  </si>
  <si>
    <t>익산시 궁동로 29</t>
  </si>
  <si>
    <t>831-3477</t>
  </si>
  <si>
    <t>이리부송초등학교</t>
  </si>
  <si>
    <t>익산시 부송로2길 27</t>
  </si>
  <si>
    <t>830-8603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</si>
  <si>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</si>
  <si>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</si>
  <si>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</si>
  <si>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</si>
  <si>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</si>
  <si>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</si>
  <si>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</si>
  <si>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</si>
  <si>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</si>
  <si>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</si>
  <si>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</si>
  <si>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</si>
  <si>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</si>
  <si>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</si>
  <si>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</si>
  <si>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</si>
  <si>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</si>
  <si>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</si>
  <si>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</si>
  <si>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</si>
  <si>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</si>
  <si>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</si>
  <si>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</si>
  <si>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</si>
  <si>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</si>
  <si>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</si>
  <si>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</si>
  <si>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</si>
  <si>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</si>
  <si>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</si>
  <si>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</si>
  <si>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</si>
  <si>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850-1502</t>
  </si>
  <si>
    <t>이리영등중학교</t>
  </si>
  <si>
    <t>익산시 하나로 490</t>
  </si>
  <si>
    <t>831-0459</t>
  </si>
  <si>
    <t>이리영등초등학교</t>
  </si>
  <si>
    <t>익산시 동서로41길 37</t>
  </si>
  <si>
    <t>835-0767</t>
  </si>
  <si>
    <t>이리유치원</t>
  </si>
  <si>
    <t>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</si>
  <si>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</si>
  <si>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</si>
  <si>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</si>
  <si>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</si>
  <si>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</si>
  <si>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</si>
  <si>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</si>
  <si>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</si>
  <si>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</si>
  <si>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</si>
  <si>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</si>
  <si>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</si>
  <si>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</si>
  <si>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</si>
  <si>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</si>
  <si>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720-5141</t>
  </si>
  <si>
    <t>이일여자중학교</t>
  </si>
  <si>
    <t>858-1500</t>
  </si>
  <si>
    <t>익산가온초등학교</t>
  </si>
  <si>
    <t>익산시 선화로1길 106</t>
  </si>
  <si>
    <t>840-8205</t>
  </si>
  <si>
    <t>익산고등학교</t>
  </si>
  <si>
    <t>익산시 금마면 고도길 85</t>
  </si>
  <si>
    <t>836-6010</t>
  </si>
  <si>
    <t>익산궁동초등학교</t>
  </si>
  <si>
    <t>익산시 무왕로25길 26</t>
  </si>
  <si>
    <t>836-4291</t>
  </si>
  <si>
    <t>익산맑은샘유치원</t>
  </si>
  <si>
    <t>익산시 오산면 항쟁로 129</t>
  </si>
  <si>
    <t>858-6635</t>
  </si>
  <si>
    <t>익산부송유치원</t>
  </si>
  <si>
    <t>익산시 부송로 2길 27</t>
  </si>
  <si>
    <t>익산부송중학교</t>
  </si>
  <si>
    <t>익산시 선화로69길 6</t>
  </si>
  <si>
    <t>839-3500</t>
  </si>
  <si>
    <t>익산부천중학교</t>
  </si>
  <si>
    <t>익산시 동서로 524</t>
  </si>
  <si>
    <t>839-9122</t>
  </si>
  <si>
    <t>익산솜리유치원</t>
  </si>
  <si>
    <t>익산시 동서로 61길 27-16</t>
  </si>
  <si>
    <t>723-2580</t>
  </si>
  <si>
    <t>익산어양중학교</t>
  </si>
  <si>
    <t>익산시 하나로12길 39</t>
  </si>
  <si>
    <t>834-4613</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</si>
  <si>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</si>
  <si>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</si>
  <si>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</si>
  <si>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</si>
  <si>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</si>
  <si>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</si>
  <si>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</si>
  <si>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</si>
  <si>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</si>
  <si>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</si>
  <si>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</si>
  <si>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</si>
  <si>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</si>
  <si>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</si>
  <si>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</si>
  <si>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</si>
  <si>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</si>
  <si>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</si>
  <si>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</si>
  <si>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836-7771</t>
  </si>
  <si>
    <t>전북기계공업고등학교</t>
  </si>
  <si>
    <t>익산시 인북로32길 41</t>
  </si>
  <si>
    <t>720-5300</t>
  </si>
  <si>
    <t>전북맹아학교</t>
  </si>
  <si>
    <t>익산시 서동로46길 41</t>
  </si>
  <si>
    <t>833-2621</t>
  </si>
  <si>
    <t>전북제일고등학교</t>
  </si>
  <si>
    <t>840-9730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</si>
  <si>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</si>
  <si>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</si>
  <si>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</si>
  <si>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</si>
  <si>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</si>
  <si>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</si>
  <si>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</si>
  <si>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</si>
  <si>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</si>
  <si>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</si>
  <si>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</si>
  <si>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</si>
  <si>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</si>
  <si>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</si>
  <si>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</si>
  <si>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</si>
  <si>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</si>
  <si>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856-9850</t>
  </si>
  <si>
    <t>함라초등학교</t>
  </si>
  <si>
    <t>익산시 함라면 함라1길 66</t>
  </si>
  <si>
    <t>856-9851</t>
  </si>
  <si>
    <t>함열고등학교</t>
  </si>
  <si>
    <t>익산시 함열읍 와리3길 19-3</t>
  </si>
  <si>
    <t>861-0887</t>
  </si>
  <si>
    <t>함열여자고등학교</t>
  </si>
  <si>
    <t>익산시 익산대로 1852</t>
  </si>
  <si>
    <t>861-1080</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</si>
  <si>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</si>
  <si>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</si>
  <si>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</si>
  <si>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</si>
  <si>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</si>
  <si>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</si>
  <si>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</si>
  <si>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</si>
  <si>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</si>
  <si>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</si>
  <si>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</si>
  <si>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</si>
  <si>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</si>
  <si>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</si>
  <si>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</si>
  <si>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</si>
  <si>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</si>
  <si>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</si>
  <si>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</si>
  <si>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</si>
  <si>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</si>
  <si>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</si>
  <si>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</si>
  <si>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</si>
  <si>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571-1305</t>
  </si>
  <si>
    <t>감곡초등학교</t>
  </si>
  <si>
    <t>정읍시 감곡면 감곡동서로 355</t>
  </si>
  <si>
    <t>571-1046</t>
  </si>
  <si>
    <t>고부중학교</t>
  </si>
  <si>
    <t>정읍시 고부면 관청길 114</t>
  </si>
  <si>
    <t>536-0058</t>
  </si>
  <si>
    <t>고부초등학교</t>
  </si>
  <si>
    <t>고부면 교동 3길 14</t>
  </si>
  <si>
    <t>536-3020</t>
  </si>
  <si>
    <t>교암초등학교</t>
  </si>
  <si>
    <t>정읍시 정읍사로 179</t>
  </si>
  <si>
    <t>535-2983</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</si>
  <si>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</si>
  <si>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</si>
  <si>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</si>
  <si>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</si>
  <si>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</si>
  <si>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</si>
  <si>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</si>
  <si>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</si>
  <si>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</si>
  <si>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</si>
  <si>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</si>
  <si>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534-2013</t>
  </si>
  <si>
    <t>덕천초등학교</t>
  </si>
  <si>
    <t>정읍시 덕천면 황토현로 831</t>
  </si>
  <si>
    <t>536-5025</t>
  </si>
  <si>
    <t>도학초등학교</t>
  </si>
  <si>
    <t>정읍시 덕천면 동학로 635</t>
  </si>
  <si>
    <t>536-0146</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</si>
  <si>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</si>
  <si>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</si>
  <si>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</si>
  <si>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</si>
  <si>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</si>
  <si>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</si>
  <si>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</si>
  <si>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</si>
  <si>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</si>
  <si>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</si>
  <si>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</si>
  <si>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</si>
  <si>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</si>
  <si>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</si>
  <si>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</si>
  <si>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</si>
  <si>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</si>
  <si>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</si>
  <si>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</si>
  <si>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</si>
  <si>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</si>
  <si>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</si>
  <si>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</si>
  <si>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</si>
  <si>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</si>
  <si>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</si>
  <si>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</si>
  <si>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</si>
  <si>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</si>
  <si>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</si>
  <si>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</si>
  <si>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530-2323</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</si>
  <si>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</si>
  <si>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</si>
  <si>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</si>
  <si>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</si>
  <si>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</si>
  <si>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</si>
  <si>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</si>
  <si>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</si>
  <si>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</si>
  <si>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</si>
  <si>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</si>
  <si>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</si>
  <si>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</si>
  <si>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</si>
  <si>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</si>
  <si>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</si>
  <si>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</si>
  <si>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</si>
  <si>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</si>
  <si>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</si>
  <si>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</si>
  <si>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</si>
  <si>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</si>
  <si>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오봉초등학교</t>
  </si>
  <si>
    <t>군산시 회현면 오봉길 55</t>
  </si>
  <si>
    <t>466-5323</t>
  </si>
  <si>
    <t>옹동초등학교</t>
  </si>
  <si>
    <t>정읍시 옹동면 칠석1길 29-7</t>
  </si>
  <si>
    <t>537-8010</t>
  </si>
  <si>
    <t>왕신여자고등학교</t>
  </si>
  <si>
    <t>정읍시 신태인읍 정신로 1094</t>
  </si>
  <si>
    <t>571-2184</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</si>
  <si>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</si>
  <si>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</si>
  <si>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</si>
  <si>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</si>
  <si>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</si>
  <si>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</si>
  <si>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</si>
  <si>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</si>
  <si>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</si>
  <si>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</si>
  <si>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</si>
  <si>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</si>
  <si>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</si>
  <si>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</si>
  <si>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</si>
  <si>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</si>
  <si>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</si>
  <si>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</si>
  <si>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</si>
  <si>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</si>
  <si>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</si>
  <si>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</si>
  <si>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</si>
  <si>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</si>
  <si>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</si>
  <si>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</si>
  <si>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</si>
  <si>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</si>
  <si>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</si>
  <si>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</si>
  <si>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</si>
  <si>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</si>
  <si>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</si>
  <si>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</si>
  <si>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535-4376</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</si>
  <si>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</si>
  <si>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</si>
  <si>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</si>
  <si>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</si>
  <si>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</si>
  <si>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</si>
  <si>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</si>
  <si>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</si>
  <si>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</si>
  <si>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</si>
  <si>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</si>
  <si>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</si>
  <si>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</si>
  <si>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</si>
  <si>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</si>
  <si>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</si>
  <si>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</si>
  <si>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</si>
  <si>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</si>
  <si>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연지동 49-18</t>
  </si>
  <si>
    <t>537-0585</t>
  </si>
  <si>
    <t>정읍제일고등학교</t>
  </si>
  <si>
    <t>정읍시 충정로 252</t>
  </si>
  <si>
    <t>530-1702</t>
  </si>
  <si>
    <t>정읍중학교</t>
  </si>
  <si>
    <t>정읍시 정읍사로 569</t>
  </si>
  <si>
    <t>535-0088</t>
  </si>
  <si>
    <t>정읍초등학교</t>
  </si>
  <si>
    <t>정읍시 마곡로 33</t>
  </si>
  <si>
    <t>538-0163</t>
  </si>
  <si>
    <t>정일중학교</t>
  </si>
  <si>
    <t>정읍시 충정로 511</t>
  </si>
  <si>
    <t>535-3570</t>
  </si>
  <si>
    <t>정일초등학교</t>
  </si>
  <si>
    <t>정읍시 정문들목길 26-19</t>
  </si>
  <si>
    <t>535-3517</t>
  </si>
  <si>
    <t>정주고등학교</t>
  </si>
  <si>
    <t>정읍시 내장산로 177-42</t>
  </si>
  <si>
    <t>530-5300</t>
  </si>
  <si>
    <t>칠보고등학교</t>
  </si>
  <si>
    <t>정읍시 칠보면 건흥길 26-5</t>
  </si>
  <si>
    <t>531-1582</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</si>
  <si>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</si>
  <si>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</si>
  <si>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</si>
  <si>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</si>
  <si>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</si>
  <si>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</si>
  <si>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</si>
  <si>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</si>
  <si>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</si>
  <si>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</si>
  <si>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</si>
  <si>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</si>
  <si>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</si>
  <si>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</si>
  <si>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학산고등학교</t>
  </si>
  <si>
    <t>정읍시 학산로 89</t>
  </si>
  <si>
    <t>570-1501</t>
  </si>
  <si>
    <t>학산중학교</t>
  </si>
  <si>
    <t>570-1600</t>
  </si>
  <si>
    <t>한솔초등학교</t>
  </si>
  <si>
    <t>정읍시 학산로 69</t>
  </si>
  <si>
    <t>530-8900</t>
  </si>
  <si>
    <t>호남고등학교</t>
  </si>
  <si>
    <t>정읍시 정읍남로 1364-13</t>
  </si>
  <si>
    <t>537-7183</t>
  </si>
  <si>
    <t>호남중학교</t>
  </si>
  <si>
    <t>900-7707</t>
  </si>
  <si>
    <t>남원</t>
  </si>
  <si>
    <t>금지동초등학교</t>
  </si>
  <si>
    <t>남원시 금지면 금지순환길 888-10</t>
  </si>
  <si>
    <t>635-1035</t>
  </si>
  <si>
    <t>금지중학교</t>
  </si>
  <si>
    <t>남원시 금지면 요천로 443-9</t>
  </si>
  <si>
    <t>635-1089</t>
  </si>
  <si>
    <t>금지초등학교</t>
  </si>
  <si>
    <t>남원시 금지면 택내길 36-37</t>
  </si>
  <si>
    <t>631-7036</t>
  </si>
  <si>
    <t>남원고등학교</t>
  </si>
  <si>
    <t>남원시 만인로 43</t>
  </si>
  <si>
    <t>630-7900</t>
  </si>
  <si>
    <t>남원교룡초등학교</t>
  </si>
  <si>
    <t>남원시 광천남길 654</t>
  </si>
  <si>
    <t>626-2141</t>
  </si>
  <si>
    <t>남원국악예술고등학교</t>
  </si>
  <si>
    <t>남원시 용성로 323</t>
  </si>
  <si>
    <t>632-7702</t>
  </si>
  <si>
    <t>남원노암초등학교</t>
  </si>
  <si>
    <t>남원시 여수길 14</t>
  </si>
  <si>
    <t>626-7669</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</si>
  <si>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</si>
  <si>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</si>
  <si>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</si>
  <si>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</si>
  <si>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</si>
  <si>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</si>
  <si>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</si>
  <si>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</si>
  <si>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</si>
  <si>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남원서진여자고등학교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</si>
  <si>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</si>
  <si>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</si>
  <si>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</si>
  <si>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</si>
  <si>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</si>
  <si>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</si>
  <si>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</si>
  <si>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</si>
  <si>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</si>
  <si>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</si>
  <si>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631-1341</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</si>
  <si>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</si>
  <si>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</si>
  <si>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</si>
  <si>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</si>
  <si>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</si>
  <si>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</si>
  <si>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</si>
  <si>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</si>
  <si>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</si>
  <si>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</si>
  <si>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</si>
  <si>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630-9003</t>
  </si>
  <si>
    <t>남원중앙초등학교</t>
  </si>
  <si>
    <t>남원시 동림로 36</t>
  </si>
  <si>
    <t>625-3893</t>
  </si>
  <si>
    <t>남원중학교</t>
  </si>
  <si>
    <t>남원시 만인로 41-51</t>
  </si>
  <si>
    <t>625-2029</t>
  </si>
  <si>
    <t>남원참사랑유치원</t>
  </si>
  <si>
    <t>금동 343-1</t>
  </si>
  <si>
    <t>632-3403</t>
  </si>
  <si>
    <t>남원초등학교</t>
  </si>
  <si>
    <t>남원시 가방뜰길 18</t>
  </si>
  <si>
    <t>630-8805</t>
  </si>
  <si>
    <t>남원하늘중학교</t>
  </si>
  <si>
    <t>남원시 동헌길 75</t>
  </si>
  <si>
    <t>630-2000</t>
  </si>
  <si>
    <t>남원한빛중학교</t>
  </si>
  <si>
    <t>남원시 용성로 299</t>
  </si>
  <si>
    <t>631-1425</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</si>
  <si>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</si>
  <si>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</si>
  <si>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</si>
  <si>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</si>
  <si>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</si>
  <si>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</si>
  <si>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</si>
  <si>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</si>
  <si>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</si>
  <si>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</si>
  <si>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</si>
  <si>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</si>
  <si>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</si>
  <si>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</si>
  <si>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</si>
  <si>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</si>
  <si>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</si>
  <si>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</si>
  <si>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</si>
  <si>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</si>
  <si>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</si>
  <si>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</si>
  <si>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</si>
  <si>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</si>
  <si>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</si>
  <si>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</si>
  <si>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626-1383</t>
  </si>
  <si>
    <t>성원고등학교</t>
  </si>
  <si>
    <t>남원시 대복사길 41</t>
  </si>
  <si>
    <t>633-8581</t>
  </si>
  <si>
    <t>송동중학교</t>
  </si>
  <si>
    <t>남원시 송동면 노송로 747</t>
  </si>
  <si>
    <t>634-6132</t>
  </si>
  <si>
    <t>송동초등학교</t>
  </si>
  <si>
    <t>남원시 송동면 노송로 624-6</t>
  </si>
  <si>
    <t>634-6442</t>
  </si>
  <si>
    <t>수지중학교</t>
  </si>
  <si>
    <t>남원시 수지면 고주로 531-9</t>
  </si>
  <si>
    <t>625-8840</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</si>
  <si>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</si>
  <si>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</si>
  <si>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</si>
  <si>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</si>
  <si>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</si>
  <si>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</si>
  <si>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</si>
  <si>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</si>
  <si>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</si>
  <si>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</si>
  <si>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</si>
  <si>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</si>
  <si>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</si>
  <si>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</si>
  <si>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</si>
  <si>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</si>
  <si>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</si>
  <si>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</si>
  <si>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</si>
  <si>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</si>
  <si>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</si>
  <si>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</si>
  <si>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</si>
  <si>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626-8305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</si>
  <si>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</si>
  <si>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</si>
  <si>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</si>
  <si>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</si>
  <si>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</si>
  <si>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</si>
  <si>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</si>
  <si>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</si>
  <si>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</si>
  <si>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</si>
  <si>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</si>
  <si>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</si>
  <si>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</si>
  <si>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</si>
  <si>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</si>
  <si>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</si>
  <si>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</si>
  <si>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이백면 이백로 315</t>
  </si>
  <si>
    <t>630-6300</t>
  </si>
  <si>
    <t>김제</t>
  </si>
  <si>
    <t>공덕초등학교</t>
  </si>
  <si>
    <t>김제시 공덕면 공덕로 248</t>
  </si>
  <si>
    <t>542-6500</t>
  </si>
  <si>
    <t>광활초등학교</t>
  </si>
  <si>
    <t>김제시 광활면 광활11길 37</t>
  </si>
  <si>
    <t>545-1379</t>
  </si>
  <si>
    <t>금구중학교</t>
  </si>
  <si>
    <t>김제시 금구면 금구로 40</t>
  </si>
  <si>
    <t>546-5712</t>
  </si>
  <si>
    <t>금구초등학교</t>
  </si>
  <si>
    <t>546-5711</t>
  </si>
  <si>
    <t>금남초등학교</t>
  </si>
  <si>
    <t>김제시 금산면 송율길 239-8</t>
  </si>
  <si>
    <t>543-0081</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</si>
  <si>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</si>
  <si>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</si>
  <si>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</si>
  <si>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</si>
  <si>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</si>
  <si>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</si>
  <si>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</si>
  <si>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</si>
  <si>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</si>
  <si>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</si>
  <si>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</si>
  <si>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</si>
  <si>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</si>
  <si>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</si>
  <si>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</si>
  <si>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</si>
  <si>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</si>
  <si>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</si>
  <si>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</si>
  <si>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</si>
  <si>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</si>
  <si>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</si>
  <si>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</si>
  <si>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</si>
  <si>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</si>
  <si>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</si>
  <si>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</si>
  <si>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</si>
  <si>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요촌동 214-1</t>
  </si>
  <si>
    <t>547-0280</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</si>
  <si>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</si>
  <si>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</si>
  <si>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</si>
  <si>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</si>
  <si>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</si>
  <si>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</si>
  <si>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</si>
  <si>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</si>
  <si>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</si>
  <si>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</si>
  <si>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</si>
  <si>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</si>
  <si>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</si>
  <si>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</si>
  <si>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</si>
  <si>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</si>
  <si>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</si>
  <si>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</si>
  <si>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</si>
  <si>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</si>
  <si>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</si>
  <si>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</si>
  <si>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</si>
  <si>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</si>
  <si>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544-2201</t>
  </si>
  <si>
    <t>동국대학교사범대학부속금산고등학교</t>
  </si>
  <si>
    <t>김제시 금산면 모악로 47</t>
  </si>
  <si>
    <t>544-0722</t>
  </si>
  <si>
    <t>동국대학교사범대학부속금산중학교</t>
  </si>
  <si>
    <t>543-0721</t>
  </si>
  <si>
    <t>만경고등학교</t>
  </si>
  <si>
    <t>김제시 만경읍 능제로 29</t>
  </si>
  <si>
    <t>542-5722</t>
  </si>
  <si>
    <t>만경여자고등학교</t>
  </si>
  <si>
    <t>김제시 만경읍 만경로 823</t>
  </si>
  <si>
    <t>542-5884</t>
  </si>
  <si>
    <t>만경여자중학교</t>
  </si>
  <si>
    <t>542-5888</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</si>
  <si>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</si>
  <si>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</si>
  <si>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</si>
  <si>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</si>
  <si>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</si>
  <si>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</si>
  <si>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</si>
  <si>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</si>
  <si>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</si>
  <si>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</si>
  <si>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</si>
  <si>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</si>
  <si>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</si>
  <si>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</si>
  <si>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</si>
  <si>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</si>
  <si>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</si>
  <si>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</si>
  <si>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</si>
  <si>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</si>
  <si>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</si>
  <si>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</si>
  <si>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</si>
  <si>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비룡초등학교</t>
  </si>
  <si>
    <t>김제시 용지면 금백로 845-7</t>
  </si>
  <si>
    <t>542-4213</t>
  </si>
  <si>
    <t>성덕초등학교</t>
  </si>
  <si>
    <t>김제시 성덕면 대석로 75</t>
  </si>
  <si>
    <t>543-7501</t>
  </si>
  <si>
    <t>심창초등학교</t>
  </si>
  <si>
    <t>김제시 진봉면 지평선로 1295</t>
  </si>
  <si>
    <t>543-3168</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</si>
  <si>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</si>
  <si>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</si>
  <si>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</si>
  <si>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</si>
  <si>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</si>
  <si>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</si>
  <si>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</si>
  <si>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</si>
  <si>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</si>
  <si>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</si>
  <si>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</si>
  <si>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</si>
  <si>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</si>
  <si>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</si>
  <si>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</si>
  <si>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</si>
  <si>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</si>
  <si>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</si>
  <si>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</si>
  <si>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</si>
  <si>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</si>
  <si>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</si>
  <si>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</si>
  <si>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</si>
  <si>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</si>
  <si>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</si>
  <si>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</si>
  <si>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</si>
  <si>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</si>
  <si>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</si>
  <si>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</si>
  <si>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</si>
  <si>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</si>
  <si>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</si>
  <si>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</si>
  <si>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</si>
  <si>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</si>
  <si>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</si>
  <si>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</si>
  <si>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</si>
  <si>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</si>
  <si>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</si>
  <si>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</si>
  <si>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</si>
  <si>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</si>
  <si>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</si>
  <si>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</si>
  <si>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</si>
  <si>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</si>
  <si>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</si>
  <si>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화율초등학교</t>
  </si>
  <si>
    <t>김제시 금산면 수류로 587</t>
  </si>
  <si>
    <t>543-0355</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</si>
  <si>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</si>
  <si>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</si>
  <si>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</si>
  <si>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</si>
  <si>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</si>
  <si>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</si>
  <si>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</si>
  <si>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</si>
  <si>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</si>
  <si>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</si>
  <si>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</si>
  <si>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</si>
  <si>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</si>
  <si>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</si>
  <si>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</si>
  <si>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</si>
  <si>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</si>
  <si>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</si>
  <si>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</si>
  <si>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</si>
  <si>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</si>
  <si>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</si>
  <si>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</si>
  <si>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</si>
  <si>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221-8991</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</si>
  <si>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</si>
  <si>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</si>
  <si>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</si>
  <si>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</si>
  <si>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</si>
  <si>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</si>
  <si>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</si>
  <si>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</si>
  <si>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</si>
  <si>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</si>
  <si>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</si>
  <si>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</si>
  <si>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</si>
  <si>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</si>
  <si>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243-1051</t>
  </si>
  <si>
    <t>봉동유치원</t>
  </si>
  <si>
    <t>봉동읍 봉동동서로 111</t>
  </si>
  <si>
    <t>261-2206</t>
  </si>
  <si>
    <t>봉동초등학교</t>
  </si>
  <si>
    <t>완주군 봉동읍 봉동동서로 105</t>
  </si>
  <si>
    <t>261-2010</t>
  </si>
  <si>
    <t>봉동초등학교양화분교장</t>
  </si>
  <si>
    <t>완주군 고산면 양화로 181-7</t>
  </si>
  <si>
    <t>261-3302</t>
  </si>
  <si>
    <t>봉서유치원</t>
  </si>
  <si>
    <t>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</si>
  <si>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</si>
  <si>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</si>
  <si>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</si>
  <si>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</si>
  <si>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</si>
  <si>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</si>
  <si>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</si>
  <si>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</si>
  <si>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</si>
  <si>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261-2219</t>
  </si>
  <si>
    <t>비봉초등학교</t>
  </si>
  <si>
    <t>완주군 비봉면 비봉소농길 40</t>
  </si>
  <si>
    <t>263-6014</t>
  </si>
  <si>
    <t>삼례동초등학교</t>
  </si>
  <si>
    <t>완주군 삼례읍 구와로 13</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</si>
  <si>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</si>
  <si>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</si>
  <si>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</si>
  <si>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</si>
  <si>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</si>
  <si>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</si>
  <si>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</si>
  <si>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</si>
  <si>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</si>
  <si>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</si>
  <si>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</si>
  <si>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</si>
  <si>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</si>
  <si>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</si>
  <si>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</si>
  <si>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</si>
  <si>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</si>
  <si>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</si>
  <si>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</si>
  <si>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</si>
  <si>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</si>
  <si>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</si>
  <si>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</si>
  <si>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</si>
  <si>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</si>
  <si>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</si>
  <si>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</si>
  <si>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</si>
  <si>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</si>
  <si>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</si>
  <si>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</si>
  <si>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</si>
  <si>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</si>
  <si>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</si>
  <si>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</si>
  <si>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</si>
  <si>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</si>
  <si>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완주고등학교</t>
  </si>
  <si>
    <t>완주군 봉동읍 봉동로 172</t>
  </si>
  <si>
    <t>261-2619</t>
  </si>
  <si>
    <t>완주중학교</t>
  </si>
  <si>
    <t>완주군 봉동읍 봉동동서로 60-6</t>
  </si>
  <si>
    <t>261-3033</t>
  </si>
  <si>
    <t>용봉초등학교</t>
  </si>
  <si>
    <t>완주군 봉동읍 완주로 449</t>
  </si>
  <si>
    <t>244-3022</t>
  </si>
  <si>
    <t>용진중학교</t>
  </si>
  <si>
    <t>완주군 용진면 상운길 11</t>
  </si>
  <si>
    <t>243-3047</t>
  </si>
  <si>
    <t>용진초등학교</t>
  </si>
  <si>
    <t>완주군 용진읍 상삼1길 52</t>
  </si>
  <si>
    <t>243-7010</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</si>
  <si>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</si>
  <si>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</si>
  <si>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</si>
  <si>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</si>
  <si>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</si>
  <si>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</si>
  <si>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</si>
  <si>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</si>
  <si>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</si>
  <si>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</si>
  <si>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</si>
  <si>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</si>
  <si>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</si>
  <si>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</si>
  <si>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249-2200</t>
  </si>
  <si>
    <t>전북체육중학교</t>
  </si>
  <si>
    <t>249-2270</t>
  </si>
  <si>
    <t>전북푸른학교</t>
  </si>
  <si>
    <t>완주군 고산면 대아저수로 157-5</t>
  </si>
  <si>
    <t>263-2600</t>
  </si>
  <si>
    <t>전북하이텍고등학교</t>
  </si>
  <si>
    <t>완주군 삼례읍 삼례역로 41-1</t>
  </si>
  <si>
    <t>291-4911</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</si>
  <si>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</si>
  <si>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</si>
  <si>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</si>
  <si>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</si>
  <si>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</si>
  <si>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</si>
  <si>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</si>
  <si>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</si>
  <si>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</si>
  <si>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</si>
  <si>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</si>
  <si>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</si>
  <si>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</si>
  <si>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</si>
  <si>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</si>
  <si>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</si>
  <si>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</si>
  <si>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</si>
  <si>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</si>
  <si>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</si>
  <si>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</si>
  <si>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</si>
  <si>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260-7603</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</si>
  <si>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</si>
  <si>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</si>
  <si>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</si>
  <si>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</si>
  <si>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</si>
  <si>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</si>
  <si>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</si>
  <si>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</si>
  <si>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</si>
  <si>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</si>
  <si>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</si>
  <si>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</si>
  <si>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</si>
  <si>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</si>
  <si>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</si>
  <si>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432-3326</t>
  </si>
  <si>
    <t>마령초등학교</t>
  </si>
  <si>
    <t>진안군 마령면 임진로 2122</t>
  </si>
  <si>
    <t>432-2513</t>
  </si>
  <si>
    <t>백운중학교</t>
  </si>
  <si>
    <t>진안군 백운면 임진로 1298</t>
  </si>
  <si>
    <t>432-4742</t>
  </si>
  <si>
    <t>백운초등학교</t>
  </si>
  <si>
    <t>진안군 백운면 임진로 1340-8</t>
  </si>
  <si>
    <t>432-6328</t>
  </si>
  <si>
    <t>부귀중학교</t>
  </si>
  <si>
    <t>진안군 부귀면 상거석길 14-7</t>
  </si>
  <si>
    <t>432-8534</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</si>
  <si>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</si>
  <si>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</si>
  <si>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</si>
  <si>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</si>
  <si>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</si>
  <si>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</si>
  <si>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</si>
  <si>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</si>
  <si>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</si>
  <si>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</si>
  <si>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</si>
  <si>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432-3541</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</si>
  <si>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</si>
  <si>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</si>
  <si>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</si>
  <si>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</si>
  <si>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</si>
  <si>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</si>
  <si>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</si>
  <si>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</si>
  <si>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</si>
  <si>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</si>
  <si>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</si>
  <si>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</si>
  <si>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</si>
  <si>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</si>
  <si>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</si>
  <si>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</si>
  <si>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</si>
  <si>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</si>
  <si>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</si>
  <si>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</si>
  <si>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</si>
  <si>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432-9024</t>
  </si>
  <si>
    <t>진안공업고등학교</t>
  </si>
  <si>
    <t>진안군 진안읍 상역로 96</t>
  </si>
  <si>
    <t>433-2606</t>
  </si>
  <si>
    <t>진안마이꿈유치원</t>
  </si>
  <si>
    <t>진안읍 어영골길 29</t>
  </si>
  <si>
    <t>901-7007</t>
  </si>
  <si>
    <t>진안여자중학교</t>
  </si>
  <si>
    <t>진안군 진안읍 어영골길 33</t>
  </si>
  <si>
    <t>433-0884</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</si>
  <si>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</si>
  <si>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</si>
  <si>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</si>
  <si>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</si>
  <si>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</si>
  <si>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</si>
  <si>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</si>
  <si>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</si>
  <si>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</si>
  <si>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</si>
  <si>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</si>
  <si>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</si>
  <si>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한국한방고등학교</t>
  </si>
  <si>
    <t>진안군 진안읍 임진로 2765</t>
  </si>
  <si>
    <t>433-9900</t>
  </si>
  <si>
    <t>무주</t>
  </si>
  <si>
    <t>괴목초등학교</t>
  </si>
  <si>
    <t>무주군 적상면 괴목로 536-4</t>
  </si>
  <si>
    <t>324-3617</t>
  </si>
  <si>
    <t>구천초등학교</t>
  </si>
  <si>
    <t>무주군 설천면 구천동로 898</t>
  </si>
  <si>
    <t>322-3065</t>
  </si>
  <si>
    <t>무주고등학교</t>
  </si>
  <si>
    <t>무주군 무주읍 한수로 32</t>
  </si>
  <si>
    <t>322-2016</t>
  </si>
  <si>
    <t>무주반디유치원</t>
  </si>
  <si>
    <t>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</si>
  <si>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</si>
  <si>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</si>
  <si>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</si>
  <si>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</si>
  <si>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</si>
  <si>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</si>
  <si>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</si>
  <si>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</si>
  <si>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</si>
  <si>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</si>
  <si>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무풍고등학교</t>
  </si>
  <si>
    <t>무주군 무풍면 대덕산로 914</t>
  </si>
  <si>
    <t>324-4417</t>
  </si>
  <si>
    <t>무풍중학교</t>
  </si>
  <si>
    <t>무풍초등학교</t>
  </si>
  <si>
    <t>무주군 무풍면 대덕산로 926</t>
  </si>
  <si>
    <t>324-4405</t>
  </si>
  <si>
    <t>부남중학교</t>
  </si>
  <si>
    <t>무주군 부남면 대소길 10</t>
  </si>
  <si>
    <t>322-8286</t>
  </si>
  <si>
    <t>부남초등학교</t>
  </si>
  <si>
    <t>322-0029</t>
  </si>
  <si>
    <t>부당초등학교</t>
  </si>
  <si>
    <t>무주군 부남면 부남로 1785</t>
  </si>
  <si>
    <t>322-0144</t>
  </si>
  <si>
    <t>설천고등학교</t>
  </si>
  <si>
    <t>무주군 설천면 하평지길 19</t>
  </si>
  <si>
    <t>324-7507</t>
  </si>
  <si>
    <t>설천중학교</t>
  </si>
  <si>
    <t>324-7033</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</si>
  <si>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</si>
  <si>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</si>
  <si>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</si>
  <si>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</si>
  <si>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</si>
  <si>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</si>
  <si>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</si>
  <si>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</si>
  <si>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</si>
  <si>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</si>
  <si>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</si>
  <si>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</si>
  <si>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</si>
  <si>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</si>
  <si>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</si>
  <si>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</si>
  <si>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</si>
  <si>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</si>
  <si>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</si>
  <si>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</si>
  <si>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</si>
  <si>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지역</t>
    <phoneticPr fontId="1" type="noConversion"/>
  </si>
  <si>
    <t>학교명</t>
    <phoneticPr fontId="1" type="noConversion"/>
  </si>
  <si>
    <t>검사자 직, 성명</t>
    <phoneticPr fontId="1" type="noConversion"/>
  </si>
  <si>
    <t>공/사립</t>
    <phoneticPr fontId="1" type="noConversion"/>
  </si>
  <si>
    <t>학교급</t>
    <phoneticPr fontId="1" type="noConversion"/>
  </si>
  <si>
    <t>용역 관련 표준서식 자동생성 데이터 시트</t>
    <phoneticPr fontId="1" type="noConversion"/>
  </si>
  <si>
    <t>계약구분</t>
    <phoneticPr fontId="1" type="noConversion"/>
  </si>
  <si>
    <t>계약유형</t>
    <phoneticPr fontId="1" type="noConversion"/>
  </si>
  <si>
    <t>전자계약</t>
    <phoneticPr fontId="1" type="noConversion"/>
  </si>
  <si>
    <t>비전자계약</t>
    <phoneticPr fontId="1" type="noConversion"/>
  </si>
  <si>
    <t>출력할 양식을 선택합니다</t>
    <phoneticPr fontId="1" type="noConversion"/>
  </si>
  <si>
    <t>0.5/1000</t>
    <phoneticPr fontId="1" type="noConversion"/>
  </si>
  <si>
    <t>0.8/1000</t>
  </si>
  <si>
    <t>1.3/1000</t>
  </si>
  <si>
    <t>2.5/1000</t>
  </si>
  <si>
    <t>공사: 0.5/1000</t>
    <phoneticPr fontId="1" type="noConversion"/>
  </si>
  <si>
    <t>물품: 0.8/1000</t>
    <phoneticPr fontId="1" type="noConversion"/>
  </si>
  <si>
    <t>용역: 1.3/1000</t>
    <phoneticPr fontId="1" type="noConversion"/>
  </si>
  <si>
    <t>운송, 보관: 2.5/1000</t>
    <phoneticPr fontId="1" type="noConversion"/>
  </si>
  <si>
    <t>1년</t>
    <phoneticPr fontId="1" type="noConversion"/>
  </si>
  <si>
    <t>2년</t>
    <phoneticPr fontId="1" type="noConversion"/>
  </si>
  <si>
    <t>3년</t>
    <phoneticPr fontId="1" type="noConversion"/>
  </si>
  <si>
    <t>이행보증증권</t>
    <phoneticPr fontId="1" type="noConversion"/>
  </si>
  <si>
    <t>현금</t>
    <phoneticPr fontId="1" type="noConversion"/>
  </si>
  <si>
    <t>지급각서</t>
    <phoneticPr fontId="1" type="noConversion"/>
  </si>
  <si>
    <t/>
  </si>
  <si>
    <t>8308701</t>
  </si>
  <si>
    <t>고창</t>
    <phoneticPr fontId="1" type="noConversion"/>
  </si>
  <si>
    <t>고창고등학교</t>
    <phoneticPr fontId="1" type="noConversion"/>
  </si>
  <si>
    <t>고창군 고창읍 모양성로 50</t>
    <phoneticPr fontId="1" type="noConversion"/>
  </si>
  <si>
    <t>고등학교</t>
    <phoneticPr fontId="1" type="noConversion"/>
  </si>
  <si>
    <t>[보기]</t>
    <phoneticPr fontId="1" type="noConversion"/>
  </si>
  <si>
    <t xml:space="preserve"> </t>
    <phoneticPr fontId="1" type="noConversion"/>
  </si>
  <si>
    <t>계약 유형</t>
    <phoneticPr fontId="1" type="noConversion"/>
  </si>
  <si>
    <t>계약 방법</t>
    <phoneticPr fontId="1" type="noConversion"/>
  </si>
  <si>
    <t>단계번호</t>
    <phoneticPr fontId="1" type="noConversion"/>
  </si>
  <si>
    <t>단계</t>
    <phoneticPr fontId="1" type="noConversion"/>
  </si>
  <si>
    <t>내용</t>
    <phoneticPr fontId="1" type="noConversion"/>
  </si>
  <si>
    <t>파일 링크1</t>
    <phoneticPr fontId="1" type="noConversion"/>
  </si>
  <si>
    <t>파일 링크2</t>
  </si>
  <si>
    <t>파일 링크3</t>
  </si>
  <si>
    <t>파일 링크4</t>
    <phoneticPr fontId="1" type="noConversion"/>
  </si>
  <si>
    <t>관련 법규1</t>
    <phoneticPr fontId="1" type="noConversion"/>
  </si>
  <si>
    <t>url1</t>
    <phoneticPr fontId="1" type="noConversion"/>
  </si>
  <si>
    <t>관련 법규2</t>
  </si>
  <si>
    <t>url2</t>
  </si>
  <si>
    <t>관련 법규3</t>
  </si>
  <si>
    <t>url3</t>
  </si>
  <si>
    <t>관련 법규4</t>
  </si>
  <si>
    <t>url4</t>
  </si>
  <si>
    <t>관련 법규5</t>
  </si>
  <si>
    <t>url5</t>
  </si>
  <si>
    <t>관련 법규6</t>
    <phoneticPr fontId="1" type="noConversion"/>
  </si>
  <si>
    <t>url6</t>
    <phoneticPr fontId="1" type="noConversion"/>
  </si>
  <si>
    <t>관련 법규7</t>
    <phoneticPr fontId="1" type="noConversion"/>
  </si>
  <si>
    <t>url7</t>
    <phoneticPr fontId="1" type="noConversion"/>
  </si>
  <si>
    <t>차량임차</t>
    <phoneticPr fontId="1" type="noConversion"/>
  </si>
  <si>
    <t>1인견적 수의계약</t>
    <phoneticPr fontId="1" type="noConversion"/>
  </si>
  <si>
    <t>1인 이상 견적서 제출
공고문 만들기</t>
  </si>
  <si>
    <t>[근거] 
○ 지방계약법 제9조, 시행령 제25조 및 제30조
○ 지방자치단체 입찰 및 계약 집행기준 제5장 (수의계약 운영요령)
○ 판로지원법 시행령 제2조의2
[참고]
▶ 팩스, 이메일 등으로도 수기 견적 징구 가능
▶ 지정정보처리장치(G2B, S2B) : 차량임차 견적제출 안내
  ※ 견적서 제출 요청문 작성, 게시하여 1인 또는 1인 이상으로부터 견적서 제출 요청
  ※ 불특정 다수 또는 1인 업체를 지정하여 견적서 요청, 견적 후 전자 수의시담 가능
[공고문]  붙임 파일 참조
 1. 계약기간 : 학교 행사 기간
 2. 계약방법 : 총액 견적 제출
 3. 참가자격 : 「여객자동차운수사업법」에 의한 전세버스사업 등록한 업체
 4. 참가자격 제한 : 지역제한
   - 견적서 제출 대상 제한의 경우 과도한 제한 지양
 5. 계약상대자 결정방법 : 가장 경제적인 가격 제출 자
 6. 공고기간 : 3일이상 (공고일과 제출마감일까지 포함하면 5일, 공휴일과 토요일 제외)</t>
  </si>
  <si>
    <t>차량임차\2019학년도 수련활동 소규모테마형교육여행 운영 안내(매뉴얼).pdf</t>
    <phoneticPr fontId="1" type="noConversion"/>
  </si>
  <si>
    <t>차량임차\차량임차_공고문(1인견적).hwp</t>
    <phoneticPr fontId="1" type="noConversion"/>
  </si>
  <si>
    <t>차량임차\차량임차_참고자료.hwp</t>
    <phoneticPr fontId="1" type="noConversion"/>
  </si>
  <si>
    <t>지방계약법</t>
  </si>
  <si>
    <t>http://www.law.go.kr/법령/지방자치단체를당사자로하는계약에관한법률</t>
  </si>
  <si>
    <t>지방계약법시행령</t>
  </si>
  <si>
    <t>http://www.law.go.kr/법령/지방자치단체를당사자로하는계약에관한법률시행령</t>
  </si>
  <si>
    <t>입찰및계약집행기준</t>
  </si>
  <si>
    <t>http://www.law.go.kr/행정규칙/지방자치단체입찰및계약집행기준</t>
  </si>
  <si>
    <t>판로지원법</t>
  </si>
  <si>
    <t>http://www.law.go.kr/법령/중소기업제품구매촉진및판로지원에관한법률</t>
  </si>
  <si>
    <t>지정정보처리장치 공고</t>
  </si>
  <si>
    <t>[근거]
○  지방자치단체를 당사자로 하는 계약에 관한 법률 시행령 제6조의2 및 공유재산 및 물품관리법 시행령 제13조, 제26조, 제78조에 따른 정보처리장치의 지정에 관한 고시(행정안전부고시 제2018-55호, 2018.8.20)
  1. 국가종합전자조달시스템(www.g2b.go.kr)
  2. 교육기관 전자조달시스템(www.s2b.kr) - 추정가격 2천만원 이하 공사 및 용역
[공고 입력방법] 붙임 파일 참조</t>
  </si>
  <si>
    <t>차량임차\차량임차_공고입력흐름도(1인견적).xlsx</t>
    <phoneticPr fontId="1" type="noConversion"/>
  </si>
  <si>
    <t>정보처리장치의 지정에 관한 고시</t>
    <phoneticPr fontId="1" type="noConversion"/>
  </si>
  <si>
    <t>http://www.law.go.kr/행정규칙/지방자치단체를당사자로하는계약에관한법률시행령제6조의2및공유재산및물품관리법시행령제13조,제26조,제78조에따른정보처리장치의지정에관한고시/(2018-55,20180820)</t>
  </si>
  <si>
    <t>견적서 제출</t>
  </si>
  <si>
    <t>▶ 추정가격에 따라 팩스, 이메일 등으로 수기 견적 징구 가능
▶ 지정정보처리장치(G2B, S2B) : 차량임차 견적제출</t>
  </si>
  <si>
    <t>개찰</t>
  </si>
  <si>
    <t>▶ 나라장터(G2B) : 용역→입찰공고→나의공고관리→해당 공고명 클릭→개찰 버튼(입찰 공고시 저장한 인증서가 필요함)
▶ 학교장터(S2B) : 1인수의(견적서 제출요청)→견적요청/받은견적→해당 공고건 상세보기 조회</t>
  </si>
  <si>
    <t>계약상대자 결정</t>
  </si>
  <si>
    <t>[근거] 지방자치단체 입찰 및 계약 집행기준 제5장 (수의계약 운용요령)
▶ 계약 상대자 결정 전 수의계약결격업체 조회
   에듀파인 : 계약관리→계약진행→수의계약결격업체관리
▶ 지정정보처리장치
 - 나라장터(G2B) : 용역→입찰공고→나의공고관리→해당 공고명 클릭→낙찰자선정 버튼
 - 학교장터(S2B) : 1인수의(견적서 제출요청)→견적요청/받은견적→해당 공고건 상세보기→견적서 수신확인→
                         수의시담→계약상대자  결정</t>
  </si>
  <si>
    <t>계약 체결</t>
  </si>
  <si>
    <t>[근거] 
○ 지방자치단체 입찰 및 계약 집행기준 제5장 (수의계약 운용요령)
○ 계약상대자 결정일로 부터 10일 이내에 계약 체결
[근거] 지방계약법 제14조, 시행령 제49조, 시행규칙 제47조
▶ 지정정보처리장치를 이용하여 전자문서로 작성이 원칙
[근거] 지방계약법 제15조, 시행령 제51조~제54조
▶ 계약보증금액 : 물품, 용역은 계약금액의 10% 이상, 단 계약상대자와 합의 시 15% 가능 
▶ 납부수단 : 현금 또는 보증서(증권) 
▶ 납부면제 : 계약금액이 5천만원 이하인 계약 → 계약보증금지급확약서 징구
[근거] 지방계약법 제30조, 시행령 제90조, 시행규칙 제75조
▶ 지연배상금 : 운송·보관 및 양곡가공  2.5/1,000
[근거] 인지세법 제3조                                                                                                                                                                           ▶ 인지세 부과 : 계약금액 1천만원 초과~3천만원 이하(2만원), 3천만원 초과~5천만원 이하(4만원),
                                    5천만원 초과~1억원 이하(7만원), 1억원 초과~10억원 이하(15만원)
▶ 계약서류 (붙임 파일 참조)</t>
  </si>
  <si>
    <t>차량임차\차량임차_계약서류(1인견적).hwp</t>
  </si>
  <si>
    <t>공통\부당계약근절 체크리스트(추정5백이상).hwp</t>
    <phoneticPr fontId="1" type="noConversion"/>
  </si>
  <si>
    <t>지방계약법시행규칙</t>
  </si>
  <si>
    <t>http://www.law.go.kr/법령/지방자치단체를당사자로하는계약에관한법률시행규칙</t>
  </si>
  <si>
    <t>인지세법</t>
  </si>
  <si>
    <t>http://www.law.go.kr/법령/인지세법</t>
  </si>
  <si>
    <t>나라장터 전자계약 매뉴얼</t>
  </si>
  <si>
    <t>http://www.g2b.go.kr:8073/km/manual/manualMain.do</t>
  </si>
  <si>
    <t>전세버스
교통안전정보 조회</t>
  </si>
  <si>
    <t>▶ 업체에서 교통안전정보 제출
[근거] 여객자동차운수사업법 제21조제8항 및 동법 시행령 제12조의2, 시행규칙 제44조의4 
▶ 교통안전정보 통보서 진위여부 확인
▶ 교통안전공단(www.ts2020.kr) 홈페이지를 통해 조회 · 확인
    (붙임 참고)</t>
  </si>
  <si>
    <r>
      <t>차량임차\차량임차</t>
    </r>
    <r>
      <rPr>
        <sz val="11"/>
        <color theme="1"/>
        <rFont val="맑은 고딕"/>
        <family val="2"/>
        <charset val="129"/>
        <scheme val="minor"/>
      </rPr>
      <t>_</t>
    </r>
    <r>
      <rPr>
        <sz val="11"/>
        <color theme="1"/>
        <rFont val="맑은 고딕"/>
        <family val="2"/>
        <charset val="129"/>
        <scheme val="minor"/>
      </rPr>
      <t>전세버스</t>
    </r>
    <r>
      <rPr>
        <sz val="11"/>
        <color theme="1"/>
        <rFont val="맑은 고딕"/>
        <family val="2"/>
        <charset val="129"/>
        <scheme val="minor"/>
      </rPr>
      <t>_</t>
    </r>
    <r>
      <rPr>
        <sz val="11"/>
        <color theme="1"/>
        <rFont val="맑은 고딕"/>
        <family val="2"/>
        <charset val="129"/>
        <scheme val="minor"/>
      </rPr>
      <t>계약</t>
    </r>
    <r>
      <rPr>
        <sz val="11"/>
        <color theme="1"/>
        <rFont val="맑은 고딕"/>
        <family val="2"/>
        <charset val="129"/>
        <scheme val="minor"/>
      </rPr>
      <t>_</t>
    </r>
    <r>
      <rPr>
        <sz val="11"/>
        <color theme="1"/>
        <rFont val="맑은 고딕"/>
        <family val="2"/>
        <charset val="129"/>
        <scheme val="minor"/>
      </rPr>
      <t>시</t>
    </r>
    <r>
      <rPr>
        <sz val="11"/>
        <color theme="1"/>
        <rFont val="맑은 고딕"/>
        <family val="2"/>
        <charset val="129"/>
        <scheme val="minor"/>
      </rPr>
      <t>_</t>
    </r>
    <r>
      <rPr>
        <sz val="11"/>
        <color theme="1"/>
        <rFont val="맑은 고딕"/>
        <family val="2"/>
        <charset val="129"/>
        <scheme val="minor"/>
      </rPr>
      <t>교통안전정보</t>
    </r>
    <r>
      <rPr>
        <sz val="11"/>
        <color theme="1"/>
        <rFont val="맑은 고딕"/>
        <family val="2"/>
        <charset val="129"/>
        <scheme val="minor"/>
      </rPr>
      <t>_</t>
    </r>
    <r>
      <rPr>
        <sz val="11"/>
        <color theme="1"/>
        <rFont val="맑은 고딕"/>
        <family val="2"/>
        <charset val="129"/>
        <scheme val="minor"/>
      </rPr>
      <t>활용</t>
    </r>
    <r>
      <rPr>
        <sz val="11"/>
        <color theme="1"/>
        <rFont val="맑은 고딕"/>
        <family val="2"/>
        <charset val="129"/>
        <scheme val="minor"/>
      </rPr>
      <t>_</t>
    </r>
    <r>
      <rPr>
        <sz val="11"/>
        <color theme="1"/>
        <rFont val="맑은 고딕"/>
        <family val="2"/>
        <charset val="129"/>
        <scheme val="minor"/>
      </rPr>
      <t>방법</t>
    </r>
    <r>
      <rPr>
        <sz val="11"/>
        <color theme="1"/>
        <rFont val="맑은 고딕"/>
        <family val="2"/>
        <charset val="129"/>
        <scheme val="minor"/>
      </rPr>
      <t>_</t>
    </r>
    <r>
      <rPr>
        <sz val="11"/>
        <color theme="1"/>
        <rFont val="맑은 고딕"/>
        <family val="2"/>
        <charset val="129"/>
        <scheme val="minor"/>
      </rPr>
      <t>및</t>
    </r>
    <r>
      <rPr>
        <sz val="11"/>
        <color theme="1"/>
        <rFont val="맑은 고딕"/>
        <family val="2"/>
        <charset val="129"/>
        <scheme val="minor"/>
      </rPr>
      <t>_</t>
    </r>
    <r>
      <rPr>
        <sz val="11"/>
        <color theme="1"/>
        <rFont val="맑은 고딕"/>
        <family val="2"/>
        <charset val="129"/>
        <scheme val="minor"/>
      </rPr>
      <t>서류</t>
    </r>
    <r>
      <rPr>
        <sz val="11"/>
        <color theme="1"/>
        <rFont val="맑은 고딕"/>
        <family val="2"/>
        <charset val="129"/>
        <scheme val="minor"/>
      </rPr>
      <t>_</t>
    </r>
    <r>
      <rPr>
        <sz val="11"/>
        <color theme="1"/>
        <rFont val="맑은 고딕"/>
        <family val="2"/>
        <charset val="129"/>
        <scheme val="minor"/>
      </rPr>
      <t>간소화</t>
    </r>
    <r>
      <rPr>
        <sz val="11"/>
        <color theme="1"/>
        <rFont val="맑은 고딕"/>
        <family val="2"/>
        <charset val="129"/>
        <scheme val="minor"/>
      </rPr>
      <t>_</t>
    </r>
    <r>
      <rPr>
        <sz val="11"/>
        <color theme="1"/>
        <rFont val="맑은 고딕"/>
        <family val="2"/>
        <charset val="129"/>
        <scheme val="minor"/>
      </rPr>
      <t>안내.hwp</t>
    </r>
    <phoneticPr fontId="1" type="noConversion"/>
  </si>
  <si>
    <t>차량임차\차량임차_전세버스_교통안전_정보조회_제공서비스_안내.hwp</t>
  </si>
  <si>
    <t>여객자동차운수사업법</t>
  </si>
  <si>
    <t>http://www.law.go.kr/법령/여객자동차운수사업법</t>
  </si>
  <si>
    <t>여객자동차운수사업법시행령</t>
  </si>
  <si>
    <t>http://www.law.go.kr/법령/여객자동차운수사업법시행령</t>
  </si>
  <si>
    <t>여객자동차운수사업법시행규칙</t>
  </si>
  <si>
    <t>http://www.law.go.kr/법령/여객자동차운수사업법시행규칙</t>
  </si>
  <si>
    <t>학생 수송버스 운전자
음주측정 협조 요청</t>
  </si>
  <si>
    <t>▶ 행사 실시 10일 전
 ① 서울지방경찰청 교통안전과 
 ② 해당학교가 속한 경찰서 교통과 
 ③ 숙소가 속한 지역의 경찰서 (2,3일차 아침 이동시 음주측정) 모두 지정</t>
  </si>
  <si>
    <t>차량임차\수련활동·소규모테마형교육여행 관련 전세버스 이용 시 교통사고 예방을 위한 주요사항 안내.hwp</t>
    <phoneticPr fontId="1" type="noConversion"/>
  </si>
  <si>
    <t>계약 이행</t>
  </si>
  <si>
    <t>▶ 과업지시서 이행
▶ 계약 미이행 시 부정당업자 제재 및 수의계약 결격 대상 업체 등록 (붙임 파일 참조)</t>
  </si>
  <si>
    <t>공통\수의계약결격업체_등록_업무처리_절차.hwp</t>
  </si>
  <si>
    <t>공통\부정당업자_제재_업무처리_절차.hwp</t>
  </si>
  <si>
    <t>검사 / 검수</t>
  </si>
  <si>
    <t>[근거] 지방계약법 제17조 및 시행령 제64조, 제65조
▶ 용역 완료 통지날로부터 14일이내에 검사실시, 검사조서 작성
    단, 계약금액 3천만원 미만의 계약 시 검사조서 생략 가능</t>
  </si>
  <si>
    <t>대가 지급</t>
  </si>
  <si>
    <t>[근거]
○ 지방자치단체 입찰 및 계약 집행기준 제6장(선금·대가 지급요령)
○ 국민연금법 제95조의2, 시행령 제70조의2
○ 국민건강보험법 제81조의3, 시행령 제47조의3
○ 계약서류 간소화 방안 [교육재정과-18968호(2017.8.21.)]
[대금청구서류]  - 청구를 받은 날로부터 5일(공휴일, 토요일 제외) 이내에 지급
1. 대금 청구서 또는 통장사본
2. 세금계산서
3. 국세 및 지방세 납세 증명서 
  - 나라장터(G2B)에서 조회 가능 : 용역 → 전자지불 → 민원24 → 국세, 지방세납부 조회
  - 수의계약시 제외 가능
4. 국민연금, 건강보험 납부 증명서 (계약금액 5백만원 미만 생략 가능)
  - 나라장터(G2B)로 대금 청구시 업체에서 조회가 가능하게 해 줄 경우 학교에서 조회 가능</t>
  </si>
  <si>
    <t>공통\계약 서류 간소화 방안(용역).xlsx</t>
  </si>
  <si>
    <t>국민연금법</t>
  </si>
  <si>
    <t>http://www.law.go.kr/법령/국민연금법</t>
  </si>
  <si>
    <t>국민연금법시행령</t>
  </si>
  <si>
    <t>http://www.law.go.kr/법령/국민연금법시행령</t>
  </si>
  <si>
    <t>국민건강보험법</t>
  </si>
  <si>
    <t>http://www.law.go.kr/법령/국민건강보험법</t>
  </si>
  <si>
    <t>국민건강보험법시행령</t>
  </si>
  <si>
    <t>http://www.law.go.kr/법령/국민건강보험법시행령</t>
  </si>
  <si>
    <t>2인견적 수의계약</t>
    <phoneticPr fontId="1" type="noConversion"/>
  </si>
  <si>
    <t>2인이상 견적서 제출
공고문 만들기</t>
  </si>
  <si>
    <t>[근거] 
○ 지방계약법 제9조, 시행령 제25조 및 제30조
○ 지방자치단체 입찰 및 계약 집행기준 제5장 (수의계약 운영요령) 
○ 판로지원법 시행령 제2조의2
[공고문] 붙임 파일 참조
1. 계약기간 : 학교 행사기간
2. 계약방법 : 총액 견적 제출, 지역제한 견적서 제출, 참가자격 제한
3. 업종제한 :  「여객자동차운수사업법」에 의한 전세버스사업 등록한 업체
4. 지역제한(중1곳) : 관할 시·군 / 관할 시·군과 인접 시·군 / 관할 시·군과 인접 자치구 / 관할 시·도와 인접 시·도 
5. 참가자격 제한(추정가격 2천만원 초과~5천만원 이하) 
   - 소기업 또는 소상공인 이거나 여성기업 또는 장애인기업 (붙임 파일 참조)
   - 견적서 제출 대상 제한의 경우 과도한 제한 지양
6. 낙찰자 결정방법 : 예정가격 이하로서 예정가격 대비 견적가격을 88%(추정가격 2천만원 이하인 경우는 90%)이상 
     최저가로 제출한 자로 결정
7. 공고기간 : 3일이상 (공고일과 제출마감일까지 포함하면 5일, 공휴일과 토요일 제외)</t>
  </si>
  <si>
    <t>차량임차\차량임차_2019 공립초 스쿨버스 운영 도움 자료(초등교육과 최종).hwp</t>
    <phoneticPr fontId="1" type="noConversion"/>
  </si>
  <si>
    <t>차량임차\차량임차_공고문(2인견적).hwp</t>
  </si>
  <si>
    <t>공통\공공구매제도_참고자료.hwp</t>
  </si>
  <si>
    <t>[근거]
○ ○ 지방자치단체를 당사자로 하는 계약에 관한 법률 시행령 제6조의2 및 공유재산 및 물품관리법 시행령 제13조, 제26조, 제78조에 따른 정보처리장치의 지정에 관한 고시(행정안전부고시 제2018-55호, 2018.8.20)
    - 국가종합전자조달시스템(www.g2b.go.kr)
▶ 나라장터(G2B) : 수요기관→수요기관업무→용역→입찰공고→입찰공고입력
 [공고 입력방법] 붙임 파일 참조</t>
  </si>
  <si>
    <t>차량임차\차량임차_공고입력흐름도(2인견적).xlsx</t>
  </si>
  <si>
    <t>정보처리장치의 지정에 관한 고시</t>
  </si>
  <si>
    <t>▶ 업체에서 지정정보처리장치를 통하여 견적서 제출</t>
  </si>
  <si>
    <t>▶ 나라장터(G2B) : 용역→ 입찰공고→ 나의공고관리→ 해당 공고명 클릭→ 개찰 버튼
                           (입찰 공고시 저장한 인증서가 필요함)</t>
  </si>
  <si>
    <t>[근거] 지방자치단체 입찰 및 계약 집행기준 제5장 (수의계약 운용요령)
▶ 계약 상대자 결정 전 수의계약결격업체 조회
   에듀파인 : 계약관리→계약진행→수의계약결격업체관리
▶ 차 순위자 순으로 결정
  1. 선 순위 견적서 제출자가 계약 체결 이전에 부적격자로 판명
  2. 계약상대자 결정 대상에서 제외한 경우(계약포기서를 제출한 경우 포함)
     - 계약포기 시 수의계약 결격 대상 업체 등록
▶ 나라장터(G2B) : 용역→입찰공고→나의공고관리→해당 공고명 클릭→낙찰자선정 버튼</t>
  </si>
  <si>
    <t xml:space="preserve">[근거] 
○ 지방자치단체 입찰 및 계약 집행기준 제5장 (수의계약 운용요령)
▶ 계약상대자 결정 통지를 받은 날로부터 10일 이내에 계약 체결
▶ 계약을 체결하지 아니한 자에 대하여 수의계약 결격업체 등록 (붙임 파일 참조)
○ [근거] 지방계약법 제14조, 시행령 제49조, 시행규칙 제47조
▶ 지정정보처리장치를 이용하여 전자문서로 작성이 원칙
○ [근거] 지방계약법 제15조, 시행령 제51조~제54조
▶ 계약보증금액 : 물품, 용역은 계약금액의 10% 이상, 단 계약상대자와 합의 시 15% 가능. 
▶ 납부수단 : 현금 또는 보증서(증권)
▶ 납부면제 : 계약금액이 5천만원 이하인 계약 → 계약보증금 지급확약서 징구
○ [근거] 지방계약법 제30조(지연배상금), 시행령 제90조, 시행규칙 제75조
▶ 지연배상금율 : 운송·보관 및 양곡가공  2.5/1,000
[근거] 인지세법 제3조                                                                                                                                                                           ▶ 인지세 부과 : 계약금액 1천만원 초과~3천만원 이하(2만원), 3천만원 초과~5천만원 이하(4만원),
                                    5천만원 초과~1억원 이하(7만원), 1억원 초과~10억원 이하(15만원)
▶계약서류 : 붙임 파일 참조 </t>
  </si>
  <si>
    <t>차량임차\차량임차_계약서류(2인견적).hwp</t>
  </si>
  <si>
    <t>차량임차\차량임차_전세버스_계약_시_교통안전정보_활용_방법_및_서류_간소화_안내.hwp</t>
  </si>
  <si>
    <t>▶ 과업지시서 이행
▶ 계약 미이행 시 부정당업자 제재 및 수의계약 결격 대상 업체 등록(붙임 파일 참조)</t>
  </si>
  <si>
    <t>공통\부당계약근절 체크리스트(추정5백이상).hwp</t>
  </si>
  <si>
    <t>국세징수법시행령</t>
  </si>
  <si>
    <t>http://www.law.go.kr/법령/국세징수법시행령</t>
  </si>
  <si>
    <t>지방세기본법</t>
  </si>
  <si>
    <t>http://www.law.go.kr/법령/지방세기본법</t>
  </si>
  <si>
    <t>입찰</t>
    <phoneticPr fontId="1" type="noConversion"/>
  </si>
  <si>
    <t>입찰 공고문 만들기</t>
  </si>
  <si>
    <t>[근거] 
○ 지방계약법 제9조, 시행령 제16조 및 제42조
○ 지방자치단체 입찰시 낙찰자 결정기준 
○ 서울특별시 일반용역 적격심사 세부기준
○ 판로지원법 시행령 제2조의2
[공고문] 붙임 파일 참조
1. 계약기간 : 연중
2. 계약방법 : 총액입찰, 지역제한입찰, 소기업·소상공인 제한입찰, 적격심사 대상입찰
3. 참가자격 :  「여객자동차운수사업법」에 의한 전세버스사업 등록한 업체
4. 지역 제한 [서울특별시로 제한] : 현장 및 납품지 등을 관할하는 시·도 안에 법인등기부상 본점
                                              (개인사업자인 경우에는 사업자 등록증 등의 사업장)을 둔 업체로 제한
5. 소기업·소상공인 제한 :  소기업·소상공인(1억원미만), 중소기업(1억원이상~2억원미만) (붙임 파일 참조)
6. 낙찰자 결정방법
  - 추정가격 2억 미만인 경우  예정가격 이하로서 예정가격 대비 낙찰하한율( 87.745%)이상 최저가로 입찰한 자 순으로 
    『서울특별시 일반용역 적격심사 세부기준』에 따라 심사하여 종합평점이 95점이상인 최저가 입찰자를 낙찰자로 결정하되, 
    이 때 95점을 얻지 못하면 차순위 입찰자를 같은 방식으로 심사하여 낙찰자 결정
7. 공고 기간 : 입찰서 제출 마감일의 전날부터 기산하여 7일전에 공고, 단 긴급공고시 5일전 공고
                   (공고일과 제출 마감일까지 포함하면 9일, 긴급공고시 7일이 필요함, 공휴일과 토요일 포함)</t>
  </si>
  <si>
    <t>차량임차\차량임차_공고문(입찰).hwp</t>
  </si>
  <si>
    <t>[근거]
○ ○ 지방자치단체를 당사자로 하는 계약에 관한 법률 시행령 제6조의2 및 공유재산 및 물품관리법 시행령 제13조, 제26조, 제78조에 따른 정보처리장치의 지정에 관한 고시(행정안전부고시 제2018-55호, 2018.8.20)
   - 국가종합전자조달시스템(www.g2b.go.kr) 
 ▶ 나라장터(G2B) : 수요기관→수요기관업무→용역→입찰공고→입찰공고입력
[공고 입력방법] 붙임 파일 참조</t>
  </si>
  <si>
    <t>차량임차\차량임차_공고입력흐름도(입찰).xlsx</t>
    <phoneticPr fontId="1" type="noConversion"/>
  </si>
  <si>
    <t>발주계획등록 및
구매규격 사전공개</t>
  </si>
  <si>
    <t>[근거]
○ 지방계약법 제9조의2, 시행령 제32조의2
○ 지방자치단체 입찰 및 계약 집행기준 제1장 (입찰 및 계약 집행기준)
▶ 물품 및 용역의 구매규격 사전공개 : 추정가격 5천만원 이상
▶ 공개기간 : 공고 5일 이상. 다만, 긴급을 요하는 경우에는 3일 이상
▶ 공개 지정정보처리장치 : 나라장터, 학교장터 등
▶ 공개 서류 :  용역 과업지시서, 제안요청서 등 공개
▶ 사전공개절차 생략
   1. 긴급한 수요로 구매하는 물품 또는 용역
   2. 구매를 비밀로 하여야 하는 물품 또는 용역
   3. 추정가격이 5천만 원 미만인 물품 또는 용역
   4. 해당 연도에 1회 이상 구매규격 사전공개를 실시한 물품 또는 용역
   5. 시행령 제25조에 따른 수의계약에 의하여 구매할 수 있는 물품 또는 용역
   6. 음식물(재료 또는 가공품인 경우를 포함한다) 또는 농‧축‧수산물</t>
  </si>
  <si>
    <t>입찰</t>
  </si>
  <si>
    <t>▶ 업체에서 입찰서를 지정정보처리장치를 통하여 투찰</t>
  </si>
  <si>
    <t>적격심사</t>
  </si>
  <si>
    <t>[근거] 
○ 서울특별시 일반용역 적격심사 세부기준[2018.8.18.]
○ 지방자치단체 입찰시 낙찰자 결정기준
[적격심사 개념]
 1. 낙찰자 결정시 입찰가격 이외에 비가격요소인 계약이행실적, 기술능력, 재무상태, 신인도 등을 종합적으로 심사하여
     낙찰자를 결정하는 제도
 2. 1차로 가격입찰을 실시하여 최저가격으로 입찰한 업체 순으로 적격대상자를 선정한 다음 2차로 해당업체의 이행능력을 
    심사하여 종합평점이 "적격통과점수"이상이면 낙찰자로 결정하는 2단계 낙찰자 결정방법
▶ 개찰결과 예정가격의 87.745 %이상(추정가격 2억 미만인 경우) 최저가로 입찰한 자 1순위부터 적격심사 실시 → 
    적격심사 결과 95점이상 업체로 결정 → 95점 미만시 2순위업체 적격심사로 진행
▶ 업체 결격여부 확인 : 상호 또는 법인의 명칭, 대표자 등록 사항 등 업체정보 확인하여 결격여부 확인</t>
  </si>
  <si>
    <r>
      <t>공통\서울특별시_일반용역_적격심사_세부기준(2018.8.18.</t>
    </r>
    <r>
      <rPr>
        <sz val="11"/>
        <color theme="1"/>
        <rFont val="맑은 고딕"/>
        <family val="2"/>
        <charset val="129"/>
        <scheme val="minor"/>
      </rPr>
      <t>).hwp</t>
    </r>
    <phoneticPr fontId="1" type="noConversion"/>
  </si>
  <si>
    <t>공통\용역_적격심사표_예시.xlsx</t>
    <phoneticPr fontId="1" type="noConversion"/>
  </si>
  <si>
    <t>입찰시 낙찰자 결정기준</t>
  </si>
  <si>
    <t>http://www.law.go.kr/행정규칙/지방자치단체입찰시낙찰자결정기준</t>
  </si>
  <si>
    <t>낙찰자 결정</t>
  </si>
  <si>
    <t>▶나라장터(G2B) : 용역→ 입찰공고→ 나의공고관리 → 해당 공고명 클릭→ 낙찰자선정 버튼</t>
  </si>
  <si>
    <t xml:space="preserve">[근거] 
○ 지방자치단체 입찰 및 계약 집행기준 제11장 (입찰유의서)
○ 지방계약법 시행령 제92조제1항6호
▶ 낙찰 통지를 받은 날로부터 10일 이내에 계약 체결
▶ 낙찰자가 정당한 이유 없이 계약을 체결하지 아니한 경우 입찰보증금(입찰금액의 5/100 이상) 학교 세입조치
▶ 계약을 체결하지 아니한 자에 대하여 부정당업자 제재 및 수의계약 결격 대상 업체 등록 (붙임 파일 참조)
[근거] 지방계약법 제14조, 시행령 제49조, 시행규칙 제47조
▶ 지정정보처리장치를 이용하여 전자문서로 작성이 원칙
[근거] 지방계약법 제15조, 시행령 제51조~제54조
▶ 계약보증금액 : 물품, 용역은 계약금액의 10% 이상, 단 계약상대자와 합의 시 15% 가능
▶ 수단 : 현금 또는 보증서(증권) 
▶ 납부면제 : 계약금액이 5천만원 이하인 계약 -&gt; 계약보증금지급확약서 징구
[근거] 지방계약법 제30조, 시행령 제90조, 시행규칙 제75조
▶ 지연배상금율 : 운송·보관 및 양곡가공  2.5/1,000
[근거] 인지세법 제3조                                                                                                                                                                           ▶ 인지세 부과 : 계약금액 1천만원 초과~3천만원 이하(2만원), 3천만원 초과~5천만원 이하(4만원),
                                    5천만원 초과~1억원 이하(7만원), 1억원 초과~10억원 이하(15만원)
▶계약서류 : 붙임 파일 참조 </t>
  </si>
  <si>
    <t>차량임차\차량임차_계약서류(입찰).hwp</t>
    <phoneticPr fontId="1" type="noConversion"/>
  </si>
  <si>
    <t>▶ 계약 미이행 시 부정당업자 제재 및 수의계약 결격 대상 업체 등록(붙임 파일 참조)</t>
  </si>
  <si>
    <t>[근거] 지방계약법 제17조 및 시행령 제64조, 제65조
- 용역 완료 통지날로부터 14일이내에 검사실시, 검사조서 작성
- 단, 계약금액 3천만원 미만의 계약 시 검사조서 생략 가능</t>
  </si>
  <si>
    <t>청소용역</t>
    <phoneticPr fontId="1" type="noConversion"/>
  </si>
  <si>
    <r>
      <t xml:space="preserve">[근거]
○ 중소기업기본법 제2조
○ 중소기업협동조합법 제3조
   공공구매 종합정보(www.smpp.go.kr)에서 확인 : 유효기간 확인 
</t>
    </r>
    <r>
      <rPr>
        <sz val="11"/>
        <color rgb="FF003399"/>
        <rFont val="맑은 고딕"/>
        <family val="3"/>
        <charset val="129"/>
        <scheme val="minor"/>
      </rPr>
      <t xml:space="preserve">○ 용역근로자 직접고용 전환 시행계획(노사협력담당관-4599, 2018. 7. 20.)
 ▶ 유치원, 초등학교 교실청소 용역은 직접고용 전환 제외
 ▶ 유치원, 초등학교 교실청소 용역 이외의 용역의 경우 근로자가 희망하는 경우 제3섹터(사회적기업, 사회적협동조합 등) 방식으로 용역 계약 지속 가능(추정가격 5천만 원 이하만 가능)     
○ 각급학교 및 교육행정기관 계약업무 처리지침(교육재정과-29705, 2018. 12. 28.) </t>
    </r>
    <r>
      <rPr>
        <sz val="11"/>
        <color theme="1"/>
        <rFont val="맑은 고딕"/>
        <family val="3"/>
        <charset val="129"/>
        <scheme val="minor"/>
      </rPr>
      <t xml:space="preserve">
</t>
    </r>
    <r>
      <rPr>
        <sz val="11"/>
        <color rgb="FF003399"/>
        <rFont val="맑은 고딕"/>
        <family val="3"/>
        <charset val="129"/>
        <scheme val="minor"/>
      </rPr>
      <t xml:space="preserve"> ▶ 용역근로자 직접고용 전환과 관련된 경우 사회적경제기업(취약계층 고용비율 30% 충족 조건)과는 추정가격 5천만원 이하의 경우 1인 견적 수의계약 가능
                                 </t>
    </r>
    <r>
      <rPr>
        <sz val="11"/>
        <color theme="1"/>
        <rFont val="맑은 고딕"/>
        <family val="3"/>
        <charset val="129"/>
        <scheme val="minor"/>
      </rPr>
      <t xml:space="preserve">                                                                                                                                                                                                                                                                                                                                                                                                                                                              [근거] 판로지원법 제9조 및 동법시행령 제10조
▶ 직접생산 확인(계약금액 1천만원 이상) - 세부품명 : 건물청소서비스
  </t>
    </r>
    <r>
      <rPr>
        <sz val="11"/>
        <color rgb="FF003399"/>
        <rFont val="맑은 고딕"/>
        <family val="3"/>
        <charset val="129"/>
        <scheme val="minor"/>
      </rPr>
      <t xml:space="preserve"> ※ 중소벤처기업부(https://www.mss.go.kr/) 고시에서 중기간경쟁제품 확인</t>
    </r>
    <r>
      <rPr>
        <sz val="11"/>
        <color theme="1"/>
        <rFont val="맑은 고딕"/>
        <family val="3"/>
        <charset val="129"/>
        <scheme val="minor"/>
      </rPr>
      <t xml:space="preserve">
▶ 팩스, 학교장터(S2B), 나라장터(G2B) 등을 통하여 견적서 제출</t>
    </r>
  </si>
  <si>
    <t>공통\용역근로자 직접고용 전환 시행계획.hwp</t>
    <phoneticPr fontId="1" type="noConversion"/>
  </si>
  <si>
    <t>공통\각급학교_및_교육행정기관_계약업무_처리지침(2018.12.28.).hwp</t>
    <phoneticPr fontId="1" type="noConversion"/>
  </si>
  <si>
    <r>
      <t>청소용역\청소-과업내용서</t>
    </r>
    <r>
      <rPr>
        <sz val="11"/>
        <color theme="1"/>
        <rFont val="맑은 고딕"/>
        <family val="2"/>
        <charset val="129"/>
        <scheme val="minor"/>
      </rPr>
      <t>.hwp</t>
    </r>
    <phoneticPr fontId="1" type="noConversion"/>
  </si>
  <si>
    <t>청소용역\청소-원가계산서.xls</t>
    <phoneticPr fontId="1" type="noConversion"/>
  </si>
  <si>
    <t>중소기업기본법</t>
  </si>
  <si>
    <t>http://www.law.go.kr/법령/중소기업기본법</t>
  </si>
  <si>
    <t xml:space="preserve">중소기업협동조합법 </t>
  </si>
  <si>
    <t>http://www.law.go.kr/법령/중소기업협동조합법</t>
  </si>
  <si>
    <t>업체결격여부확인</t>
  </si>
  <si>
    <r>
      <t xml:space="preserve">[근거]
○ 지방계약법 </t>
    </r>
    <r>
      <rPr>
        <sz val="11"/>
        <color rgb="FF003399"/>
        <rFont val="맑은 고딕"/>
        <family val="3"/>
        <charset val="129"/>
        <scheme val="minor"/>
      </rPr>
      <t>제31조</t>
    </r>
    <r>
      <rPr>
        <sz val="11"/>
        <color theme="1"/>
        <rFont val="맑은 고딕"/>
        <family val="3"/>
        <charset val="129"/>
        <scheme val="minor"/>
      </rPr>
      <t xml:space="preserve">
○ 지방계약법 시행령 제92조
○ 지방자치단체 입찰 및 계약 집행기준 제5장(수의계약 운영요령)
[확인사항]
▶ 부도 · 파산 · 해산 · 영업정지 등 확인
▶ 부정당업자 확인 [나라장터(G2B)에서 조회 가능 : 물품  → 부정당업자  → 부정당업자조회]
▶ 수의계약 결격업체 확인 [에듀파인에서 조회 가능 : 계약관리 → 계약진행 → 수의계약결격업체관리]</t>
    </r>
  </si>
  <si>
    <t>수의시담</t>
  </si>
  <si>
    <r>
      <t xml:space="preserve">[근거] 
○ 지방계약법 시행령 제25조 제1항 제5호 마목                                                                                                                                                                                             ○ 여성기업법 제2조제1호                                                                                                                                                                     ○ 장애인기업법 제2조제2호
</t>
    </r>
    <r>
      <rPr>
        <sz val="11"/>
        <color rgb="FF003399"/>
        <rFont val="맑은 고딕"/>
        <family val="3"/>
        <charset val="129"/>
        <scheme val="minor"/>
      </rPr>
      <t>○ 사회적기업 육성법 제2조제1호
○ 협동조합 기본법 제2조제3호에 따른 사회적협동조합
○ 국민기초생활 보장법 제18조에 따른 자활기업
○ 도시재생 활성화 및 지원에 관한 특별법」 제2조제1항제9호</t>
    </r>
    <r>
      <rPr>
        <sz val="11"/>
        <color theme="1"/>
        <rFont val="맑은 고딕"/>
        <family val="3"/>
        <charset val="129"/>
        <scheme val="minor"/>
      </rPr>
      <t xml:space="preserve">                                                                                                                                                                                                                                                                                                                                        ○ 각급학교 및 교육행정기관 계약업무 처리지침(교육재정과</t>
    </r>
    <r>
      <rPr>
        <sz val="11"/>
        <color rgb="FF003399"/>
        <rFont val="맑은 고딕"/>
        <family val="3"/>
        <charset val="129"/>
        <scheme val="minor"/>
      </rPr>
      <t>, 2018.12.28</t>
    </r>
    <r>
      <rPr>
        <sz val="11"/>
        <color theme="1"/>
        <rFont val="맑은 고딕"/>
        <family val="3"/>
        <charset val="129"/>
        <scheme val="minor"/>
      </rPr>
      <t xml:space="preserve">) : 다자간전자시담(5개 업체 이상 권장)                                                                                                                  
▶ 수의시담 : 수의계약 전에 계약담당공무원과 계약상대방의 가격 협상                                                                                                                                                                                                                                                                                                                                                                                                                                                                                                                                                                                                </t>
    </r>
  </si>
  <si>
    <r>
      <t>공통\각급학교</t>
    </r>
    <r>
      <rPr>
        <sz val="11"/>
        <color theme="1"/>
        <rFont val="맑은 고딕"/>
        <family val="2"/>
        <charset val="129"/>
        <scheme val="minor"/>
      </rPr>
      <t>_</t>
    </r>
    <r>
      <rPr>
        <sz val="11"/>
        <color theme="1"/>
        <rFont val="맑은 고딕"/>
        <family val="2"/>
        <charset val="129"/>
        <scheme val="minor"/>
      </rPr>
      <t>및</t>
    </r>
    <r>
      <rPr>
        <sz val="11"/>
        <color theme="1"/>
        <rFont val="맑은 고딕"/>
        <family val="2"/>
        <charset val="129"/>
        <scheme val="minor"/>
      </rPr>
      <t>_</t>
    </r>
    <r>
      <rPr>
        <sz val="11"/>
        <color theme="1"/>
        <rFont val="맑은 고딕"/>
        <family val="2"/>
        <charset val="129"/>
        <scheme val="minor"/>
      </rPr>
      <t>교육행정기관</t>
    </r>
    <r>
      <rPr>
        <sz val="11"/>
        <color theme="1"/>
        <rFont val="맑은 고딕"/>
        <family val="2"/>
        <charset val="129"/>
        <scheme val="minor"/>
      </rPr>
      <t>_</t>
    </r>
    <r>
      <rPr>
        <sz val="11"/>
        <color theme="1"/>
        <rFont val="맑은 고딕"/>
        <family val="2"/>
        <charset val="129"/>
        <scheme val="minor"/>
      </rPr>
      <t>계약업무</t>
    </r>
    <r>
      <rPr>
        <sz val="11"/>
        <color theme="1"/>
        <rFont val="맑은 고딕"/>
        <family val="2"/>
        <charset val="129"/>
        <scheme val="minor"/>
      </rPr>
      <t>_</t>
    </r>
    <r>
      <rPr>
        <sz val="11"/>
        <color theme="1"/>
        <rFont val="맑은 고딕"/>
        <family val="2"/>
        <charset val="129"/>
        <scheme val="minor"/>
      </rPr>
      <t>처리지침</t>
    </r>
    <r>
      <rPr>
        <sz val="11"/>
        <color theme="1"/>
        <rFont val="맑은 고딕"/>
        <family val="2"/>
        <charset val="129"/>
        <scheme val="minor"/>
      </rPr>
      <t>(2018.12.28.)</t>
    </r>
    <r>
      <rPr>
        <sz val="11"/>
        <color theme="1"/>
        <rFont val="맑은 고딕"/>
        <family val="2"/>
        <charset val="129"/>
        <scheme val="minor"/>
      </rPr>
      <t>.hwp</t>
    </r>
    <phoneticPr fontId="1" type="noConversion"/>
  </si>
  <si>
    <t>여성기업법</t>
  </si>
  <si>
    <t>http://www.law.go.kr/법령/여성기업지원에관한법률</t>
  </si>
  <si>
    <t>장애인기업법</t>
  </si>
  <si>
    <t>http://www.law.go.kr/법령/장애인기업활동촉진법</t>
  </si>
  <si>
    <r>
      <t xml:space="preserve">[근거]
○ 지방자치단체 입찰 및 계약 집행기준 제5장(수의계약 운영요령)
[근거] 지방계약법 제14조, 시행령 제49조, 시행규칙 제47조
▶ 지정정보처리장치를 이용하여 전자문서로 작성이 원칙
[근거] 지방계약법 제15조, 시행령 제51조~제54조
▶ 계약보증금액 : 물품, 용역은 계약금액의 10% 이상, 단 계약상대자와 합의 시 15% 가능
▶ 납부수단 : 현금 또는 보증서(증권)
▶ 납부면제 : 계약금액이 5천만원 이하인 계약 → 계약보증금지급확약서 징구
[근거] 지방계약법 제30조, 시행령 제90조, 시행규칙 제75조
▶ 지연배상금율 : 용역 1.3/1,000
[근거] 인지세법 제3조, </t>
    </r>
    <r>
      <rPr>
        <sz val="11"/>
        <color rgb="FF003399"/>
        <rFont val="맑은 고딕"/>
        <family val="3"/>
        <charset val="129"/>
        <scheme val="minor"/>
      </rPr>
      <t xml:space="preserve">시행령 제2조의3 4호    </t>
    </r>
    <r>
      <rPr>
        <sz val="11"/>
        <color theme="1"/>
        <rFont val="맑은 고딕"/>
        <family val="3"/>
        <charset val="129"/>
        <scheme val="minor"/>
      </rPr>
      <t xml:space="preserve">                                                                                                                                                                       ▶ 인지세 부과 : 계약금액 1천만원 초과~3천만원 이하(2만원), 3천만원 초과~5천만원 이하(4만원),
                                    5천만원 초과~1억원 이하(7만원), 1억원 초과~10억원 이하(15만원)
</t>
    </r>
    <r>
      <rPr>
        <sz val="11"/>
        <color rgb="FF003399"/>
        <rFont val="맑은 고딕"/>
        <family val="3"/>
        <charset val="129"/>
        <scheme val="minor"/>
      </rPr>
      <t>▶ 도급문서만 해당(용역, 공사 물품 제조)
    ※ 물품 구매 미해당</t>
    </r>
    <r>
      <rPr>
        <sz val="11"/>
        <color rgb="FFFF0000"/>
        <rFont val="맑은 고딕"/>
        <family val="3"/>
        <charset val="129"/>
        <scheme val="minor"/>
      </rPr>
      <t xml:space="preserve">
</t>
    </r>
    <r>
      <rPr>
        <sz val="11"/>
        <color theme="1"/>
        <rFont val="맑은 고딕"/>
        <family val="3"/>
        <charset val="129"/>
        <scheme val="minor"/>
      </rPr>
      <t xml:space="preserve">
</t>
    </r>
    <r>
      <rPr>
        <sz val="11"/>
        <color rgb="FF003399"/>
        <rFont val="맑은 고딕"/>
        <family val="3"/>
        <charset val="129"/>
        <scheme val="minor"/>
      </rPr>
      <t xml:space="preserve">[근거] </t>
    </r>
    <r>
      <rPr>
        <sz val="11"/>
        <color rgb="FF003399"/>
        <rFont val="MS Gothic"/>
        <family val="3"/>
        <charset val="128"/>
      </rPr>
      <t>｢</t>
    </r>
    <r>
      <rPr>
        <sz val="11"/>
        <color rgb="FF003399"/>
        <rFont val="맑은 고딕"/>
        <family val="3"/>
        <charset val="129"/>
        <scheme val="minor"/>
      </rPr>
      <t>지방자치단체 입찰 및 계약 집행기준(행정안전부 예규)</t>
    </r>
    <r>
      <rPr>
        <sz val="11"/>
        <color rgb="FF003399"/>
        <rFont val="MS Gothic"/>
        <family val="3"/>
        <charset val="128"/>
      </rPr>
      <t>｣</t>
    </r>
    <r>
      <rPr>
        <sz val="11"/>
        <color rgb="FF003399"/>
        <rFont val="맑은 고딕"/>
        <family val="3"/>
        <charset val="129"/>
        <scheme val="minor"/>
      </rPr>
      <t xml:space="preserve"> 제14장(용역계약 일반조건) 제8절 11. (단순노무용역계약에서 노무비의 구분관리 및 지급확인)
▶ 계약내용에 포함
▶ 용역 착수 시까지 노무비 구분관리 및 지급확인제 합의서 작성
▶ 용역 착수 시까지 계약상대자 명의 노무비 전용통장 개설
▶ 발주기관, 계약상대자는 노무비를 노무비 이외의 대가와 구분하여 관리하고 근로자 개인계좌로 입금 (노무비 전용통장 개설)
▶ 구분관리제 적용 제외사항 (발주기관의 승인을 받아야 함, 지급확인제는 적용)
  - 근로자가 계좌를 개설할 수 없거나 다른 방식으로 지급을 원하는 경우
  - 근로자에게 노무비를 미리 지급하는 경우
  - 그 밖의 사유로 동 제도를 적용할 수 없다고 인정되는 경우
</t>
    </r>
    <r>
      <rPr>
        <sz val="11"/>
        <color theme="1"/>
        <rFont val="맑은 고딕"/>
        <family val="3"/>
        <charset val="129"/>
        <scheme val="minor"/>
      </rPr>
      <t xml:space="preserve">
▶ 계약서류 - 붙임 파일 참조</t>
    </r>
    <phoneticPr fontId="1" type="noConversion"/>
  </si>
  <si>
    <t>청소용역\청소-계약서류.hwp</t>
    <phoneticPr fontId="1" type="noConversion"/>
  </si>
  <si>
    <t>인지세법시행령</t>
  </si>
  <si>
    <t>http://www.law.go.kr/법령/인지세법시행령</t>
  </si>
  <si>
    <t>▶ 과업내용 이행 
▶ 계약 미이행 시 부정당업자 제재 및 수의계약 결격 대상 업체 등록 (붙임 파일 참조)</t>
  </si>
  <si>
    <t>[근거] 지방계약법 제17조 및 시행령 제64조, 제65조
▶ 용역 완료 통지날로부터 14일이내에 검사실시, 검사조서 작성
▶ 단, 계약금액 3천만원 미만의 계약 시 검사조서 생략 가능</t>
  </si>
  <si>
    <t>대가지급</t>
  </si>
  <si>
    <r>
      <t xml:space="preserve">[근거]
○ 지방자치단체 입찰 및 계약 집행기준 제6장(선금·대가 지급요령)
○ 국민연금법 제95조의2, 시행령 제70조의2
○ 국민건강보험법 제81조의3, 시행령 제47조의3
○ 계약서류 간소화 방안 [교육재정과-18968호(2017.8.21.)]
[대금청구서류]  - 청구를 받은 날로부터 5일(공휴일, 토요일 제외) 이내에 지급
1. 대금 청구서 또는 통장사본
2. 세금계산서
3. 국세 및 지방세 납세 증명서 
  - 나라장터(G2B)로 대금 청구시 업체에서 조회가 가능하게 해 줄 경우 학교에서 조회 가능
</t>
    </r>
    <r>
      <rPr>
        <sz val="11"/>
        <color rgb="FFFF0000"/>
        <rFont val="맑은 고딕"/>
        <family val="3"/>
        <charset val="129"/>
        <scheme val="minor"/>
      </rPr>
      <t xml:space="preserve">  </t>
    </r>
    <r>
      <rPr>
        <sz val="11"/>
        <color theme="1"/>
        <rFont val="맑은 고딕"/>
        <family val="3"/>
        <charset val="129"/>
        <scheme val="minor"/>
      </rPr>
      <t xml:space="preserve">- 수의계약시 제외 가능
4. 국민연금, 건강보험 납부 증명서 (계약금액 5백만원 미만 생략 가능)
  - 나라장터(G2B)로 대금 청구시 업체에서 조회가 가능하게 해 줄 경우 학교에서 조회 가능
</t>
    </r>
    <r>
      <rPr>
        <sz val="11"/>
        <color rgb="FF003399"/>
        <rFont val="맑은 고딕"/>
        <family val="3"/>
        <charset val="129"/>
        <scheme val="minor"/>
      </rPr>
      <t xml:space="preserve">[근거] </t>
    </r>
    <r>
      <rPr>
        <sz val="11"/>
        <color rgb="FF003399"/>
        <rFont val="MS Gothic"/>
        <family val="3"/>
        <charset val="128"/>
      </rPr>
      <t>｢</t>
    </r>
    <r>
      <rPr>
        <sz val="11"/>
        <color rgb="FF003399"/>
        <rFont val="맑은 고딕"/>
        <family val="3"/>
        <charset val="129"/>
        <scheme val="minor"/>
      </rPr>
      <t>지방자치단체 입찰 및 계약 집행기준(행정안전부 예규)</t>
    </r>
    <r>
      <rPr>
        <sz val="11"/>
        <color rgb="FF003399"/>
        <rFont val="MS Gothic"/>
        <family val="3"/>
        <charset val="128"/>
      </rPr>
      <t>｣</t>
    </r>
    <r>
      <rPr>
        <sz val="11"/>
        <color rgb="FF003399"/>
        <rFont val="맑은 고딕"/>
        <family val="3"/>
        <charset val="129"/>
        <scheme val="minor"/>
      </rPr>
      <t xml:space="preserve"> 제14장(용역계약 일반조건) 제8절 11. (단순노무용역계약에서 노무비의 구분관리 및 지급확인)
▶ 발주기관은 매월 노무비를 계약상대자의 노무비 전용계좌로 입금하고, 계약상대자는 지급 후 발주기관에 지급내역 제출
(계약상대자) 매월 모든 근로자(직접노무비 대상)의 노무비 청구내용 제출
  - 발주기관과 협의하여 정한 노무비 지급기일까지 제출
  - 청구내용 : 근로자 개인별 성명, 임금, 연락처 등 ★ 개인정보보호법상 동의
  - 전월 노무비 지급내역(노무비 전용계좌 이체내역 등 증빙서류) 제출
(계약담당자 또는 사업담당자)
  - 작업 명부 등을 통해 청구내용 확인
  - 전월 청구내역과 지급내역을 비교하여 지급 내역 확인
   ★ 임금 미지급이 확인된 경우 지방 고용노동(지)청에 통보
(계약부서) 계약상대자의 노무비 청구에 따라 청구일로부터 5일 이내에 계약상대자의 노무비 전용계좌로 입금
(계약상대자) 노무비를 지급받은 날부터 5일(공휴일</t>
    </r>
    <r>
      <rPr>
        <sz val="11"/>
        <color rgb="FF003399"/>
        <rFont val="MS Gothic"/>
        <family val="3"/>
        <charset val="1"/>
      </rPr>
      <t>․</t>
    </r>
    <r>
      <rPr>
        <sz val="11"/>
        <color rgb="FF003399"/>
        <rFont val="맑은 고딕"/>
        <family val="3"/>
        <charset val="129"/>
        <scheme val="minor"/>
      </rPr>
      <t>토요일 제외) 이내에 개인별 계좌로 노무비 지급</t>
    </r>
  </si>
  <si>
    <t>변경계약</t>
  </si>
  <si>
    <t>[근거] 지방자치단체 입찰 및 계약 집행기준 제14장 (용역계약 일반조건)
▶ 과업내용 변경, 물가변동으로 인한 계약금액 조정, 그 밖의 계약내용 변경으로 인한 변경계약서 작성
▶ 다음 연도 2월 마지막 정산 후 정산 금액에 따른 변경계약서 작성                                                                                                                                ▶ 국민연금, 건강보험료, 노인장기요양보험료는 사후 정산하고, 고용보험료와 산재보험료는 납부여부 확인</t>
    <phoneticPr fontId="1" type="noConversion"/>
  </si>
  <si>
    <r>
      <t>[근거] 
○ 지방계약법 제9조, 동법시행령 제25조 및 제30조
○ 지방자치단체 입찰 및 계약 집행기준 제5장(수의계약 운영요령)                                                                                                               
○ 판로지원법 시행령 제2조의2                                                                                                                                                              ○ 판로지원법 제9조 및 동법시행령 제10조                                                                                                                                                                                                                                                                                                                                                                                                                                                                           
○ 용역근로자 직접고용 전환 시행계획(노사협력담당관-4599, 2018. 7. 20.)
 ▶ 유치원, 초등학교 교실청소 용역은 직접고용 전환 제외(2인소액수의견적 공고 및 입찰 가능)</t>
    </r>
    <r>
      <rPr>
        <sz val="11"/>
        <color rgb="FF003399"/>
        <rFont val="맑은 고딕"/>
        <family val="3"/>
        <charset val="129"/>
        <scheme val="minor"/>
      </rPr>
      <t xml:space="preserve"> 
 ※ 직고용 대상인 유치원, 초등학교 교실청소 용역은  추정가격 5천만 원 이하이고 근로자가 희망하는 경우 사회적경제기업(취약계층 고용비율 30% 충족 조건)과 1인 견적으로 수의계약 가능</t>
    </r>
    <r>
      <rPr>
        <sz val="11"/>
        <color theme="1"/>
        <rFont val="맑은 고딕"/>
        <family val="3"/>
        <charset val="129"/>
        <scheme val="minor"/>
      </rPr>
      <t xml:space="preserve">                                              
[공고문] 붙임 파일 참조  
 1. 계약방법 : 지역제한 견적서 제출, 참가자격 제한
 2. 면허종류 : 건물위생관리업
 3. 지역 제한(중1곳) : 관할 시·군 / 관할 시·군과 인접 시·군 / 관할 시·군과 인접 자치구 / 관할 시·도와 인접 시·도 
 4. 참가 자격 제한 (추정가격 2천만원 초과~5천만원 이하)
</t>
    </r>
    <r>
      <rPr>
        <sz val="11"/>
        <color rgb="FF003399"/>
        <rFont val="맑은 고딕"/>
        <family val="3"/>
        <charset val="129"/>
        <scheme val="minor"/>
      </rPr>
      <t xml:space="preserve">  - 소기업·소상공인 , 여성 기업,  장애인 기업 또는 사회적경제기업(취약계층 고용비율 30% 충족 조건)</t>
    </r>
    <r>
      <rPr>
        <sz val="11"/>
        <color theme="1"/>
        <rFont val="맑은 고딕"/>
        <family val="3"/>
        <charset val="129"/>
        <scheme val="minor"/>
      </rPr>
      <t xml:space="preserve">
 5. 직접생산증명서 소지업체 (세부품명: 건물청소서비스)
 6. 계약상대자 결정방법 
  : 예정가격 이하로서 예정가격 대비 견적가격을 88%(추정가격 2천만원 이하는 90%)이상 최저가로 제출한 자로 결정
 7. 공고 기간 : 3일 이상 (공고일과 제출 마감일까지 포함하면 5일, 공휴일과 토요일 제외)
 </t>
    </r>
    <r>
      <rPr>
        <sz val="11"/>
        <color rgb="FF003399"/>
        <rFont val="맑은 고딕"/>
        <family val="3"/>
        <charset val="129"/>
        <scheme val="minor"/>
      </rPr>
      <t>8.  단순노무용역계약에서 노무비의 구분관리 및 지급확인 대상 용역 명시</t>
    </r>
    <phoneticPr fontId="1" type="noConversion"/>
  </si>
  <si>
    <t>청소용역\청소-공고문(2인견적).hwp</t>
  </si>
  <si>
    <t>공통\용역근로자 직접고용 전환 시행계획.hwp</t>
  </si>
  <si>
    <t>판로지원법시행령</t>
  </si>
  <si>
    <t>http://www.law.go.kr/법령/중소기업제품구매촉진및판로지원에관한법률시행령</t>
  </si>
  <si>
    <r>
      <t xml:space="preserve">[근거]
○ </t>
    </r>
    <r>
      <rPr>
        <sz val="11"/>
        <color rgb="FFFF0000"/>
        <rFont val="맑은 고딕"/>
        <family val="3"/>
        <charset val="129"/>
        <scheme val="minor"/>
      </rPr>
      <t>지방자치단체를 당사자로 하는 계약에 관한 법률 시행령 제6조의2 및 공유재산 및 물품관리법 시행령 제13조, 제26조, 제78조에 따른 정보처리장치의 지정에 관한 고시(행정안전부고시 제2018-55호, 2018.8.20)</t>
    </r>
    <r>
      <rPr>
        <sz val="11"/>
        <color theme="1"/>
        <rFont val="맑은 고딕"/>
        <family val="3"/>
        <charset val="129"/>
        <scheme val="minor"/>
      </rPr>
      <t xml:space="preserve">
    - 국가종합전자조달시스템(www.g2b.go.kr)
[공고 입력방법] 붙임 파일 참조</t>
    </r>
    <phoneticPr fontId="1" type="noConversion"/>
  </si>
  <si>
    <t>청소용역\청소-공고입력흐름도(2인견적).xlsx</t>
  </si>
  <si>
    <t>▶ 나라장터(G2B) : 용역 → 입찰공고 → 나의공고관리 → 해당 공고명 클릭 → 개찰 버튼 (입찰 공고시 저장한 인증서 필요)</t>
  </si>
  <si>
    <t>[근거] 지방자치단체 입찰 및 계약 집행기준 제5장 (수의계약 운용요령)
▶ 차 순위자 순으로 결정
 1. 선 순위 견적서 제출자가 계약 체결 이전에 부적격자로 판명
 2. 계약상대자 결정 대상에서 제외한 경우(계약포기서를 제출한 경우 포함)
   - 정당한 이유 없이 계약포기 시 수의계약 배제 대상 업체 등록 
▶ 나라장터(G2B) : 용역 → 입찰공고 → 나의 공고관리 → 해당 공고명 클릭 → 낙찰자선정 버튼</t>
  </si>
  <si>
    <r>
      <t xml:space="preserve">[근거] 
○ 지방자치단체 입찰 및 계약 집행기준 제5장(수의계약 운영요령)
▶ 계약 상대자 결정일로부터 10일 이내 계약 체결
▶ 계약을 체결하지 아니한 자에 대하여 수의계약 결격업체 등록 (붙임 파일 참조)
[근거] 지방계약법 제14조, 시행령 제49조, 시행규칙 제47조
▶ 지정정보처리장치를 이용하여 전자문서로 작성이 원칙
[근거] 지방계약법 제15조, 시행령 제51조~제54조
▶ 계약보증금액 : 물품, 용역은 계약금액의 10% 이상, 단 계약상대자와 합의 시 15% 가능
▶ 납부수단 : 현금 또는 보증서(증권)
▶ 납부면제 : 계약금액이 5천만원 이하인 계약 → 계약보증금지급확약서 징구
[근거] 지방계약법 제30조, 시행령 제90조, 시행규칙 제75조
▶ 지연배상금율 : 용역 1.3/1,000
[근거] 인지세법 제3조, </t>
    </r>
    <r>
      <rPr>
        <sz val="11"/>
        <color rgb="FF003399"/>
        <rFont val="맑은 고딕"/>
        <family val="3"/>
        <charset val="129"/>
        <scheme val="minor"/>
      </rPr>
      <t xml:space="preserve">시행령 제2조의3 4호 </t>
    </r>
    <r>
      <rPr>
        <sz val="11"/>
        <color theme="1"/>
        <rFont val="맑은 고딕"/>
        <family val="3"/>
        <charset val="129"/>
        <scheme val="minor"/>
      </rPr>
      <t xml:space="preserve">                                                                                                                                                                          ▶ 인지세 부과 : 계약금액 1천만원 초과~3천만원 이하(2만원), 3천만원 초과~5천만원 이하(4만원),
                                    5천만원 초과~1억원 이하(7만원), 1억원 초과~10억원 이하(15만원)
</t>
    </r>
    <r>
      <rPr>
        <sz val="11"/>
        <color rgb="FF003399"/>
        <rFont val="맑은 고딕"/>
        <family val="3"/>
        <charset val="129"/>
        <scheme val="minor"/>
      </rPr>
      <t xml:space="preserve">▶ 도급문서만 해당(용역, 공사 물품 제조)
    ※ 물품 구매 미해당
[근거] </t>
    </r>
    <r>
      <rPr>
        <sz val="11"/>
        <color rgb="FF003399"/>
        <rFont val="MS Gothic"/>
        <family val="3"/>
        <charset val="128"/>
      </rPr>
      <t>｢</t>
    </r>
    <r>
      <rPr>
        <sz val="11"/>
        <color rgb="FF003399"/>
        <rFont val="맑은 고딕"/>
        <family val="3"/>
        <charset val="129"/>
        <scheme val="minor"/>
      </rPr>
      <t>지방자치단체 입찰 및 계약 집행기준(행정안전부 예규)</t>
    </r>
    <r>
      <rPr>
        <sz val="11"/>
        <color rgb="FF003399"/>
        <rFont val="MS Gothic"/>
        <family val="3"/>
        <charset val="128"/>
      </rPr>
      <t>｣</t>
    </r>
    <r>
      <rPr>
        <sz val="11"/>
        <color rgb="FF003399"/>
        <rFont val="맑은 고딕"/>
        <family val="3"/>
        <charset val="129"/>
        <scheme val="minor"/>
      </rPr>
      <t xml:space="preserve"> 제14장(용역계약 일반조건) 제8절 11. (단순노무용역계약에서 노무비의 구분관리 및 지급확인)
▶ 계약내용에 포함
▶ 용역 착수 시까지 노무비 구분관리 및 지급확인제 합의서 작성
▶ 용역 착수 시까지 계약상대자 명의 노무비 전용통장 개설
▶ 발주기관, 계약상대자는 노무비를 노무비 이외의 대가와 구분하여 관리하고 근로자 개인계좌로 입금 (노무비 전용통장 개설)
▶ 구분관리제 적용 제외사항 (발주기관의 승인을 받아야 함, 지급확인제는 적용)
  - 근로자가 계좌를 개설할 수 없거나 다른 방식으로 지급을 원하는 경우
  - 근로자에게 노무비를 미리 지급하는 경우
  - 그 밖의 사유로 동 제도를 적용할 수 없다고 인정되는 경우
</t>
    </r>
    <r>
      <rPr>
        <sz val="11"/>
        <rFont val="맑은 고딕"/>
        <family val="3"/>
        <charset val="129"/>
        <scheme val="minor"/>
      </rPr>
      <t xml:space="preserve">
▶ 계약서류 - 붙임 파일 참조</t>
    </r>
    <phoneticPr fontId="1" type="noConversion"/>
  </si>
  <si>
    <t>청소용역\청소-계약서류.hwp</t>
  </si>
  <si>
    <r>
      <t>공통\부당계약근절</t>
    </r>
    <r>
      <rPr>
        <sz val="11"/>
        <color theme="1"/>
        <rFont val="맑은 고딕"/>
        <family val="2"/>
        <charset val="129"/>
        <scheme val="minor"/>
      </rPr>
      <t xml:space="preserve"> </t>
    </r>
    <r>
      <rPr>
        <sz val="11"/>
        <color theme="1"/>
        <rFont val="맑은 고딕"/>
        <family val="2"/>
        <charset val="129"/>
        <scheme val="minor"/>
      </rPr>
      <t>체크리스트</t>
    </r>
    <r>
      <rPr>
        <sz val="11"/>
        <color theme="1"/>
        <rFont val="맑은 고딕"/>
        <family val="2"/>
        <charset val="129"/>
        <scheme val="minor"/>
      </rPr>
      <t>(</t>
    </r>
    <r>
      <rPr>
        <sz val="11"/>
        <color theme="1"/>
        <rFont val="맑은 고딕"/>
        <family val="2"/>
        <charset val="129"/>
        <scheme val="minor"/>
      </rPr>
      <t>추정</t>
    </r>
    <r>
      <rPr>
        <sz val="11"/>
        <color theme="1"/>
        <rFont val="맑은 고딕"/>
        <family val="2"/>
        <charset val="129"/>
        <scheme val="minor"/>
      </rPr>
      <t>5</t>
    </r>
    <r>
      <rPr>
        <sz val="11"/>
        <color theme="1"/>
        <rFont val="맑은 고딕"/>
        <family val="2"/>
        <charset val="129"/>
        <scheme val="minor"/>
      </rPr>
      <t>백이상</t>
    </r>
    <r>
      <rPr>
        <sz val="11"/>
        <color theme="1"/>
        <rFont val="맑은 고딕"/>
        <family val="2"/>
        <charset val="129"/>
        <scheme val="minor"/>
      </rPr>
      <t>)</t>
    </r>
    <r>
      <rPr>
        <sz val="11"/>
        <color theme="1"/>
        <rFont val="맑은 고딕"/>
        <family val="2"/>
        <charset val="129"/>
        <scheme val="minor"/>
      </rPr>
      <t>.hwp</t>
    </r>
    <phoneticPr fontId="1" type="noConversion"/>
  </si>
  <si>
    <t>▶ 과업내용 이행
▶ 계약 미이행 시 부정당업자 제재 및 수의계약 결격 대상 업체 등록 (붙임 파일 참조)</t>
  </si>
  <si>
    <t>[근거] 지방자치단체 입찰 및 계약 집행기준 제14장 (용역계약 일반조건)
▶ 과업내용 변경, 물가변동으로 인한 계약금액 조정, 그 밖의 계약내용 변경으로 인한 변경계약서 작성
▶ 다음 연도 2월 마지막 정산 후 정산 금액에 따른 변경계약서 작성                                                                                                                                ▶ 국민연금, 건강보험료, 노인장기요양보험료는 사후 정산하고, 고용보험료와 산재보험료는 납부여부 확인</t>
  </si>
  <si>
    <t>입찰공고문 작성</t>
  </si>
  <si>
    <r>
      <t xml:space="preserve">[근거] 
○ 지방계약법 제9조, 시행령 제16조 및 제42조
○ 판로지원법 제9조                       </t>
    </r>
    <r>
      <rPr>
        <sz val="11"/>
        <color rgb="FFFF0000"/>
        <rFont val="맑은 고딕"/>
        <family val="3"/>
        <charset val="129"/>
        <scheme val="minor"/>
      </rPr>
      <t xml:space="preserve">   </t>
    </r>
    <r>
      <rPr>
        <sz val="11"/>
        <color theme="1"/>
        <rFont val="맑은 고딕"/>
        <family val="3"/>
        <charset val="129"/>
        <scheme val="minor"/>
      </rPr>
      <t xml:space="preserve">            
○ 판로지원법 제6조, 제7조, 시행령 제6조
○ 중소기업제품 공공구매제도 운영요령(중소기업벤처부고시, 위임행정규칙)
</t>
    </r>
    <r>
      <rPr>
        <sz val="11"/>
        <color rgb="FF003399"/>
        <rFont val="맑은 고딕"/>
        <family val="3"/>
        <charset val="129"/>
        <scheme val="minor"/>
      </rPr>
      <t xml:space="preserve">○ 용역근로자 직접고용 전환 시행계획(노사협력담당관-4599, 2018. 7. 20.)
 ▶ 유치원, 초등학교 교실청소 용역은 직접고용 전환 제외(2인소액수의견적 공고 및 입찰 가능) 
 ※ 직고용 대상인 유치원, 초등학교 교실청소 용역은  추정가격 5천만 원 이하이고 근로자가 희망하는 경우 사회적경제기업(취약계층 고용비율 30% 충족 조건)과 1인 견적으로 수의계약 가능    
</t>
    </r>
    <r>
      <rPr>
        <sz val="11"/>
        <color theme="1"/>
        <rFont val="맑은 고딕"/>
        <family val="3"/>
        <charset val="129"/>
        <scheme val="minor"/>
      </rPr>
      <t xml:space="preserve">[공고문]  붙임 파일 참조
1. 계약방법 
 지역제한입찰, </t>
    </r>
    <r>
      <rPr>
        <sz val="11"/>
        <color rgb="FF0070C0"/>
        <rFont val="맑은 고딕"/>
        <family val="3"/>
        <charset val="129"/>
        <scheme val="minor"/>
      </rPr>
      <t>중소기업자간경쟁입찰</t>
    </r>
    <r>
      <rPr>
        <sz val="11"/>
        <color theme="1"/>
        <rFont val="맑은 고딕"/>
        <family val="3"/>
        <charset val="129"/>
        <scheme val="minor"/>
      </rPr>
      <t xml:space="preserve">, 직접생산확인(세부품목:건물청소서비스) 대상 입찰
2. 면허종류 : 건물위생관리업
3. 지역제한 : 추정가격 5억원 이하 제한 가능
4. </t>
    </r>
    <r>
      <rPr>
        <sz val="11"/>
        <color rgb="FF003399"/>
        <rFont val="맑은 고딕"/>
        <family val="3"/>
        <charset val="129"/>
        <scheme val="minor"/>
      </rPr>
      <t>중소기업자간 제한(중소기업자간경쟁제품)</t>
    </r>
    <r>
      <rPr>
        <sz val="11"/>
        <color theme="1"/>
        <rFont val="맑은 고딕"/>
        <family val="3"/>
        <charset val="129"/>
        <scheme val="minor"/>
      </rPr>
      <t xml:space="preserve">
5. 낙찰자 결정방법 
</t>
    </r>
    <r>
      <rPr>
        <sz val="11"/>
        <rFont val="맑은 고딕"/>
        <family val="3"/>
        <charset val="129"/>
        <scheme val="minor"/>
      </rPr>
      <t xml:space="preserve">  : 예정가격 이하로서 예정가격 대비 낙찰하한율(87.745%)이상 최저가로 입찰한 자 순으로 『서울특별시 일반용역 적격심사 
   세부기준』에 따라 심사하여 종합평점에 따라 낙찰자를 결정하되, 이 때 종합평점이 95점을 넘지 못하면 차순위 
   입찰자를 같은 방식으로 심사하여 낙찰자를 결정
</t>
    </r>
    <r>
      <rPr>
        <sz val="11"/>
        <color theme="1"/>
        <rFont val="맑은 고딕"/>
        <family val="3"/>
        <charset val="129"/>
        <scheme val="minor"/>
      </rPr>
      <t xml:space="preserve">
6. 공고기간(지방계약법 시행령 35조) : 입찰서 제출마감일의 전날부터 기산하여 7일전에 공고, 단 긴급공고시 5일전 공고 
</t>
    </r>
    <r>
      <rPr>
        <sz val="11"/>
        <color rgb="FF003399"/>
        <rFont val="맑은 고딕"/>
        <family val="3"/>
        <charset val="129"/>
        <scheme val="minor"/>
      </rPr>
      <t>7.  단순노무용역계약에서 노무비의 구분관리 및 지급확인 대상 용역 명시</t>
    </r>
    <r>
      <rPr>
        <sz val="11"/>
        <color theme="1"/>
        <rFont val="맑은 고딕"/>
        <family val="3"/>
        <charset val="129"/>
        <scheme val="minor"/>
      </rPr>
      <t xml:space="preserve">                                                   </t>
    </r>
  </si>
  <si>
    <t>청소용역\청소-공고문(입찰).hwp</t>
  </si>
  <si>
    <t>청소용역\청소-과업내용서.hwp</t>
  </si>
  <si>
    <t>청소용역\청소-원가계산서.xls</t>
  </si>
  <si>
    <t>중소기업제품공공구매제도운영요령</t>
  </si>
  <si>
    <t>http://www.law.go.kr/행정규칙/중소기업제품공공구매제도운영요령</t>
  </si>
  <si>
    <t>청소용역\청소-공고입력흐름도(입찰).xlsx</t>
  </si>
  <si>
    <r>
      <t>▶ 나</t>
    </r>
    <r>
      <rPr>
        <sz val="11"/>
        <rFont val="맑은 고딕"/>
        <family val="3"/>
        <charset val="129"/>
        <scheme val="minor"/>
      </rPr>
      <t>라장터(G2B)</t>
    </r>
    <r>
      <rPr>
        <sz val="11"/>
        <color theme="1"/>
        <rFont val="맑은 고딕"/>
        <family val="3"/>
        <charset val="129"/>
        <scheme val="minor"/>
      </rPr>
      <t xml:space="preserve"> : 용역 → 입찰공고 → 나의공고관리 → 해당 공고명 클릭 → 개찰 버튼
                        (입찰 공고시 저장한 인증서가 필요함)</t>
    </r>
    <phoneticPr fontId="1" type="noConversion"/>
  </si>
  <si>
    <r>
      <t>[근거]</t>
    </r>
    <r>
      <rPr>
        <sz val="11"/>
        <rFont val="맑은 고딕"/>
        <family val="3"/>
        <charset val="129"/>
        <scheme val="minor"/>
      </rPr>
      <t xml:space="preserve"> 서울특별시 일반용역 적격심사 세부기준</t>
    </r>
    <r>
      <rPr>
        <sz val="11"/>
        <color theme="1"/>
        <rFont val="맑은 고딕"/>
        <family val="3"/>
        <charset val="129"/>
        <scheme val="minor"/>
      </rPr>
      <t xml:space="preserve">
▶ 적격심사 개념
  - 낙찰자 결정시 입찰가격 이외에 비가격요소인 계약이행실적, 기술능력, 재무상태, 신인도 등을 종합적으로 심사하여
    낙찰자를 결정하는 제도
  - 1차로 가격입찰을 실시하여 최저가격으로 입찰한 업체 순으로 적격대상자를 선정한 다음 2차로 해당업체의 이행능력을 
    심사하여 종합평점이 95점 이상이면 낙찰자로 결정하는 2단계 낙찰자 결정방법
▶ 개찰결과 예정가격의 </t>
    </r>
    <r>
      <rPr>
        <sz val="11"/>
        <color rgb="FF003399"/>
        <rFont val="맑은 고딕"/>
        <family val="3"/>
        <charset val="129"/>
        <scheme val="minor"/>
      </rPr>
      <t>87.745%</t>
    </r>
    <r>
      <rPr>
        <sz val="11"/>
        <color theme="1"/>
        <rFont val="맑은 고딕"/>
        <family val="3"/>
        <charset val="129"/>
        <scheme val="minor"/>
      </rPr>
      <t>이상(추정가격 2억원 미만인 경우) 최저가로 입찰한 자 1순위부터 적격심사 실시 → 적격심사 결과 9</t>
    </r>
    <r>
      <rPr>
        <sz val="11"/>
        <color rgb="FF003399"/>
        <rFont val="맑은 고딕"/>
        <family val="3"/>
        <charset val="129"/>
        <scheme val="minor"/>
      </rPr>
      <t xml:space="preserve">5점 </t>
    </r>
    <r>
      <rPr>
        <sz val="11"/>
        <color theme="1"/>
        <rFont val="맑은 고딕"/>
        <family val="3"/>
        <charset val="129"/>
        <scheme val="minor"/>
      </rPr>
      <t>이상인 업체로 결정 → 미만시 2순위업체 적격심사로 진행
▶ 업체 결격여부 확인 : 상호 또는 법인의 명칭, 대표자 등록 사항 등 업체정보 확인하여 결격여부 확인 (부정당업자 제재)
▶ 적격심사 순서도</t>
    </r>
  </si>
  <si>
    <t>공통\서울특별시_일반용역_적격심사_세부기준(2018.8.18.).hwp</t>
    <phoneticPr fontId="1" type="noConversion"/>
  </si>
  <si>
    <t>낙찰자결정</t>
  </si>
  <si>
    <t>▶ 나라장터(G2B) : 용역 → 입찰공고 → 나의공고관리 → 해당 공고명 클릭 → 낙찰자선정 버튼</t>
  </si>
  <si>
    <r>
      <t>[근거] 
○ 지방자치단체 입찰 및 계약 집행기준 제11장
○ 지방계약법 시행령 제92조제1항6호
▶ 낙찰 통지를 받은 날로부터 10일 이내에 계약 체결
▶ 낙찰자가 정당한 이유 없이 계약을 체결하지 아니한 경우 입찰보증금( 입찰금액의 5/100 이상) 학교 세입조치
▶ 정당한 이유 없이 낙찰된 후 계약을 체결하지 아니한 자에 대하여 부정당업자 제재 및 수의계약 결격대상 업체 등록 (붙임 파일 참조)
[근거] 지방계약법 제14조, 시행령 제49조, 시행규칙 제47조
▶ 지정정보처리장치를 이용하여 전자문서로 작성이 원칙
[근거] 지방계약법 제15조, 시행령 제51조~제54조
▶ 계약보증금액 : 물품, 용역은 계약금액의 10% 이상, 단 계약상대자와 합의 시 15% 가능
▶ 납부수단 : 현금 또는 보증서(증권)
▶ 납부면제 : 계약금액이 5천만원 이하인 계약  → 계약보증금지급확약서 징구
[근거] 지방계약법 제30조, 시행령 제90조, 시행규칙 제75조
▶ 지연배상금율 : 용역 1.3/1,000
[근거] 인지세법 제3조</t>
    </r>
    <r>
      <rPr>
        <sz val="11"/>
        <color rgb="FF003399"/>
        <rFont val="맑은 고딕"/>
        <family val="3"/>
        <charset val="129"/>
        <scheme val="minor"/>
      </rPr>
      <t xml:space="preserve"> 시행령 제2조의3 4호</t>
    </r>
    <r>
      <rPr>
        <sz val="11"/>
        <color theme="1"/>
        <rFont val="맑은 고딕"/>
        <family val="3"/>
        <charset val="129"/>
        <scheme val="minor"/>
      </rPr>
      <t xml:space="preserve">                                                                                                                                                                           ▶ 인지세 부과 : 계약금액 1천만원 초과~3천만원 이하(2만원), 3천만원 초과~5천만원 이하(4만원),
                                    5천만원 초과~1억원 이하(7만원), 1억원 초과~10억원 이하(15만원)
</t>
    </r>
    <r>
      <rPr>
        <sz val="11"/>
        <color rgb="FF003399"/>
        <rFont val="맑은 고딕"/>
        <family val="3"/>
        <charset val="129"/>
        <scheme val="minor"/>
      </rPr>
      <t xml:space="preserve">▶ 도급문서만 해당(용역, 공사 물품 제조)
    ※ 물품 구매 미해당
[근거] </t>
    </r>
    <r>
      <rPr>
        <sz val="11"/>
        <color rgb="FF003399"/>
        <rFont val="MS Gothic"/>
        <family val="3"/>
        <charset val="128"/>
      </rPr>
      <t>｢</t>
    </r>
    <r>
      <rPr>
        <sz val="11"/>
        <color rgb="FF003399"/>
        <rFont val="맑은 고딕"/>
        <family val="3"/>
        <charset val="129"/>
        <scheme val="minor"/>
      </rPr>
      <t>지방자치단체 입찰 및 계약 집행기준(행정안전부 예규)</t>
    </r>
    <r>
      <rPr>
        <sz val="11"/>
        <color rgb="FF003399"/>
        <rFont val="MS Gothic"/>
        <family val="3"/>
        <charset val="128"/>
      </rPr>
      <t>｣</t>
    </r>
    <r>
      <rPr>
        <sz val="11"/>
        <color rgb="FF003399"/>
        <rFont val="맑은 고딕"/>
        <family val="3"/>
        <charset val="129"/>
        <scheme val="minor"/>
      </rPr>
      <t xml:space="preserve"> 제14장(용역계약 일반조건) 제8절 11. (단순노무용역계약에서 노무비의 구분관리 및 지급확인)
▶ 계약내용에 포함
▶ 용역 착수 시까지 노무비 구분관리 및 지급확인제 합의서 작성
▶ 용역 착수 시까지 계약상대자 명의 노무비 전용통장 개설
▶ 발주기관, 계약상대자는 노무비를 노무비 이외의 대가와 구분하여 관리하고 근로자 개인계좌로 입금 (노무비 전용통장 개설)
▶ 구분관리제 적용 제외사항 (발주기관의 승인을 받아야 함, 지급확인제는 적용)
  - 근로자가 계좌를 개설할 수 없거나 다른 방식으로 지급을 원하는 경우
  - 근로자에게 노무비를 미리 지급하는 경우
  - 그 밖의 사유로 동 제도를 적용할 수 없다고 인정되는 경우</t>
    </r>
    <r>
      <rPr>
        <sz val="11"/>
        <color theme="1"/>
        <rFont val="맑은 고딕"/>
        <family val="3"/>
        <charset val="129"/>
        <scheme val="minor"/>
      </rPr>
      <t xml:space="preserve">
▶ 계약서류 - 붙임 파일 참조</t>
    </r>
  </si>
  <si>
    <t>▶ 과업내용 이행
▶ 계약 미이행시 부정당업자 제재 및 수의계약 결격 대상 업체 등록  (붙임 파일 참조)</t>
  </si>
  <si>
    <t>업체위탁 방과후학교</t>
    <phoneticPr fontId="1" type="noConversion"/>
  </si>
  <si>
    <t>2단계 입찰</t>
    <phoneticPr fontId="1" type="noConversion"/>
  </si>
  <si>
    <t>입찰공고문 만들기</t>
  </si>
  <si>
    <t>[근거] 
○ 지방계약법 시행령 제18조, 제35조
○ 판로지원법 시행령 제2조의2, 제2조의3
○ 방과후학교 길라잡이
[공고문]
1. 계약 기간 : 학년도 (3월 ~ 다음 연도 2월)
2. 계약 방법 : 총액 입찰, 지역 제한 입찰, 2단계 규격 · 가격 분리 동시 입찰
                   소기업·소상공인 제한 입찰(해당금액에 한하여) + 비영리법인 참가 가능
3. 지역 제한 [서울특별시로 제한] : 현장 및 납품지 등을 관할하는 시·도 안에 법인등기부상 본점
                                               (개인사업자인 경우에는 사업자 등록증 등의 사업장)을 둔 업체로 제한 
4. 소기업·소상공인 제한 :  소기업·소상공인(추정가격 1억원미만), 중소기업(추정가격 1억원이상~2억원미만)
                                    단, 2억원이상 시에는 제한할 수 없음 (붙임 파일 참조)
5. 낙찰자 결정 방법 
  - 제안서 평가 점수 ○○점이상인 업체를 적격업체로 선정 → 적격업체에 한하여 가격입찰서 개찰 → 최저가 입찰자
  - 적격업체 점수 기준은 평가위원회에서 결정
6. 공고기간 : 입찰서 제출 마감일의 전날부터 기산하여 아래와 같이 공고, 재공고·긴급공고는 10일전까지
                  (공휴일과 토요일 포함)
  - 추정가격이 1억원 미만인 경우 : 10일 (공고일과 제출 마감일 포함하면 12일)
  - 추정가격이 1억원이상 10억원 미만인 경우 : 20일 (공고일과 제출 마감일 포함하면 22일)
  - 추정가격이 10억원이상인 경우 : 40일 (공고일과 제출 마감일 포함하면 42일)
7. 기초금액 : 강사료 x 예상 학생수 x 12월</t>
  </si>
  <si>
    <t>방과후학교\[입찰공고] 방과후학교 위탁운영 용역(예시).hwp</t>
    <phoneticPr fontId="1" type="noConversion"/>
  </si>
  <si>
    <r>
      <t xml:space="preserve">방과후학교\2019 </t>
    </r>
    <r>
      <rPr>
        <sz val="11"/>
        <color theme="1"/>
        <rFont val="맑은 고딕"/>
        <family val="2"/>
        <charset val="129"/>
        <scheme val="minor"/>
      </rPr>
      <t>방과후학교</t>
    </r>
    <r>
      <rPr>
        <sz val="11"/>
        <color theme="1"/>
        <rFont val="맑은 고딕"/>
        <family val="2"/>
        <charset val="129"/>
        <scheme val="minor"/>
      </rPr>
      <t xml:space="preserve"> </t>
    </r>
    <r>
      <rPr>
        <sz val="11"/>
        <color theme="1"/>
        <rFont val="맑은 고딕"/>
        <family val="2"/>
        <charset val="129"/>
        <scheme val="minor"/>
      </rPr>
      <t>길라잡이.</t>
    </r>
    <r>
      <rPr>
        <sz val="11"/>
        <color theme="1"/>
        <rFont val="맑은 고딕"/>
        <family val="2"/>
        <charset val="129"/>
        <scheme val="minor"/>
      </rPr>
      <t>hwp</t>
    </r>
    <phoneticPr fontId="1" type="noConversion"/>
  </si>
  <si>
    <t>방과후학교\2019 방과후학교 업체위탁 계약실무.hwp</t>
    <phoneticPr fontId="1" type="noConversion"/>
  </si>
  <si>
    <t>방과후학교\2019 방과후학교 길라잡이 부록.hwp</t>
    <phoneticPr fontId="1" type="noConversion"/>
  </si>
  <si>
    <t>발주계획 등록 
및 구매규격 사전공개</t>
  </si>
  <si>
    <t>[근거]
○ 지방계약법 제9조의2, 시행령 제32조의2
○ 지방자치단체 입찰 및 계약 집행기준 제1장 (입찰 및 계약 집행기준)
▶ 물품·용역 구매규격 사전공개 : 추정가격 5천만원 이상
▶ 공개기간 : 공고 5일 이상 (긴급을 요하는 경우에는 3일 이상)
▶ 공개 지정정보처리장치 : 나라장터, 학교장터 등
▶ 공개 서류 : 용역 - 과업지시서, 제안요청서 등 공개
▶ 사전공개절차 생략
  1. 긴급한 수요로 구매하는 물품 또는 용역
  2. 구매를 비밀로 하여야 하는 물품 또는 용역
  3. 추정가격이 5천만 원 미만인 물품 또는 용역
  4. 해당 연도에 1회 이상 구매규격 사전공개를 실시한 물품 또는 용역
  5. 시행령 제25조에 따른 수의계약에 의하여 구매할 수 있는 물품 또는 용역
  6. 음식물(재료 또는 가공품인 경우를 포함한다) 또는 농‧축‧수산물</t>
  </si>
  <si>
    <t>[근거]○ 지방자치단체를 당사자로 하는 계약에 관한 법률 시행령 제6조의2 및 공유재산 및 물품관리법 시행령 제13조, 제26조, 제78조에 따른 정보처리장치의 지정에 관한 고시(행정안전부고시 제2018-55호, 2018.8.20)
 1. 국가종합전자조달시스템(www.g2b.go.kr)
 2. 교육기관 전자조달시스템(www.s2b.kr) - 추정가격 2천만원 이하 공사 및 용역</t>
  </si>
  <si>
    <t>방과후학교\[나라장터 공고 입력] 방과후학교 위탁운영 용역.hwp</t>
    <phoneticPr fontId="1" type="noConversion"/>
  </si>
  <si>
    <t>방과후학교\[방과후학교] 산출내역서(서식).hwp</t>
    <phoneticPr fontId="1" type="noConversion"/>
  </si>
  <si>
    <t>제안서 및
가격입찰서 제출</t>
  </si>
  <si>
    <t>▶ 제안서 : 학교 제출
▶ 가격입찰서 : 나라장터(G2B) 제출</t>
  </si>
  <si>
    <t>가격입찰서 제출 확인</t>
  </si>
  <si>
    <t>▶ 가격입찰서 제출자에 한하여 제안서 평가 가능
▶ 나라장터(G2B) : 용역 → 입찰공고 → 나의 공고 관리 → 해당 공고명 클릭 → 일반보고서 → 입찰조서 에서 확인</t>
  </si>
  <si>
    <t>제안서 평가</t>
  </si>
  <si>
    <t>▶ 제안 설명회 실시, 평가위원 보안각서와 서약서 서명
▶ 제안서 배점기준표에 의거 정량적 평가(객관적 자료에 근거-행정실), 정성적 평가(평가위원회) 실시</t>
  </si>
  <si>
    <t>방과후학교\[방과후학교] 제안서접수대장 평가위원회 제안서평가결과</t>
    <phoneticPr fontId="1" type="noConversion"/>
  </si>
  <si>
    <t>적격업체 통보</t>
  </si>
  <si>
    <t>▶ 사업부서에서 정량적평가+정성적평가 점수가 ○○점 이상인 업체만 행정실로 통보
▶ 총점, 평균 산정 시 최고점과 최저점 제외 후 산정
▶ 평균은 소수점 셋째자리에서 반올림하여 둘째자리까지 산정</t>
  </si>
  <si>
    <t xml:space="preserve">▶ 나라장터(G2B) : 용역 → 입찰공고 → 나의 공고 관리 → 해당 공고명 클릭 → 개찰 버튼
                          (입찰 공고시 저장한 인증서가 필요함)  </t>
  </si>
  <si>
    <t>투찰업체 사전판정</t>
  </si>
  <si>
    <t>▶ 평균점수 ○○점이상의 적격업체만 "정상" 
▶ 그 외 업체는 제안서 미제출, 제안서 평가 부적격 등의 해당 사유로 부적격 처리</t>
  </si>
  <si>
    <t>[근거] 지방계약법시행령 42조, 시행규칙 제46조
▶ 최저가 입찰자로 선정
▶ 2인 이상의 유효한 입찰로 성립한 규격 · 가격 분리 동시입찰일 경우 규격 적격자로 확정된 자가 1인일 때에도
    가격입찰서를 개봉하여 그 자를 낙찰자로 결정 
▶ 나라장터(G2B) : 용역 → 입찰공고 → 나의 공고 관리 → 해당 공고명 클릭 → 낙찰자선정 버튼</t>
  </si>
  <si>
    <t>방과후학교\[방과후학교] 산출내역서(서식)</t>
    <phoneticPr fontId="1" type="noConversion"/>
  </si>
  <si>
    <t>[근거] 
○ 지방자치단체 입찰 및 계약 집행기준 제11장 (입찰유의서)
○ 지방계약법 시행령 제92조제1항6호
▶ 낙찰 통지를 받은 날로부터 10일 이내에 계약 체결
▶ 낙찰자가 정당한 이유 없이 계약을 체결하지 아니한 경우 입찰보증금(입찰금액의 5/100 이상) 학교 세입조치
▶ 계약을 체결하지 아니한 자에 대하여 부정당업자 제제 및 수의계약 결격 대상 업체 등록 (붙임 파일 참조)
[근거] 지방계약법 제14조, 시행령 제49조, 시행규칙 제47조
▶ 지정정보처리장치를 이용하여 전자문서로 작성이 원칙
[근거] 지방계약법 제15조, 시행령 제51조~제54조
▶ 계약보증금액 : 용역은 계약금액의 10% 이상, 단 계약상대자와 합의 시 15% 가능
▶ 납부수단 : 현금 또는 보증서(증권) 
▶ 납부 면제 : 계약금액이 5천만원 이하인 계약 → 계약보증금지급확약서 징구
[근거] 지방계약법 제30조, 시행령 제90조, 시행규칙 제75조
▶ 지연배상금율 : 용역  1.3/1,000
[근거] 인지세법 제3조                                                                                                                                                                           ▶ 인지세 부과 : 계약금액 1천만원 초과~3천만원 이하(2만원), 3천만원 초과~5천만원 이하(4만원),
                                    5천만원 초과~1억원 이하(7만원), 1억원 초과~10억원 이하(15만원)
▶ 계약 서류</t>
  </si>
  <si>
    <t>방과후학교\방과후학교 업체위탁 계약 체크리스트</t>
    <phoneticPr fontId="1" type="noConversion"/>
  </si>
  <si>
    <t>착수 신고서</t>
    <phoneticPr fontId="1" type="noConversion"/>
  </si>
  <si>
    <t xml:space="preserve">[근거] 
○ 지방자치단체 입찰 및 계약 집행기준 제14장(용역계약 일반조건)
○ 방과후학교 길라잡이 (교육과정 운영부분)
▶ 착수신고서, 강사명단, 재직증명서, 산출내역서, 예정공정표 접수
▶ 강사 성범죄 및 아동학대범죄 조회 </t>
  </si>
  <si>
    <t>▶ 방과후교실 운영
▶ 계약 미이행 시 부정당업자 제재 및 수의계약 결격 대상 업체 등록 (붙임 파일 참조)</t>
  </si>
  <si>
    <t>[근거] 지방계약법 제17조 및 시행령 제64조, 제65조
▶ 용역 완료 통지날로부터 14일 이내에 검사 실시, 용역 검사조서 작성
▶ 계약금액 3천만원 미만의 계약 시 검사조서 생략 가능</t>
  </si>
  <si>
    <t>정산</t>
  </si>
  <si>
    <t>▶ 매월 인건비 지급확약서에서 제시한 추정금액 대비 인건비 지급비율 준수 확인
   - 인건비 지급 증빙서류 제출, 미제출시 일반관리비와 이윤 미지급
▶ 매월 또는 매분기 경비 정산내역 확인 - 경비 지급 증빙서류 제출</t>
  </si>
  <si>
    <t>대가지급(매월)</t>
  </si>
  <si>
    <r>
      <t xml:space="preserve">[근거]
○ 지방자치단체 입찰 및 계약 집행기준 제6장 (선금 · 대가 지급요령)
○ 국민연금법 제95조의2, 시행령 제70조의2
○ 국민건강보험법 제81조의3, 시행령 제47조의3
○ 국세징수법 제5조, 시행령 제4조, 제5조(수의계약시 제외)
○ 지방세기본법 제153조
○ 계약서류 간소화 방안 [교육재정과-18968호(2017.8.21.)]
[대금청구서류] - 청구를 받은 날로부터 5일(공휴일, 토요일 제외) 이내에 지급
1. </t>
    </r>
    <r>
      <rPr>
        <sz val="11"/>
        <color rgb="FFFF0000"/>
        <rFont val="맑은 고딕"/>
        <family val="3"/>
        <charset val="129"/>
        <scheme val="minor"/>
      </rPr>
      <t>완수금 청구서</t>
    </r>
    <r>
      <rPr>
        <sz val="11"/>
        <color theme="1"/>
        <rFont val="맑은 고딕"/>
        <family val="3"/>
        <charset val="129"/>
        <scheme val="minor"/>
      </rPr>
      <t xml:space="preserve"> 또는 통장사본
2. 세금계산서
3. 국세 및 지방세 납세 증명서 
 </t>
    </r>
    <r>
      <rPr>
        <sz val="11"/>
        <color rgb="FFFF0000"/>
        <rFont val="맑은 고딕"/>
        <family val="3"/>
        <charset val="129"/>
        <scheme val="minor"/>
      </rPr>
      <t xml:space="preserve"> - 나라장터(G2B)로 대금 청구시 업체에서 조회가 가능하게 해 줄 경우 학교에서 조회 가능</t>
    </r>
    <r>
      <rPr>
        <sz val="11"/>
        <color theme="1"/>
        <rFont val="맑은 고딕"/>
        <family val="3"/>
        <charset val="129"/>
        <scheme val="minor"/>
      </rPr>
      <t xml:space="preserve">
4. 국민연금, 건강보험 납부 증명서 (계약금액 5백만원 미만 생략 가능)
  - 나라장터(G2B)로 대금 청구시 업체에서 조회가 가능하게 해 줄 경우 학교에서 조회 가능</t>
    </r>
    <phoneticPr fontId="1" type="noConversion"/>
  </si>
  <si>
    <t>변경 계약</t>
  </si>
  <si>
    <t>[근거]
○ 지방자치단체 입찰 및 계약 집행기준 제14장 (용역계약 일반조건)
[근거]
○ 지방자치단체 입찰 및 계약 집행기준 제1장 (입찰 및 계약 집행 기준) 제6절 물가변동 조정률 산출 
▶ 계약 담당자는 용역의 총액대비 100분의 5 범위 안에서 증감 조절할 수 있다. 범위를 초과 할 경우 변경계약서 작성
    90일 이내 계약금액 조정요건 : 시행령 제73조 제1항에 의거 용역 계약 5% 이상
▶ 다음 연도 2월 마지막 정산 후 변경계약서 작성</t>
  </si>
  <si>
    <t>민간참여 컴퓨터교실</t>
    <phoneticPr fontId="1" type="noConversion"/>
  </si>
  <si>
    <t>[근거] 
○ 지방계약법 시행령 제18조, 제35조
○ 판로지원법 시행령 제2조의2, 제2조의3
○ 민간참여 컴퓨터교실 설치 · 운영 매뉴얼 [교육혁신과-11474호(2016.6.20.)]
[공고문]  붙임 파일 참조
1. 계약 기간 : 3년 이상 ~ 5년 이내
2. 계약 방법 : 단가 입찰, 지역 제한 입찰, 2단계 규격 · 가격 분리 동시 입찰,
                   소기업·소상공인 제한 입찰(해당금액에 한하여) + 비영리법인 참가 가능 (반드시 공고문에 명시)
3. 지역 제한 [서울특별시로 제한] : 현장 및 납품지 등을 관할하는 시·도 안에 법인등기부상 본점
                                               (개인사업자인 경우에는 사업자 등록증 등의 사업장)을 둔 업체로 제한
4. 소기업·소상공인 제한 :  소기업·소상공인(추정가격 1억원미만), 중소기업(추정가격 1억원이상~2억원미만)
   단, 2억원이상 시에는 제한할 수 없음  (붙임 파일 참조)
5. 낙찰자 결정 방법 
  : 제안서 평가 점수 80점이상인 업체를 적격업체로 선정 → 적격업체에 한하여 가격입찰서 개찰 → 최저가 입찰자
6. 공고 기간 : 입찰서 제출 마감일의 전날부터 기산하여 아래와 같이 공고, 재공고·긴급공고는 10일전까지
                    (공휴일과 토요일 포함)
 - 추정가격이 1억원 미만인 경우 : 10일 (공고일과 제출 마감일 포함하면 12일)
 - 추정가격이 1억원이상 10억원 미만인 경우 : 20일 (공고일과 제출 마감일 포함하면 22일)
 - 추정가격이 10억원이상인 경우 : 40일 (공고일과 제출 마감일 포함하면 42일)
7. 기초금액 : 강사료
8. 기본교재비 : 3,000원 이내, 기본반 수강학생에게 기본교재를 제공</t>
  </si>
  <si>
    <t>컴퓨터교실\민간참여_컴퓨터교실_ 민간참여컴퓨터교실_설치·운영_매뉴얼.pdf</t>
  </si>
  <si>
    <t>컴퓨터교실\민간참여_컴퓨터교실_ 공고문(입찰).hwp</t>
  </si>
  <si>
    <t>[근거]
○ 지방계약법 제9조의2, 시행령 제32조의2
○ 지방자치단체 입찰 및 계약 집행기준 제1장 (입찰 및 계약 집행기준)
▶ 물품·용역 구매규격 사전공개 : 추정가격 5천만원 이상
▶ 공개기간 : 공고 5일 이상 (긴급을 요하는 경우에는 3일 이상)
▶ 공개 지정정보처리장치 : 나라장터
▶ 공개 서류 : 용역 - 과업지시서, 제안요청서 등 공개
▶ 사전공개절차 생략
   1. 긴급한 수요로 구매하는 물품 또는 용역
   2. 구매를 비밀로 하여야 하는 물품 또는 용역
   3. 추정가격이 5천만 원 미만인 물품 또는 용역
   4. 해당 연도에 1회 이상 구매규격 사전공개를 실시한 물품 또는 용역
   5. 시행령 제25조에 따른 수의계약에 의하여 구매할 수 있는 물품 또는 용역
   6. 음식물(재료 또는 가공품인 경우를 포함한다) 또는 농‧축‧수산물</t>
  </si>
  <si>
    <t>[근거○ 지방자치단체를 당사자로 하는 계약에 관한 법률 시행령 제6조의2 및 공유재산 및 물품관리법 시행령 제13조, 제26조, 제78조에 따른 정보처리장치의 지정에 관한 고시(행정안전부고시 제2018-55호, 2018.8.20)
       - 국가종합전자조달시스템(www.g2b.go.kr)
[공고 입력방법]  붙임 파일 참조</t>
  </si>
  <si>
    <t>컴퓨터교실\민간참여_컴퓨터교실_공고입력흐름도.xlsx</t>
  </si>
  <si>
    <t>가격입찰서 제출 확인
 및 제안서 평가</t>
  </si>
  <si>
    <t>▶ 가격입찰서 제출자에 한하여 제안서 평가 가능
▶ 가격입찰서 제출 확인 방법
  - 나라장터(G2B) : 용역 → 입찰공고 → 나의 공고 관리 → 해당 공고명 클릭 → 일반보고서 → 입찰조서 
▶ 제안 설명회 실시, 평가위원 보안각서와 서약서 서명
▶ 제안서 배점기준표에 의거 정량적 평가(객관적 자료에 근거-행정실), 정성적 평가(평가위원회) 실시</t>
  </si>
  <si>
    <t>▶ 사업부서에서 정량적평가+정성적평가 평균 점수가 80점 이상인 업체만 행정실로 통보
▶ 총점, 평균 산정 시 최고점과 최저점 제외 후 산정
▶ 평균은 소수점 셋째자리에서 반올림하여 둘째자리까지 산정</t>
  </si>
  <si>
    <t xml:space="preserve">▶ 나라장터(G2B) : 용역 → 입찰공고 → 나의 공고 관리 → 해당 공고명 클릭 → 개찰 버튼
                          (입찰 공고시 저장한 인증서가 필요함) </t>
  </si>
  <si>
    <t>투찰업체 사전판정 
및 낙찰자 결정</t>
  </si>
  <si>
    <t>▶ 투찰업체 사전판정
  1. 평균점수가 80점이상인 적격업체만 "정상" 
  2. 그 외 업체는 제안서 미제출, 제안서 평가 부적격 등의 해당 사유로 부적격 처리
[근거] 지방계약법시행령 42조, 시행규칙 제46조
▶ 낙찰자 결정
  1. 최저가 입찰자로 선정
  2. 2인 이상의 유효한 입찰로 성립한 규격 · 가격 분리 동시입찰일 경우 규격 적격자로 확정된 자가 1인일때에도
     가격입찰서를 개봉하여 그 자를 낙찰자로 결정 
  3. 나라장터(G2B) : 용역 → 입찰공고 → 나의 공고 관리 → 해당 공고명 클릭 → 낙찰자선정 버튼</t>
  </si>
  <si>
    <t>[근거] 
○ 지방자치단체 입찰 및 계약 집행기준 제11장 (입찰유의서)
○ 지방계약법 시행령 제92조제1항6호
▶ 낙찰 통지를 받은 날로부터 10일 이내에 계약 체결
▶ 낙찰자가 정당한 이유 없이 계약을 체결하지 아니한 경우 입찰보증금(입찰금액의 5/100 이상) 학교 세입조치
▶ 계약을 체결하지 아니한 자에 대하여 부정당업자 제제 및 수의계약 결격 대상 업체 등록 (붙임 파일 참조)
[근거] 지방계약법 제14조, 시행령 제49조, 시행규칙 제47조
▶ 지정정보처리장치를 이용하여 전자문서로 작성이 원칙
[근거]
○ 지방계약법 제15조, 시행령 제51조~제54조
○ 민간참여컴퓨터교실 설치 · 운영 매뉴얼 [교육혁신과-11474호(2016.6.20.)]
▶ 계약보증금액 : 용역은 계약금액의 10% 이상, 단 계약상대자와 합의 시 15% 가능
                         단가계약 시에는 최대예정량에 단가를 곱한 금액을 계약금액으로 함
▶ 납부수단 : 현금 또는 보증서(증권) 
▶ 민간참여컴퓨터교실 설치기간(기부채납)과 용역기간 전체에 대하여 구분하여 적용
[근거] 지방계약법 제30조, 시행령 제90조, 시행규칙 제75조
▶ 지연배상금율 : 용역  1.3/1,000
[근거] 인지세법 제3조                                                                                                                                                                           ▶ 인지세 부과 : 계약금액 1천만원 초과~3천만원 이하(2만원), 3천만원 초과~5천만원 이하(4만원),
                                    5천만원 초과~1억원 이하(7만원), 1억원 초과~10억원 이하(15만원)
▶ 단가계약일 경우에도 G2B 계약서는 총액계약금액으로 계약체결 됨
▶ 계약서 및 계약 서류 (붙임 파일 참조)</t>
  </si>
  <si>
    <r>
      <t>컴퓨터교실\[민참컴퓨터] 계약체결시 확인 사항</t>
    </r>
    <r>
      <rPr>
        <sz val="11"/>
        <color theme="1"/>
        <rFont val="맑은 고딕"/>
        <family val="2"/>
        <charset val="129"/>
        <scheme val="minor"/>
      </rPr>
      <t>.hwp</t>
    </r>
    <phoneticPr fontId="1" type="noConversion"/>
  </si>
  <si>
    <r>
      <t>컴퓨터교실\[민참컴퓨터] 수강료 산출 소요 명세서(서식)</t>
    </r>
    <r>
      <rPr>
        <sz val="11"/>
        <color theme="1"/>
        <rFont val="맑은 고딕"/>
        <family val="2"/>
        <charset val="129"/>
        <scheme val="minor"/>
      </rPr>
      <t>.hwp</t>
    </r>
    <phoneticPr fontId="1" type="noConversion"/>
  </si>
  <si>
    <t>컴퓨터교실\민참참여 컴퓨터교실_계약서(예시).hwp</t>
    <phoneticPr fontId="1" type="noConversion"/>
  </si>
  <si>
    <t>컴퓨터교실\민간참여_컴퓨터교실_계약서류(입찰).hwp</t>
  </si>
  <si>
    <t>학교운영위원회 보고
및 물품 납품, 공사완료</t>
  </si>
  <si>
    <t>▶ 민간참여 컴퓨터교실 운영업체 선정 결과 학교운영위원회 보고
▶ 제안서 기탁 물품 납품, 인테리어 등 공사 실시, 소프트웨어 납품
▶ 계약서에 교육과정 운영에 차질이 없도록 기한 설정</t>
  </si>
  <si>
    <t>컴퓨터교실\[민참컴퓨터] 검수 및 기부채납.hwp</t>
    <phoneticPr fontId="1" type="noConversion"/>
  </si>
  <si>
    <t>학교발전기금 
기탁서 제출</t>
  </si>
  <si>
    <t>[근거]
○ 초 ·중등교육법 시행령 제64조
○ 서울특별시 학교발전기금의 조성 ·운용 및 회계관리요령 [예산담당관-8768호(2015.9.25.)]
▶ 기탁 물품 설치 및 공사 완료 후 5일 이내에 학교발전기금 기탁서 제출 (계약서 도장과 일치 확인)
▶ 구체적인 기탁내역 금액 표기, 금액에 대한 증빙자료 첨부(공사비 지출, 물품 구입서류 등)
▶ 사업 시행 전 선기증 원칙</t>
  </si>
  <si>
    <r>
      <t>컴퓨터교실\서울특별시 학교발전기금의 조성운용 및 회계관리요령</t>
    </r>
    <r>
      <rPr>
        <sz val="11"/>
        <color theme="1"/>
        <rFont val="맑은 고딕"/>
        <family val="2"/>
        <charset val="129"/>
        <scheme val="minor"/>
      </rPr>
      <t>.hwp</t>
    </r>
    <phoneticPr fontId="1" type="noConversion"/>
  </si>
  <si>
    <t>초ㆍ중등교육법시행령</t>
  </si>
  <si>
    <t>http://www.law.go.kr/법령/초ㆍ중등교육법시행령</t>
  </si>
  <si>
    <t>기탁 시설·기자재 검수</t>
  </si>
  <si>
    <t>▶ 검수단 구성 : 행정실장, 민간참여컴퓨터교실 담당부장, 외부위원 (총3명)
▶ 확인사항 : 계약서와 기탁서 일치 여부, 기탁시설(물품) 이상 유무 및 기탁서와 일치 여부, 소프트웨어인증서 확인
▶ 기탁서 제출 후 3일 이내 검수 실시
▶ 물품·시설 검수조서 작성
▶ 검수완료 후 재산 또는 물품대장 등재 (검수완료일로 등재)</t>
  </si>
  <si>
    <t>학교운영위원회 
및 교육청 보고</t>
  </si>
  <si>
    <t>▶ 학교발전기금 기부채납 결과 학교운영위원회 보고
▶ 검수 및 기능처리 완료 후 5일 이내 교육지원청 행정지원과 계약 상황 보고</t>
  </si>
  <si>
    <t>착수 신고서 제출 
및 계약 이행</t>
    <phoneticPr fontId="1" type="noConversion"/>
  </si>
  <si>
    <t>[근거] 
○ 지방자치단체 입찰 및 계약 집행기준 제14장(용역계약 일반조건)
○ 방과후학교 길라잡이 (교육과정 운영부분)
▶ 착수신고서, 강사명단, 재직증명서, 산출내역서, 예정공정표 접수
▶ 강사 성범죄 및 아동학대범죄 조회 
▶ 계약 미이행 시 부정당업자 제재 및 수의계약 결격 대상 업체 등록 (붙임 파일 참조)</t>
  </si>
  <si>
    <t>방과후학교\2019 방과후학교 길라잡이.hwp</t>
    <phoneticPr fontId="1" type="noConversion"/>
  </si>
  <si>
    <t>검사 / 검수
및 정산</t>
  </si>
  <si>
    <t>[근거] 지방계약법 제17조 및 시행령 제64조, 제65조
▶ 검사 / 검수
  1. 용역 완료 통지날로부터 14일 이내에 검사 실시, 용역 검사조서 작성
  2. 계약금액 3천만원 미만의 계약 시 검사조서 생략 가능
▶ 정산
  1. 매월 인건비 지급확약서에서 제시한 추정금액 대비 인건비 지급비율 준수 확인
    - 인건비 지급 증빙서류 제출, 미 제출시 일반관리비와 이윤 미지급
  2. 매월 또는 매분기 경비 정산내역 확인 - 경비 지급 증빙서류 제출</t>
  </si>
  <si>
    <t>대가 지급(매월)</t>
  </si>
  <si>
    <r>
      <t xml:space="preserve">[근거]
○ 지방자치단체 입찰 및 계약 집행기준 제6장 (선금 · 대가 지급요령)
○ 국민연금법 제95조의2, 시행령 제70조의2
○ 국민건강보험법 제81조의3, 시행령 제47조의3
○ 국세징수법 제5조, 시행령 제4조, 제5조(수의계약시 제외)
○ 지방세기본법 제153조
○ 계약서류 간소화 방안 [교육재정과-18968호(2017.8.21.)]
[대금청구서류] - 청구를 받은 날로부터 5일(공휴일, 토요일 제외) 이내에 지급
1. </t>
    </r>
    <r>
      <rPr>
        <sz val="11"/>
        <color rgb="FFFF0000"/>
        <rFont val="맑은 고딕"/>
        <family val="3"/>
        <charset val="129"/>
        <scheme val="minor"/>
      </rPr>
      <t>완수금 청구서</t>
    </r>
    <r>
      <rPr>
        <sz val="11"/>
        <color theme="1"/>
        <rFont val="맑은 고딕"/>
        <family val="3"/>
        <charset val="129"/>
        <scheme val="minor"/>
      </rPr>
      <t xml:space="preserve"> 또는 통장사본
2. 세금계산서
3. 국세 및 지방세 납세 증명서 
  - </t>
    </r>
    <r>
      <rPr>
        <sz val="11"/>
        <color rgb="FFFF0000"/>
        <rFont val="맑은 고딕"/>
        <family val="3"/>
        <charset val="129"/>
        <scheme val="minor"/>
      </rPr>
      <t xml:space="preserve">나라장터(G2B)로 대금 청구시 업체에서 조회가 가능하게 해 줄 경우 학교에서 조회 가능
</t>
    </r>
    <r>
      <rPr>
        <sz val="11"/>
        <color theme="1"/>
        <rFont val="맑은 고딕"/>
        <family val="3"/>
        <charset val="129"/>
        <scheme val="minor"/>
      </rPr>
      <t xml:space="preserve">
4. 국민연금, 건강보험 납부 증명서 (계약금액 5백만원 미만 생략 가능)
  - 나라장터(G2B)로 대금 청구시 업체에서 조회가 가능하게 해 줄 경우 학교에서 조회 가능</t>
    </r>
  </si>
  <si>
    <t>유인경비</t>
    <phoneticPr fontId="1" type="noConversion"/>
  </si>
  <si>
    <r>
      <t xml:space="preserve"> [근거] 
○ 중소기업기본법 제2조                                                                                                                                                                       ○ 중소기업협동조합법 제3조                                                                                                                                                                  
▶ 공공구매 종합정보(www.smpp.go.kr)에서 확인 : 유효기간 확인                                                                                                                                                                                                                                                                                                                                                                                                                                                                                                                          
</t>
    </r>
    <r>
      <rPr>
        <sz val="11"/>
        <color rgb="FF003399"/>
        <rFont val="맑은 고딕"/>
        <family val="3"/>
        <charset val="129"/>
        <scheme val="minor"/>
      </rPr>
      <t xml:space="preserve">○ 용역근로자 직접고용 전환 시행계획(노사협력담당관-4599, 2018. 7. 20.)
 ▶ 근로자가 희망하는 경우 제3섹터(사회적기업, 사회적협동조합 등) 방식으로 용역 계약 지속 가능(추정가격 5천만원 이하)     
○ 각급학교 및 교육행정기관 계약업무 처리지침(교육재정과-29705, 2018. 12. 28.) 
 ▶  추정가격 5천만 원 이하이고 근로자가 희망하는 경우 사회적경제기업(취약계층 고용비율 30% 충족 조건)과 1인 견적으로 수의계약 가능(추정가격 5천만 원 초과인 경우 용역 계약 불가) 
</t>
    </r>
    <r>
      <rPr>
        <sz val="11"/>
        <color theme="1"/>
        <rFont val="맑은 고딕"/>
        <family val="3"/>
        <charset val="129"/>
        <scheme val="minor"/>
      </rPr>
      <t xml:space="preserve">
[근거] 판로지원법 제9조 및 동법시행령 제10조       
▶ 직접생산 확인(계약금액 1천만원이상) - 세부품명 : 시설물경비서비스
  </t>
    </r>
    <r>
      <rPr>
        <sz val="11"/>
        <color rgb="FF003399"/>
        <rFont val="맑은 고딕"/>
        <family val="3"/>
        <charset val="129"/>
        <scheme val="minor"/>
      </rPr>
      <t xml:space="preserve"> ※ 중소벤처기업부(https://www.mss.go.kr/) 고시에서 중기간경쟁제품 확인</t>
    </r>
    <r>
      <rPr>
        <sz val="11"/>
        <color theme="1"/>
        <rFont val="맑은 고딕"/>
        <family val="3"/>
        <charset val="129"/>
        <scheme val="minor"/>
      </rPr>
      <t xml:space="preserve">
▶ 팩스, 학교장터(S2B), 나라장터(G2B) 등을 통하여 견적서 제출                                                                                                                                      </t>
    </r>
  </si>
  <si>
    <r>
      <t>유인경비\유인경비</t>
    </r>
    <r>
      <rPr>
        <sz val="11"/>
        <color theme="1"/>
        <rFont val="맑은 고딕"/>
        <family val="2"/>
        <charset val="129"/>
        <scheme val="minor"/>
      </rPr>
      <t>-</t>
    </r>
    <r>
      <rPr>
        <sz val="11"/>
        <color theme="1"/>
        <rFont val="맑은 고딕"/>
        <family val="2"/>
        <charset val="129"/>
        <scheme val="minor"/>
      </rPr>
      <t>과업내용서</t>
    </r>
    <r>
      <rPr>
        <sz val="11"/>
        <color theme="1"/>
        <rFont val="맑은 고딕"/>
        <family val="2"/>
        <charset val="129"/>
        <scheme val="minor"/>
      </rPr>
      <t>.hwp</t>
    </r>
    <phoneticPr fontId="1" type="noConversion"/>
  </si>
  <si>
    <t>유인경비\유인경비-원가계산서.xlsx</t>
    <phoneticPr fontId="1" type="noConversion"/>
  </si>
  <si>
    <t xml:space="preserve">[근거]                                                                                                                                                                                              ○ 지방계약법 제31조                                                                                                                                                                    ○ 지방계약법 시행령 제92조                                                                                                                                                                 ○ 계약집행기준 제5장(수의계약 운영 요령)
[확인사항]                                                                                                                                                                                               ▶ 부도 · 파산 · 해산 · 영업정지 등 확인        
▶ 부정당업자 확인 [나라장터(G2B)에서 조회 가능 : 물품  → 부정당업자  → 부정당업자조회]  
▶ 수의계약 결격업체 확인 [에듀파인에서 조회 가능 : 계약관리 → 수의계약결격업체 관리]                                                                                                                                                                                  </t>
  </si>
  <si>
    <r>
      <t>[근거]
○ 지방자치단체 입찰 및 계약 집행기준 제5장(수의계약 운영요령)
[근거] 지방계약법 제14조, 시행령 제49조, 시행규칙 제47조
▶ 지정정보처리장치를 이용하여 전자문서로 작성이 원칙
[근거] 지방계약법 제15조, 시행령 제51조~제54조
▶ 계약보증금액 : 물품, 용역은 계약금액의 10% 이상, 단 계약상대자와 합의 시 15% 가능
▶ 납부수단 : 현금 또는 보증서(증권)
▶ 납부면제 : 계약금액이 5천만원 이하인 계약 → 계약보증금지급확약서 징구
[근거] 지방계약법 제30조, 시행령 제90조, 시행규칙 제75조
▶ 지연배상금율 : 용역 1.3/1,000
[근거] 인지세법 제3조,</t>
    </r>
    <r>
      <rPr>
        <sz val="11"/>
        <color rgb="FF003399"/>
        <rFont val="맑은 고딕"/>
        <family val="3"/>
        <charset val="129"/>
        <scheme val="minor"/>
      </rPr>
      <t xml:space="preserve"> 시행령 제2조의3 4호    </t>
    </r>
    <r>
      <rPr>
        <sz val="11"/>
        <color theme="1"/>
        <rFont val="맑은 고딕"/>
        <family val="3"/>
        <charset val="129"/>
        <scheme val="minor"/>
      </rPr>
      <t xml:space="preserve">                                                                                                                                                                       ▶ 인지세 부과 : 계약금액 1천만원 초과~3천만원 이하(2만원), 3천만원 초과~5천만원 이하(4만원),
                                    5천만원 초과~1억원 이하(7만원), 1억원 초과~10억원 이하(15만원)
▶ </t>
    </r>
    <r>
      <rPr>
        <sz val="11"/>
        <color rgb="FF003399"/>
        <rFont val="맑은 고딕"/>
        <family val="3"/>
        <charset val="129"/>
        <scheme val="minor"/>
      </rPr>
      <t>도급문서만 해당(용역, 공사 물품 제조)
    ※ 물품 구매 미해당</t>
    </r>
    <r>
      <rPr>
        <sz val="11"/>
        <color theme="1"/>
        <rFont val="맑은 고딕"/>
        <family val="3"/>
        <charset val="129"/>
        <scheme val="minor"/>
      </rPr>
      <t xml:space="preserve">
</t>
    </r>
    <r>
      <rPr>
        <sz val="11"/>
        <color rgb="FF003399"/>
        <rFont val="맑은 고딕"/>
        <family val="3"/>
        <charset val="129"/>
        <scheme val="minor"/>
      </rPr>
      <t xml:space="preserve">[근거] </t>
    </r>
    <r>
      <rPr>
        <sz val="11"/>
        <color rgb="FF003399"/>
        <rFont val="MS Gothic"/>
        <family val="3"/>
        <charset val="128"/>
      </rPr>
      <t>｢</t>
    </r>
    <r>
      <rPr>
        <sz val="11"/>
        <color rgb="FF003399"/>
        <rFont val="맑은 고딕"/>
        <family val="3"/>
        <charset val="129"/>
        <scheme val="minor"/>
      </rPr>
      <t>지방자치단체 입찰 및 계약 집행기준(행정안전부 예규)</t>
    </r>
    <r>
      <rPr>
        <sz val="11"/>
        <color rgb="FF003399"/>
        <rFont val="MS Gothic"/>
        <family val="3"/>
        <charset val="128"/>
      </rPr>
      <t>｣</t>
    </r>
    <r>
      <rPr>
        <sz val="11"/>
        <color rgb="FF003399"/>
        <rFont val="맑은 고딕"/>
        <family val="3"/>
        <charset val="129"/>
        <scheme val="minor"/>
      </rPr>
      <t xml:space="preserve"> 제14장(용역계약 일반조건) 제8절 11. (단순노무용역계약에서 노무비의 구분관리 및 지급확인)
▶ 계약내용에 포함
▶ 용역 착수 시까지 노무비 구분관리 및 지급확인제 합의서 작성
▶ 용역 착수 시까지 계약상대자 명의 노무비 전용통장 개설
▶ 발주기관, 계약상대자는 노무비를 노무비 이외의 대가와 구분하여 관리하고 근로자 개인계좌로 입금 (노무비 전용통장 개설)
▶ 구분관리제 적용 제외사항 (발주기관의 승인을 받아야 함, 지급확인제는 적용)
  - 근로자가 계좌를 개설할 수 없거나 다른 방식으로 지급을 원하는 경우
  - 근로자에게 노무비를 미리 지급하는 경우
  - 그 밖의 사유로 동 제도를 적용할 수 없다고 인정되는 경우
</t>
    </r>
    <r>
      <rPr>
        <sz val="11"/>
        <color theme="1"/>
        <rFont val="맑은 고딕"/>
        <family val="3"/>
        <charset val="129"/>
        <scheme val="minor"/>
      </rPr>
      <t xml:space="preserve">
▶ 계약서류 - 붙임 파일 참조</t>
    </r>
  </si>
  <si>
    <t>유인경비\유인경비-계약서류.hwp</t>
    <phoneticPr fontId="1" type="noConversion"/>
  </si>
  <si>
    <t>유인경비\유인경비-2017년 학교경비용역 제도 개선사항 이행 알림.pdf</t>
    <phoneticPr fontId="1" type="noConversion"/>
  </si>
  <si>
    <t>[근거] 근로기준법 제63조제3호 시행규칙 제10조제4항
▶ 감시단속적 근로종사자에 대한 적용 제외 승인
▶ 계약 미이행 시 부정당업자 제재 및 수의계약 결격 대상 업체 등록 (붙임 파일 참조)</t>
  </si>
  <si>
    <t>근로기준법</t>
  </si>
  <si>
    <t>http://www.law.go.kr/법령/근로기준법</t>
  </si>
  <si>
    <t>근로기준법시행규칙</t>
  </si>
  <si>
    <t>http://www.law.go.kr/법령/근로기준법시행규칙</t>
  </si>
  <si>
    <t>대가지급 (매월)</t>
  </si>
  <si>
    <r>
      <t xml:space="preserve">[근거]
○ 지방자치단체 입찰 및 계약 집행기준 제6장 (선금 · 대가 지급요령)
○ 국민연금법 제95조의2, 시행령 제70조의2
○ 국민건강보험법 제81조의3, 시행령 제47조의3
○ 국세징수법 제5조, 시행령 제4조, 제5조(수의계약시 제외)
○ 지방세기본법 제153조
○ 계약서류 간소화 방안 [교육재정과-18968호(2017.8.21.)]
[대금청구서류] - 청구를 받은 날로부터 5일(공휴일, 토요일 제외) 이내에 지급
1. 대금 청구서 또는 통장사본
2. 세금계산서
3. 국세 및 지방세 납세 증명서 
  - 나라장터(G2B)에서 조회 가능 : 용역 → 전자지불 → 민원24 → 국세, 지방세납부 조회(메뉴 폐지)
  </t>
    </r>
    <r>
      <rPr>
        <sz val="11"/>
        <color rgb="FF003399"/>
        <rFont val="맑은 고딕"/>
        <family val="3"/>
        <charset val="129"/>
        <scheme val="minor"/>
      </rPr>
      <t>- 수의계약 시 제외 가능</t>
    </r>
    <r>
      <rPr>
        <sz val="11"/>
        <color theme="1"/>
        <rFont val="맑은 고딕"/>
        <family val="3"/>
        <charset val="129"/>
        <scheme val="minor"/>
      </rPr>
      <t xml:space="preserve">
4. 국민연금, 건강보험 납부 증명서 (계약금액 5백만원 미만 생략 가능)
  - 나라장터(G2B)로 대금 청구시 업체에서 조회가 가능하게 해 줄 경우 학교에서 조회 가능
</t>
    </r>
    <r>
      <rPr>
        <sz val="11"/>
        <color rgb="FF003399"/>
        <rFont val="맑은 고딕"/>
        <family val="3"/>
        <charset val="129"/>
        <scheme val="minor"/>
      </rPr>
      <t xml:space="preserve">[근거] </t>
    </r>
    <r>
      <rPr>
        <sz val="11"/>
        <color rgb="FF003399"/>
        <rFont val="MS Gothic"/>
        <family val="3"/>
        <charset val="128"/>
      </rPr>
      <t>｢</t>
    </r>
    <r>
      <rPr>
        <sz val="11"/>
        <color rgb="FF003399"/>
        <rFont val="맑은 고딕"/>
        <family val="3"/>
        <charset val="129"/>
        <scheme val="minor"/>
      </rPr>
      <t>지방자치단체 입찰 및 계약 집행기준(행정안전부 예규)</t>
    </r>
    <r>
      <rPr>
        <sz val="11"/>
        <color rgb="FF003399"/>
        <rFont val="MS Gothic"/>
        <family val="3"/>
        <charset val="128"/>
      </rPr>
      <t>｣</t>
    </r>
    <r>
      <rPr>
        <sz val="11"/>
        <color rgb="FF003399"/>
        <rFont val="맑은 고딕"/>
        <family val="3"/>
        <charset val="129"/>
        <scheme val="minor"/>
      </rPr>
      <t xml:space="preserve"> 제14장(용역계약 일반조건) 제8절 11. (단순노무용역계약에서 노무비의 구분관리 및 지급확인)
▶ 발주기관은 매월 노무비를 계약상대자의 노무비 전용계좌로 입금하고, 계약상대자는 지급 후 발주기관에 지급내역 제출
(계약상대자) 매월 모든 근로자(직접노무비 대상)의 노무비 청구내용 제출
  - 발주기관과 협의하여 정한 노무비 지급기일까지 제출
  - 청구내용 : 근로자 개인별 성명, 임금, 연락처 등 ★ 개인정보보호법상 동의
  - 전월 노무비 지급내역(노무비 전용계좌 이체내역 등 증빙서류) 제출
(계약담당자 또는 사업담당자)
  - 작업 명부 등을 통해 청구내용 확인
  - 전월 청구내역과 지급내역을 비교하여 지급 내역 확인
   ★ 임금 미지급이 확인된 경우 지방 고용노동(지)청에 통보
(계약부서) 계약상대자의 노무비 청구에 따라 청구일로부터 5일 이내에 계약상대자의 노무비 전용계좌로 입금
(계약상대자) 노무비를 지급받은 날부터 5일(공휴일</t>
    </r>
    <r>
      <rPr>
        <sz val="11"/>
        <color rgb="FF003399"/>
        <rFont val="MS Gothic"/>
        <family val="3"/>
        <charset val="1"/>
      </rPr>
      <t>․</t>
    </r>
    <r>
      <rPr>
        <sz val="11"/>
        <color rgb="FF003399"/>
        <rFont val="맑은 고딕"/>
        <family val="3"/>
        <charset val="129"/>
        <scheme val="minor"/>
      </rPr>
      <t>토요일 제외) 이내에 개인별 계좌로 노무비 지급</t>
    </r>
  </si>
  <si>
    <t>[근거] 지방자치단체 입찰 및 계약 집행기준 제14장 (용역계약 일반조건)
▶ 과업내용 변경, 물가변동으로 인한 계약금액 조정, 그 밖의 계약내용 변경으로 인한 변경계약서 작성
▶ 다음 연도 2월 마지막 정산 후 정산 금액에 따른 변경계약서 작성                                                                                                                                ▶ 국민연금, 건강보험, 노인장기요양보험료(사후 정산), 고용보험, 산재보험은 납부여부 확인</t>
  </si>
  <si>
    <t>소규모 테마형교육여행</t>
    <phoneticPr fontId="1" type="noConversion"/>
  </si>
  <si>
    <t>1인 견적</t>
  </si>
  <si>
    <t>[근거] 
○ 지방계약법 제9조제3항                                                                                                                                                                      ○ 지방계약법 시행령 제25조제1항제5호
○ 2019학년도 수련활동．소규모테마형교육여행 운영 안내 매뉴얼
○ 관광진흥법 및 같은 법 시행령, 같은 법 시행규칙
▶ 팩스, 학교장터(S2B), 나라장터(G2B) 등을 통하여 견적서 제출</t>
  </si>
  <si>
    <t>수련활동\2019학년도 수련활동 소규모테마형교육여행 운영 안내(매뉴얼).pdf</t>
  </si>
  <si>
    <t>관광진흥법</t>
  </si>
  <si>
    <t>http://www.law.go.kr/법령/관광진흥법</t>
  </si>
  <si>
    <t>관광진흥법시행령</t>
  </si>
  <si>
    <t>http://www.law.go.kr/법령/관광진흥법시행령</t>
  </si>
  <si>
    <t>관광진흥법시행규칙</t>
  </si>
  <si>
    <t>http://www.law.go.kr/법령/관광진흥법시행규칙</t>
  </si>
  <si>
    <t xml:space="preserve">[근거]                                                                                                                                                                                              ○ 지방계약법 제30조의 2                                                                                                                                                                     ○ 지방계약법 시행령 제92조                                                                                                                                                                 ○ 지방자치단체 입찰 및 계약 집행기준 제5장(수의계약 운영요령)
[확인사항]                                                                                                                                                                                               ○ 부도 · 파산 · 해산 · 영업정지 등 확인        
○ 부정당업자 확인 [나라장터(G2B) : 용역  → 부정당업자  → 부정당업자조회]  
○ 수의계약 결격업체 확인 [에듀파인 : 계약관리 → 계약진행 → 수의계약결격업체관리] </t>
  </si>
  <si>
    <t>[근거] 지방계약법 제14조, 시행령 제49조, 시행규칙 제47조
○ 지정정보처리장치를 이용하여 전자문서로 작성이 원칙
[근거] 지방계약법 제15조, 시행령 제51조~제54조
▶ 계약보증금액 : 용역은 계약금액의 10% 이상, 단 계약상대자와 합의 시 15% 가능
▶ 납부수단 : 현금 또는 보증서(증권) 
▶ 납부면제 : 계약금액이 5천만원 이하인 계약 → 계약보증금지급확약서 징구
[근거] 지방계약법 제30조, 시행령 제90조, 시행규칙 제75조
▶ 지연배상금율 : 용역 1.3/1,000
[근거] 인지세법 제3조                                                                                                                                                                           ▶ 인지세 부과 : 계약금액 1천만원 초과~3천만원 이하(2만원), 3천만원 초과~5천만원 이하(4만원),
                                    5천만원 초과~1억원 이하(7만원), 1억원 초과~10억원 이하(15만원)
▶ 계약 서류 - 붙임 파일 참조</t>
  </si>
  <si>
    <t>테마형교육여행\교육여행_수련활동_서식모음.hwp</t>
    <phoneticPr fontId="1" type="noConversion"/>
  </si>
  <si>
    <t>▶ 소규모테마형교육여행 실시
▶ 계약 미이행 시 부정당업자 제재 및 수의계약 결격 대상 업체 등록 (붙임 파일 참조)</t>
  </si>
  <si>
    <t>수련활동\교육여행_정산요령.hwp</t>
    <phoneticPr fontId="1" type="noConversion"/>
  </si>
  <si>
    <t>[근거]
○ 지방자치단체 입찰 및 계약 집행기준 제6장 (선금 · 대가 지급요령)
○ 국민연금법 제95조의2, 시행령 제70조의2
○ 국민건강보험법 제81조의3, 시행령 제47조의3
○ 국세징수법 제5조, 시행령 제4조, 제5조(수의계약시 제외)
○ 지방세기본법 제153조
○ 계약서류 간소화 방안 [교육재정과-18968호(2017.8.21.)]
[대금청구서류]  - 청구를 받은 날로부터 5일(공휴일, 토요일 제외) 이내에 지급
1. 대금 청구서 또는 통장사본 
2. 세금계산서
3. 국세 및 지방세 납세 증명서 
  - 나라장터(G2B)에서 조회 가능 : 용역 → 전자지불 → 민원24 → 국세, 지방세납부 조회
  - 수의계약시 생략 가능
4. 국민연금, 건강보험 납부 증명서 (계약금액 5백만원 미만 생략 가능)
  - 나라장터(G2B)로 대금 청구시 업체에서 조회가 가능하게 해 줄 경우 학교에서 조회 가능</t>
  </si>
  <si>
    <t>[근거]
○ 지방자치단체 입찰 및 계약 집행기준 제14장 (용역계약 일반조건)
[근거]
○ 지방자치단체 입찰 및 계약 집행기준 제1장 (입찰 및 계약 집행 기준) 제6절 물가변동 조정률 산출 
▶ 계약 담당자는 용역의 총액대비 100분의 5 범위 안에서 증감 조절할 수 있다. 범위를 초과 할 경우 변경계약서 작성
    90일 이내 계약금액 조정요건 : 시행령 제73조 제1항에 의거 용역 계약 5%이상
▶ 정산 후 변경계약서 작성</t>
  </si>
  <si>
    <t>2단계 입찰</t>
  </si>
  <si>
    <r>
      <t xml:space="preserve">[근거] 
○ 지방계약법 제9조, 시행령 제18조 
○ 판로지원법 시행령 제2조의2
○ 수련활동 · 소규모테마형교육여행 운영 매뉴얼 
○ 관광진흥법 및 같은 법 시행령, 같은 법 시행규칙
[공고문] [붙임 파일 참조]
1. 계약 기간 : 학교별
2. 계약 방법 : 총액 입찰, 지역 제한 입찰, 2단계 규격 가격 분리 동시입찰
          </t>
    </r>
    <r>
      <rPr>
        <sz val="11"/>
        <color theme="3" tint="0.39997558519241921"/>
        <rFont val="맑은 고딕"/>
        <family val="3"/>
        <charset val="129"/>
        <scheme val="minor"/>
      </rPr>
      <t xml:space="preserve">       소기업·소상공인 제한 입찰(추정가격 1억원미만)
</t>
    </r>
    <r>
      <rPr>
        <sz val="11"/>
        <color theme="1"/>
        <rFont val="맑은 고딕"/>
        <family val="3"/>
        <charset val="129"/>
        <scheme val="minor"/>
      </rPr>
      <t xml:space="preserve">
3. 면허 종류 : 일반여행업 또는 국내여행업, 국외여행업 
4. 지역 제한 : 현장 및 납품지 등을 관할하는 시·도 안에 법인등기부상 본점
                 (개인사업자인 경우에는 사업자 등록증 등의 사업장)을 둔 업체로 제한 
5. 소기업·소상공인 제한 :  소기업·소상공인(추정가격 1억원미만), 중소기업(추정가격 1억원이상~2.1억원미만)
   단, 2.1억원이상 시에는 제한할 수 없음  (붙임 파일 참조)
6. 낙찰자 결정 방법 : 제안서 평가 결과 80점이상 최저가로 낙찰자 결정
7. 공고 기간 : 입찰서 제출 마감일의 전날부터 기산하여 아래와 같이 공고, 재공고·긴급공고는 10일전까지
                    (공휴일과 토요일 포함)
 - 추정가격이 1억원 미만인 경우 : 10일 (공고일과 제출 마감일 포함하면 12일)
 - 추정가격이 1억원이상 10억원 미만인 경우 : 20일 (공고일과 제출 마감일 포함하면 22일)
 - 추정가격이 10억원이상인 경우 : 40일 (공고일과 제출 마감일 포함하면 42일)</t>
    </r>
  </si>
  <si>
    <t>테마형교육여행\2019학년도 수련활동 소규모테마형교육여행 운영 안내(매뉴얼).pdf</t>
  </si>
  <si>
    <r>
      <t>테마형교육여행\소규모테마형교육여행</t>
    </r>
    <r>
      <rPr>
        <sz val="11"/>
        <color theme="1"/>
        <rFont val="맑은 고딕"/>
        <family val="2"/>
        <charset val="129"/>
        <scheme val="minor"/>
      </rPr>
      <t xml:space="preserve"> 2</t>
    </r>
    <r>
      <rPr>
        <sz val="11"/>
        <color theme="1"/>
        <rFont val="맑은 고딕"/>
        <family val="2"/>
        <charset val="129"/>
        <scheme val="minor"/>
      </rPr>
      <t>단계</t>
    </r>
    <r>
      <rPr>
        <sz val="11"/>
        <color theme="1"/>
        <rFont val="맑은 고딕"/>
        <family val="2"/>
        <charset val="129"/>
        <scheme val="minor"/>
      </rPr>
      <t>(</t>
    </r>
    <r>
      <rPr>
        <sz val="11"/>
        <color theme="1"/>
        <rFont val="맑은 고딕"/>
        <family val="2"/>
        <charset val="129"/>
        <scheme val="minor"/>
      </rPr>
      <t>규격</t>
    </r>
    <r>
      <rPr>
        <sz val="11"/>
        <color theme="1"/>
        <rFont val="맑은 고딕"/>
        <family val="2"/>
        <charset val="129"/>
        <scheme val="minor"/>
      </rPr>
      <t>_</t>
    </r>
    <r>
      <rPr>
        <sz val="11"/>
        <color theme="1"/>
        <rFont val="맑은 고딕"/>
        <family val="2"/>
        <charset val="129"/>
        <scheme val="minor"/>
      </rPr>
      <t>가격동시</t>
    </r>
    <r>
      <rPr>
        <sz val="11"/>
        <color theme="1"/>
        <rFont val="맑은 고딕"/>
        <family val="2"/>
        <charset val="129"/>
        <scheme val="minor"/>
      </rPr>
      <t>)</t>
    </r>
    <r>
      <rPr>
        <sz val="11"/>
        <color theme="1"/>
        <rFont val="맑은 고딕"/>
        <family val="2"/>
        <charset val="129"/>
        <scheme val="minor"/>
      </rPr>
      <t>입찰공고문.hwp</t>
    </r>
    <phoneticPr fontId="1" type="noConversion"/>
  </si>
  <si>
    <t>발주계획 등록 및 
구매규격 사전공개</t>
  </si>
  <si>
    <t xml:space="preserve">[근거]
○ 지방계약법 제9조의2, 시행령 제32조의2
○ 지방자치단체 입찰 및 계약 집행기준 제1장 (입찰 및 계약 집행기준)
▶ 물품·용역 구매규격 사전공개 : 추정가격 5천만원 이상
▶ 공개기간 : 공고 5일 이상 (긴급을 요하는 경우에는 3일 이상)
▶ 공개 지정정보처리장치 : 나라장터(G2B) 
▶ 공개 서류 : 용역 - 과업지시서, 제안요청서 등 공개
▶ 사전공개절차 생략
   1. 긴급한 수요로 구매하는 물품 또는 용역
   2. 구매를 비밀로 하여야 하는 물품 또는 용역
   3. 추정가격이 5천만 원 미만인 물품 또는 용역
   4. 해당 연도에 1회 이상 구매규격 사전공개를 실시한 물품 또는 용역
   5. 시행령 제25조에 따른 수의계약에 의하여 구매할 수 있는 물품 또는 용역
   6. 음식물(재료 또는 가공품인 경우를 포함한다) 또는 농 · 축 · 수산물
</t>
  </si>
  <si>
    <t>[근거]
○ 지방자치단체를 당사자로 하는 계약에 관한 법률 시행령 제6조의2 및 공유재산 및 물품관리법 시행령 제13조, 제26조, 제78조에 따른 정보처리장치의 지정에 관한 고시(행정안전부고시 제2018-55호, 2018.8.20)
    - 국가종합전자조달시스템(www.g2b.go.kr)
[공고 입력방법] 붙임 파일 참조</t>
  </si>
  <si>
    <t>테마형교육여행\교육여행_공고입력흐름도(입찰).xlsx</t>
  </si>
  <si>
    <t>제안서 및 
가격 입찰서 제출</t>
  </si>
  <si>
    <t xml:space="preserve">▶ 제안서 : 학교 제출
▶ 가격 입찰서 : 나라장터(G2B) 접수 </t>
  </si>
  <si>
    <t>가격 입찰서
제출 확인</t>
  </si>
  <si>
    <t>▶ 나라장터(G2B) : 용역 → 입찰공고 → 나의 공고 관리 → 해당 공고명 클릭 → 일반보고서 → 입찰 조서에서 확인</t>
  </si>
  <si>
    <t xml:space="preserve">사전 답사 </t>
  </si>
  <si>
    <r>
      <rPr>
        <sz val="11"/>
        <color theme="4"/>
        <rFont val="맑은 고딕"/>
        <family val="3"/>
        <charset val="129"/>
        <scheme val="minor"/>
      </rPr>
      <t xml:space="preserve">[근거] 
○2019년도 수련활동 · 소규모테마형교육여행 운영 매뉴얼 </t>
    </r>
    <r>
      <rPr>
        <sz val="11"/>
        <color theme="1"/>
        <rFont val="맑은 고딕"/>
        <family val="3"/>
        <charset val="129"/>
        <scheme val="minor"/>
      </rPr>
      <t xml:space="preserve">
▶ 제안서 평가를 위한 사전 답사 실시</t>
    </r>
    <r>
      <rPr>
        <sz val="11"/>
        <color theme="4"/>
        <rFont val="맑은 고딕"/>
        <family val="3"/>
        <charset val="129"/>
        <scheme val="minor"/>
      </rPr>
      <t>- 원칙적으로 2회이나 아래의 사항의 경우 1회만 가능</t>
    </r>
    <r>
      <rPr>
        <sz val="11"/>
        <color theme="1"/>
        <rFont val="맑은 고딕"/>
        <family val="3"/>
        <charset val="129"/>
        <scheme val="minor"/>
      </rPr>
      <t xml:space="preserve"> 
  (사전답사를 1회만 실시하는 경우) 
   1. 업체에 위탁하지 않고 학교 자체운영으로 1차 답사와 본행사 실시일 간격이 3개월 이내일 경우
   2. 업체 위탁하여 업체 선정을 위한 1차 답사와 본행사 실시일 간격이 2개월 이내일 경우
   3. 다수공급자계약(MAS)일 때
   4. 지자체 제공 안심서비스 등을 신청하여 회신을 받았을 때 
   5. 시․도교육청에서 운영하는 학생교육원을 이용 할 때
   6. 100명 미만(또는 3학급 이하)으로 운영될 경우
   7. 서울특별시교육청 안전․청렴 협력업체로 인증된 시설 및 업체에 위탁하여 실시할 경우</t>
    </r>
  </si>
  <si>
    <r>
      <t xml:space="preserve">▶ 정량평가는 </t>
    </r>
    <r>
      <rPr>
        <sz val="11"/>
        <color theme="4"/>
        <rFont val="맑은 고딕"/>
        <family val="3"/>
        <charset val="129"/>
        <scheme val="minor"/>
      </rPr>
      <t>사업부서와 계약부서가 협조하여 평가</t>
    </r>
    <r>
      <rPr>
        <sz val="11"/>
        <color theme="1"/>
        <rFont val="맑은 고딕"/>
        <family val="3"/>
        <charset val="129"/>
        <scheme val="minor"/>
      </rPr>
      <t>, 정성평가는 수련활동 · 소규모테마형교육여행활성화위원회</t>
    </r>
  </si>
  <si>
    <t xml:space="preserve">▶ 사업부서에서 제안서 평가 결과 80점 이상인 업체만 계약부서 통보 </t>
  </si>
  <si>
    <t>▶ 나라장터(G2B) : 용역 → 입찰공고 → 나의 공고 관리 → 해당 공고명 클릭 → 개찰 버튼
                         (입찰 공고시 저장한 인증서가 필요함)</t>
  </si>
  <si>
    <t>교복구매\나라장터 규격가격동시 개찰프로세스 변경.pdf</t>
    <phoneticPr fontId="1" type="noConversion"/>
  </si>
  <si>
    <t>[근거] 지방계약법 시행령 제 42조, 같은 법 시행규칙 제 46조
▶ 최저가로 선정, 2인 이상의 유효한 입찰로 성립한 규격 가격 분리 동시 입찰일 경우에는 규격 적격자로 확정된 자가
    1인 일때에는 가격 입찰서를 개봉하여 그 자를 낙찰자로 선정
▶ 나라장터(G2B) : 입찰공고 → 나의 공고관리 → 해당 공고명 클릭 → 낙찰자 선정 버튼</t>
  </si>
  <si>
    <t>[근거] 
○ 지방자치단체 입찰 및 계약 집행기준 제11장 (입찰유의서)
○ 지방계약법 시행령 제92조제1항6호
▶ 낙찰자가 정당한 이유 없이 계약을 체결하지 아니한 경우 입찰보증금(입찰금액의 5/100 이상) 학교 세입조치
▶ 계약을 체결하지 아니한 자에 대하여 부정당업자 제재 및 수의계약 결격 대상 업체 등록 (붙임 파일 참조)
[근거] 지방계약법 제14조, 시행령 제49조, 시행규칙 제47조
▶ 지정정보처리장치를 이용하여 전자문서로 작성이 원칙
[근거] 지방계약법 제15조, 시행령 제51조~제54조
1. 계약 보증 금액 : 물품, 용역은 계약금액의 10% 이상, 단 계약상대자와 합의 시 15% 가능
2. 납부 수단 : 현금 또는 보증서 (증권)
3. 납부 면제 : 계약금액이 5천만원 이하인 계약 → 계약보증금지급확약서 징구
[근거] 지방계약법 제30조, 시행령 제90조, 시행규칙 제75조
▶ 지연배상금율 : 용역  1.3/1,000
[근거] 인지세법 제3조                                                                                                                                                                           ▶ 인지세 부과 : 계약금액 1천만원 초과~3천만원 이하(2만원), 3천만원 초과~5천만원 이하(4만원),
                                    5천만원 초과~1억원 이하(7만원), 1억원 초과~10억원 이하(15만원)
▶ 계약 서류 - 붙임 파일 참조</t>
  </si>
  <si>
    <t>테마형교육여행\교육여행_계약서류(입찰).xlsx</t>
  </si>
  <si>
    <t xml:space="preserve">선금 </t>
  </si>
  <si>
    <t>[근거]
○ 지방자치단체 입찰 및 계약 집행기준 제6장 (선금 · 대가 지급요령)
▶ 계약상대자의 요구가 있을 시에는 70% 범위내에서 지급 가능, 사용 계획서, 채권, 각서 등 징구</t>
  </si>
  <si>
    <t>테마형교육여행\교육여행_선금급사용계획서(안).hwp</t>
  </si>
  <si>
    <t>▶ 소규모테마형교육여행 실시 
▶ 계약 미이행시 부정당업자 제재 및 수의계약 결격 대상 업체 등록  (붙임 파일 참조)</t>
  </si>
  <si>
    <t>[근거] 지방계약법 제17조 및 시행령 제64조, 제65조
▶ 용역 완료 통지날로부터 14일 이내에 검사 실시, 용역 검사/검사조서 작성
▶ 계약금액 3천만원 미만의 계약 시 검사조서 생략 가능</t>
  </si>
  <si>
    <t>▶ 참여인원 x 1인당 단가 로 정산 
▶ 교직원 경비는 학교운영비 여비 항목에서 지출하여 업체에게 송금
▶ 정산 관련 서류(선금, 입장료, 보험료 등)</t>
  </si>
  <si>
    <t>테마형교육여행\교육여행_정산요령.hwp</t>
  </si>
  <si>
    <t>[근거]
○ 지방자치단체 입찰 및 계약 집행기준 제6장 (선금 · 대가 지급요령)
○ 국민연금법 제95조의2, 시행령 제70조의2
○ 국민건강보험법 제81조의3, 시행령 제47조의3
○ 국세징수법 제5조, 시행령 제4조, 제5조
○ 지방세기본법 제153조
○ 계약서류 간소화 방안 [교육재정과-18968호(2017.8.21.)]
[대금청구서류]  - 청구를 받은 날로부터 5일(공휴일, 토요일 제외) 이내에 지급
1. 대금 청구서 또는 통장사본 
2. 세금계산서
3. 국세 및 지방세 납세 증명서 
   - 나라장터(G2B)에서 조회 가능 : 용역 → 전자지불 → 민원24 → 국세, 지방세납부 조회
   - 수의계약시 생략 가능
4. 국민연금, 건강보험 납부 증명서 (계약금액 5백만원 미만 생략 가능)
   - 나라장터(G2B)로 대금 청구시 업체에서 조회가 가능하게 해 줄 경우 학교에서 조회 가능</t>
  </si>
  <si>
    <t>[근거]
○ 지방자치단체 입찰 및 계약 집행기준 제14장 (용역계약 일반조건)
[근거]
○ 지방자치단체 입찰 및 계약 집행기준 제1장 (입찰 및 계약 집행 기준) 제6절 물가변동 조정률 산출 
▶ 계약 담당자는 용역의 총액대비 100분의 5 범위 안에서 증감 조절할 수 있다. 범위를 초과 할 경우 변경계약서 작성
    90일 이내 계약금액 조정요건 : 시행령 제73조 제1항에 의거 용역 계약 5%이상
▶ 정산 후 변경계약서 작성</t>
  </si>
  <si>
    <t>다수공급자계약</t>
    <phoneticPr fontId="1" type="noConversion"/>
  </si>
  <si>
    <t>기초금액작성</t>
  </si>
  <si>
    <t>[근거] 
○ 조달사업에 관한 법률 시행령 제9조의3(다수공급자 계약)
○ 수학여행, 수련활동 용역 다수공급자 계약 업무처리기준 (조달청고시)
○ 다수공급자 계약업무처리규정
○ 수련활동 소규모테마형교육여행 운영 매뉴얼
▶ 기초금액 산정시 옵션(항공료, 차량, 여행자보험 등)은 제외
   - 납품요구금액 5천만원 미만 : 다수공급자 1단계경쟁
   - 납품요구금액 5천만원 이상 : 다수공급자 2단계경쟁
   - 납품요구 90일전 (항공료 포함시에는 180일이전) 해당업체와 동의 후 진행 
▶  다수공급자 2단계 방식 : 종합평가방식</t>
  </si>
  <si>
    <t>조달사업에관한법률시행령</t>
  </si>
  <si>
    <t>http://www.law.go.kr/법령/조달사업에관한법률시행령</t>
  </si>
  <si>
    <t>수학여행·수련활동용역다수공급자계약업무처리기준</t>
  </si>
  <si>
    <t>http://www.law.go.kr/행정규칙/수학여행·수련활동용역다수공급자계약업무처리기준</t>
  </si>
  <si>
    <t>다수공급자계약업무처리규정</t>
  </si>
  <si>
    <t>http://www.law.go.kr/행정규칙/다수공급자계약업무처리규정</t>
  </si>
  <si>
    <t>품의 작성</t>
  </si>
  <si>
    <t>▶ 사업부서에서 기초금액을 반영하여 작성 
    (저소득층 학생, 인솔 교직원 포함)</t>
  </si>
  <si>
    <t>1순위업체
상품(납품요구)</t>
  </si>
  <si>
    <t>▶ 학교운영위원회 심의결과 1순위 업체로 선정된 업체의 상품을 조달청 쇼핑몰에서 구입
    (장바구니에 담은 후 납품요구서 전송)
▶ 납품요구서 작성시 기본계획이 반영된 계약 특수조건을 파일로 첨부
[공고 입력방법] 붙임 파일 참조</t>
  </si>
  <si>
    <r>
      <t>테마형교육여행\교육여행</t>
    </r>
    <r>
      <rPr>
        <sz val="11"/>
        <color theme="1"/>
        <rFont val="맑은 고딕"/>
        <family val="2"/>
        <charset val="129"/>
        <scheme val="minor"/>
      </rPr>
      <t>_</t>
    </r>
    <r>
      <rPr>
        <sz val="11"/>
        <color theme="1"/>
        <rFont val="맑은 고딕"/>
        <family val="2"/>
        <charset val="129"/>
        <scheme val="minor"/>
      </rPr>
      <t>공고입력흐름도</t>
    </r>
    <r>
      <rPr>
        <sz val="11"/>
        <color theme="1"/>
        <rFont val="맑은 고딕"/>
        <family val="2"/>
        <charset val="129"/>
        <scheme val="minor"/>
      </rPr>
      <t>(</t>
    </r>
    <r>
      <rPr>
        <sz val="11"/>
        <color theme="1"/>
        <rFont val="맑은 고딕"/>
        <family val="2"/>
        <charset val="129"/>
        <scheme val="minor"/>
      </rPr>
      <t>다수공급자</t>
    </r>
    <r>
      <rPr>
        <sz val="11"/>
        <color theme="1"/>
        <rFont val="맑은 고딕"/>
        <family val="2"/>
        <charset val="129"/>
        <scheme val="minor"/>
      </rPr>
      <t>1</t>
    </r>
    <r>
      <rPr>
        <sz val="11"/>
        <color theme="1"/>
        <rFont val="맑은 고딕"/>
        <family val="2"/>
        <charset val="129"/>
        <scheme val="minor"/>
      </rPr>
      <t>단계</t>
    </r>
    <r>
      <rPr>
        <sz val="11"/>
        <color theme="1"/>
        <rFont val="맑은 고딕"/>
        <family val="2"/>
        <charset val="129"/>
        <scheme val="minor"/>
      </rPr>
      <t>)</t>
    </r>
    <r>
      <rPr>
        <sz val="11"/>
        <color theme="1"/>
        <rFont val="맑은 고딕"/>
        <family val="2"/>
        <charset val="129"/>
        <scheme val="minor"/>
      </rPr>
      <t>.xlsx</t>
    </r>
    <phoneticPr fontId="1" type="noConversion"/>
  </si>
  <si>
    <t>납품요구서
응답서 접수</t>
  </si>
  <si>
    <t>▶ 응답 유형이 '수용'일 경우 계약 체결 완료 
▶ 응답이 수용일 경우 조달청으로 분할 납품 요구서 접수 
▶ 응답 유형이 '반려'일 경우 계약 미성립 : 차순위 업체의 상품으로 구입 진행</t>
  </si>
  <si>
    <t xml:space="preserve">▶ 소규모테마형교육여행 실시 </t>
  </si>
  <si>
    <t>[근거] 지방계약법 제17조 및 시행령 제64조, 제65조
▶ 용역 완료 통지날로부터 14일 이내에 검사 실시, 물품 검사조서 작성
▶ 계약금액 3천만원 미만의 계약 시 검사조서 생략 가능</t>
  </si>
  <si>
    <t xml:space="preserve">
▶ 참여인원 * 1인당 단가 로 정산
▶ 교직원 경비는 학교운영비 여비 항목에서 지출하여 업체에게 송금</t>
    <phoneticPr fontId="1" type="noConversion"/>
  </si>
  <si>
    <t>[근거]
○ 지방자치단체 입찰 및 계약 집행기준 제6장 (선금 · 대가 지급요령)
○ 국민연금법 제95조의2, 시행령 제70조의2
○ 국민건강보험법 제81조의3, 시행령 제47조의3
○ 국세징수법 제5조, 시행령 제4조, 제5조
○ 지방세기본법 제153조
○ 계약서류 간소화 방안 [교육재정과-18968호(2017.8.21.)]
▶ 대지급 일 경우 : 조달청 고지서 납부
[대금청구서류]  - 청구를 받은 날로부터 5일(공휴일,토요일 제외) 이내에 지급
1. 대금 청구서 또는 통장사본 
2. 세금계산서
3. 국세 및 지방세 납세 증명서 
   - 나라장터(G2B)에서 조회 가능 : 용역 → 전자지불 → 민원24 → 국세,지방세납부 조회
   - 수의계약시 생략 가능
4. 국민연금, 건강보험 납부 증명서 (계약금액 5백만원 미만 생략 가능)
   - 나라장터(G2B)로 대금 청구시 업체에서 조회가 가능하게 해 줄 경우 학교에서 조회 가능</t>
  </si>
  <si>
    <t>수련활동</t>
    <phoneticPr fontId="1" type="noConversion"/>
  </si>
  <si>
    <t>[근거] 
○ 지방계약법 제9조제3항                                                                                                                                                                      ○ 지방계약법 시행령 제25조제1항제5호
○ 2017학년도 수련활동．소규모테마형교육여행 운영 안내 매뉴얼
○ 청소년활동진흥법 및 같은 법 시행령, 같은 법 시행규칙
○ 청소년기본법 
▶ 팩스, 학교장터(S2B), 나라장터(G2B) 등을 통하여 견적서 제출</t>
  </si>
  <si>
    <t>수련활동\2019학년도 수련활동 소규모테마형교육여행 운영 안내(매뉴얼).pdf</t>
    <phoneticPr fontId="1" type="noConversion"/>
  </si>
  <si>
    <t>청소년활동진흥법</t>
  </si>
  <si>
    <t>http://www.law.go.kr/법령/청소년활동진흥법</t>
  </si>
  <si>
    <t>청소년활동진흥법시행령</t>
  </si>
  <si>
    <t>http://www.law.go.kr/법령/청소년활동진흥법시행령</t>
  </si>
  <si>
    <t>청소년활동진흥법시행규칙</t>
  </si>
  <si>
    <t>http://www.law.go.kr/법령/청소년활동진흥법시행규칙</t>
  </si>
  <si>
    <t>청소년기본법</t>
  </si>
  <si>
    <t>http://www.law.go.kr/법령/청소년기본법</t>
  </si>
  <si>
    <t>수련활동\수련활동_계약서류.xlsx</t>
    <phoneticPr fontId="1" type="noConversion"/>
  </si>
  <si>
    <t>▶ 수련활동 실시
▶ 계약 미이행 시 부정당업자 제재 및 수의계약 결격 대상 업체 등록 (붙임 파일 참조)</t>
  </si>
  <si>
    <t>[근거] 
○ 지방계약법 제9조, 시행령 제25조 
○ 판로지원법 시행령 제2조의2
○ 수련활동 · 소규모테마형교육여행 운영 매뉴얼 
○ 청소년활동진흥법 및 같은 법 시행령, 같은 법 시행규칙
○ 청소년기본법
[공고문] 붙임 파일 참조
1. 계약 기간 : 학교별로 다름 
2. 계약 방법 : 총액 견적서 제출, 지역 제한 견적서 제출, 참가 자격 제한
3. 면허 종류 : 청소년활동진흥법에 의한 청소년 수련시설, 청소년 수련원, 청소년 야영장 등  
4. 지역 제한(중1곳) : 관할 시·군 / 관할 시·군과 인접 시·군 / 관할 시·군과 인접 자치구 / 관할 시·도와 인접 시·도 
5. 참가 자격 제한 (추정가격 2천만원 초과~5천만원 이하)
 - 소기업 또는 소상공인 이거나 여성 기업 또는 장애인 기업 (붙임 파일 참조)
6. 낙찰자 결정 방법
  : 추정가격 2천만원 초과, 5천만원 이하인 경우 예정가격 이하로서 예정가격 대비 견적가격을 88%(추정가격 2천만원
    이하인 경우는 90%)이상 최저가로 제출한 자로 결정
7. 공고 기간 : 3일 이상 (공고일과 제출 마감일까지 포함하면 5일, 공휴일과 토요일 제외)</t>
  </si>
  <si>
    <r>
      <t>수련활동\201</t>
    </r>
    <r>
      <rPr>
        <sz val="11"/>
        <color theme="1"/>
        <rFont val="맑은 고딕"/>
        <family val="2"/>
        <charset val="129"/>
        <scheme val="minor"/>
      </rPr>
      <t>9</t>
    </r>
    <r>
      <rPr>
        <sz val="11"/>
        <color theme="1"/>
        <rFont val="맑은 고딕"/>
        <family val="2"/>
        <charset val="129"/>
        <scheme val="minor"/>
      </rPr>
      <t>학년도_수련활동_소규모테마형교육여행_운영_안내_매뉴얼.hwp</t>
    </r>
  </si>
  <si>
    <t>수련활동\수련활동_공고문(2인견적).hwp</t>
  </si>
  <si>
    <t>수련활동\수련활동_공고입력흐름도(2인).xlsx</t>
  </si>
  <si>
    <t>[근거] 지방자치단체 입찰 및 계약 집행기준 제5장 (수의계약 운용요령)
▶ 차 순위자 순으로 결정
  1. 선 순위 견적서 제출자가 계약 체결 이전에 부적격자로 판명
  2. 계약상대자 결정 대상에서 제외한 경우(계약포기서를 제출한 경우 포함)
    - 계약포기 시 수의계약 결격 대상 업체 등록(에듀파인 수의결격업체 등록)
▶ 나라장터(G2B) : 용역 → 입찰공고 → 나의 공고관리 → 해당 공고명 클릭 → 낙찰자선정 버튼</t>
  </si>
  <si>
    <t>[근거] 
○ 지방자치단체 입찰 및 계약 집행기준 제5장 (수의계약 운용요령)
▶ 계약 상대자 결정 통지를 받은 날로부터 10일 이내에 계약 체결
▶ 계약을 체결하지 아니한 자에 대하여 부정당업자 제재 및 수의계약 결격 대상 업체 등록 (붙임 파일 참조)
[근거] 지방계약법 제14조, 시행령 제49조, 시행규칙 제47조
▶ 지정정보처리장치를 이용하여 전자문서로 작성이 원칙
[근거] 지방계약법 제15조, 시행령 제51조~제54조
▶ 계약 보증 금액 : 물품, 용역은 계약금액의 10% 이상, 단 계약상대자와 합의 시 15% 가능
▶ 납부 수단 : 현금 또는 보증서(증권) 
▶ 납부 면제 : 계약금액이 5천만원 이하인 계약 → 계약보증금지급확약서 징구
[근거] 지방계약법 제30조, 시행령 제90조, 시행규칙 제75조
▶ 지연배상금율 : 용역 1.3/1,000
[근거] 인지세법 제3조                                                                                                                                                                           ▶ 인지세 부과 : 계약금액 1천만원 초과~3천만원 이하(2만원), 3천만원 초과~5천만원 이하(4만원),
                                    5천만원 초과~1억원 이하(7만원), 1억원 초과~10억원 이하(15만원)
▶ 계약 서류 (붙임 파일 참조)</t>
  </si>
  <si>
    <t>[근거] 지방계약법 제17조 및 시행령 제64조, 제65조
▶ 용역 완료 통지날로부터 14일 이내에 검사 실시, 용역 검사/검수조서 작성
▶ 계약금액 3천만원 미만의 계약 시 검사조서 생략 가능</t>
  </si>
  <si>
    <t>▶ 참여인원 x 1인당 단가 로 정산
▶ 교직원 경비는 학교운영비 여비 항목에서 지출하여 업체에게 송금</t>
  </si>
  <si>
    <t>[근거]
○ 지방자치단체 입찰 및 계약 집행기준 제6장 (선금 · 대가 지급요령)
○ 국민연금법 제95조의2, 시행령 제70조의2
○ 국민건강보험법 제81조의3, 시행령 제47조의3
○ 국세징수법 제5조, 시행령 제4조, 제5조
○ 지방세기본법 제153조
○ 계약서류 간소화 방안 [교육재정과-18968호(2017.8.21.)]
[대금청구서류]  - 청구를 받은 날로부터 5일(공휴일, 토요일 제외) 이내에 지급
1. 대금 청구서 또는 통장사본 
2. 세금계산서
3. 국세 및 지방세 납세 증명서 
  - 나라장터(G2B)에서 조회 가능 : 용역 → 전자지불 → 민원24 → 국세, 지방세납부 조회
  - 수의계약시 생략 가능
4. 국민연금, 건강보험 납부 증명서 (계약금액 5백만원 미만 생략 가능)
  - 나라장터(G2B)로 대금 청구시 업체에서 조회가 가능하게 해 줄 경우 학교에서 조회 가능</t>
  </si>
  <si>
    <t>[근거] 
○ 지방계약법 제9조, 시행령 제18조 
○ 판로지원법 시행령 제2조의2
○ 수련활동 · 소규모테마형교육여행 운영 매뉴얼 
○ 청소년활동진흥법 및 같은 법 시행령, 같은 법 시행규칙
○ 청소년기본법
[공고문] (붙임 파일 참조)
1. 계약 기간 : 학교별
2 계약 방법 : 총액 입찰, 지역 제한 입찰, 2단계 규격 가격 분리 동시입찰
                 소기업·소상공인 제한 입찰(해당금액에 한하여) + 비영리법인 참가 가능 (반드시 공고문에 명시)
3. 면허 종류 : 청소년활동진흥법에 의한 청소년 수련시설, 청소년 수련원, 청소년 야영장 등  
4. 지역 제한 : 현장 및 납품지 등을 관할하는 시·도 안에 법인등기부상 본점
                 (개인사업자인 경우에는 사업자 등록증 등의  사업장)을 둔 업체로 제한 
5. 소기업·소상공인 제한 :  소기업·소상공인(추정가격 1억원미만), 중소기업(추정가격 1억원이상~2억원미만)
   단, 2억원이상 시에는 제한할 수 없음  (붙임 파일 참조)
6. 낙찰자 결정 방법 : 제안서 평가 결과 80점이상 최저가로 낙찰자 결정
7. 공고 기간 : 입찰서 제출 마감일의 전날부터 기산하여 아래와 같이 공고, 재공고·긴급공고는 10일전까지
                    (공휴일과 토요일 포함)
 - 추정가격이 1억원 미만인 경우 : 10일 (공고일과 제출 마감일 포함하면 12일)
 - 추정가격이 1억원이상 10억원 미만인 경우 : 20일 (공고일과 제출 마감일 포함하면 22일)
 - 추정가격이 10억원이상인 경우 : 40일 (공고일과 제출 마감일 포함하면 42일)</t>
  </si>
  <si>
    <t>수련활동\수련활동_공고문(입찰).hwp</t>
    <phoneticPr fontId="1" type="noConversion"/>
  </si>
  <si>
    <t>수련활동\중소기업자와의 우선조달계약에 대한 예외 관련 질의 회신.pdf</t>
    <phoneticPr fontId="1" type="noConversion"/>
  </si>
  <si>
    <t>[근거]
○ 지방계약법 제9조의2, 시행령 제32조의2
○ 지방자치단체 입찰 및 계약 집행기준 제1장 (입찰 및 계약 집행기준)
▶ 물품·용역 구매규격 사전공개 : 추정가격 5천만원 이상
▶ 공개기간 : 공고 5일 이상 (긴급을 요하는 경우에는 3일 이상)
▶ 공개 지정정보처리장치 : 나라장터(G2B) 
▶ 공개 서류 : 용역 - 과업지시서, 제안요청서 등 공개
▶ 사전공개절차 생략
   1. 긴급한 수요로 구매하는 물품 또는 용역
   2. 구매를 비밀로 하여야 하는 물품 또는 용역
   3. 추정가격이 5천만 원 미만인 물품 또는 용역
   4. 해당 연도에 1회 이상 구매규격 사전공개를 실시한 물품 또는 용역
   5. 시행령 제25조에 따른 수의계약에 의하여 구매할 수 있는 물품 또는 용역
   6. 음식물(재료 또는 가공품인 경우를 포함한다) 또는 농 · 축 · 수산물</t>
  </si>
  <si>
    <t xml:space="preserve">[근거]
○ 지방자치단체를 당사자로 하는 계약에 관한 법률 시행령 제6조의2 및 공유재산 및 물품관리법 시행령 제13조, 제26조, 제78조에 따른 정보처리장치의 지정에 관한 고시(행정안전부고시 제2018-55호, 2018.8.20)
    - 국가종합전자조달시스템(www.g2b.go.kr)
[공고 입력방법] 붙임 파일 참조
</t>
  </si>
  <si>
    <t>수련활동\수련활동_공고입력흐름도(입찰).xlsx</t>
  </si>
  <si>
    <t xml:space="preserve">▶ 제안서 : 학교 제출
▶ 입찰서 : 나라장터(G2B) 접수 </t>
  </si>
  <si>
    <t>가격 입찰서 
제출 확인</t>
  </si>
  <si>
    <t>▶ 정량평가는 계약부서와 협조하여 평가, 정성평가는 수련활동 · 소규모테마형교육여행활성화위원회에서 평가</t>
  </si>
  <si>
    <t>▶나라장터(G2B) : 용역 → 입찰공고 → 나의 공고 관리 → 해당 공고명 클릭 → 개찰 버튼 
                       (입찰 공고시 저장한 인증서가 필요함)</t>
  </si>
  <si>
    <t>[근거] 지방계약법 시행령 제 42조, 같은 법 시행규칙 제 46조
▶ 최저가로 선정, 2인 이상의 유효한 입찰로 성립한 규격 가격 분리 동시 입찰일 경우에는 규격 적격자로 확정된 자가
   1인 일때에는 가격 입찰서를 개봉하여 그 자를 낙찰자로 선정
▶ 나라장터(G2B) : 입찰공고 → 나의 공고관리 → 해당 공고명 클릭 → 낙찰자 선정 버튼</t>
  </si>
  <si>
    <t>[근거] 
○ 지방자치단체 입찰 및 계약 집행기준 제11장 (입찰유의서)
○ 지방계약법 시행령 제92조제1항6호
▶ 낙찰 통지를 받은 날로부터 10일 이내에 계약 체결
▶ 낙찰자가 정당한 이유 없이 계약을 체결하지 아니한 경우 입찰보증금(입찰금액의 5/100 이상) 학교 세입조치
▶ 계약을 체결하지 아니한 자에 대하여 부정당업자 제재 및 수의계약 결격 대상 업체 등록 (붙임 파일 참조)
[근거] 지방계약법 제14조, 시행령 제49조, 시행규칙 제47조
▶ 지정정보처리장치를 이용하여 전자문서로 작성이 원칙
[근거] 지방계약법 제15조, 시행령 제51조~제54조
▶ 계약 보증 금액 : 물품, 용역은 계약금액의 10% 이상, 단 계약상대자와 합의 시 15% 가능
▶ 납부 수단 : 현금 또는 보증서 (증권)
▶ 납부 면제 : 계약금액이 5천만원 이하인 계약 → 계약보증금지급확약서 징구
[근거] 지방계약법 제30조, 시행령 제90조, 시행규칙 제75조
▶ 지연배상금율 : 용역 1.3/1,000
[근거] 인지세법 제3조                                                                                                                                                                           ▶ 인지세 부과 : 계약금액 1천만원 초과~3천만원 이하(2만원), 3천만원 초과~5천만원 이하(4만원),
                                    5천만원 초과~1억원 이하(7만원), 1억원 초과~10억원 이하(15만원)
▶ 계약 서류 (붙임 파일 참조)</t>
  </si>
  <si>
    <t>▶ 참여인원 X 1인당 단가 로 정산 
▶ 교직원 경비는 학교운영비 여비 항목에서 지출하여 업체에게 송금</t>
  </si>
  <si>
    <t>[근거]
○ 지방자치단체 입찰 및 계약 집행기준 제1장 (입찰 및 계약 집행 기준) 제6절 물가변동 조정률 산출 
▶ 계약 담당자는 용역의 총액대비 100분의 5 범위 안에서 증감 조절할 수 있다. 범위를 초과 할 경우 변경계약서 작성
    90일 이내 계약금액 조정요건 : 시행령 제73조 제1항에 의거 용역 계약 5%이상
▶ 정산 후 변경계약서 작성</t>
  </si>
  <si>
    <t>일부위탁급식</t>
    <phoneticPr fontId="1" type="noConversion"/>
  </si>
  <si>
    <t>협상에 의한 계약</t>
    <phoneticPr fontId="1" type="noConversion"/>
  </si>
  <si>
    <t>제안서평가위원회
예비평가위원 모집 공고</t>
  </si>
  <si>
    <r>
      <t xml:space="preserve">[근거] 
○ 지방자치단체 입찰시 낙찰자 결정기준 제5장(협상에 의한 계약체결기준)
○ </t>
    </r>
    <r>
      <rPr>
        <sz val="11"/>
        <color rgb="FFFF0000"/>
        <rFont val="맑은 고딕"/>
        <family val="3"/>
        <charset val="129"/>
        <scheme val="minor"/>
      </rPr>
      <t>서울특별시교육청 협상에 의한 계약 제안서평가위원회 구성 및 운영에 관한 규칙</t>
    </r>
    <r>
      <rPr>
        <sz val="11"/>
        <color theme="1"/>
        <rFont val="맑은 고딕"/>
        <family val="3"/>
        <charset val="129"/>
        <scheme val="minor"/>
      </rPr>
      <t xml:space="preserve">
[주요 내용]
▶ 예비평가위원은 제안서평가위원회 위원(7명 이상 ~ 10명 이내) 수의 3배 수 이상으로 구성
   - 최소 21명 이상의 학교운영위원, 학부모, 전문가 등 
▶ 학교 홈페이지, 가정통신문 등</t>
    </r>
  </si>
  <si>
    <t>학교급식\일부위탁급식_제안서 평가위원회 예비평가위원 모집공고.hwp</t>
  </si>
  <si>
    <t>서울특별시교육청 협상에 의한 계약 제안서평가위원회 구성 및 운영에 관한 규칙</t>
  </si>
  <si>
    <t>http://www.law.go.kr/자치법규/서울특별시교육청 협상에 의한 계약 제안서평가위원회 구성 및 운영에 관한 규칙</t>
  </si>
  <si>
    <t>제안서 평가위원회
예비명부 작성</t>
  </si>
  <si>
    <r>
      <t xml:space="preserve">[근거] 
○ 지방자치단체 입찰시 낙찰자 결정기준 제5장(협상에 의한 계약체결기준)
○ </t>
    </r>
    <r>
      <rPr>
        <sz val="11"/>
        <color rgb="FFFF0000"/>
        <rFont val="맑은 고딕"/>
        <family val="3"/>
        <charset val="129"/>
        <scheme val="minor"/>
      </rPr>
      <t>서울특별시교육청 협상에 의한 계약 제안서평가위원회 구성 및 운영에 관한 규칙</t>
    </r>
    <r>
      <rPr>
        <sz val="11"/>
        <color theme="1"/>
        <rFont val="맑은 고딕"/>
        <family val="3"/>
        <charset val="129"/>
        <scheme val="minor"/>
      </rPr>
      <t xml:space="preserve">
[주요 내용]
▶ 공고하여 모집한 자를 대상으로 선정</t>
    </r>
  </si>
  <si>
    <t>학교급식\일부위탁급식_제안서 평가위원회 예비명부 작성.hwp</t>
  </si>
  <si>
    <t>공고문 만들기</t>
  </si>
  <si>
    <r>
      <t>[근거] 
○ 학교급식법 제15조(학교급식의 운영방식) 
○ 학교급식법 시행령 11조(업무위탁의 범위 등), 12조(업무위탁 등의 계약방법)
○ 초</t>
    </r>
    <r>
      <rPr>
        <sz val="11"/>
        <color theme="1"/>
        <rFont val="맑은 고딕"/>
        <family val="3"/>
        <charset val="128"/>
        <scheme val="minor"/>
      </rPr>
      <t>･</t>
    </r>
    <r>
      <rPr>
        <sz val="11"/>
        <color theme="1"/>
        <rFont val="맑은 고딕"/>
        <family val="3"/>
        <charset val="129"/>
        <scheme val="minor"/>
      </rPr>
      <t>중등교육법 제32조 제1항 제10호(학교운영위원회 기능)
○ 지방계약법 시행령 제43조(협상에 의한 계약체결) 
○ 식품위생법(시행령, 시행규칙)
○ 지방자치단체 입찰 및 계약 집행기준[행정안전부 예규]
○ 학급급식 위생관리 지침서</t>
    </r>
    <r>
      <rPr>
        <sz val="11"/>
        <color rgb="FFFF0000"/>
        <rFont val="맑은 고딕"/>
        <family val="3"/>
        <charset val="129"/>
        <scheme val="minor"/>
      </rPr>
      <t>(4차개정판)</t>
    </r>
    <r>
      <rPr>
        <sz val="11"/>
        <color theme="1"/>
        <rFont val="맑은 고딕"/>
        <family val="3"/>
        <charset val="129"/>
        <scheme val="minor"/>
      </rPr>
      <t xml:space="preserve">[교육부]
○ </t>
    </r>
    <r>
      <rPr>
        <sz val="11"/>
        <color rgb="FFFF0000"/>
        <rFont val="맑은 고딕"/>
        <family val="3"/>
        <charset val="129"/>
        <scheme val="minor"/>
      </rPr>
      <t>2019</t>
    </r>
    <r>
      <rPr>
        <sz val="11"/>
        <color theme="1"/>
        <rFont val="맑은 고딕"/>
        <family val="3"/>
        <charset val="129"/>
        <scheme val="minor"/>
      </rPr>
      <t xml:space="preserve">학년도 학교급식 기본방향[서울시교육청 </t>
    </r>
    <r>
      <rPr>
        <sz val="11"/>
        <color rgb="FFFF0000"/>
        <rFont val="맑은 고딕"/>
        <family val="3"/>
        <charset val="129"/>
        <scheme val="minor"/>
      </rPr>
      <t>체육건강문화예술과</t>
    </r>
    <r>
      <rPr>
        <sz val="11"/>
        <color theme="1"/>
        <rFont val="맑은 고딕"/>
        <family val="3"/>
        <charset val="129"/>
        <scheme val="minor"/>
      </rPr>
      <t xml:space="preserve">]
[공고문] 붙임 파일 참조
</t>
    </r>
    <r>
      <rPr>
        <sz val="11"/>
        <color rgb="FFFF0000"/>
        <rFont val="맑은 고딕"/>
        <family val="3"/>
        <charset val="129"/>
        <scheme val="minor"/>
      </rPr>
      <t>1. 계약 기간 : 학교별
2. 계약 방법 : 총액 입찰, 지역 제한 입찰, 협상에 의한 계약
               소기업·소상공인 제한 입찰(추정가격 1억원미만)
3. 면허 종류 : 식품접객업(위탁급식영업의 신고를 필한 자)
4. 지역 제한 : 현장 및 납품지 등을 관할하는 시·도 안에 법인등기부상 본점
              (개인사업자인 경우에는 사업자 등록증 등의 사업장)을 둔 업체로 제한 
5. 소기업·소상공인 제한 :  소기업·소상공인(추정가격 1억원미만), 중소기업(추정가격 1억원이상~2억원미만)
   단, 2억원이상 시에는 제한할 수 없음(붙임 파일 참조)
6. 낙찰자 결정 방법 : 제안서 평가결과 종합평가점수(기술능력과 가격 평가점수의 합산점수)가 70점 이상인 자 중 1위 업체를 우선협상대상자로 선정하여 협상 실시 후 협상이 성립되면 낙찰자로 선정(협상이 성립된 때에는 다른 협상적격자와 협상을 실시하지 아니하며, 협상이 성립되지 않으면 차순위 협상적격자와 협상을 실시)
7. 공고 기간 : 입찰서 제출 마감일의 전날부터 기산하여 아래와 같이 공고, 재공고·긴급공고는 10일전까지
                    (공휴일과 토요일 포함)
 - 추정가격이 1억원 미만인 경우 : 10일 (공고일과 제출 마감일 포함하면 12일)
 - 추정가격이 1억원이상 10억원 미만인 경우 : 20일 (공고일과 제출 마감일 포함하면 22일)
 - 추정가격이 10억원이상인 경우 : 40일 (공고일과 제출 마감일 포함하면 42일)</t>
    </r>
  </si>
  <si>
    <t>학교급식\일부위탁급식_공고문(협상에 의한 계약).hwp</t>
    <phoneticPr fontId="1" type="noConversion"/>
  </si>
  <si>
    <t>학교급식\일부위탁급식_급식비 징수 예정액 산출 내역(입찰 참고용).xlsx</t>
  </si>
  <si>
    <t>학교급식 위생관리 지침서(교육부 2016 개정)</t>
  </si>
  <si>
    <t>https://www.moe.go.kr/boardCnts/view.do?boardID=316&amp;lev=0&amp;statusYN=C&amp;s=moe&amp;m=0302&amp;opType=N&amp;boardSeq=64388</t>
  </si>
  <si>
    <t>구매규격 사전공개</t>
  </si>
  <si>
    <t>[근거]
○ 지방계약법 제9조의2, 시행령 제32조의2
○ 지방자치단체 입찰 및 계약 집행기준 제1장 (입찰 및 계약 집행기준)
▶ 구매규격 사전공개 : 추정가격 5천만원 이상
▶ 공개기간 : 공고 5일 이상 (긴급을 요하는 경우에는 3일 이상)
▶ 공개 지정정보처리장치 : 나라장터
▶ 공개 서류 : 용역 - 과업설명서, 제안요청서 등 공개
▶ 사전공개절차 생략
   1. 긴급한 수요로 구매하는 용역
   2. 구매를 비밀로 하여야 하는 용역
   3. 추정가격이 5천만 원 미만인 용역
   4. 해당 연도에 1회 이상 구매규격 사전공개를 실시한 용역
   5. 시행령 제25조에 따른 수의계약에 의하여 구매할 수 있는 용역</t>
  </si>
  <si>
    <r>
      <t xml:space="preserve">[근거] 
○ 지방자치단체를 당사자로 하는 계약에 관한 법률 시행령 제6조의 2 및 
○ </t>
    </r>
    <r>
      <rPr>
        <sz val="11"/>
        <color rgb="FFFF0000"/>
        <rFont val="맑은 고딕"/>
        <family val="3"/>
        <charset val="129"/>
        <scheme val="minor"/>
      </rPr>
      <t>지방자치단체를 당사자로 하는 계약에 관한 법률 시행령 제6조의2 및 공유재산 및 물품관리법 시행령 제13조, 제26조, 제78조에 따른 정보처리장치의 지정에 관한 고시(행정안전부고시 제2018-55호, 2018.8.20.)</t>
    </r>
    <r>
      <rPr>
        <sz val="11"/>
        <color theme="1"/>
        <rFont val="맑은 고딕"/>
        <family val="3"/>
        <charset val="129"/>
        <scheme val="minor"/>
      </rPr>
      <t xml:space="preserve">
○ 국가종합전자조달시스템(www.g2b.go.kr)
[주요 내용]
▶ 추정가격 1억 원 이상 ~ 10억 원 미만인 경우 20일(긴급, 재공고 입찰의 경우 10일)
  - 제안서 제출마감일 전일부터 위의 기간 전에 공고해야 함. </t>
    </r>
  </si>
  <si>
    <t>http://www.law.go.kr/행정규칙/지방자치단체를 당사자로 하는 계약에 관한 법률 시행령 제6조의2 및 공유재산 및 물품관리법 시행령 제13조, 제26조, 제78조에 따른 정보처리장치의 지정에 관한 고시</t>
  </si>
  <si>
    <t>▶ 나라장터(G2b) : 용역 → 입찰공고</t>
  </si>
  <si>
    <t xml:space="preserve">제안서 평가위원회 구성 </t>
  </si>
  <si>
    <t xml:space="preserve">[근거] 
❍ 지방자치단체 입찰시 낙찰자 결정기준 제5장(협상에 의한계약체결기준)
❍ 서울특별시교육청 협상에 의한 계약 제안서평가위원회 구성 및 운영에 관한 규칙
[주요 내용] 
▶ 제안서 제출업체의 추첨에 따라 7명 이상 10명 이내로 구성
</t>
  </si>
  <si>
    <t>학교급식\서울특별시교육청 협상에 의한 계약 제안서평가위원회 구성 및 운영에 관한 규칙.hwp</t>
    <phoneticPr fontId="1" type="noConversion"/>
  </si>
  <si>
    <t>학교급식\서울특별시교육청 협상에 의한 계약 운영 세부지침(안).hwp</t>
    <phoneticPr fontId="1" type="noConversion"/>
  </si>
  <si>
    <t>협상에의한계약 제안서평가위원회 구성및운영에관한규칙</t>
  </si>
  <si>
    <t>http://law.sen.go.kr/lims/front/nowlaw.html?pAct=search&amp;pMainYN=Y&amp;pStartDate=&amp;pEndDate=&amp;pST1=3&amp;pSU=1&amp;pSK=%C7%F9%BB%F3%BF%A1+&amp;yearField0=&amp;monthField0=&amp;dateField0=&amp;yearField1=&amp;monthField1=&amp;dateField1=&amp;x=0&amp;y=0"</t>
  </si>
  <si>
    <t xml:space="preserve">제안서 평가 </t>
  </si>
  <si>
    <t xml:space="preserve">[근거] 
○ 지방자치단체 입찰시 낙찰자 결정기준 제5장(협상에 의한 계약체결기준)
○ 서울특별시교육청 협상에 의한 계약 제안서평가위원회 구성 및 운영에 관한 규칙
[주요 내용]
▶ 기술능력평가 + 가격평가  
  - 기술능력평가 중 정성적 평가 : 평가위원
  - 가격평가 + 기술능력평가 중 정량적 평가 : 계약담당자  
  - 최상위 점수와 최하위 점수 제외한 산술평균
</t>
  </si>
  <si>
    <r>
      <t xml:space="preserve">▶ 기술능력평가 점수를 G2b에 입력하고 가격입찰서를 개찰
▶ 나라장터(g2b) : 용역 → 입찰공고 → 나의 공고 관리 → 해당 공고명 클릭 → </t>
    </r>
    <r>
      <rPr>
        <sz val="11"/>
        <color rgb="FFFF0000"/>
        <rFont val="맑은 고딕"/>
        <family val="3"/>
        <charset val="129"/>
        <scheme val="minor"/>
      </rPr>
      <t xml:space="preserve">기술평가결과등록 → </t>
    </r>
    <r>
      <rPr>
        <sz val="11"/>
        <color theme="1"/>
        <rFont val="맑은 고딕"/>
        <family val="3"/>
        <charset val="129"/>
        <scheme val="minor"/>
      </rPr>
      <t>개찰 버튼
                         (입찰 공고시 저장한 인증서가 필요함)</t>
    </r>
  </si>
  <si>
    <t>협상적격자 및
협상대상자 선정</t>
  </si>
  <si>
    <t xml:space="preserve">[근거] 
○ 지방자치단체 입찰시 낙찰자 결정기준 제5장(협상에 의한 계약체결 기준)
[주요 내용] 
▶ 기술능력평가 점수를 G2b에 입력하고 가격입찰서를 개찰하여 협상적격자(평가 점수 70점 이상) 및 협상순위 선정
  - 입찰가격이 추정가격+부가가치세 금액을 초과할 경우 협상적격자에서 제외 </t>
  </si>
  <si>
    <t xml:space="preserve">협상 </t>
  </si>
  <si>
    <t>[근거] 
○ 지방자치단체 입찰시 낙찰자 결정기준 제5장(협상에 의한 계약체결기준)
[주요 내용]
▶ 협상순위에 따라 협상대상자와 협상
  - 협상이 성립된 때에는 다른 협상적격자와 협상하지 않음.
  - 협상대상자가 제안한 내용을 가감 조정하는 경우 그 내용에 상당하는 금액 조정 가능</t>
  </si>
  <si>
    <t>[근거] 
○ 지방자치단체 입찰 및 계약 집행기준 제11장(입찰유의서)
○ 지방계약법 시행령 제92조제1항6호
▶ 낙찰 통지를 받은 날로부터 10일 이내에 계약 체결
▶ 낙찰자가 정당한 이유 없이 계약을 체결하지 아니한 경우 입찰보증금(입찰금액의 100분의 5 이상) 학교 세입조치
▶ 계약을 체결하지 아니한 자에 대하여 부정당업자 입찰참가자격 제한 처분
[근거] 지방계약법 제14조, 시행령 제49조, 시행규칙 제47조
▶ 지정정보처리장치를 이용하여 전자문서로 작성이 원칙
[근거] 지방계약법 제15조, 시행령 제51조~제54조
▶ 계약 보증 금액 : 계약금액의 10% 이상, 단 계약상대자와 합의 시 15% 가능
▶ 납부 수단 : 현금 또는 보증서(증권)
▶ 납부 면제 : 계약금액이 5천만원 이하인 계약 → 계약보증금지급확약서 징구
[근거] 지방계약법 제30조, 시행령 제90조, 시행규칙 제75조
▶ 지연배상금율 : 용역 1.3/1,000
[근거] 인지세법 제3조             
▶ 계약 서류 (급식 실시 전 제출 및 승인)
  - 계약이행보증보험증권 
  - 착수계
  - 도급수행 계획서 
  - 도급수행 조직 체계
  - 계약내역서 
  - 투입인원 이력사항(경력증명서, 자격증 사본, 건강진단결과서, 성범죄 경력 조회 및 아동학대 관련 범죄 전력 조회 동의서) 
  - 보안각서
  - 근로조건 이행 확약서
  - 위탁급식영업신고증
  - 현장대리인 및 관리책임자 선임공문
  - 기타 학교에서 필요하다고 요구한 서류                                                                                                                                                              ▶ 인지세 부과 : 계약금액 1천만원 초과~3천만원 이하(2만원), 3천만원 초과~5천만원 이하(4만원),
                                    5천만원 초과~1억원 이하(7만원), 1억원 초과~10억원 이하(15만원)</t>
  </si>
  <si>
    <t>▶ 급식 실시
▶ 계약 미체결 및 미이행시 부정당업자 제재 및 수의계약 결격 대상 업체 등록</t>
  </si>
  <si>
    <t>검사 / 검수 및 정산</t>
  </si>
  <si>
    <t xml:space="preserve">▶ 매월 말 업체의 정산서를 받아 확인  </t>
  </si>
  <si>
    <r>
      <t>[근거]
○ 지방자치단체 입찰 및 계약 집행기준 제6장 (선금 · 대가 지급요령)
○ 국민연금법 제95조의2, 시행령 제70조의2
○ 국민건강보험법 제81조의3, 시행령 제47조의3
○ 국세징수법 제5조, 시행령 제4조, 제5조(수의계약시 제외)
○ 지방세기본법 제153조
○ 계약서류 간소화 방안 [교육재정과-18968호(2017.8.21.)]
[대금청구서류]  - 청구를 받은 날로부터 5일(공휴일, 토요일 제외) 이내에 지급
1. 대금 청구서 또는 통장사본 
2. 세금계산서
3. 국세 및 지방세 납세 증명서 
  - 나라장터(G2B)에서 조회 가능</t>
    </r>
    <r>
      <rPr>
        <sz val="11"/>
        <color rgb="FFFF0000"/>
        <rFont val="맑은 고딕"/>
        <family val="3"/>
        <charset val="129"/>
        <scheme val="minor"/>
      </rPr>
      <t>(업체가 동의한 경우)</t>
    </r>
    <r>
      <rPr>
        <sz val="11"/>
        <color theme="1"/>
        <rFont val="맑은 고딕"/>
        <family val="3"/>
        <charset val="129"/>
        <scheme val="minor"/>
      </rPr>
      <t xml:space="preserve">
  - 수의계약시 생략 가능
4. 국민연금, 건강보험 납부 증명서 (계약금액 5백만원 미만 생략 가능)
  - 나라장터(G2B)로 대금 청구시 업체에서 조회가 가능하게 해 줄 경우 학교에서 조회 가능</t>
    </r>
  </si>
  <si>
    <r>
      <t>[근거] 
○ 지방계약법 제9조, 시행령 제18조 
○ 판로지원법 시행령 제2조의2
[공고문] [붙임 파일 참조]
1. 계약 기간 : 학교별
2. 계약 방법 : 총액 입찰, 지역 제한 입찰, 2단계 규격 가격 분리 동시입찰
                 소기업·소상공인 제한 입찰(추정가격 1억원미만)
3. 면허 종류 : 식품접객업(위탁급식영업의 신고를 필한 자)
4. 지역 제한 : 현장 및 납품지 등을 관할하는 시·도 안에 법인등기부상 본점
              (개인사업자인 경우에는 사업자 등록증 등의 사업장)을 둔 업체로 제한 
5. 소기업·소상공인 제한 :  소기업·소상공인(추정가격 1억원미만), 중소기업(추정가격 1억원이상~</t>
    </r>
    <r>
      <rPr>
        <sz val="11"/>
        <color rgb="FFFF0000"/>
        <rFont val="맑은 고딕"/>
        <family val="3"/>
        <charset val="129"/>
        <scheme val="minor"/>
      </rPr>
      <t>2억원</t>
    </r>
    <r>
      <rPr>
        <sz val="11"/>
        <color theme="1"/>
        <rFont val="맑은 고딕"/>
        <family val="3"/>
        <charset val="129"/>
        <scheme val="minor"/>
      </rPr>
      <t xml:space="preserve">미만)
   단, </t>
    </r>
    <r>
      <rPr>
        <sz val="11"/>
        <color rgb="FFFF0000"/>
        <rFont val="맑은 고딕"/>
        <family val="3"/>
        <charset val="129"/>
        <scheme val="minor"/>
      </rPr>
      <t>2억원</t>
    </r>
    <r>
      <rPr>
        <sz val="11"/>
        <color theme="1"/>
        <rFont val="맑은 고딕"/>
        <family val="3"/>
        <charset val="129"/>
        <scheme val="minor"/>
      </rPr>
      <t>이상 시에는 제한할 수 없음  (붙임 파일 참조)
6. 낙찰자 결정 방법 : 제안서 평가 결과 80점이상 최저가로 낙찰자 결정
7. 공고 기간 : 입찰서 제출 마감일의 전날부터 기산하여 아래와 같이 공고, 재공고·긴급공고는 10일전까지
                    (공휴일과 토요일 포함)
 - 추정가격이 1억원 미만인 경우 : 10일 (공고일과 제출 마감일 포함하면 12일)
 - 추정가격이 1억원이상 10억원 미만인 경우 : 20일 (공고일과 제출 마감일 포함하면 22일)
 - 추정가격이 10억원이상인 경우 : 40일 (공고일과 제출 마감일 포함하면 42일)</t>
    </r>
  </si>
  <si>
    <t>학교급식\일부위탁급식_공고문(2단계입찰).hwp</t>
    <phoneticPr fontId="1" type="noConversion"/>
  </si>
  <si>
    <t>발주계획 등록 및
구매규격 사전공개</t>
  </si>
  <si>
    <t>[근거]
○ 지방계약법 제9조의2, 시행령 제32조의2
○ 지방자치단체 입찰 및 계약 집행기준 제1장 (입찰 및 계약 집행기준)
▶ 용역 구매규격 사전공개: 추정가격 5천만원 이상
▶ 공개기간: 공고 5일 이상 (긴급을 요하는 경우에는 3일 이상)
▶ 공개 지정정보처리장치: 나라장터(G2B) 
▶ 공개 서류: 용역 - 과업설명서, 제안요청서 등 공개
▶ 사전공개절차 생략: 긴급한 수요로 구매하는 용역</t>
  </si>
  <si>
    <t>제안서 및 가격 입찰서
제출</t>
  </si>
  <si>
    <t>가격 입찰서 제출 확인</t>
  </si>
  <si>
    <t xml:space="preserve">▶ 정량평가는 사업부서와 계약부서가 협조하여 실시, 정성평가는 제안서평가위원회에서 실시 </t>
  </si>
  <si>
    <t>[근거] 
○ 지방자치단체 입찰 및 계약 집행기준 제11장 (입찰유의서)
○ 지방계약법 시행령 제92조제1항6호
▶ 낙찰자가 정당한 이유 없이 계약을 체결하지 아니한 경우 입찰보증금(입찰금액의 5/100 이상) 학교 세입조치
▶ 계약을 체결하지 아니한 자에 대하여 부정당업자 제재 및 수의계약 결격 대상 업체 등록 (붙임 파일 참조)
[근거] 지방계약법 제14조, 시행령 제49조, 시행규칙 제47조
▶ 지정정보처리장치를 이용하여 전자문서로 작성이 원칙
[근거] 지방계약법 제15조, 시행령 제51조~제54조
1. 계약 보증 금액: 계약금액의 10% 이상, 단 계약상대자와 합의 시 15% 가능
2. 납부 수단: 현금 또는 보증서(증권)
3. 납부 면제: 계약금액이 5천만원 이하인 계약 → 계약보증금지급확약서 징구
[근거] 지방계약법 제30조, 시행령 제90조, 시행규칙 제75조
▶ 지연배상금율 : 용역  1.3/1,000
[근거] 인지세법 제3조                                                                  ▶ 인지세 부과 : 계약금액 1억원 초과~10억원 이하(15만원)
  - 1천만원 초과~3천만원 이하(2만원), 3천만원 초과~5천만원 이하(4만원), 5천만원 초과~1억원 이하(7만원), 
▶ 계약 서류 (급식 실시 전 제출 및 승인)
  - 계약이행보증보험증권 
  - 착수계
  - 도급수행 계획서 
  - 도급수행 조직 체계
  - 계약내역서 
  - 투입인원 이력사항(경력증명서, 자격증 사본, 건강진단결과서, 성범죄 경력 조회 및 아동학대 관련 범죄 전력 조회 동의서) 
  - 보안각서
  - 근로조건 이행 확약서
  - 위탁급식영업신고증
  - 현장대리인 및 관리책임자 선임공문
  - 기타 학교에서 필요하다고 요구한 서류</t>
  </si>
  <si>
    <t>▶ 급식 실시 
▶ 계약 미이행시 부정당업자 제재 및 수의계약 결격 대상 업체 등록  (붙임 파일 참조)</t>
  </si>
  <si>
    <t>▶ 용역비는 매월 일부위탁급식업체의 청구에 의하여 실비 정산</t>
  </si>
  <si>
    <r>
      <t>[근거]
○ 지방자치단체 입찰 및 계약 집행기준 제6장 (선금 · 대가 지급요령)
○ 국민연금법 제95조의2, 시행령 제70조의2
○ 국민건강보험법 제81조의3, 시행령 제47조의3
○ 국세징수법 제5조, 시행령 제4조, 제5조
○ 지방세기본법 제153조
○ 계약서류 간소화 방안 [교육재정과-18968호(2017.8.21.)]
[대금청구서류]  - 청구를 받은 날로부터 5일(공휴일, 토요일 제외) 이내에 지급
1. 대금 청구서 또는 통장사본 
2. 세금계산서
3. 국세 및 지방세 납세 증명서 
   - 나라장터(G2B)에서 조회 가능</t>
    </r>
    <r>
      <rPr>
        <sz val="11"/>
        <color rgb="FFFF0000"/>
        <rFont val="맑은 고딕"/>
        <family val="3"/>
        <charset val="129"/>
        <scheme val="minor"/>
      </rPr>
      <t>(업체가 동의한 경우)</t>
    </r>
    <r>
      <rPr>
        <sz val="11"/>
        <color theme="1"/>
        <rFont val="맑은 고딕"/>
        <family val="3"/>
        <charset val="129"/>
        <scheme val="minor"/>
      </rPr>
      <t xml:space="preserve">
4. 국민연금, 건강보험 납부 증명서 
   - 나라장터(G2B)로 대금 청구시 업체에서 조회가 가능하게 해 줄 경우 학교에서 조회 가능</t>
    </r>
  </si>
  <si>
    <t>Drop_1</t>
    <phoneticPr fontId="1" type="noConversion"/>
  </si>
  <si>
    <t>Drop_2</t>
    <phoneticPr fontId="1" type="noConversion"/>
  </si>
  <si>
    <t>Drop_3</t>
    <phoneticPr fontId="1" type="noConversion"/>
  </si>
  <si>
    <t>Refer_1(물품)</t>
    <phoneticPr fontId="1" type="noConversion"/>
  </si>
  <si>
    <t>Refer_2(용역)</t>
    <phoneticPr fontId="1" type="noConversion"/>
  </si>
  <si>
    <t>Refer_3(공사)</t>
    <phoneticPr fontId="1" type="noConversion"/>
  </si>
  <si>
    <t>Refer_4()</t>
    <phoneticPr fontId="1" type="noConversion"/>
  </si>
  <si>
    <t>--선택하세요--</t>
    <phoneticPr fontId="1" type="noConversion"/>
  </si>
  <si>
    <t>물품</t>
  </si>
  <si>
    <t>우유급식</t>
    <phoneticPr fontId="1" type="noConversion"/>
  </si>
  <si>
    <t>시설공사</t>
    <phoneticPr fontId="1" type="noConversion"/>
  </si>
  <si>
    <t>용역</t>
  </si>
  <si>
    <t>교복구매</t>
    <phoneticPr fontId="1" type="noConversion"/>
  </si>
  <si>
    <t>공사</t>
  </si>
  <si>
    <t>조달구매</t>
    <phoneticPr fontId="1" type="noConversion"/>
  </si>
  <si>
    <t>물품제조</t>
    <phoneticPr fontId="1" type="noConversion"/>
  </si>
  <si>
    <t>졸업앨범</t>
    <phoneticPr fontId="1" type="noConversion"/>
  </si>
  <si>
    <t>도서구매</t>
    <phoneticPr fontId="1" type="noConversion"/>
  </si>
  <si>
    <t>소규모테마형교육여행</t>
    <phoneticPr fontId="1" type="noConversion"/>
  </si>
  <si>
    <t>Property</t>
    <phoneticPr fontId="1" type="noConversion"/>
  </si>
  <si>
    <t>구분</t>
    <phoneticPr fontId="1" type="noConversion"/>
  </si>
  <si>
    <t>파일기본경로1</t>
    <phoneticPr fontId="1" type="noConversion"/>
  </si>
  <si>
    <t>C:\계약길잡이ver.2019\첨부파일\</t>
    <phoneticPr fontId="1" type="noConversion"/>
  </si>
  <si>
    <t>--선택하세요--</t>
  </si>
  <si>
    <t>차량임차</t>
  </si>
  <si>
    <t>청소용역</t>
  </si>
  <si>
    <t>업체위탁 방과후학교</t>
  </si>
  <si>
    <t>민간참여 컴퓨터교실</t>
  </si>
  <si>
    <t>유인경비</t>
  </si>
  <si>
    <t>소규모테마형교육여행</t>
  </si>
  <si>
    <t>수련활동</t>
  </si>
  <si>
    <t>일부위탁급식</t>
  </si>
  <si>
    <t>계약상대자</t>
    <phoneticPr fontId="1" type="noConversion"/>
  </si>
  <si>
    <t>발주처</t>
    <phoneticPr fontId="1" type="noConversion"/>
  </si>
  <si>
    <t>붙임서류</t>
    <phoneticPr fontId="1" type="noConversion"/>
  </si>
  <si>
    <t>1.</t>
    <phoneticPr fontId="1" type="noConversion"/>
  </si>
  <si>
    <t>2.</t>
    <phoneticPr fontId="1" type="noConversion"/>
  </si>
  <si>
    <t>3.</t>
    <phoneticPr fontId="1" type="noConversion"/>
  </si>
  <si>
    <t>4.</t>
    <phoneticPr fontId="1" type="noConversion"/>
  </si>
  <si>
    <t>5.</t>
    <phoneticPr fontId="1" type="noConversion"/>
  </si>
  <si>
    <t>용역 입찰유의서 1부</t>
    <phoneticPr fontId="1" type="noConversion"/>
  </si>
  <si>
    <t>용역계약 일반조건 1부</t>
    <phoneticPr fontId="1" type="noConversion"/>
  </si>
  <si>
    <t>용역계약 특수조건 1부</t>
    <phoneticPr fontId="1" type="noConversion"/>
  </si>
  <si>
    <t>과업내용서 1부</t>
    <phoneticPr fontId="1" type="noConversion"/>
  </si>
  <si>
    <t>산출내역서 1부</t>
    <phoneticPr fontId="1" type="noConversion"/>
  </si>
  <si>
    <t>계약자</t>
    <phoneticPr fontId="1" type="noConversion"/>
  </si>
  <si>
    <t>기관명</t>
    <phoneticPr fontId="1" type="noConversion"/>
  </si>
  <si>
    <t>주소</t>
    <phoneticPr fontId="1" type="noConversion"/>
  </si>
  <si>
    <t>상호</t>
    <phoneticPr fontId="1" type="noConversion"/>
  </si>
  <si>
    <t>대표</t>
    <phoneticPr fontId="1" type="noConversion"/>
  </si>
  <si>
    <t>:</t>
    <phoneticPr fontId="1" type="noConversion"/>
  </si>
  <si>
    <t xml:space="preserve"> 계약담당자와 계약상대자는 상호 대등한 입장에서 붙임의 계약문서에 의하여 위 용역에 대한 도급계약을 체결하고 신의에 따라 성실히 계약상의 의무를 이행할 것을 확약하며, 이 계약의 증거로서 계약서를 작성하여 당사자가 기명날인한 후 각각 1통씩 보관한다.</t>
    <phoneticPr fontId="1" type="noConversion"/>
  </si>
  <si>
    <t>교장</t>
    <phoneticPr fontId="1" type="noConversion"/>
  </si>
  <si>
    <t>계약번호 제</t>
    <phoneticPr fontId="1" type="noConversion"/>
  </si>
  <si>
    <t>공고번호 제</t>
    <phoneticPr fontId="1" type="noConversion"/>
  </si>
  <si>
    <t>호</t>
    <phoneticPr fontId="1" type="noConversion"/>
  </si>
  <si>
    <t>용 역 표 준 계 약 서</t>
    <phoneticPr fontId="1" type="noConversion"/>
  </si>
  <si>
    <t>계 약 금 액</t>
    <phoneticPr fontId="1" type="noConversion"/>
  </si>
  <si>
    <t>용  역  명</t>
    <phoneticPr fontId="1" type="noConversion"/>
  </si>
  <si>
    <t>총용역부기금액</t>
    <phoneticPr fontId="1" type="noConversion"/>
  </si>
  <si>
    <t>계약보증금</t>
    <phoneticPr fontId="1" type="noConversion"/>
  </si>
  <si>
    <t>지연배상금률</t>
    <phoneticPr fontId="1" type="noConversion"/>
  </si>
  <si>
    <t>계약기간</t>
    <phoneticPr fontId="1" type="noConversion"/>
  </si>
  <si>
    <t>위    치</t>
    <phoneticPr fontId="1" type="noConversion"/>
  </si>
  <si>
    <t>기타사항</t>
    <phoneticPr fontId="1" type="noConversion"/>
  </si>
  <si>
    <t>계
약
자</t>
    <phoneticPr fontId="1" type="noConversion"/>
  </si>
  <si>
    <t>계
약
내
용</t>
    <phoneticPr fontId="1" type="noConversion"/>
  </si>
  <si>
    <t>주소:</t>
    <phoneticPr fontId="1" type="noConversion"/>
  </si>
  <si>
    <t>대표자:</t>
    <phoneticPr fontId="1" type="noConversion"/>
  </si>
  <si>
    <t>상호 또는 법인명칭:</t>
    <phoneticPr fontId="1" type="noConversion"/>
  </si>
  <si>
    <t>사업자등록번호:</t>
    <phoneticPr fontId="1" type="noConversion"/>
  </si>
  <si>
    <t>123-45-67890</t>
    <phoneticPr fontId="1" type="noConversion"/>
  </si>
  <si>
    <t>전화번호:</t>
    <phoneticPr fontId="1" type="noConversion"/>
  </si>
  <si>
    <t>전화번호</t>
    <phoneticPr fontId="1" type="noConversion"/>
  </si>
  <si>
    <t>063-000-0000</t>
    <phoneticPr fontId="1" type="noConversion"/>
  </si>
  <si>
    <t>홍길동</t>
    <phoneticPr fontId="1" type="noConversion"/>
  </si>
  <si>
    <t>아이텐㈜</t>
    <phoneticPr fontId="1" type="noConversion"/>
  </si>
  <si>
    <t>전주시 덕진구 틀못16</t>
    <phoneticPr fontId="1" type="noConversion"/>
  </si>
  <si>
    <t>전기</t>
    <phoneticPr fontId="1" type="noConversion"/>
  </si>
  <si>
    <t>전북은행</t>
    <phoneticPr fontId="1" type="noConversion"/>
  </si>
  <si>
    <t>1234567-1234567</t>
    <phoneticPr fontId="1" type="noConversion"/>
  </si>
  <si>
    <t>~</t>
    <phoneticPr fontId="1" type="noConversion"/>
  </si>
  <si>
    <t>고창고교장</t>
    <phoneticPr fontId="1" type="noConversion"/>
  </si>
  <si>
    <t>관련 회계예규 적용</t>
    <phoneticPr fontId="1" type="noConversion"/>
  </si>
  <si>
    <t xml:space="preserve">  본 계약 체결 당시의 회계예규[입찰유의서, 용역계약 일반조건 등]는 본계약서의 첨부 여부와 관계없이 당연히 적용된다.</t>
    <phoneticPr fontId="1" type="noConversion"/>
  </si>
  <si>
    <t>계약명</t>
    <phoneticPr fontId="1" type="noConversion"/>
  </si>
  <si>
    <t>상호및법인명칭</t>
    <phoneticPr fontId="1" type="noConversion"/>
  </si>
  <si>
    <t>승 낙 사 항(용 역 집 행)</t>
    <phoneticPr fontId="1" type="noConversion"/>
  </si>
  <si>
    <t>1)</t>
    <phoneticPr fontId="1" type="noConversion"/>
  </si>
  <si>
    <t>2)</t>
    <phoneticPr fontId="1" type="noConversion"/>
  </si>
  <si>
    <t>3)</t>
    <phoneticPr fontId="1" type="noConversion"/>
  </si>
  <si>
    <t>4)</t>
    <phoneticPr fontId="1" type="noConversion"/>
  </si>
  <si>
    <t>5)</t>
    <phoneticPr fontId="1" type="noConversion"/>
  </si>
  <si>
    <t>상호 또는 법인명칭</t>
    <phoneticPr fontId="1" type="noConversion"/>
  </si>
  <si>
    <t>법인(사업자)등록번호</t>
    <phoneticPr fontId="1" type="noConversion"/>
  </si>
  <si>
    <t>사 용 인 감 계</t>
    <phoneticPr fontId="1" type="noConversion"/>
  </si>
  <si>
    <t>사 용 인 감</t>
    <phoneticPr fontId="1" type="noConversion"/>
  </si>
  <si>
    <t xml:space="preserve">  위 인감은 본인이 사용하는 인감으로서 아래 용역 계약의 입찰서(견적서) 제출부터 대가 청구까지 등 전 과정에서 사용하겠으며, 위 인감사용으로 인한 법률상의 모든 책임은 본인(폐사)이 질 것을 확약하고 이에 사용인감계를 제출합니다.</t>
    <phoneticPr fontId="1" type="noConversion"/>
  </si>
  <si>
    <t>회사명</t>
    <phoneticPr fontId="1" type="noConversion"/>
  </si>
  <si>
    <t>계 약 보 증 금  납 부 서</t>
    <phoneticPr fontId="1" type="noConversion"/>
  </si>
  <si>
    <t>상호 또는 법인명</t>
    <phoneticPr fontId="1" type="noConversion"/>
  </si>
  <si>
    <t>위의 금액을 계약보증금으로 납부합니다.</t>
    <phoneticPr fontId="1" type="noConversion"/>
  </si>
  <si>
    <t>입 찰 번 호</t>
    <phoneticPr fontId="1" type="noConversion"/>
  </si>
  <si>
    <t>계 약 건 명</t>
    <phoneticPr fontId="1" type="noConversion"/>
  </si>
  <si>
    <t>계 약 번 호</t>
    <phoneticPr fontId="1" type="noConversion"/>
  </si>
  <si>
    <t>계약보증금액</t>
    <phoneticPr fontId="1" type="noConversion"/>
  </si>
  <si>
    <t>보증금납부방법</t>
    <phoneticPr fontId="1" type="noConversion"/>
  </si>
  <si>
    <t>계약이행기간</t>
    <phoneticPr fontId="1" type="noConversion"/>
  </si>
  <si>
    <t>계약(예정)연월일</t>
    <phoneticPr fontId="1" type="noConversion"/>
  </si>
  <si>
    <t>입찰연월일</t>
    <phoneticPr fontId="1" type="noConversion"/>
  </si>
  <si>
    <t>제</t>
    <phoneticPr fontId="1" type="noConversion"/>
  </si>
  <si>
    <t>계약보증금 지급확약서</t>
    <phoneticPr fontId="1" type="noConversion"/>
  </si>
  <si>
    <t>청렴계약 이행서약서</t>
    <phoneticPr fontId="1" type="noConversion"/>
  </si>
  <si>
    <t>1억원 이상 2억원 미만의 뇌물을 준 자는 입찰참가자격 제한 처분을 받은 날로부터 1년 동안 입찰에 참가하지 않겠으며,</t>
    <phoneticPr fontId="1" type="noConversion"/>
  </si>
  <si>
    <t>1천만원 이상 1억원 미만의 뇌물을 준 자는 입찰참가자격 제한 처분을 받은 날로부터 6개월 동안 입찰에 참가하지 않겠으며,</t>
    <phoneticPr fontId="1" type="noConversion"/>
  </si>
  <si>
    <t>1천만원 미만의 뇌물을 준 자는 입찰참가자격 제한 처분을 받은 날로부터 3개월 동안 입찰에 참가하지 않겠습니다.</t>
    <phoneticPr fontId="1" type="noConversion"/>
  </si>
  <si>
    <t>◦</t>
    <phoneticPr fontId="1" type="noConversion"/>
  </si>
  <si>
    <t>대  표:</t>
    <phoneticPr fontId="1" type="noConversion"/>
  </si>
  <si>
    <t>서약자:</t>
    <phoneticPr fontId="1" type="noConversion"/>
  </si>
  <si>
    <t>입찰, 낙찰, 계약체결 또는 계약이행과 관련하여 관계공무원에게 금품, 향응 등(친인척 등에 대한 부정한 취업 제공 포함)을 제공한 사실이 드러날 경우에는 계약체결 이전의 경우에는 낙찰자 결정 취소, 계약이행 전에는 계약취소, 계약이행 이후에는 해당 계약의 전부 또는 일부계약을 해제 또는 해지하여도 감수하겠으며, 민․형사상 이의를 제기하지 않겠습니다.</t>
    <phoneticPr fontId="1" type="noConversion"/>
  </si>
  <si>
    <t xml:space="preserve">회사 임․직원이 관계 공무원에게 금품, 향응 등을 제공하거나 담합 등 불공정 행위를 하지 않도록 하는 회사윤리강령과 내부비리 제보자에 대해서도 일체의 불이익처분을 하지 않는 사규를 제정토록 노력하겠습니다. </t>
    <phoneticPr fontId="1" type="noConversion"/>
  </si>
  <si>
    <t>소재지</t>
    <phoneticPr fontId="1" type="noConversion"/>
  </si>
  <si>
    <t>업종(등록)</t>
    <phoneticPr fontId="1" type="noConversion"/>
  </si>
  <si>
    <t xml:space="preserve">  상기 본인(법인)은 귀 기관과 수의계약을 체결함에 있어서 붙임 배제사유 중 어느 사유에도 해당되지 않으며, 차후에 이러한 사실이 발견된 경우 계약의 해제·해지 및 부정당업자 제재처분을 받아도 하등의 이유를 제기하지 않겠습니다.</t>
    <phoneticPr fontId="1" type="noConversion"/>
  </si>
  <si>
    <t>&lt;수의계약 배제사유&gt;</t>
    <phoneticPr fontId="1" type="noConversion"/>
  </si>
  <si>
    <t>①</t>
    <phoneticPr fontId="1" type="noConversion"/>
  </si>
  <si>
    <t>②</t>
    <phoneticPr fontId="1" type="noConversion"/>
  </si>
  <si>
    <t>③</t>
    <phoneticPr fontId="1" type="noConversion"/>
  </si>
  <si>
    <t>④</t>
    <phoneticPr fontId="1" type="noConversion"/>
  </si>
  <si>
    <t>⑤</t>
    <phoneticPr fontId="1" type="noConversion"/>
  </si>
  <si>
    <t>⑥</t>
    <phoneticPr fontId="1" type="noConversion"/>
  </si>
  <si>
    <t>⑦</t>
    <phoneticPr fontId="1" type="noConversion"/>
  </si>
  <si>
    <t>⑧</t>
    <phoneticPr fontId="1" type="noConversion"/>
  </si>
  <si>
    <t>⑨</t>
    <phoneticPr fontId="1" type="noConversion"/>
  </si>
  <si>
    <t>⑩</t>
    <phoneticPr fontId="1" type="noConversion"/>
  </si>
  <si>
    <t>견적서 제출 마감일 현재 부도·파산·해산·영업정지 등이 확정된 경우</t>
    <phoneticPr fontId="1" type="noConversion"/>
  </si>
  <si>
    <t>입찰참가자격 제한기간 중에 있는 자(법 제31조 제5항에 해당되는 경우 예외)</t>
    <phoneticPr fontId="1" type="noConversion"/>
  </si>
  <si>
    <t>견적서 제출 마감일을 기준으로 시행령 제92조 또는 다른 법령에 따라 부실이행, 담합행위, 입찰 계약 서류의 허위 위조 제출, 입찰·낙찰·계약이행 관련 뇌물 제공으로 부정당업자 제재 처분을 받고 그 종료일로부터 6개월이 지나지 아니한 자(법 제31조 제5항에 해당되는 경우 예외)</t>
    <phoneticPr fontId="1" type="noConversion"/>
  </si>
  <si>
    <t>공사 또는 기술용역의 경우 기술자 보유현황이 관련법령에 따른 업종등록 기준에 미달하는 자</t>
    <phoneticPr fontId="1" type="noConversion"/>
  </si>
  <si>
    <t>※</t>
    <phoneticPr fontId="1" type="noConversion"/>
  </si>
  <si>
    <t>기술자보유현황의 심사는「낙찰자결정기준」제2장 시설공사 적격심사 세부기준 &lt;별지2&gt;의 그밖에 해당공사 수행능력상 결격여부, 제3장 기술용역 적격심사 세부기준 &lt;별표&gt;의 기술인력 평가방법을 준용한다. 이때 '입찰공고일'은 '안내공고일'로 '적격심사서류 제출마감일'은 '견적서 제출마감일'로 본다.</t>
    <phoneticPr fontId="1" type="noConversion"/>
  </si>
  <si>
    <t>견적서 제출 마감일 기준 최근 3개월 이내에 해당 지방자치단체의 입찰․계약 및 그 이행과 관련하여 10일 이상 지연배상금 부과, 정당한 이행명령 거부, 불법 하도급, 5회 이상 하자보수 또는 물의를 일으키는 등 신용이 떨어져 계약 체결이 공란하다고 판단되는 자</t>
    <phoneticPr fontId="1" type="noConversion"/>
  </si>
  <si>
    <t>견적서 제출 마감일 기준 최근 3개월 이내에 해당 지방자치단체와의 계약 및 그 이행과 관련하여 정당한 이유 없이 계약에 응하지 아니하거나 포기서를 제출한 사실이 있는 자</t>
    <phoneticPr fontId="1" type="noConversion"/>
  </si>
  <si>
    <t>정당한 이유 없이 계약을 체결하지 아니하는 경우는 시행령 제92조 제1항 제6호에 따른 입찰참가자격 제한에는 해당되지 아니하나 수의계약 결격사유에 해당됨</t>
    <phoneticPr fontId="1" type="noConversion"/>
  </si>
  <si>
    <t>수의계약 체결일 현재 법 제33조에 해당하는 자</t>
    <phoneticPr fontId="1" type="noConversion"/>
  </si>
  <si>
    <t>지방자치단체의 장 또는 지방의회의원의 배우자인 사업자(법인은 대표자)</t>
    <phoneticPr fontId="1" type="noConversion"/>
  </si>
  <si>
    <t>지방자치단체의 장 또는 지방의회의원(배우자 포함)의 직계 존·비속인 사업자</t>
    <phoneticPr fontId="1" type="noConversion"/>
  </si>
  <si>
    <t>지방자치단체의 장 또는 지방의회의원이 자본금 총액의 50%이상을 소유한 자</t>
    <phoneticPr fontId="1" type="noConversion"/>
  </si>
  <si>
    <t>지방자치단체의 장 또는 지방의회의원 가족(배우자, 직계존·비속)의 합산금액이 자본금 총액의 50% 이상을 소유한 사업자</t>
    <phoneticPr fontId="1" type="noConversion"/>
  </si>
  <si>
    <t>지방자치단체의 장 또는 지방의회의원 소유업체의 계열회사 등</t>
    <phoneticPr fontId="1" type="noConversion"/>
  </si>
  <si>
    <t>발주기관이 제한한 자격요건 등을 충족하지 아니한 자</t>
    <phoneticPr fontId="1" type="noConversion"/>
  </si>
  <si>
    <t>그밖에 계약담당자가 계약이행능력이 없다고 판단되는 명백한 증거가 있는 자</t>
    <phoneticPr fontId="1" type="noConversion"/>
  </si>
  <si>
    <t>재난복구공사(용역)의 경우 결격여부 심사일 현재 계약금액 5천만원 이상 해당 업종 관급공사 또는 계약금액 2천만원 이상 관급용역이 3건 이상인 자(단, 제3절의“1”에 따른 2인 이상 견적서 제출 수의계약에 한한다)</t>
    <phoneticPr fontId="1" type="noConversion"/>
  </si>
  <si>
    <t>업 체 명:</t>
    <phoneticPr fontId="1" type="noConversion"/>
  </si>
  <si>
    <t>대 표 자:</t>
    <phoneticPr fontId="1" type="noConversion"/>
  </si>
  <si>
    <t>각       서</t>
    <phoneticPr fontId="1" type="noConversion"/>
  </si>
  <si>
    <t>근로조건 이행확약서</t>
    <phoneticPr fontId="1" type="noConversion"/>
  </si>
  <si>
    <t>: 예              ( ○ )</t>
    <phoneticPr fontId="1" type="noConversion"/>
  </si>
  <si>
    <t>: 아니오        (     )</t>
    <phoneticPr fontId="1" type="noConversion"/>
  </si>
  <si>
    <t>「근로기준법」등 아래의 관련 법규를 준수하겠습니다.</t>
    <phoneticPr fontId="1" type="noConversion"/>
  </si>
  <si>
    <t>퇴직금, 건강보험, 국민연금, 산재보험, 고용보험 등 관계법령이 정한 금액을 별도 책정하여 지급하겠습니다.</t>
  </si>
  <si>
    <t>포괄적인 재하청을 하지 않겠습니다.</t>
    <phoneticPr fontId="1" type="noConversion"/>
  </si>
  <si>
    <t>「근로기준법(제107조 내지 제114조)」 및 「최저임금법(제28조)」을 준수하겠습니다.</t>
    <phoneticPr fontId="1" type="noConversion"/>
  </si>
  <si>
    <t xml:space="preserve">  폐사는 본 용역을 수행함에 있어 위에 언급한 내용대로 계약을 성실히 이행할 것이며, 만일 이를 이행하지 않을 경우 계약해지, 입찰참가자격제한조치 등 불이익 처분을 받더라도 하등의 이의를 제기하지 아니할 것을 확약하고 근로조건 이행확약서를 제출합니다.</t>
    <phoneticPr fontId="1" type="noConversion"/>
  </si>
  <si>
    <r>
      <t xml:space="preserve">인건비는 </t>
    </r>
    <r>
      <rPr>
        <sz val="14"/>
        <color rgb="FFFF0000"/>
        <rFont val="HY신명조"/>
        <family val="1"/>
        <charset val="129"/>
      </rPr>
      <t>서울특별시 일반용역 적격심사 세부기준</t>
    </r>
    <r>
      <rPr>
        <sz val="14"/>
        <color theme="1"/>
        <rFont val="HY신명조"/>
        <family val="1"/>
        <charset val="129"/>
      </rPr>
      <t>에 따라 "예정가격 산정시 적용한 노임에 낙찰률을 곱한 수준 이상의 임금"을 지급하겠습니다.</t>
    </r>
    <phoneticPr fontId="1" type="noConversion"/>
  </si>
  <si>
    <r>
      <rPr>
        <b/>
        <sz val="26"/>
        <color theme="1"/>
        <rFont val="HY신명조"/>
        <family val="1"/>
        <charset val="129"/>
      </rPr>
      <t>보안서약서</t>
    </r>
    <r>
      <rPr>
        <sz val="22"/>
        <color theme="1"/>
        <rFont val="HY신명조"/>
        <family val="1"/>
        <charset val="129"/>
      </rPr>
      <t>(업체대표용)</t>
    </r>
    <phoneticPr fontId="1" type="noConversion"/>
  </si>
  <si>
    <t>본인은 이 기밀을 누설함이 국가안전보장 및 국가이익에 위해가 될 수 있음을 인식하여 업무수행 중 지득한 제반 기밀사항을 일체 누설하거나 공개하지 아니한다.</t>
    <phoneticPr fontId="1" type="noConversion"/>
  </si>
  <si>
    <t>본인이 이 기밀을 누설하거나 관계 규정을 위반한 때에는 관련 법령 및 계약에 따라 어떠한 처벌 및 불이익도 감수한다.</t>
    <phoneticPr fontId="1" type="noConversion"/>
  </si>
  <si>
    <t>본인은 하도급업체를 통한 사업 수행 시 하도급업체로 인해 발생하는 위반사항에 대하여 모든 책임을 부담한다.</t>
    <phoneticPr fontId="1" type="noConversion"/>
  </si>
  <si>
    <t>서약자(업체대표)</t>
    <phoneticPr fontId="1" type="noConversion"/>
  </si>
  <si>
    <t>서약집행자(담당공무원)</t>
    <phoneticPr fontId="1" type="noConversion"/>
  </si>
  <si>
    <t>소속</t>
    <phoneticPr fontId="1" type="noConversion"/>
  </si>
  <si>
    <t>직  성명</t>
    <phoneticPr fontId="1" type="noConversion"/>
  </si>
  <si>
    <t>김유신</t>
    <phoneticPr fontId="1" type="noConversion"/>
  </si>
  <si>
    <t>본인은 이 기밀을 누설함이 이적행위가 됨을 명심하고 재직 중은 물론 퇴직 후에도 알게 된 모든 기밀사항을 일절 타인에게 누설하지 아니한다.</t>
    <phoneticPr fontId="1" type="noConversion"/>
  </si>
  <si>
    <t>본인은 기밀을 누설한 때에는 아래의 관계법규에 따라 엄중한 처벌을 받을 것을 서약한다.</t>
    <phoneticPr fontId="1" type="noConversion"/>
  </si>
  <si>
    <t>가. 국가보안법 제4조 제1항 제2호, 제5호(국가기밀 누설 등)</t>
  </si>
  <si>
    <t>가. 국가보안법 제4조 제1항 제2호, 제5호(국가기밀 누설 등)</t>
    <phoneticPr fontId="1" type="noConversion"/>
  </si>
  <si>
    <t>나. 형법 제99조(일반이적) 및 제127조(공무상 비밀의 누설)</t>
  </si>
  <si>
    <t>나. 형법 제99조(일반이적) 및 제127조(공무상 비밀의 누설)</t>
    <phoneticPr fontId="1" type="noConversion"/>
  </si>
  <si>
    <t>서약자</t>
    <phoneticPr fontId="1" type="noConversion"/>
  </si>
  <si>
    <t>직급/직위</t>
    <phoneticPr fontId="1" type="noConversion"/>
  </si>
  <si>
    <r>
      <rPr>
        <b/>
        <sz val="26"/>
        <color theme="1"/>
        <rFont val="HY신명조"/>
        <family val="1"/>
        <charset val="129"/>
      </rPr>
      <t>보안서약서</t>
    </r>
    <r>
      <rPr>
        <sz val="22"/>
        <color theme="1"/>
        <rFont val="HY신명조"/>
        <family val="1"/>
        <charset val="129"/>
      </rPr>
      <t>(참여인력용)</t>
    </r>
    <phoneticPr fontId="1" type="noConversion"/>
  </si>
  <si>
    <t>착        수        계</t>
    <phoneticPr fontId="1" type="noConversion"/>
  </si>
  <si>
    <t>착수년월일</t>
    <phoneticPr fontId="1" type="noConversion"/>
  </si>
  <si>
    <t>계약년월일</t>
    <phoneticPr fontId="1" type="noConversion"/>
  </si>
  <si>
    <t>완료기한</t>
    <phoneticPr fontId="1" type="noConversion"/>
  </si>
  <si>
    <t xml:space="preserve">상기와 같이 용역을 착수하였기에 착수계를 제출합니다. </t>
    <phoneticPr fontId="1" type="noConversion"/>
  </si>
  <si>
    <t>회   사   명 :</t>
    <phoneticPr fontId="1" type="noConversion"/>
  </si>
  <si>
    <t>전 화 번 호 :</t>
    <phoneticPr fontId="1" type="noConversion"/>
  </si>
  <si>
    <t>주         소 :</t>
    <phoneticPr fontId="1" type="noConversion"/>
  </si>
  <si>
    <t>대   표   자 :</t>
    <phoneticPr fontId="1" type="noConversion"/>
  </si>
  <si>
    <t>용역사업(업무) 관련한 모든 제반자료 반환</t>
    <phoneticPr fontId="1" type="noConversion"/>
  </si>
  <si>
    <t>용역사업(업무) 관련한 저장매체 내 자료 삭제</t>
    <phoneticPr fontId="1" type="noConversion"/>
  </si>
  <si>
    <t>용역사업(업무) 관련한 사업산출물 복사본 등을 별도 보관하지 않음</t>
    <phoneticPr fontId="1" type="noConversion"/>
  </si>
  <si>
    <t>본인은 위 사항이 거짓일 경우 아래의 관계법규에 따라 처벌 받을 것을 서약한다.</t>
    <phoneticPr fontId="1" type="noConversion"/>
  </si>
  <si>
    <r>
      <rPr>
        <b/>
        <sz val="26"/>
        <color theme="1"/>
        <rFont val="HY신명조"/>
        <family val="1"/>
        <charset val="129"/>
      </rPr>
      <t>보안서약서</t>
    </r>
    <r>
      <rPr>
        <sz val="22"/>
        <color theme="1"/>
        <rFont val="HY신명조"/>
        <family val="1"/>
        <charset val="129"/>
      </rPr>
      <t>(사업종료시)</t>
    </r>
    <phoneticPr fontId="1" type="noConversion"/>
  </si>
  <si>
    <t>청렴계약이행 확인서</t>
    <phoneticPr fontId="1" type="noConversion"/>
  </si>
  <si>
    <t>6.</t>
    <phoneticPr fontId="1" type="noConversion"/>
  </si>
  <si>
    <t>계약일자</t>
    <phoneticPr fontId="1" type="noConversion"/>
  </si>
  <si>
    <t>착수일자</t>
    <phoneticPr fontId="1" type="noConversion"/>
  </si>
  <si>
    <t>완료일자</t>
    <phoneticPr fontId="1" type="noConversion"/>
  </si>
  <si>
    <t>당 사는 위 용역을 진행함에 있어 "청렴계약 이행각서"와 같이 관계공무원에게</t>
  </si>
  <si>
    <t>일체의 금품이나 향응 등을 제공하지 않았음을 확약합니다.</t>
  </si>
  <si>
    <t>대  금  청  구  서</t>
    <phoneticPr fontId="1" type="noConversion"/>
  </si>
  <si>
    <t>계약건명</t>
    <phoneticPr fontId="1" type="noConversion"/>
  </si>
  <si>
    <t>준공금액</t>
    <phoneticPr fontId="1" type="noConversion"/>
  </si>
  <si>
    <t>기 지급액</t>
    <phoneticPr fontId="1" type="noConversion"/>
  </si>
  <si>
    <t>청구금액</t>
    <phoneticPr fontId="1" type="noConversion"/>
  </si>
  <si>
    <t>공제금액</t>
    <phoneticPr fontId="1" type="noConversion"/>
  </si>
  <si>
    <t xml:space="preserve">     위와 같이 청구하오니 아래 계좌에 입금하여 주시기 바랍니다.</t>
    <phoneticPr fontId="1" type="noConversion"/>
  </si>
  <si>
    <t>□ 지정계좌현황</t>
    <phoneticPr fontId="1" type="noConversion"/>
  </si>
  <si>
    <t>은  행  명</t>
    <phoneticPr fontId="1" type="noConversion"/>
  </si>
  <si>
    <t>계 좌 번 호</t>
    <phoneticPr fontId="1" type="noConversion"/>
  </si>
  <si>
    <t>예 금 주 명</t>
    <phoneticPr fontId="1" type="noConversion"/>
  </si>
  <si>
    <t>회 사 명</t>
    <phoneticPr fontId="1" type="noConversion"/>
  </si>
  <si>
    <t>붙임  (세금)계산서  1부.</t>
    <phoneticPr fontId="1" type="noConversion"/>
  </si>
  <si>
    <t>완 수 확 인 서</t>
    <phoneticPr fontId="1" type="noConversion"/>
  </si>
  <si>
    <t>용 역 명</t>
    <phoneticPr fontId="1" type="noConversion"/>
  </si>
  <si>
    <t>계 약 자</t>
    <phoneticPr fontId="1" type="noConversion"/>
  </si>
  <si>
    <t>완료검사일</t>
    <phoneticPr fontId="1" type="noConversion"/>
  </si>
  <si>
    <t>참  고</t>
    <phoneticPr fontId="1" type="noConversion"/>
  </si>
  <si>
    <t>검수의견</t>
    <phoneticPr fontId="1" type="noConversion"/>
  </si>
  <si>
    <t>완 료 기 한</t>
    <phoneticPr fontId="1" type="noConversion"/>
  </si>
  <si>
    <t>완 료 일</t>
    <phoneticPr fontId="1" type="noConversion"/>
  </si>
  <si>
    <t>외와 같이 완료검사를 필하였음</t>
    <phoneticPr fontId="1" type="noConversion"/>
  </si>
  <si>
    <t>검사자</t>
    <phoneticPr fontId="1" type="noConversion"/>
  </si>
  <si>
    <t>입 회 자</t>
    <phoneticPr fontId="1" type="noConversion"/>
  </si>
  <si>
    <t>(인)</t>
    <phoneticPr fontId="1" type="noConversion"/>
  </si>
  <si>
    <t>용역 종사자 노무비 지급 내역서(전월)</t>
    <phoneticPr fontId="1" type="noConversion"/>
  </si>
  <si>
    <t>□</t>
    <phoneticPr fontId="1" type="noConversion"/>
  </si>
  <si>
    <t>○ 계약기간</t>
    <phoneticPr fontId="1" type="noConversion"/>
  </si>
  <si>
    <t>○ 용역종사자</t>
    <phoneticPr fontId="1" type="noConversion"/>
  </si>
  <si>
    <t>성  명</t>
    <phoneticPr fontId="1" type="noConversion"/>
  </si>
  <si>
    <t>지 급 액(원)</t>
    <phoneticPr fontId="1" type="noConversion"/>
  </si>
  <si>
    <t>지급일자</t>
    <phoneticPr fontId="1" type="noConversion"/>
  </si>
  <si>
    <t xml:space="preserve">   위와 같이 용역을 시행함에 있어 우리 회사 소속 용역 종사자에게 지급한 전월 노무비 지급 내역서를 제출합니다.</t>
    <phoneticPr fontId="1" type="noConversion"/>
  </si>
  <si>
    <t xml:space="preserve">  붙임  1.  은행 이체증명 등 증빙자료</t>
    <phoneticPr fontId="1" type="noConversion"/>
  </si>
  <si>
    <t>○○○</t>
    <phoneticPr fontId="1" type="noConversion"/>
  </si>
  <si>
    <t>◇◇◇</t>
    <phoneticPr fontId="1" type="noConversion"/>
  </si>
  <si>
    <t>△△△</t>
    <phoneticPr fontId="1" type="noConversion"/>
  </si>
  <si>
    <t>♡♡♡</t>
    <phoneticPr fontId="1" type="noConversion"/>
  </si>
  <si>
    <t>「단순노무용역 노무비 구분관리 및 지급확인제」합의서</t>
    <phoneticPr fontId="1" type="noConversion"/>
  </si>
  <si>
    <t>「단순노무용역 노무비 구분관리 및 지급확인제」적용 제외 확인서</t>
    <phoneticPr fontId="1" type="noConversion"/>
  </si>
  <si>
    <t>「단순노무용역 노무비 구분관리제」적용 제외 확인서</t>
    <phoneticPr fontId="1" type="noConversion"/>
  </si>
  <si>
    <t>용    역    명</t>
    <phoneticPr fontId="1" type="noConversion"/>
  </si>
  <si>
    <t>계   약
상대자</t>
    <phoneticPr fontId="1" type="noConversion"/>
  </si>
  <si>
    <t>상호 및 대표자</t>
    <phoneticPr fontId="1" type="noConversion"/>
  </si>
  <si>
    <t>영업소 소재지</t>
    <phoneticPr fontId="1" type="noConversion"/>
  </si>
  <si>
    <t xml:space="preserve">  본 용역은 아래 사유로「노무비 구분관리제」적용이 제외되어 확인서류를 제출하며, 해당 용역의 노무비 체불 또는 미지급 건이 확인될 경우 처분청 통보 및 형사고발 등의 행정조치에 이의를 제기하지 않겠습니다.</t>
    <phoneticPr fontId="1" type="noConversion"/>
  </si>
  <si>
    <t>노무비 구분관리제 
적용 제외 사유</t>
    <phoneticPr fontId="1" type="noConversion"/>
  </si>
  <si>
    <t>붙임  확인서류(노무비 지급 증명서, 근로자 계좌개설 불가 사유서, 기타사유 증빙자료 등)</t>
    <phoneticPr fontId="1" type="noConversion"/>
  </si>
  <si>
    <r>
      <t xml:space="preserve"> &lt;예시&gt;
 </t>
    </r>
    <r>
      <rPr>
        <sz val="13"/>
        <color theme="1"/>
        <rFont val="Segoe UI Symbol"/>
        <family val="1"/>
      </rPr>
      <t>◦</t>
    </r>
    <r>
      <rPr>
        <sz val="13"/>
        <color theme="1"/>
        <rFont val="Calibri"/>
        <family val="1"/>
      </rPr>
      <t xml:space="preserve"> </t>
    </r>
    <r>
      <rPr>
        <sz val="13"/>
        <color theme="1"/>
        <rFont val="HY신명조"/>
        <family val="1"/>
        <charset val="129"/>
      </rPr>
      <t xml:space="preserve">청구기일 전에 근로자 전원에게 노무비 지급
    (단, 미지급자가 1명이라도 있을 경우에는 적용)
 </t>
    </r>
    <r>
      <rPr>
        <sz val="13"/>
        <color theme="1"/>
        <rFont val="Segoe UI Symbol"/>
        <family val="1"/>
      </rPr>
      <t>◦</t>
    </r>
    <r>
      <rPr>
        <sz val="13"/>
        <color theme="1"/>
        <rFont val="Calibri"/>
        <family val="1"/>
      </rPr>
      <t xml:space="preserve"> </t>
    </r>
    <r>
      <rPr>
        <sz val="13"/>
        <color theme="1"/>
        <rFont val="HY신명조"/>
        <family val="1"/>
        <charset val="129"/>
      </rPr>
      <t xml:space="preserve">근로자 계좌개설 불가
 </t>
    </r>
    <r>
      <rPr>
        <sz val="13"/>
        <color theme="1"/>
        <rFont val="Segoe UI Symbol"/>
        <family val="1"/>
      </rPr>
      <t>◦</t>
    </r>
    <r>
      <rPr>
        <sz val="13"/>
        <color theme="1"/>
        <rFont val="Calibri"/>
        <family val="1"/>
      </rPr>
      <t xml:space="preserve"> </t>
    </r>
    <r>
      <rPr>
        <sz val="13"/>
        <color theme="1"/>
        <rFont val="HY신명조"/>
        <family val="1"/>
        <charset val="129"/>
      </rPr>
      <t xml:space="preserve">계약 기간이 1개월 미만인 용역
 </t>
    </r>
    <r>
      <rPr>
        <sz val="13"/>
        <color theme="1"/>
        <rFont val="Segoe UI Symbol"/>
        <family val="1"/>
      </rPr>
      <t>◦</t>
    </r>
    <r>
      <rPr>
        <sz val="13"/>
        <color theme="1"/>
        <rFont val="Calibri"/>
        <family val="1"/>
      </rPr>
      <t xml:space="preserve"> </t>
    </r>
    <r>
      <rPr>
        <sz val="13"/>
        <color theme="1"/>
        <rFont val="HY신명조"/>
        <family val="1"/>
        <charset val="129"/>
      </rPr>
      <t>기타 사유</t>
    </r>
    <phoneticPr fontId="1" type="noConversion"/>
  </si>
  <si>
    <t>본 용역은 아래 사유로「노무비 구분관리제 및 지급확인제」적용이 제외되어 확인서류를 제출하며, 해당 용역의 노무비 체불 또는 미지급 건이 확인될 경우 처분청 통보 및 형사고발 등의 행정조치에 이의를 제기하지 않겠습니다.</t>
    <phoneticPr fontId="1" type="noConversion"/>
  </si>
  <si>
    <t>노무비 구분관리제 및
지급확인제 
적용 제외 사유</t>
    <phoneticPr fontId="1" type="noConversion"/>
  </si>
  <si>
    <r>
      <rPr>
        <sz val="13"/>
        <color theme="1"/>
        <rFont val="Segoe UI Symbol"/>
        <family val="1"/>
      </rPr>
      <t>◦</t>
    </r>
    <r>
      <rPr>
        <sz val="13"/>
        <color theme="1"/>
        <rFont val="Calibri"/>
        <family val="1"/>
      </rPr>
      <t xml:space="preserve"> </t>
    </r>
    <r>
      <rPr>
        <sz val="13"/>
        <color theme="1"/>
        <rFont val="HY신명조"/>
        <family val="1"/>
        <charset val="129"/>
      </rPr>
      <t>직접노무비</t>
    </r>
    <r>
      <rPr>
        <sz val="13"/>
        <color theme="1"/>
        <rFont val="Calibri"/>
        <family val="1"/>
      </rPr>
      <t xml:space="preserve"> </t>
    </r>
    <r>
      <rPr>
        <sz val="13"/>
        <color theme="1"/>
        <rFont val="HY신명조"/>
        <family val="1"/>
        <charset val="129"/>
      </rPr>
      <t>지급대상이</t>
    </r>
    <r>
      <rPr>
        <sz val="13"/>
        <color theme="1"/>
        <rFont val="Calibri"/>
        <family val="1"/>
      </rPr>
      <t xml:space="preserve"> </t>
    </r>
    <r>
      <rPr>
        <sz val="13"/>
        <color theme="1"/>
        <rFont val="HY신명조"/>
        <family val="1"/>
        <charset val="129"/>
      </rPr>
      <t>계약상대자의</t>
    </r>
    <r>
      <rPr>
        <sz val="13"/>
        <color theme="1"/>
        <rFont val="Calibri"/>
        <family val="1"/>
      </rPr>
      <t xml:space="preserve"> </t>
    </r>
    <r>
      <rPr>
        <sz val="13"/>
        <color theme="1"/>
        <rFont val="HY신명조"/>
        <family val="1"/>
        <charset val="129"/>
      </rPr>
      <t>상용근로자만으로</t>
    </r>
    <r>
      <rPr>
        <sz val="13"/>
        <color theme="1"/>
        <rFont val="Calibri"/>
        <family val="1"/>
      </rPr>
      <t xml:space="preserve"> </t>
    </r>
    <r>
      <rPr>
        <sz val="13"/>
        <color theme="1"/>
        <rFont val="HY신명조"/>
        <family val="1"/>
        <charset val="129"/>
      </rPr>
      <t>구성된</t>
    </r>
    <r>
      <rPr>
        <sz val="13"/>
        <color theme="1"/>
        <rFont val="Calibri"/>
        <family val="1"/>
      </rPr>
      <t xml:space="preserve"> </t>
    </r>
    <r>
      <rPr>
        <sz val="13"/>
        <color theme="1"/>
        <rFont val="HY신명조"/>
        <family val="1"/>
        <charset val="129"/>
      </rPr>
      <t>용역임</t>
    </r>
    <phoneticPr fontId="1" type="noConversion"/>
  </si>
  <si>
    <t>붙임  확인서류(해당 용역 근로자 명단 및 4대보험 가입증명원 등)</t>
    <phoneticPr fontId="1" type="noConversion"/>
  </si>
  <si>
    <t>비고</t>
    <phoneticPr fontId="1" type="noConversion"/>
  </si>
  <si>
    <t>청구일</t>
    <phoneticPr fontId="1" type="noConversion"/>
  </si>
  <si>
    <t>지급기일</t>
    <phoneticPr fontId="1" type="noConversion"/>
  </si>
  <si>
    <t>제1조</t>
    <phoneticPr fontId="1" type="noConversion"/>
  </si>
  <si>
    <t>제2조</t>
    <phoneticPr fontId="1" type="noConversion"/>
  </si>
  <si>
    <t>제3조</t>
    <phoneticPr fontId="1" type="noConversion"/>
  </si>
  <si>
    <t>제4조</t>
    <phoneticPr fontId="1" type="noConversion"/>
  </si>
  <si>
    <t>제5조</t>
    <phoneticPr fontId="1" type="noConversion"/>
  </si>
  <si>
    <t>제6조</t>
    <phoneticPr fontId="1" type="noConversion"/>
  </si>
  <si>
    <t>제7조</t>
    <phoneticPr fontId="1" type="noConversion"/>
  </si>
  <si>
    <t>제8조</t>
    <phoneticPr fontId="1" type="noConversion"/>
  </si>
  <si>
    <t>제9조</t>
    <phoneticPr fontId="1" type="noConversion"/>
  </si>
  <si>
    <t>제10조</t>
    <phoneticPr fontId="1" type="noConversion"/>
  </si>
  <si>
    <t>제11조</t>
    <phoneticPr fontId="1" type="noConversion"/>
  </si>
  <si>
    <t xml:space="preserve">이 합의서에서 정하지 아니한 사항에 대하여는 발주기관과 계약상대자가 협의하여 정할 수 있습니다. </t>
    <phoneticPr fontId="1" type="noConversion"/>
  </si>
  <si>
    <t>발 주 기 관</t>
    <phoneticPr fontId="1" type="noConversion"/>
  </si>
  <si>
    <r>
      <rPr>
        <b/>
        <sz val="13"/>
        <color theme="1"/>
        <rFont val="HY신명조"/>
        <family val="1"/>
        <charset val="129"/>
      </rPr>
      <t>(선금지급)</t>
    </r>
    <r>
      <rPr>
        <sz val="13"/>
        <color theme="1"/>
        <rFont val="HY신명조"/>
        <family val="1"/>
        <charset val="129"/>
      </rPr>
      <t xml:space="preserve"> 선급금 지급 시 노무비는 제외됩니다.</t>
    </r>
    <phoneticPr fontId="1" type="noConversion"/>
  </si>
  <si>
    <r>
      <rPr>
        <b/>
        <sz val="13"/>
        <color theme="1"/>
        <rFont val="HY신명조"/>
        <family val="1"/>
        <charset val="129"/>
      </rPr>
      <t>(지급상한)</t>
    </r>
    <r>
      <rPr>
        <sz val="13"/>
        <color theme="1"/>
        <rFont val="HY신명조"/>
        <family val="1"/>
        <charset val="129"/>
      </rPr>
      <t xml:space="preserve"> 노무비 청구액은 잔여 기성액을 초과하여 청구할 수 없으며, 계약액을 초과한 노무비는 계약상대자가 지급하여야 합니다.</t>
    </r>
    <phoneticPr fontId="1" type="noConversion"/>
  </si>
  <si>
    <r>
      <rPr>
        <b/>
        <sz val="13"/>
        <color theme="1"/>
        <rFont val="HY신명조"/>
        <family val="1"/>
        <charset val="129"/>
      </rPr>
      <t>(지급방법)</t>
    </r>
    <r>
      <rPr>
        <sz val="13"/>
        <color theme="1"/>
        <rFont val="HY신명조"/>
        <family val="1"/>
        <charset val="129"/>
      </rPr>
      <t xml:space="preserve"> 계약상대자는 발주기관과 협의하여 정한 노무비 지급기일에 맞추어 매월 모든 근로자의 노무비 청구내역(근로자 개인별 성명, 임금 및 연락처 등)을 제출하여야 하며, 이 경우 개인정보보호법상 동의를 구하여야 합니다. 또한 노무비를 지급받은 날로부터 5일(공휴일 및 토요일은 제외) 이내에 노무비 전용계좌에서 이체하는 방식으로 근로자에게 노무비를 지급하여야 하며, 노무비 지급을 청구할 때 전월 노무비 지급내역(계약상대자의 노무비 전용계좌 이체 내역 등 증빙서류)을 제출하여야 합니다.</t>
    </r>
    <phoneticPr fontId="1" type="noConversion"/>
  </si>
  <si>
    <r>
      <rPr>
        <b/>
        <sz val="13"/>
        <color theme="1"/>
        <rFont val="HY신명조"/>
        <family val="1"/>
        <charset val="129"/>
      </rPr>
      <t>(지급방법의 예외)</t>
    </r>
    <r>
      <rPr>
        <sz val="13"/>
        <color theme="1"/>
        <rFont val="HY신명조"/>
        <family val="1"/>
        <charset val="129"/>
      </rPr>
      <t xml:space="preserve"> 계약상대자는 근로자가 계좌를 개설할 수 없거나 다른 방식으로 지급을 원하는 경우, 근로자에게 노무비를 미리 지급하는 경우, 그 밖의 사유로 노무비 구분관리제를 적용할 수 없다고 인정되는 경우에는 발주기관의 승인을 받아 동 제도를 적용하지 아니할 수 있습니다.</t>
    </r>
    <phoneticPr fontId="1" type="noConversion"/>
  </si>
  <si>
    <r>
      <rPr>
        <b/>
        <sz val="13"/>
        <color theme="1"/>
        <rFont val="HY신명조"/>
        <family val="1"/>
        <charset val="129"/>
      </rPr>
      <t>(성실의무)</t>
    </r>
    <r>
      <rPr>
        <sz val="13"/>
        <color theme="1"/>
        <rFont val="HY신명조"/>
        <family val="1"/>
        <charset val="129"/>
      </rPr>
      <t xml:space="preserve"> 계약상대자는 노무비 청구내역의 누락 등이 발생하지 않도록 노무비 구분관리 및 지급확인제를 성실하게 수행해야 합니다. 노무비 체불, 허위 청구 및 유용의 사례가 확인될 경우 발주기관은 처분청 통보 및 형사고발 등의 행정조치를 할 수 있으며, 이에 대해 계약상대자는 이의를 제기할 수 없습니다. </t>
    </r>
    <phoneticPr fontId="1" type="noConversion"/>
  </si>
  <si>
    <r>
      <rPr>
        <b/>
        <sz val="13"/>
        <color theme="1"/>
        <rFont val="HY신명조"/>
        <family val="1"/>
        <charset val="129"/>
      </rPr>
      <t>(근거)</t>
    </r>
    <r>
      <rPr>
        <sz val="13"/>
        <color theme="1"/>
        <rFont val="HY신명조"/>
        <family val="1"/>
        <charset val="129"/>
      </rPr>
      <t xml:space="preserve"> 본 합의서는 행정안전부 예규에 따라 ‘단순노무용역계약에서 노무비의 구분관리 및 지급확인제 세부추진 사항을 합의하는데 그 목적이 있습니다.</t>
    </r>
    <phoneticPr fontId="1" type="noConversion"/>
  </si>
  <si>
    <r>
      <rPr>
        <b/>
        <sz val="13"/>
        <color theme="1"/>
        <rFont val="HY신명조"/>
        <family val="1"/>
        <charset val="129"/>
      </rPr>
      <t>(정의)</t>
    </r>
    <r>
      <rPr>
        <sz val="13"/>
        <color theme="1"/>
        <rFont val="HY신명조"/>
        <family val="1"/>
        <charset val="129"/>
      </rPr>
      <t xml:space="preserve"> ‘노무비 구분관리 및 지급확인제’란 발주기관, 계약상대자가 일반관리비</t>
    </r>
    <r>
      <rPr>
        <sz val="13"/>
        <color theme="1"/>
        <rFont val="Calibri"/>
        <family val="1"/>
      </rPr>
      <t>·</t>
    </r>
    <r>
      <rPr>
        <sz val="13"/>
        <color theme="1"/>
        <rFont val="HY신명조"/>
        <family val="1"/>
        <charset val="129"/>
      </rPr>
      <t>경비와 노무비를 별도 계좌를 통해 구분관리하고, 발주기관이 계약상대자에게 노무비를 매월 지급하며, 근로자에게 대금이 지급되었는지 여부를 확인하는 제도를 말합니다.</t>
    </r>
    <phoneticPr fontId="1" type="noConversion"/>
  </si>
  <si>
    <r>
      <rPr>
        <b/>
        <sz val="13"/>
        <color theme="1"/>
        <rFont val="HY신명조"/>
        <family val="1"/>
        <charset val="129"/>
      </rPr>
      <t>(대상용역 및 지급범위)</t>
    </r>
    <r>
      <rPr>
        <sz val="13"/>
        <color theme="1"/>
        <rFont val="HY신명조"/>
        <family val="1"/>
        <charset val="129"/>
      </rPr>
      <t xml:space="preserve"> 2018년 1월 22일 이후 입찰공고(수의계약의 경우 수의계약 체결일, 안내공고하는 경우는 안내공고일 기준) 된 단순노무용역의 용역현장에서 근무하는 모든 근로자(직접 노무비 대상)에게 지급합니다.</t>
    </r>
    <phoneticPr fontId="1" type="noConversion"/>
  </si>
  <si>
    <r>
      <rPr>
        <b/>
        <sz val="13"/>
        <color theme="1"/>
        <rFont val="HY신명조"/>
        <family val="1"/>
        <charset val="129"/>
      </rPr>
      <t>(업무처리절차)</t>
    </r>
    <r>
      <rPr>
        <sz val="13"/>
        <color theme="1"/>
        <rFont val="HY신명조"/>
        <family val="1"/>
        <charset val="129"/>
      </rPr>
      <t xml:space="preserve"> 지방계약예규 및 발주처 세부계획에 따르며, 이 외 규정되어 있지 않은 사항은 지방계약법 등에 따른 당사자간의 합의로 정합니다.  </t>
    </r>
    <phoneticPr fontId="1" type="noConversion"/>
  </si>
  <si>
    <r>
      <rPr>
        <b/>
        <sz val="13"/>
        <color theme="1"/>
        <rFont val="HY신명조"/>
        <family val="1"/>
        <charset val="129"/>
      </rPr>
      <t>(노무비 전용통장)</t>
    </r>
    <r>
      <rPr>
        <sz val="13"/>
        <color theme="1"/>
        <rFont val="HY신명조"/>
        <family val="1"/>
        <charset val="129"/>
      </rPr>
      <t xml:space="preserve"> 계약상대자는 노무비 전용통장을 제출해야 하며, 전용통장 변경 시 계약상대자의 승인을 득하여야 합니다. </t>
    </r>
    <phoneticPr fontId="1" type="noConversion"/>
  </si>
  <si>
    <t>총액계약</t>
    <phoneticPr fontId="1" type="noConversion"/>
  </si>
  <si>
    <t>단가계약</t>
    <phoneticPr fontId="1" type="noConversion"/>
  </si>
  <si>
    <t>순</t>
    <phoneticPr fontId="1" type="noConversion"/>
  </si>
  <si>
    <t>대표자명</t>
    <phoneticPr fontId="1" type="noConversion"/>
  </si>
  <si>
    <t>계약업체명</t>
    <phoneticPr fontId="1" type="noConversion"/>
  </si>
  <si>
    <t>계약업체주소</t>
    <phoneticPr fontId="1" type="noConversion"/>
  </si>
  <si>
    <t>계약업체업종</t>
    <phoneticPr fontId="1" type="noConversion"/>
  </si>
  <si>
    <t>계약업체사업자등록번호</t>
    <phoneticPr fontId="1" type="noConversion"/>
  </si>
  <si>
    <t>업체대표자명</t>
    <phoneticPr fontId="1" type="noConversion"/>
  </si>
  <si>
    <t>업체 전화번호</t>
    <phoneticPr fontId="1" type="noConversion"/>
  </si>
  <si>
    <t>업체 은행명</t>
    <phoneticPr fontId="1" type="noConversion"/>
  </si>
  <si>
    <t>업체계좌번호</t>
    <phoneticPr fontId="1" type="noConversion"/>
  </si>
  <si>
    <t>계약일</t>
    <phoneticPr fontId="1" type="noConversion"/>
  </si>
  <si>
    <t>착수일</t>
    <phoneticPr fontId="1" type="noConversion"/>
  </si>
  <si>
    <t>착공기한</t>
    <phoneticPr fontId="1" type="noConversion"/>
  </si>
  <si>
    <t>복도공사2</t>
    <phoneticPr fontId="1" type="noConversion"/>
  </si>
  <si>
    <t>복도공사3</t>
    <phoneticPr fontId="1" type="noConversion"/>
  </si>
  <si>
    <t>복도공사4</t>
    <phoneticPr fontId="1" type="noConversion"/>
  </si>
  <si>
    <t>복도공사</t>
    <phoneticPr fontId="1" type="noConversion"/>
  </si>
  <si>
    <t>원</t>
    <phoneticPr fontId="1" type="noConversion"/>
  </si>
  <si>
    <t>용역 유형을 선택하고 추정가격을 입력하세요.</t>
    <phoneticPr fontId="1" type="noConversion"/>
  </si>
  <si>
    <t>용역구분키</t>
    <phoneticPr fontId="1" type="noConversion"/>
  </si>
  <si>
    <t>복도공사2(계약일: 2023-01-01)</t>
    <phoneticPr fontId="1" type="noConversion"/>
  </si>
  <si>
    <t>복도공사(계약일: 2023-01-01)</t>
  </si>
  <si>
    <t>복도공사3(계약일: 2023-01-01)</t>
  </si>
  <si>
    <t>복도공사4(계약일: 2023-01-01)</t>
  </si>
  <si>
    <t>학습연구회 디깅모멘텀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</si>
</sst>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76" formatCode="&quot;금&quot;\ #,##0\ &quot;원&quot;"/>
    <numFmt numFmtId="177" formatCode="yyyy&quot;년&quot;\ m&quot;월&quot;\ d&quot;일&quot;;@"/>
    <numFmt numFmtId="178" formatCode="&quot;제&quot;0&quot;호&quot;"/>
    <numFmt numFmtId="179" formatCode="&quot;금 &quot;#,##0&quot; 원&quot;"/>
  </numFmts>
  <fonts count="73">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11"/>
      <color theme="1"/>
      <name val="맑은 고딕"/>
      <family val="2"/>
      <charset val="129"/>
      <scheme val="minor"/>
    </font>
    <font>
      <sz val="11"/>
      <color rgb="FF000000"/>
      <name val="맑은 고딕"/>
      <family val="3"/>
      <charset val="129"/>
    </font>
    <font>
      <sz val="9"/>
      <color theme="1"/>
      <name val="맑은 고딕"/>
      <family val="2"/>
      <charset val="129"/>
      <scheme val="minor"/>
    </font>
    <font>
      <sz val="10"/>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4"/>
      <color theme="1"/>
      <name val="맑은 고딕"/>
      <family val="3"/>
      <charset val="129"/>
      <scheme val="minor"/>
    </font>
    <font>
      <sz val="11"/>
      <color theme="1"/>
      <name val="맑은 고딕"/>
      <family val="3"/>
      <charset val="129"/>
      <scheme val="minor"/>
    </font>
    <font>
      <u/>
      <sz val="22"/>
      <color theme="0"/>
      <name val="HY견고딕"/>
      <family val="1"/>
      <charset val="129"/>
    </font>
    <font>
      <sz val="11"/>
      <color theme="0" tint="-0.249977111117893"/>
      <name val="맑은 고딕"/>
      <family val="2"/>
      <charset val="129"/>
      <scheme val="minor"/>
    </font>
    <font>
      <sz val="9"/>
      <color rgb="FF000000"/>
      <name val="Malgun Gothic"/>
      <family val="3"/>
      <charset val="129"/>
    </font>
    <font>
      <sz val="10"/>
      <color rgb="FF92D050"/>
      <name val="맑은 고딕"/>
      <family val="3"/>
      <charset val="129"/>
      <scheme val="minor"/>
    </font>
    <font>
      <sz val="11"/>
      <color theme="0"/>
      <name val="맑은 고딕"/>
      <family val="2"/>
      <charset val="129"/>
      <scheme val="minor"/>
    </font>
    <font>
      <sz val="11"/>
      <color theme="1"/>
      <name val="a엄마의편지B"/>
      <family val="1"/>
      <charset val="129"/>
    </font>
    <font>
      <b/>
      <sz val="11"/>
      <color theme="0"/>
      <name val="맑은 고딕"/>
      <family val="3"/>
      <charset val="129"/>
      <scheme val="minor"/>
    </font>
    <font>
      <u/>
      <sz val="11"/>
      <color theme="10"/>
      <name val="맑은 고딕"/>
      <family val="2"/>
      <charset val="129"/>
      <scheme val="minor"/>
    </font>
    <font>
      <sz val="11"/>
      <color rgb="FF003399"/>
      <name val="맑은 고딕"/>
      <family val="3"/>
      <charset val="129"/>
      <scheme val="minor"/>
    </font>
    <font>
      <b/>
      <sz val="11"/>
      <color rgb="FF003399"/>
      <name val="맑은 고딕"/>
      <family val="3"/>
      <charset val="129"/>
      <scheme val="minor"/>
    </font>
    <font>
      <sz val="11"/>
      <color rgb="FF003399"/>
      <name val="맑은 고딕"/>
      <family val="2"/>
      <charset val="129"/>
      <scheme val="minor"/>
    </font>
    <font>
      <sz val="11"/>
      <color rgb="FFFF0000"/>
      <name val="맑은 고딕"/>
      <family val="3"/>
      <charset val="129"/>
      <scheme val="minor"/>
    </font>
    <font>
      <sz val="11"/>
      <color rgb="FF003399"/>
      <name val="MS Gothic"/>
      <family val="3"/>
      <charset val="128"/>
    </font>
    <font>
      <u/>
      <sz val="12"/>
      <color theme="10"/>
      <name val="HY신명조"/>
      <family val="1"/>
      <charset val="129"/>
    </font>
    <font>
      <u/>
      <sz val="12"/>
      <color rgb="FFFF0000"/>
      <name val="HY신명조"/>
      <family val="1"/>
      <charset val="129"/>
    </font>
    <font>
      <sz val="11"/>
      <color rgb="FF003399"/>
      <name val="MS Gothic"/>
      <family val="3"/>
      <charset val="1"/>
    </font>
    <font>
      <sz val="11"/>
      <name val="맑은 고딕"/>
      <family val="3"/>
      <charset val="129"/>
      <scheme val="minor"/>
    </font>
    <font>
      <sz val="11"/>
      <color rgb="FF0070C0"/>
      <name val="맑은 고딕"/>
      <family val="3"/>
      <charset val="129"/>
      <scheme val="minor"/>
    </font>
    <font>
      <sz val="11"/>
      <color theme="3"/>
      <name val="맑은 고딕"/>
      <family val="2"/>
      <charset val="129"/>
      <scheme val="minor"/>
    </font>
    <font>
      <sz val="11"/>
      <color theme="3"/>
      <name val="맑은 고딕"/>
      <family val="3"/>
      <charset val="129"/>
      <scheme val="minor"/>
    </font>
    <font>
      <u/>
      <sz val="11"/>
      <color theme="3"/>
      <name val="맑은 고딕"/>
      <family val="3"/>
      <charset val="129"/>
      <scheme val="minor"/>
    </font>
    <font>
      <sz val="11"/>
      <color theme="3" tint="0.39997558519241921"/>
      <name val="맑은 고딕"/>
      <family val="3"/>
      <charset val="129"/>
      <scheme val="minor"/>
    </font>
    <font>
      <sz val="11"/>
      <color theme="4"/>
      <name val="맑은 고딕"/>
      <family val="3"/>
      <charset val="129"/>
      <scheme val="minor"/>
    </font>
    <font>
      <sz val="11"/>
      <color theme="1"/>
      <name val="맑은 고딕"/>
      <family val="3"/>
      <charset val="128"/>
      <scheme val="minor"/>
    </font>
    <font>
      <sz val="9"/>
      <color indexed="81"/>
      <name val="돋움"/>
      <family val="3"/>
      <charset val="129"/>
    </font>
    <font>
      <sz val="9"/>
      <color indexed="81"/>
      <name val="Tahoma"/>
      <family val="2"/>
    </font>
    <font>
      <b/>
      <sz val="9"/>
      <color indexed="81"/>
      <name val="Tahoma"/>
      <family val="2"/>
    </font>
    <font>
      <b/>
      <sz val="9"/>
      <color indexed="81"/>
      <name val="돋움"/>
      <family val="3"/>
      <charset val="129"/>
    </font>
    <font>
      <b/>
      <sz val="16"/>
      <color rgb="FFFFFF00"/>
      <name val="맑은 고딕"/>
      <family val="3"/>
      <charset val="129"/>
      <scheme val="minor"/>
    </font>
    <font>
      <sz val="11"/>
      <color theme="1"/>
      <name val="HY신명조"/>
      <family val="1"/>
      <charset val="129"/>
    </font>
    <font>
      <sz val="10"/>
      <color theme="1"/>
      <name val="HY신명조"/>
      <family val="1"/>
      <charset val="129"/>
    </font>
    <font>
      <b/>
      <sz val="22"/>
      <color theme="1"/>
      <name val="HY신명조"/>
      <family val="1"/>
      <charset val="129"/>
    </font>
    <font>
      <sz val="13"/>
      <color theme="1"/>
      <name val="맑은 고딕"/>
      <family val="2"/>
      <charset val="129"/>
      <scheme val="minor"/>
    </font>
    <font>
      <sz val="13"/>
      <color theme="1"/>
      <name val="맑은 고딕"/>
      <family val="3"/>
      <charset val="129"/>
      <scheme val="minor"/>
    </font>
    <font>
      <sz val="28"/>
      <color theme="1"/>
      <name val="HY신명조"/>
      <family val="1"/>
      <charset val="129"/>
    </font>
    <font>
      <sz val="16"/>
      <color theme="1"/>
      <name val="HY신명조"/>
      <family val="1"/>
      <charset val="129"/>
    </font>
    <font>
      <sz val="14"/>
      <color theme="1"/>
      <name val="HY신명조"/>
      <family val="1"/>
      <charset val="129"/>
    </font>
    <font>
      <sz val="13"/>
      <color theme="1"/>
      <name val="HY신명조"/>
      <family val="1"/>
      <charset val="129"/>
    </font>
    <font>
      <b/>
      <sz val="28"/>
      <color theme="1"/>
      <name val="HY신명조"/>
      <family val="1"/>
      <charset val="129"/>
    </font>
    <font>
      <sz val="26"/>
      <color theme="1"/>
      <name val="HY신명조"/>
      <family val="1"/>
      <charset val="129"/>
    </font>
    <font>
      <b/>
      <sz val="26"/>
      <color theme="1"/>
      <name val="HY신명조"/>
      <family val="1"/>
      <charset val="129"/>
    </font>
    <font>
      <b/>
      <sz val="18"/>
      <color theme="1"/>
      <name val="HY신명조"/>
      <family val="1"/>
      <charset val="129"/>
    </font>
    <font>
      <sz val="12"/>
      <color theme="1"/>
      <name val="HY신명조"/>
      <family val="1"/>
      <charset val="129"/>
    </font>
    <font>
      <sz val="11"/>
      <color rgb="FF000000"/>
      <name val="HY신명조"/>
      <family val="1"/>
      <charset val="129"/>
    </font>
    <font>
      <b/>
      <sz val="16"/>
      <color theme="1"/>
      <name val="HY신명조"/>
      <family val="1"/>
      <charset val="129"/>
    </font>
    <font>
      <b/>
      <sz val="14"/>
      <color theme="1"/>
      <name val="HY신명조"/>
      <family val="1"/>
      <charset val="129"/>
    </font>
    <font>
      <sz val="14"/>
      <color rgb="FFFF0000"/>
      <name val="HY신명조"/>
      <family val="1"/>
      <charset val="129"/>
    </font>
    <font>
      <b/>
      <u val="double"/>
      <sz val="26"/>
      <color theme="1"/>
      <name val="HY신명조"/>
      <family val="1"/>
      <charset val="129"/>
    </font>
    <font>
      <sz val="22"/>
      <color theme="1"/>
      <name val="HY신명조"/>
      <family val="1"/>
      <charset val="129"/>
    </font>
    <font>
      <sz val="13"/>
      <color theme="1"/>
      <name val="Calibri"/>
      <family val="1"/>
    </font>
    <font>
      <b/>
      <sz val="13"/>
      <color theme="1"/>
      <name val="HY신명조"/>
      <family val="1"/>
      <charset val="129"/>
    </font>
    <font>
      <b/>
      <sz val="24"/>
      <color theme="1"/>
      <name val="HY신명조"/>
      <family val="1"/>
      <charset val="129"/>
    </font>
    <font>
      <b/>
      <sz val="20"/>
      <color theme="1"/>
      <name val="HY신명조"/>
      <family val="1"/>
      <charset val="129"/>
    </font>
    <font>
      <sz val="13"/>
      <color theme="1"/>
      <name val="Segoe UI Symbol"/>
      <family val="1"/>
    </font>
    <font>
      <sz val="10"/>
      <color theme="10"/>
      <name val="맑은 고딕"/>
      <family val="3"/>
      <charset val="129"/>
      <scheme val="minor"/>
    </font>
    <font>
      <sz val="11"/>
      <name val="맑은 고딕"/>
      <family val="2"/>
      <charset val="129"/>
      <scheme val="minor"/>
    </font>
    <font>
      <sz val="9"/>
      <color theme="1"/>
      <name val="맑은 고딕"/>
      <family val="3"/>
      <charset val="129"/>
      <scheme val="minor"/>
    </font>
    <font>
      <sz val="18"/>
      <color rgb="FFFFFF00"/>
      <name val="HY헤드라인M"/>
      <family val="1"/>
      <charset val="129"/>
    </font>
    <font>
      <b/>
      <sz val="16"/>
      <color rgb="FFFF0000"/>
      <name val="맑은 고딕"/>
      <family val="3"/>
      <charset val="129"/>
      <scheme val="minor"/>
    </font>
    <font>
      <b/>
      <sz val="11"/>
      <color rgb="FFFF0000"/>
      <name val="맑은 고딕"/>
      <family val="3"/>
      <charset val="129"/>
      <scheme val="minor"/>
    </font>
    <font>
      <sz val="18"/>
      <color theme="1"/>
      <name val="맑은 고딕"/>
      <family val="2"/>
      <charset val="129"/>
      <scheme val="minor"/>
    </font>
    <font>
      <sz val="11"/>
      <color theme="1"/>
      <name val="HY견고딕"/>
      <family val="1"/>
      <charset val="129"/>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00B050"/>
        <bgColor indexed="64"/>
      </patternFill>
    </fill>
    <fill>
      <patternFill patternType="solid">
        <fgColor rgb="FFCCECFF"/>
        <bgColor indexed="64"/>
      </patternFill>
    </fill>
    <fill>
      <patternFill patternType="solid">
        <fgColor rgb="FFFFC000"/>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rgb="FF00B0F0"/>
        <bgColor indexed="64"/>
      </patternFill>
    </fill>
    <fill>
      <patternFill patternType="solid">
        <fgColor rgb="FF000B43"/>
        <bgColor indexed="64"/>
      </patternFill>
    </fill>
    <fill>
      <patternFill patternType="solid">
        <fgColor rgb="FF0070C0"/>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style="hair">
        <color auto="1"/>
      </left>
      <right style="hair">
        <color auto="1"/>
      </right>
      <top style="thin">
        <color auto="1"/>
      </top>
      <bottom style="double">
        <color auto="1"/>
      </bottom>
      <diagonal/>
    </border>
    <border>
      <left style="hair">
        <color auto="1"/>
      </left>
      <right/>
      <top style="thin">
        <color auto="1"/>
      </top>
      <bottom style="double">
        <color auto="1"/>
      </bottom>
      <diagonal/>
    </border>
    <border>
      <left style="medium">
        <color auto="1"/>
      </left>
      <right style="hair">
        <color auto="1"/>
      </right>
      <top style="thin">
        <color auto="1"/>
      </top>
      <bottom style="double">
        <color auto="1"/>
      </bottom>
      <diagonal/>
    </border>
    <border>
      <left style="hair">
        <color auto="1"/>
      </left>
      <right style="medium">
        <color auto="1"/>
      </right>
      <top style="thin">
        <color auto="1"/>
      </top>
      <bottom style="double">
        <color auto="1"/>
      </bottom>
      <diagonal/>
    </border>
    <border>
      <left/>
      <right style="hair">
        <color auto="1"/>
      </right>
      <top style="thin">
        <color auto="1"/>
      </top>
      <bottom style="double">
        <color auto="1"/>
      </bottom>
      <diagonal/>
    </border>
    <border>
      <left style="hair">
        <color auto="1"/>
      </left>
      <right style="thin">
        <color auto="1"/>
      </right>
      <top style="thin">
        <color auto="1"/>
      </top>
      <bottom style="double">
        <color auto="1"/>
      </bottom>
      <diagonal/>
    </border>
    <border>
      <left style="hair">
        <color auto="1"/>
      </left>
      <right style="hair">
        <color auto="1"/>
      </right>
      <top style="double">
        <color auto="1"/>
      </top>
      <bottom/>
      <diagonal/>
    </border>
    <border>
      <left style="hair">
        <color auto="1"/>
      </left>
      <right style="hair">
        <color auto="1"/>
      </right>
      <top style="double">
        <color auto="1"/>
      </top>
      <bottom style="hair">
        <color auto="1"/>
      </bottom>
      <diagonal/>
    </border>
    <border>
      <left style="hair">
        <color auto="1"/>
      </left>
      <right/>
      <top style="double">
        <color auto="1"/>
      </top>
      <bottom style="hair">
        <color auto="1"/>
      </bottom>
      <diagonal/>
    </border>
    <border>
      <left style="hair">
        <color auto="1"/>
      </left>
      <right style="medium">
        <color auto="1"/>
      </right>
      <top/>
      <bottom/>
      <diagonal/>
    </border>
    <border>
      <left/>
      <right style="hair">
        <color auto="1"/>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style="hair">
        <color auto="1"/>
      </top>
      <bottom style="hair">
        <color auto="1"/>
      </bottom>
      <diagonal/>
    </border>
    <border>
      <left style="hair">
        <color auto="1"/>
      </left>
      <right style="medium">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style="double">
        <color indexed="64"/>
      </bottom>
      <diagonal/>
    </border>
    <border>
      <left style="hair">
        <color auto="1"/>
      </left>
      <right style="medium">
        <color auto="1"/>
      </right>
      <top style="double">
        <color auto="1"/>
      </top>
      <bottom style="hair">
        <color auto="1"/>
      </bottom>
      <diagonal/>
    </border>
    <border>
      <left/>
      <right style="hair">
        <color auto="1"/>
      </right>
      <top style="double">
        <color auto="1"/>
      </top>
      <bottom style="hair">
        <color auto="1"/>
      </bottom>
      <diagonal/>
    </border>
    <border>
      <left/>
      <right style="medium">
        <color auto="1"/>
      </right>
      <top/>
      <bottom/>
      <diagonal/>
    </border>
    <border>
      <left style="hair">
        <color auto="1"/>
      </left>
      <right style="medium">
        <color auto="1"/>
      </right>
      <top/>
      <bottom style="hair">
        <color auto="1"/>
      </bottom>
      <diagonal/>
    </border>
    <border>
      <left style="hair">
        <color auto="1"/>
      </left>
      <right style="hair">
        <color auto="1"/>
      </right>
      <top/>
      <bottom style="double">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medium">
        <color auto="1"/>
      </right>
      <top style="hair">
        <color auto="1"/>
      </top>
      <bottom style="hair">
        <color auto="1"/>
      </bottom>
      <diagonal/>
    </border>
    <border>
      <left style="hair">
        <color auto="1"/>
      </left>
      <right/>
      <top/>
      <bottom style="hair">
        <color auto="1"/>
      </bottom>
      <diagonal/>
    </border>
    <border>
      <left/>
      <right/>
      <top/>
      <bottom style="hair">
        <color auto="1"/>
      </bottom>
      <diagonal/>
    </border>
    <border>
      <left style="medium">
        <color auto="1"/>
      </left>
      <right style="medium">
        <color auto="1"/>
      </right>
      <top style="medium">
        <color auto="1"/>
      </top>
      <bottom style="hair">
        <color auto="1"/>
      </bottom>
      <diagonal/>
    </border>
    <border>
      <left/>
      <right style="hair">
        <color auto="1"/>
      </right>
      <top/>
      <bottom style="hair">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right/>
      <top style="hair">
        <color indexed="64"/>
      </top>
      <bottom style="hair">
        <color indexed="64"/>
      </bottom>
      <diagonal/>
    </border>
    <border>
      <left style="medium">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right/>
      <top style="hair">
        <color auto="1"/>
      </top>
      <bottom/>
      <diagonal/>
    </border>
    <border>
      <left style="thin">
        <color indexed="64"/>
      </left>
      <right style="thin">
        <color indexed="64"/>
      </right>
      <top/>
      <bottom/>
      <diagonal/>
    </border>
    <border>
      <left style="thick">
        <color rgb="FF002060"/>
      </left>
      <right style="thick">
        <color rgb="FF002060"/>
      </right>
      <top style="thick">
        <color rgb="FF002060"/>
      </top>
      <bottom style="thick">
        <color rgb="FF002060"/>
      </bottom>
      <diagonal/>
    </border>
    <border>
      <left style="thick">
        <color rgb="FF002060"/>
      </left>
      <right/>
      <top style="thick">
        <color rgb="FF002060"/>
      </top>
      <bottom style="thick">
        <color rgb="FF002060"/>
      </bottom>
      <diagonal/>
    </border>
    <border>
      <left/>
      <right/>
      <top style="thick">
        <color rgb="FF002060"/>
      </top>
      <bottom style="thick">
        <color rgb="FF002060"/>
      </bottom>
      <diagonal/>
    </border>
  </borders>
  <cellStyleXfs count="6">
    <xf numFmtId="0" fontId="0" fillId="0" borderId="0">
      <alignment vertical="center"/>
    </xf>
    <xf numFmtId="41" fontId="3" fillId="0" borderId="0" applyFont="0" applyFill="0" applyBorder="0" applyAlignment="0" applyProtection="0">
      <alignment vertical="center"/>
    </xf>
    <xf numFmtId="0" fontId="18" fillId="0" borderId="0" applyNumberFormat="0" applyFill="0" applyBorder="0" applyAlignment="0" applyProtection="0">
      <alignment vertical="center"/>
    </xf>
    <xf numFmtId="0" fontId="3" fillId="0" borderId="0">
      <alignment vertical="center"/>
    </xf>
    <xf numFmtId="0" fontId="18" fillId="0" borderId="0" applyNumberFormat="0" applyFill="0" applyBorder="0" applyAlignment="0" applyProtection="0">
      <alignment vertical="center"/>
    </xf>
    <xf numFmtId="0" fontId="24" fillId="0" borderId="0" applyNumberFormat="0" applyFill="0" applyBorder="0" applyAlignment="0" applyProtection="0">
      <alignment vertical="top"/>
      <protection locked="0"/>
    </xf>
  </cellStyleXfs>
  <cellXfs count="657">
    <xf numFmtId="0" fontId="0" fillId="0" borderId="0" xfId="0">
      <alignment vertical="center"/>
    </xf>
    <xf numFmtId="0" fontId="0" fillId="0" borderId="0" xfId="0" quotePrefix="1">
      <alignment vertical="center"/>
    </xf>
    <xf numFmtId="0" fontId="0" fillId="0" borderId="0" xfId="0" applyAlignment="1">
      <alignment vertical="center"/>
    </xf>
    <xf numFmtId="0" fontId="0" fillId="0" borderId="0" xfId="0" applyFill="1" applyBorder="1">
      <alignment vertical="center"/>
    </xf>
    <xf numFmtId="0" fontId="6" fillId="0" borderId="10" xfId="0" applyFont="1" applyBorder="1" applyAlignment="1">
      <alignment vertical="center" wrapText="1"/>
    </xf>
    <xf numFmtId="0" fontId="0" fillId="0" borderId="10" xfId="0" applyBorder="1" applyAlignment="1">
      <alignment vertical="center" wrapText="1"/>
    </xf>
    <xf numFmtId="0" fontId="9" fillId="0" borderId="0" xfId="0" applyFont="1">
      <alignment vertical="center"/>
    </xf>
    <xf numFmtId="0" fontId="10" fillId="0" borderId="8" xfId="0" applyFont="1" applyBorder="1" applyAlignment="1">
      <alignment vertical="center"/>
    </xf>
    <xf numFmtId="0" fontId="10" fillId="0" borderId="9" xfId="0" applyFont="1" applyBorder="1" applyAlignment="1">
      <alignment vertical="center"/>
    </xf>
    <xf numFmtId="0" fontId="10" fillId="0" borderId="7" xfId="0" applyFont="1" applyBorder="1" applyAlignment="1">
      <alignment vertical="center"/>
    </xf>
    <xf numFmtId="0" fontId="0" fillId="0" borderId="0" xfId="0" applyFill="1">
      <alignment vertical="center"/>
    </xf>
    <xf numFmtId="0" fontId="12" fillId="0" borderId="0" xfId="0" applyFont="1">
      <alignment vertical="center"/>
    </xf>
    <xf numFmtId="0" fontId="0" fillId="3" borderId="39" xfId="0" applyFill="1" applyBorder="1">
      <alignment vertical="center"/>
    </xf>
    <xf numFmtId="0" fontId="0" fillId="3" borderId="2" xfId="0" applyFill="1" applyBorder="1">
      <alignment vertical="center"/>
    </xf>
    <xf numFmtId="0" fontId="6" fillId="3" borderId="3" xfId="0" applyFont="1" applyFill="1" applyBorder="1">
      <alignment vertical="center"/>
    </xf>
    <xf numFmtId="0" fontId="0" fillId="3" borderId="4" xfId="0" applyFill="1" applyBorder="1">
      <alignment vertical="center"/>
    </xf>
    <xf numFmtId="0" fontId="6" fillId="3" borderId="6" xfId="0" applyFont="1" applyFill="1" applyBorder="1">
      <alignment vertical="center"/>
    </xf>
    <xf numFmtId="0" fontId="7" fillId="0" borderId="44" xfId="0" applyNumberFormat="1" applyFont="1" applyBorder="1" applyAlignment="1">
      <alignment horizontal="center" vertical="center" wrapText="1"/>
    </xf>
    <xf numFmtId="0" fontId="7" fillId="0" borderId="43" xfId="0" applyNumberFormat="1" applyFont="1" applyBorder="1" applyAlignment="1">
      <alignment horizontal="center" vertical="center" wrapText="1"/>
    </xf>
    <xf numFmtId="0" fontId="7" fillId="0" borderId="42" xfId="0" applyNumberFormat="1" applyFont="1" applyBorder="1" applyAlignment="1">
      <alignment horizontal="center" vertical="center" wrapText="1"/>
    </xf>
    <xf numFmtId="0" fontId="6" fillId="0" borderId="0" xfId="0" applyNumberFormat="1" applyFont="1" applyFill="1" applyBorder="1" applyAlignment="1">
      <alignment vertical="center" wrapText="1"/>
    </xf>
    <xf numFmtId="0" fontId="6" fillId="0" borderId="44" xfId="0" applyNumberFormat="1" applyFont="1" applyFill="1" applyBorder="1" applyAlignment="1">
      <alignment vertical="center" wrapText="1"/>
    </xf>
    <xf numFmtId="0" fontId="14" fillId="3" borderId="41" xfId="0" applyFont="1" applyFill="1" applyBorder="1">
      <alignment vertical="center"/>
    </xf>
    <xf numFmtId="0" fontId="14" fillId="3" borderId="3" xfId="0" applyFont="1" applyFill="1" applyBorder="1">
      <alignment vertical="center"/>
    </xf>
    <xf numFmtId="0" fontId="14" fillId="3" borderId="6" xfId="0" applyFont="1" applyFill="1" applyBorder="1">
      <alignment vertical="center"/>
    </xf>
    <xf numFmtId="0" fontId="0" fillId="3" borderId="0" xfId="0" applyFill="1" applyProtection="1">
      <alignment vertical="center"/>
      <protection locked="0"/>
    </xf>
    <xf numFmtId="0" fontId="0" fillId="3" borderId="0" xfId="0" applyFill="1">
      <alignment vertical="center"/>
    </xf>
    <xf numFmtId="0" fontId="0" fillId="3" borderId="0" xfId="0" applyFill="1" applyAlignment="1">
      <alignment vertical="center" wrapText="1"/>
    </xf>
    <xf numFmtId="0" fontId="8" fillId="7" borderId="45" xfId="0" applyFont="1" applyFill="1" applyBorder="1" applyAlignment="1">
      <alignment horizontal="center" vertical="center"/>
    </xf>
    <xf numFmtId="0" fontId="8" fillId="7" borderId="46" xfId="0" applyFont="1" applyFill="1" applyBorder="1" applyAlignment="1">
      <alignment horizontal="center" vertical="center"/>
    </xf>
    <xf numFmtId="0" fontId="8" fillId="2" borderId="47" xfId="0" applyFont="1" applyFill="1" applyBorder="1" applyAlignment="1">
      <alignment horizontal="center" vertical="center" shrinkToFit="1"/>
    </xf>
    <xf numFmtId="0" fontId="8" fillId="2" borderId="45" xfId="0" applyFont="1" applyFill="1" applyBorder="1" applyAlignment="1">
      <alignment horizontal="center" vertical="center" shrinkToFit="1"/>
    </xf>
    <xf numFmtId="0" fontId="8" fillId="2" borderId="46" xfId="0" applyFont="1" applyFill="1" applyBorder="1" applyAlignment="1">
      <alignment horizontal="center" vertical="center" shrinkToFit="1"/>
    </xf>
    <xf numFmtId="0" fontId="8" fillId="2" borderId="48" xfId="0" applyFont="1" applyFill="1" applyBorder="1" applyAlignment="1">
      <alignment horizontal="center" vertical="center" shrinkToFit="1"/>
    </xf>
    <xf numFmtId="0" fontId="8" fillId="8" borderId="49" xfId="0" applyFont="1" applyFill="1" applyBorder="1" applyAlignment="1">
      <alignment horizontal="center" vertical="center" shrinkToFit="1"/>
    </xf>
    <xf numFmtId="0" fontId="8" fillId="8" borderId="45" xfId="0" applyFont="1" applyFill="1" applyBorder="1" applyAlignment="1">
      <alignment horizontal="center" vertical="center" shrinkToFit="1"/>
    </xf>
    <xf numFmtId="0" fontId="8" fillId="8" borderId="50" xfId="0" applyFont="1" applyFill="1" applyBorder="1" applyAlignment="1">
      <alignment horizontal="center" vertical="center" shrinkToFit="1"/>
    </xf>
    <xf numFmtId="0" fontId="8" fillId="8" borderId="48" xfId="0" applyFont="1" applyFill="1" applyBorder="1" applyAlignment="1">
      <alignment horizontal="center" vertical="center" shrinkToFit="1"/>
    </xf>
    <xf numFmtId="0" fontId="0" fillId="0" borderId="0" xfId="0" applyAlignment="1">
      <alignment horizontal="center" vertical="center"/>
    </xf>
    <xf numFmtId="0" fontId="0" fillId="0" borderId="51" xfId="0" applyBorder="1" applyAlignment="1">
      <alignment horizontal="center" vertical="center"/>
    </xf>
    <xf numFmtId="0" fontId="3" fillId="3" borderId="52" xfId="3" applyFill="1" applyBorder="1" applyAlignment="1">
      <alignment horizontal="center" vertical="center" wrapText="1"/>
    </xf>
    <xf numFmtId="0" fontId="10" fillId="3" borderId="52" xfId="3" applyFont="1" applyFill="1" applyBorder="1" applyAlignment="1">
      <alignment horizontal="left" vertical="center" wrapText="1"/>
    </xf>
    <xf numFmtId="0" fontId="0" fillId="3" borderId="52" xfId="3" applyFont="1" applyFill="1" applyBorder="1" applyAlignment="1">
      <alignment horizontal="center" vertical="center" shrinkToFit="1"/>
    </xf>
    <xf numFmtId="0" fontId="0" fillId="3" borderId="53" xfId="3" applyFont="1" applyFill="1" applyBorder="1" applyAlignment="1">
      <alignment horizontal="center" vertical="center" shrinkToFit="1"/>
    </xf>
    <xf numFmtId="0" fontId="3" fillId="3" borderId="54" xfId="3" applyFill="1" applyBorder="1" applyAlignment="1">
      <alignment horizontal="center" vertical="center" shrinkToFit="1"/>
    </xf>
    <xf numFmtId="0" fontId="3" fillId="3" borderId="55" xfId="3" applyFill="1" applyBorder="1" applyAlignment="1">
      <alignment horizontal="center" vertical="center" shrinkToFit="1"/>
    </xf>
    <xf numFmtId="0" fontId="3" fillId="3" borderId="0" xfId="3" applyFill="1">
      <alignment vertical="center"/>
    </xf>
    <xf numFmtId="0" fontId="18" fillId="3" borderId="56" xfId="4" applyFill="1" applyBorder="1" applyAlignment="1">
      <alignment horizontal="center" vertical="center" shrinkToFit="1"/>
    </xf>
    <xf numFmtId="0" fontId="3" fillId="3" borderId="56" xfId="3" applyFill="1" applyBorder="1" applyAlignment="1">
      <alignment horizontal="center" vertical="center" shrinkToFit="1"/>
    </xf>
    <xf numFmtId="0" fontId="3" fillId="3" borderId="52" xfId="3" applyFill="1" applyBorder="1" applyAlignment="1">
      <alignment horizontal="center" vertical="center" shrinkToFit="1"/>
    </xf>
    <xf numFmtId="0" fontId="0" fillId="0" borderId="57" xfId="0" applyBorder="1" applyAlignment="1">
      <alignment horizontal="center" vertical="center"/>
    </xf>
    <xf numFmtId="0" fontId="3" fillId="3" borderId="56" xfId="3" applyFill="1" applyBorder="1" applyAlignment="1">
      <alignment horizontal="center" vertical="center" wrapText="1"/>
    </xf>
    <xf numFmtId="0" fontId="10" fillId="3" borderId="56" xfId="3" applyFont="1" applyFill="1" applyBorder="1" applyAlignment="1">
      <alignment horizontal="left" vertical="center" wrapText="1"/>
    </xf>
    <xf numFmtId="0" fontId="0" fillId="3" borderId="56" xfId="3" applyFont="1" applyFill="1" applyBorder="1" applyAlignment="1">
      <alignment horizontal="center" vertical="center" shrinkToFit="1"/>
    </xf>
    <xf numFmtId="0" fontId="3" fillId="3" borderId="58" xfId="3" applyFill="1" applyBorder="1" applyAlignment="1">
      <alignment horizontal="center" vertical="center" shrinkToFit="1"/>
    </xf>
    <xf numFmtId="0" fontId="3" fillId="3" borderId="59" xfId="3" applyFill="1" applyBorder="1" applyAlignment="1">
      <alignment horizontal="center" vertical="center" shrinkToFit="1"/>
    </xf>
    <xf numFmtId="0" fontId="0" fillId="3" borderId="60" xfId="3" applyFont="1" applyFill="1" applyBorder="1" applyAlignment="1">
      <alignment horizontal="center" vertical="center" shrinkToFit="1"/>
    </xf>
    <xf numFmtId="0" fontId="18" fillId="3" borderId="56" xfId="2" applyFill="1" applyBorder="1" applyAlignment="1">
      <alignment horizontal="center" vertical="center" shrinkToFit="1"/>
    </xf>
    <xf numFmtId="0" fontId="3" fillId="3" borderId="60" xfId="3" applyFill="1" applyBorder="1" applyAlignment="1">
      <alignment horizontal="center" vertical="center" shrinkToFit="1"/>
    </xf>
    <xf numFmtId="0" fontId="3" fillId="3" borderId="56" xfId="3" applyFill="1" applyBorder="1" applyAlignment="1">
      <alignment horizontal="center" vertical="center"/>
    </xf>
    <xf numFmtId="0" fontId="0" fillId="0" borderId="56" xfId="3" applyFont="1" applyBorder="1" applyAlignment="1">
      <alignment horizontal="center" vertical="center" shrinkToFit="1"/>
    </xf>
    <xf numFmtId="0" fontId="0" fillId="0" borderId="0" xfId="0" applyAlignment="1">
      <alignment horizontal="center" vertical="center" shrinkToFit="1"/>
    </xf>
    <xf numFmtId="0" fontId="10" fillId="3" borderId="56" xfId="3" applyFont="1" applyFill="1" applyBorder="1" applyAlignment="1">
      <alignment horizontal="left" vertical="center"/>
    </xf>
    <xf numFmtId="0" fontId="0" fillId="0" borderId="61" xfId="0" applyBorder="1" applyAlignment="1">
      <alignment horizontal="center" vertical="center"/>
    </xf>
    <xf numFmtId="0" fontId="0" fillId="0" borderId="56" xfId="0" applyBorder="1" applyAlignment="1">
      <alignment horizontal="center" vertical="center" wrapText="1"/>
    </xf>
    <xf numFmtId="0" fontId="3" fillId="0" borderId="56" xfId="3" applyBorder="1" applyAlignment="1">
      <alignment horizontal="center" vertical="center" shrinkToFit="1"/>
    </xf>
    <xf numFmtId="0" fontId="0" fillId="0" borderId="56" xfId="0" applyBorder="1" applyAlignment="1">
      <alignment horizontal="center" vertical="center"/>
    </xf>
    <xf numFmtId="0" fontId="10" fillId="3" borderId="56" xfId="3" applyFont="1" applyFill="1" applyBorder="1" applyAlignment="1">
      <alignment vertical="center" wrapText="1"/>
    </xf>
    <xf numFmtId="0" fontId="10" fillId="3" borderId="56" xfId="3" applyFont="1" applyFill="1" applyBorder="1">
      <alignment vertical="center"/>
    </xf>
    <xf numFmtId="0" fontId="3" fillId="3" borderId="62" xfId="3" applyFill="1" applyBorder="1" applyAlignment="1">
      <alignment horizontal="center" vertical="center" shrinkToFit="1"/>
    </xf>
    <xf numFmtId="0" fontId="3" fillId="3" borderId="52" xfId="3" applyFill="1" applyBorder="1" applyAlignment="1">
      <alignment horizontal="center" vertical="center"/>
    </xf>
    <xf numFmtId="0" fontId="20" fillId="3" borderId="52" xfId="3" applyFont="1" applyFill="1" applyBorder="1" applyAlignment="1">
      <alignment horizontal="center" vertical="center" shrinkToFit="1"/>
    </xf>
    <xf numFmtId="0" fontId="21" fillId="3" borderId="61" xfId="3" applyFont="1" applyFill="1" applyBorder="1" applyAlignment="1">
      <alignment horizontal="center" vertical="center" shrinkToFit="1"/>
    </xf>
    <xf numFmtId="0" fontId="0" fillId="3" borderId="63" xfId="3" applyFont="1" applyFill="1" applyBorder="1" applyAlignment="1">
      <alignment horizontal="center" vertical="center" shrinkToFit="1"/>
    </xf>
    <xf numFmtId="0" fontId="3" fillId="3" borderId="64" xfId="3" applyFill="1" applyBorder="1" applyAlignment="1">
      <alignment horizontal="center" vertical="center" shrinkToFit="1"/>
    </xf>
    <xf numFmtId="0" fontId="10" fillId="3" borderId="56" xfId="3" quotePrefix="1" applyFont="1" applyFill="1" applyBorder="1" applyAlignment="1">
      <alignment horizontal="left" vertical="center" wrapText="1"/>
    </xf>
    <xf numFmtId="0" fontId="2" fillId="3" borderId="56" xfId="3" applyFont="1" applyFill="1" applyBorder="1" applyAlignment="1">
      <alignment horizontal="center" vertical="center" shrinkToFit="1"/>
    </xf>
    <xf numFmtId="0" fontId="24" fillId="3" borderId="56" xfId="5" applyFill="1" applyBorder="1" applyAlignment="1" applyProtection="1">
      <alignment horizontal="center" vertical="center" shrinkToFit="1"/>
    </xf>
    <xf numFmtId="0" fontId="25" fillId="3" borderId="56" xfId="5" applyFont="1" applyFill="1" applyBorder="1" applyAlignment="1" applyProtection="1">
      <alignment horizontal="center" vertical="center" shrinkToFit="1"/>
    </xf>
    <xf numFmtId="0" fontId="19" fillId="3" borderId="58" xfId="3" applyFont="1" applyFill="1" applyBorder="1" applyAlignment="1">
      <alignment horizontal="center" vertical="center" shrinkToFit="1"/>
    </xf>
    <xf numFmtId="0" fontId="21" fillId="3" borderId="56" xfId="3" applyFont="1" applyFill="1" applyBorder="1" applyAlignment="1">
      <alignment horizontal="center" vertical="center" shrinkToFit="1"/>
    </xf>
    <xf numFmtId="0" fontId="21" fillId="3" borderId="59" xfId="3" applyFont="1" applyFill="1" applyBorder="1" applyAlignment="1">
      <alignment horizontal="center" vertical="center" shrinkToFit="1"/>
    </xf>
    <xf numFmtId="0" fontId="0" fillId="0" borderId="65" xfId="0" applyBorder="1" applyAlignment="1">
      <alignment horizontal="center" vertical="center" shrinkToFit="1"/>
    </xf>
    <xf numFmtId="0" fontId="18" fillId="3" borderId="60" xfId="4" applyFill="1" applyBorder="1" applyAlignment="1">
      <alignment horizontal="center" vertical="center" shrinkToFit="1"/>
    </xf>
    <xf numFmtId="0" fontId="0" fillId="3" borderId="56" xfId="3" applyFont="1" applyFill="1" applyBorder="1" applyAlignment="1">
      <alignment horizontal="center" vertical="center" wrapText="1"/>
    </xf>
    <xf numFmtId="0" fontId="10" fillId="0" borderId="56" xfId="0" applyFont="1" applyBorder="1" applyAlignment="1">
      <alignment horizontal="left" vertical="center" wrapText="1"/>
    </xf>
    <xf numFmtId="0" fontId="0" fillId="0" borderId="56" xfId="0" applyBorder="1" applyAlignment="1">
      <alignment horizontal="center" vertical="center" shrinkToFit="1"/>
    </xf>
    <xf numFmtId="0" fontId="0" fillId="0" borderId="58" xfId="0" applyBorder="1" applyAlignment="1">
      <alignment horizontal="center" vertical="center" shrinkToFit="1"/>
    </xf>
    <xf numFmtId="0" fontId="0" fillId="0" borderId="66" xfId="0" applyBorder="1" applyAlignment="1">
      <alignment horizontal="center" vertical="center" shrinkToFit="1"/>
    </xf>
    <xf numFmtId="0" fontId="0" fillId="0" borderId="64" xfId="0" applyBorder="1" applyAlignment="1">
      <alignment horizontal="center" vertical="center" shrinkToFit="1"/>
    </xf>
    <xf numFmtId="0" fontId="0" fillId="0" borderId="52" xfId="0" applyBorder="1" applyAlignment="1">
      <alignment horizontal="center" vertical="center" shrinkToFit="1"/>
    </xf>
    <xf numFmtId="0" fontId="18" fillId="0" borderId="52" xfId="4" applyFill="1" applyBorder="1" applyAlignment="1">
      <alignment horizontal="center" vertical="center" shrinkToFit="1"/>
    </xf>
    <xf numFmtId="0" fontId="18" fillId="0" borderId="56" xfId="4" applyFill="1" applyBorder="1" applyAlignment="1">
      <alignment horizontal="center" vertical="center" shrinkToFit="1"/>
    </xf>
    <xf numFmtId="0" fontId="10" fillId="0" borderId="56" xfId="0" quotePrefix="1" applyFont="1" applyBorder="1" applyAlignment="1">
      <alignment horizontal="left" vertical="center" wrapText="1"/>
    </xf>
    <xf numFmtId="0" fontId="0" fillId="0" borderId="59" xfId="0" applyBorder="1" applyAlignment="1">
      <alignment horizontal="center" vertical="center" shrinkToFit="1"/>
    </xf>
    <xf numFmtId="0" fontId="0" fillId="0" borderId="60" xfId="0" applyBorder="1" applyAlignment="1">
      <alignment horizontal="center" vertical="center" shrinkToFit="1"/>
    </xf>
    <xf numFmtId="0" fontId="0" fillId="0" borderId="55" xfId="0" applyBorder="1" applyAlignment="1">
      <alignment horizontal="center" vertical="center" shrinkToFit="1"/>
    </xf>
    <xf numFmtId="0" fontId="10" fillId="0" borderId="56" xfId="0" applyFont="1" applyBorder="1" applyAlignment="1">
      <alignment horizontal="left" vertical="center"/>
    </xf>
    <xf numFmtId="0" fontId="0" fillId="0" borderId="54" xfId="0" applyBorder="1" applyAlignment="1">
      <alignment horizontal="center" vertical="center" shrinkToFit="1"/>
    </xf>
    <xf numFmtId="0" fontId="10" fillId="0" borderId="56" xfId="0" applyFont="1" applyBorder="1" applyAlignment="1">
      <alignment vertical="center" wrapText="1"/>
    </xf>
    <xf numFmtId="0" fontId="18" fillId="0" borderId="60" xfId="4" applyFill="1" applyBorder="1" applyAlignment="1">
      <alignment horizontal="center" vertical="center" shrinkToFit="1"/>
    </xf>
    <xf numFmtId="0" fontId="0" fillId="3" borderId="58" xfId="3" applyFont="1" applyFill="1" applyBorder="1" applyAlignment="1">
      <alignment horizontal="center" vertical="center" shrinkToFit="1"/>
    </xf>
    <xf numFmtId="0" fontId="18" fillId="0" borderId="0" xfId="4">
      <alignment vertical="center"/>
    </xf>
    <xf numFmtId="0" fontId="29" fillId="3" borderId="52" xfId="3" applyFont="1" applyFill="1" applyBorder="1" applyAlignment="1">
      <alignment horizontal="center" vertical="center" wrapText="1"/>
    </xf>
    <xf numFmtId="0" fontId="30" fillId="3" borderId="52" xfId="3" applyFont="1" applyFill="1" applyBorder="1" applyAlignment="1">
      <alignment horizontal="left" vertical="center" wrapText="1"/>
    </xf>
    <xf numFmtId="0" fontId="30" fillId="3" borderId="52" xfId="3" applyFont="1" applyFill="1" applyBorder="1" applyAlignment="1">
      <alignment horizontal="center" vertical="center" shrinkToFit="1"/>
    </xf>
    <xf numFmtId="0" fontId="30" fillId="3" borderId="53" xfId="3" applyFont="1" applyFill="1" applyBorder="1" applyAlignment="1">
      <alignment horizontal="center" vertical="center" shrinkToFit="1"/>
    </xf>
    <xf numFmtId="0" fontId="30" fillId="3" borderId="66" xfId="3" applyFont="1" applyFill="1" applyBorder="1" applyAlignment="1">
      <alignment horizontal="center" vertical="center" shrinkToFit="1"/>
    </xf>
    <xf numFmtId="0" fontId="30" fillId="3" borderId="60" xfId="3" applyFont="1" applyFill="1" applyBorder="1" applyAlignment="1">
      <alignment horizontal="center" vertical="center" shrinkToFit="1"/>
    </xf>
    <xf numFmtId="0" fontId="30" fillId="3" borderId="56" xfId="3" applyFont="1" applyFill="1" applyBorder="1" applyAlignment="1">
      <alignment horizontal="center" vertical="center" shrinkToFit="1"/>
    </xf>
    <xf numFmtId="0" fontId="31" fillId="3" borderId="52" xfId="4" applyFont="1" applyFill="1" applyBorder="1" applyAlignment="1">
      <alignment horizontal="center" vertical="center" shrinkToFit="1"/>
    </xf>
    <xf numFmtId="0" fontId="30" fillId="3" borderId="56" xfId="3" applyFont="1" applyFill="1" applyBorder="1" applyAlignment="1">
      <alignment horizontal="center" vertical="center" wrapText="1"/>
    </xf>
    <xf numFmtId="0" fontId="30" fillId="3" borderId="56" xfId="3" applyFont="1" applyFill="1" applyBorder="1" applyAlignment="1">
      <alignment horizontal="left" vertical="center" wrapText="1"/>
    </xf>
    <xf numFmtId="0" fontId="30" fillId="3" borderId="58" xfId="3" applyFont="1" applyFill="1" applyBorder="1" applyAlignment="1">
      <alignment horizontal="center" vertical="center" shrinkToFit="1"/>
    </xf>
    <xf numFmtId="0" fontId="30" fillId="3" borderId="59" xfId="3" applyFont="1" applyFill="1" applyBorder="1" applyAlignment="1">
      <alignment horizontal="center" vertical="center" shrinkToFit="1"/>
    </xf>
    <xf numFmtId="0" fontId="31" fillId="3" borderId="56" xfId="4" applyFont="1" applyFill="1" applyBorder="1" applyAlignment="1">
      <alignment horizontal="center" vertical="center" shrinkToFit="1"/>
    </xf>
    <xf numFmtId="0" fontId="30" fillId="3" borderId="56" xfId="3" quotePrefix="1" applyFont="1" applyFill="1" applyBorder="1" applyAlignment="1">
      <alignment horizontal="left" vertical="center" wrapText="1"/>
    </xf>
    <xf numFmtId="0" fontId="30" fillId="3" borderId="56" xfId="3" applyFont="1" applyFill="1" applyBorder="1" applyAlignment="1">
      <alignment horizontal="center" vertical="center"/>
    </xf>
    <xf numFmtId="0" fontId="30" fillId="3" borderId="55" xfId="3" applyFont="1" applyFill="1" applyBorder="1" applyAlignment="1">
      <alignment horizontal="center" vertical="center" shrinkToFit="1"/>
    </xf>
    <xf numFmtId="0" fontId="30" fillId="3" borderId="0" xfId="3" applyFont="1" applyFill="1">
      <alignment vertical="center"/>
    </xf>
    <xf numFmtId="0" fontId="3" fillId="3" borderId="66" xfId="3" applyFill="1" applyBorder="1" applyAlignment="1">
      <alignment horizontal="center" vertical="center" shrinkToFit="1"/>
    </xf>
    <xf numFmtId="0" fontId="18" fillId="3" borderId="52" xfId="4" applyFill="1" applyBorder="1" applyAlignment="1">
      <alignment horizontal="center" vertical="center" shrinkToFit="1"/>
    </xf>
    <xf numFmtId="0" fontId="3" fillId="3" borderId="53" xfId="3" applyFill="1" applyBorder="1" applyAlignment="1">
      <alignment horizontal="center" vertical="center" shrinkToFit="1"/>
    </xf>
    <xf numFmtId="0" fontId="3" fillId="3" borderId="68" xfId="3" applyFill="1" applyBorder="1" applyAlignment="1">
      <alignment horizontal="center" vertical="center" shrinkToFit="1"/>
    </xf>
    <xf numFmtId="0" fontId="3" fillId="3" borderId="69" xfId="3" applyFill="1" applyBorder="1" applyAlignment="1">
      <alignment horizontal="center" vertical="center" shrinkToFit="1"/>
    </xf>
    <xf numFmtId="0" fontId="10" fillId="3" borderId="58" xfId="3" applyFont="1" applyFill="1" applyBorder="1" applyAlignment="1">
      <alignment vertical="center" wrapText="1"/>
    </xf>
    <xf numFmtId="0" fontId="0" fillId="3" borderId="70" xfId="3" applyFont="1" applyFill="1" applyBorder="1" applyAlignment="1">
      <alignment horizontal="center" vertical="center" shrinkToFit="1"/>
    </xf>
    <xf numFmtId="0" fontId="3" fillId="3" borderId="70" xfId="3" applyFill="1" applyBorder="1" applyAlignment="1">
      <alignment horizontal="center" vertical="center" shrinkToFit="1"/>
    </xf>
    <xf numFmtId="0" fontId="3" fillId="0" borderId="61" xfId="3" applyBorder="1" applyAlignment="1">
      <alignment horizontal="center" vertical="center" shrinkToFit="1"/>
    </xf>
    <xf numFmtId="0" fontId="3" fillId="3" borderId="61" xfId="3" applyFill="1" applyBorder="1" applyAlignment="1">
      <alignment horizontal="center" vertical="center" shrinkToFit="1"/>
    </xf>
    <xf numFmtId="0" fontId="3" fillId="3" borderId="71" xfId="3" applyFill="1" applyBorder="1" applyAlignment="1">
      <alignment horizontal="center" vertical="center" shrinkToFit="1"/>
    </xf>
    <xf numFmtId="0" fontId="3" fillId="3" borderId="63" xfId="3" applyFill="1" applyBorder="1" applyAlignment="1">
      <alignment horizontal="center" vertical="center" shrinkToFit="1"/>
    </xf>
    <xf numFmtId="0" fontId="22" fillId="3" borderId="56" xfId="3" applyFont="1" applyFill="1" applyBorder="1" applyAlignment="1">
      <alignment horizontal="center" vertical="center" shrinkToFit="1"/>
    </xf>
    <xf numFmtId="0" fontId="25" fillId="3" borderId="52" xfId="5" applyFont="1" applyFill="1" applyBorder="1" applyAlignment="1" applyProtection="1">
      <alignment horizontal="center" vertical="center" shrinkToFit="1"/>
    </xf>
    <xf numFmtId="0" fontId="2" fillId="3" borderId="60" xfId="3" applyFont="1" applyFill="1" applyBorder="1" applyAlignment="1">
      <alignment horizontal="center" vertical="center" shrinkToFit="1"/>
    </xf>
    <xf numFmtId="0" fontId="22" fillId="3" borderId="60" xfId="3" applyFont="1" applyFill="1" applyBorder="1" applyAlignment="1">
      <alignment horizontal="center" vertical="center" shrinkToFit="1"/>
    </xf>
    <xf numFmtId="0" fontId="3" fillId="3" borderId="65" xfId="3" applyFill="1" applyBorder="1" applyAlignment="1">
      <alignment horizontal="center" vertical="center" shrinkToFit="1"/>
    </xf>
    <xf numFmtId="0" fontId="18" fillId="3" borderId="0" xfId="4" applyFill="1">
      <alignment vertical="center"/>
    </xf>
    <xf numFmtId="0" fontId="10" fillId="0" borderId="56" xfId="0" applyFont="1" applyBorder="1">
      <alignment vertical="center"/>
    </xf>
    <xf numFmtId="0" fontId="0" fillId="0" borderId="72" xfId="0" applyBorder="1" applyAlignment="1">
      <alignment horizontal="center" vertical="center"/>
    </xf>
    <xf numFmtId="0" fontId="0" fillId="0" borderId="55" xfId="0" applyBorder="1" applyAlignment="1">
      <alignment horizontal="center" vertical="center"/>
    </xf>
    <xf numFmtId="0" fontId="8" fillId="2" borderId="73" xfId="0" applyFont="1" applyFill="1" applyBorder="1" applyAlignment="1">
      <alignment horizontal="center" vertical="center"/>
    </xf>
    <xf numFmtId="0" fontId="0" fillId="0" borderId="74" xfId="0" applyBorder="1" applyAlignment="1">
      <alignment horizontal="center" vertical="center"/>
    </xf>
    <xf numFmtId="0" fontId="0" fillId="0" borderId="71" xfId="0" applyBorder="1" applyAlignment="1">
      <alignment horizontal="center" vertical="center"/>
    </xf>
    <xf numFmtId="0" fontId="8" fillId="8" borderId="75" xfId="0" applyFont="1" applyFill="1" applyBorder="1" applyAlignment="1">
      <alignment horizontal="center" vertical="center"/>
    </xf>
    <xf numFmtId="0" fontId="8" fillId="8" borderId="76" xfId="0" applyFont="1" applyFill="1" applyBorder="1" applyAlignment="1">
      <alignment horizontal="center" vertical="center"/>
    </xf>
    <xf numFmtId="0" fontId="8" fillId="8" borderId="77" xfId="0" applyFont="1" applyFill="1" applyBorder="1" applyAlignment="1">
      <alignment horizontal="center" vertical="center"/>
    </xf>
    <xf numFmtId="0" fontId="0" fillId="0" borderId="78" xfId="0" applyBorder="1" applyAlignment="1">
      <alignment horizontal="center" vertical="center"/>
    </xf>
    <xf numFmtId="0" fontId="0" fillId="0" borderId="79" xfId="0" quotePrefix="1" applyBorder="1" applyAlignment="1">
      <alignment horizontal="center" vertical="center"/>
    </xf>
    <xf numFmtId="0" fontId="0" fillId="0" borderId="79" xfId="0" quotePrefix="1" applyBorder="1" applyAlignment="1" applyProtection="1">
      <alignment horizontal="center" vertical="center"/>
      <protection locked="0"/>
    </xf>
    <xf numFmtId="0" fontId="0" fillId="0" borderId="60" xfId="0" applyBorder="1" applyAlignment="1">
      <alignment horizontal="center" vertical="center"/>
    </xf>
    <xf numFmtId="0" fontId="0" fillId="0" borderId="58" xfId="0" applyBorder="1" applyAlignment="1">
      <alignment horizontal="center" vertical="center"/>
    </xf>
    <xf numFmtId="0" fontId="0" fillId="0" borderId="80" xfId="0" quotePrefix="1" applyBorder="1" applyAlignment="1">
      <alignment horizontal="center" vertical="center"/>
    </xf>
    <xf numFmtId="0" fontId="0" fillId="0" borderId="56" xfId="0" quotePrefix="1" applyBorder="1" applyAlignment="1">
      <alignment horizontal="center" vertical="center"/>
    </xf>
    <xf numFmtId="0" fontId="0" fillId="0" borderId="59" xfId="0" applyBorder="1" applyAlignment="1">
      <alignment horizontal="center" vertical="center"/>
    </xf>
    <xf numFmtId="0" fontId="0" fillId="0" borderId="79" xfId="0" applyBorder="1" applyAlignment="1">
      <alignment horizontal="center" vertical="center"/>
    </xf>
    <xf numFmtId="0" fontId="0" fillId="0" borderId="79" xfId="0" applyBorder="1" applyAlignment="1" applyProtection="1">
      <alignment horizontal="center" vertical="center"/>
      <protection locked="0"/>
    </xf>
    <xf numFmtId="0" fontId="0" fillId="9" borderId="80" xfId="0" applyFill="1" applyBorder="1" applyAlignment="1">
      <alignment horizontal="center" vertical="center"/>
    </xf>
    <xf numFmtId="0" fontId="0" fillId="9" borderId="56" xfId="0" applyFill="1" applyBorder="1" applyAlignment="1">
      <alignment horizontal="center" vertical="center"/>
    </xf>
    <xf numFmtId="0" fontId="0" fillId="9" borderId="59" xfId="0" applyFill="1" applyBorder="1" applyAlignment="1">
      <alignment horizontal="center" vertical="center"/>
    </xf>
    <xf numFmtId="0" fontId="0" fillId="0" borderId="81" xfId="0" applyBorder="1" applyAlignment="1">
      <alignment horizontal="center" vertical="center"/>
    </xf>
    <xf numFmtId="0" fontId="0" fillId="0" borderId="77" xfId="0" applyBorder="1" applyAlignment="1">
      <alignment horizontal="center" vertical="center"/>
    </xf>
    <xf numFmtId="0" fontId="0" fillId="0" borderId="81" xfId="0" applyBorder="1" applyAlignment="1" applyProtection="1">
      <alignment horizontal="center" vertical="center"/>
      <protection locked="0"/>
    </xf>
    <xf numFmtId="0" fontId="0" fillId="9" borderId="82" xfId="0" applyFill="1" applyBorder="1" applyAlignment="1">
      <alignment horizontal="center" vertical="center"/>
    </xf>
    <xf numFmtId="0" fontId="0" fillId="9" borderId="83" xfId="0" applyFill="1" applyBorder="1" applyAlignment="1">
      <alignment horizontal="center" vertical="center"/>
    </xf>
    <xf numFmtId="0" fontId="0" fillId="9" borderId="84" xfId="0" applyFill="1" applyBorder="1" applyAlignment="1">
      <alignment horizontal="center" vertical="center"/>
    </xf>
    <xf numFmtId="0" fontId="0" fillId="0" borderId="85" xfId="0" applyBorder="1" applyAlignment="1">
      <alignment horizontal="center" vertical="center"/>
    </xf>
    <xf numFmtId="0" fontId="10" fillId="0" borderId="0" xfId="0" applyFont="1" applyProtection="1">
      <alignment vertical="center"/>
      <protection locked="0"/>
    </xf>
    <xf numFmtId="0" fontId="5" fillId="0" borderId="0" xfId="0" applyFont="1">
      <alignment vertical="center"/>
    </xf>
    <xf numFmtId="0" fontId="8" fillId="0" borderId="0" xfId="0" applyFont="1" applyAlignment="1" applyProtection="1">
      <alignment horizontal="center" vertical="center"/>
      <protection locked="0"/>
    </xf>
    <xf numFmtId="0" fontId="8" fillId="0" borderId="0" xfId="0" applyFont="1" applyAlignment="1" applyProtection="1">
      <alignment horizontal="left" vertical="center" wrapText="1"/>
      <protection locked="0"/>
    </xf>
    <xf numFmtId="0" fontId="5" fillId="0" borderId="1" xfId="0" applyFont="1" applyBorder="1" applyAlignment="1" applyProtection="1">
      <alignment horizontal="left" vertical="top" wrapText="1" indent="1"/>
      <protection locked="0"/>
    </xf>
    <xf numFmtId="0" fontId="2" fillId="10" borderId="0" xfId="0" applyFont="1" applyFill="1">
      <alignment vertical="center"/>
    </xf>
    <xf numFmtId="0" fontId="15" fillId="3" borderId="0" xfId="0" applyFont="1" applyFill="1">
      <alignment vertical="center"/>
    </xf>
    <xf numFmtId="0" fontId="0" fillId="6" borderId="0" xfId="0" applyFill="1" applyProtection="1">
      <alignment vertical="center"/>
      <protection locked="0"/>
    </xf>
    <xf numFmtId="0" fontId="0" fillId="11" borderId="0" xfId="0" applyFill="1" applyProtection="1">
      <alignment vertical="center"/>
      <protection locked="0"/>
    </xf>
    <xf numFmtId="0" fontId="40" fillId="0" borderId="0" xfId="0" applyFont="1">
      <alignment vertical="center"/>
    </xf>
    <xf numFmtId="0" fontId="40" fillId="0" borderId="0" xfId="0" applyFont="1" applyBorder="1" applyProtection="1">
      <alignment vertical="center"/>
      <protection locked="0"/>
    </xf>
    <xf numFmtId="0" fontId="40" fillId="0" borderId="0" xfId="0" applyFont="1" applyBorder="1">
      <alignment vertical="center"/>
    </xf>
    <xf numFmtId="0" fontId="40" fillId="0" borderId="0" xfId="0" applyFont="1" applyBorder="1" applyAlignment="1">
      <alignment vertical="center"/>
    </xf>
    <xf numFmtId="0" fontId="41" fillId="0" borderId="7" xfId="0" applyFont="1" applyBorder="1">
      <alignment vertical="center"/>
    </xf>
    <xf numFmtId="0" fontId="41" fillId="0" borderId="8" xfId="0" applyFont="1" applyBorder="1">
      <alignment vertical="center"/>
    </xf>
    <xf numFmtId="0" fontId="40" fillId="0" borderId="8" xfId="0" applyFont="1" applyFill="1" applyBorder="1" applyAlignment="1">
      <alignment vertical="center"/>
    </xf>
    <xf numFmtId="0" fontId="40" fillId="0" borderId="9" xfId="0" applyFont="1" applyFill="1" applyBorder="1" applyAlignment="1">
      <alignment vertical="center"/>
    </xf>
    <xf numFmtId="0" fontId="40" fillId="0" borderId="0" xfId="0" applyFont="1" applyFill="1" applyBorder="1" applyAlignment="1">
      <alignment vertical="center"/>
    </xf>
    <xf numFmtId="0" fontId="40" fillId="0" borderId="3" xfId="0" applyFont="1" applyBorder="1">
      <alignment vertical="center"/>
    </xf>
    <xf numFmtId="0" fontId="40" fillId="0" borderId="0" xfId="0" applyFont="1" applyFill="1" applyBorder="1">
      <alignment vertical="center"/>
    </xf>
    <xf numFmtId="0" fontId="40" fillId="0" borderId="2" xfId="0" applyFont="1" applyFill="1" applyBorder="1">
      <alignment vertical="center"/>
    </xf>
    <xf numFmtId="49" fontId="40" fillId="0" borderId="0" xfId="0" applyNumberFormat="1" applyFont="1" applyFill="1" applyBorder="1" applyAlignment="1">
      <alignment horizontal="left" vertical="center"/>
    </xf>
    <xf numFmtId="0" fontId="40" fillId="0" borderId="4" xfId="0" applyFont="1" applyFill="1" applyBorder="1">
      <alignment vertical="center"/>
    </xf>
    <xf numFmtId="0" fontId="40" fillId="0" borderId="5" xfId="0" applyFont="1" applyFill="1" applyBorder="1">
      <alignment vertical="center"/>
    </xf>
    <xf numFmtId="0" fontId="40" fillId="0" borderId="5" xfId="0" applyFont="1" applyBorder="1">
      <alignment vertical="center"/>
    </xf>
    <xf numFmtId="0" fontId="40" fillId="0" borderId="6" xfId="0" applyFont="1" applyBorder="1">
      <alignment vertical="center"/>
    </xf>
    <xf numFmtId="0" fontId="40" fillId="0" borderId="0" xfId="0" applyFont="1" applyFill="1" applyBorder="1" applyAlignment="1">
      <alignment horizontal="left" vertical="center"/>
    </xf>
    <xf numFmtId="0" fontId="40" fillId="0" borderId="0" xfId="0" applyFont="1" applyFill="1" applyBorder="1" applyAlignment="1">
      <alignment horizontal="right" vertical="center"/>
    </xf>
    <xf numFmtId="0" fontId="41" fillId="0" borderId="39" xfId="0" applyFont="1" applyBorder="1">
      <alignment vertical="center"/>
    </xf>
    <xf numFmtId="0" fontId="40" fillId="0" borderId="40" xfId="0" applyFont="1" applyFill="1" applyBorder="1" applyAlignment="1">
      <alignment vertical="center"/>
    </xf>
    <xf numFmtId="0" fontId="41" fillId="0" borderId="40" xfId="0" applyFont="1" applyBorder="1">
      <alignment vertical="center"/>
    </xf>
    <xf numFmtId="0" fontId="40" fillId="0" borderId="41" xfId="0" applyFont="1" applyFill="1" applyBorder="1" applyAlignment="1">
      <alignment vertical="center"/>
    </xf>
    <xf numFmtId="0" fontId="40" fillId="0" borderId="8" xfId="0" applyFont="1" applyBorder="1">
      <alignment vertical="center"/>
    </xf>
    <xf numFmtId="0" fontId="40" fillId="0" borderId="9" xfId="0" applyFont="1" applyBorder="1">
      <alignment vertical="center"/>
    </xf>
    <xf numFmtId="0" fontId="40" fillId="0" borderId="7" xfId="0" applyFont="1" applyFill="1" applyBorder="1" applyAlignment="1">
      <alignment vertical="center"/>
    </xf>
    <xf numFmtId="0" fontId="40" fillId="0" borderId="39" xfId="0" applyFont="1" applyFill="1" applyBorder="1">
      <alignment vertical="center"/>
    </xf>
    <xf numFmtId="0" fontId="40" fillId="0" borderId="40" xfId="0" applyFont="1" applyFill="1" applyBorder="1">
      <alignment vertical="center"/>
    </xf>
    <xf numFmtId="0" fontId="0" fillId="0" borderId="40" xfId="0" applyBorder="1">
      <alignment vertical="center"/>
    </xf>
    <xf numFmtId="0" fontId="40" fillId="0" borderId="40" xfId="0" applyFont="1" applyBorder="1">
      <alignment vertical="center"/>
    </xf>
    <xf numFmtId="0" fontId="40" fillId="0" borderId="41" xfId="0" applyFont="1" applyBorder="1">
      <alignment vertical="center"/>
    </xf>
    <xf numFmtId="0" fontId="40" fillId="0" borderId="7" xfId="0" applyFont="1" applyFill="1" applyBorder="1">
      <alignment vertical="center"/>
    </xf>
    <xf numFmtId="177" fontId="40" fillId="0" borderId="8" xfId="0" applyNumberFormat="1" applyFont="1" applyFill="1" applyBorder="1" applyAlignment="1">
      <alignment vertical="center"/>
    </xf>
    <xf numFmtId="0" fontId="40" fillId="0" borderId="0" xfId="0" applyFont="1" applyFill="1" applyBorder="1" applyAlignment="1">
      <alignment vertical="center" shrinkToFit="1"/>
    </xf>
    <xf numFmtId="0" fontId="40" fillId="0" borderId="0" xfId="0" applyFont="1" applyBorder="1" applyAlignment="1">
      <alignment horizontal="center" vertical="center"/>
    </xf>
    <xf numFmtId="0" fontId="0" fillId="0" borderId="39" xfId="0" applyBorder="1">
      <alignment vertical="center"/>
    </xf>
    <xf numFmtId="0" fontId="0" fillId="0" borderId="41" xfId="0" applyBorder="1">
      <alignment vertical="center"/>
    </xf>
    <xf numFmtId="0" fontId="0" fillId="0" borderId="2" xfId="0" applyBorder="1">
      <alignment vertical="center"/>
    </xf>
    <xf numFmtId="0" fontId="0" fillId="0" borderId="0"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43" fillId="0" borderId="0" xfId="0" applyFont="1" applyBorder="1">
      <alignment vertical="center"/>
    </xf>
    <xf numFmtId="177" fontId="47" fillId="0" borderId="0" xfId="0" applyNumberFormat="1" applyFont="1" applyBorder="1" applyAlignment="1">
      <alignment horizontal="center" vertical="center"/>
    </xf>
    <xf numFmtId="0" fontId="48" fillId="0" borderId="0" xfId="0" applyFont="1" applyBorder="1">
      <alignment vertical="center"/>
    </xf>
    <xf numFmtId="0" fontId="46" fillId="0" borderId="0" xfId="0" applyFont="1" applyBorder="1" applyAlignment="1">
      <alignment vertical="distributed" wrapText="1" shrinkToFit="1"/>
    </xf>
    <xf numFmtId="0" fontId="40" fillId="0" borderId="2" xfId="0" applyFont="1" applyBorder="1">
      <alignment vertical="center"/>
    </xf>
    <xf numFmtId="0" fontId="46" fillId="0" borderId="3" xfId="0" applyFont="1" applyBorder="1" applyAlignment="1">
      <alignment vertical="distributed" wrapText="1" shrinkToFit="1"/>
    </xf>
    <xf numFmtId="0" fontId="48" fillId="0" borderId="0" xfId="0" applyFont="1" applyBorder="1" applyAlignment="1">
      <alignment horizontal="center" vertical="center"/>
    </xf>
    <xf numFmtId="0" fontId="48" fillId="0" borderId="0" xfId="0" applyFont="1" applyBorder="1" applyAlignment="1">
      <alignment vertical="center"/>
    </xf>
    <xf numFmtId="0" fontId="48" fillId="0" borderId="0" xfId="0" applyFont="1" applyBorder="1" applyAlignment="1">
      <alignment horizontal="distributed" vertical="center"/>
    </xf>
    <xf numFmtId="0" fontId="44" fillId="0" borderId="0" xfId="0" applyFont="1" applyBorder="1">
      <alignment vertical="center"/>
    </xf>
    <xf numFmtId="0" fontId="0" fillId="0" borderId="0" xfId="0" applyBorder="1" applyAlignment="1">
      <alignment vertical="center"/>
    </xf>
    <xf numFmtId="0" fontId="40" fillId="0" borderId="0" xfId="0" applyFont="1" applyBorder="1" applyAlignment="1">
      <alignment vertical="top"/>
    </xf>
    <xf numFmtId="0" fontId="0" fillId="0" borderId="2" xfId="0" applyFill="1" applyBorder="1">
      <alignment vertical="center"/>
    </xf>
    <xf numFmtId="0" fontId="48" fillId="0" borderId="0" xfId="0" applyFont="1" applyBorder="1" applyAlignment="1">
      <alignment horizontal="left" vertical="center"/>
    </xf>
    <xf numFmtId="0" fontId="40" fillId="0" borderId="39" xfId="0" applyFont="1" applyBorder="1">
      <alignment vertical="center"/>
    </xf>
    <xf numFmtId="0" fontId="40" fillId="0" borderId="2" xfId="0" applyFont="1" applyBorder="1" applyAlignment="1">
      <alignment vertical="center" shrinkToFit="1"/>
    </xf>
    <xf numFmtId="0" fontId="40" fillId="0" borderId="0" xfId="0" applyFont="1" applyBorder="1" applyAlignment="1">
      <alignment vertical="center" shrinkToFit="1"/>
    </xf>
    <xf numFmtId="0" fontId="53" fillId="0" borderId="0" xfId="0" applyFont="1" applyBorder="1" applyAlignment="1">
      <alignment horizontal="center" vertical="center"/>
    </xf>
    <xf numFmtId="0" fontId="53" fillId="0" borderId="0" xfId="0" applyFont="1" applyBorder="1" applyAlignment="1">
      <alignment vertical="center"/>
    </xf>
    <xf numFmtId="0" fontId="52" fillId="0" borderId="2" xfId="0" applyFont="1" applyBorder="1" applyAlignment="1">
      <alignment vertical="center"/>
    </xf>
    <xf numFmtId="0" fontId="52" fillId="0" borderId="0" xfId="0" applyFont="1" applyBorder="1" applyAlignment="1">
      <alignment vertical="center"/>
    </xf>
    <xf numFmtId="0" fontId="52" fillId="0" borderId="3" xfId="0" applyFont="1" applyBorder="1" applyAlignment="1">
      <alignment vertical="center"/>
    </xf>
    <xf numFmtId="0" fontId="0" fillId="0" borderId="8" xfId="0" applyBorder="1">
      <alignment vertical="center"/>
    </xf>
    <xf numFmtId="0" fontId="53" fillId="0" borderId="7" xfId="0" applyFont="1" applyBorder="1" applyAlignment="1">
      <alignment vertical="center"/>
    </xf>
    <xf numFmtId="0" fontId="53" fillId="0" borderId="8" xfId="0" applyFont="1" applyBorder="1" applyAlignment="1">
      <alignment vertical="center"/>
    </xf>
    <xf numFmtId="0" fontId="53" fillId="0" borderId="9" xfId="0" applyFont="1" applyBorder="1" applyAlignment="1">
      <alignment vertical="center"/>
    </xf>
    <xf numFmtId="0" fontId="53" fillId="0" borderId="7" xfId="0" applyFont="1" applyBorder="1">
      <alignment vertical="center"/>
    </xf>
    <xf numFmtId="0" fontId="53" fillId="0" borderId="8" xfId="0" applyFont="1" applyBorder="1">
      <alignment vertical="center"/>
    </xf>
    <xf numFmtId="0" fontId="53" fillId="0" borderId="9" xfId="0" applyFont="1" applyBorder="1">
      <alignment vertical="center"/>
    </xf>
    <xf numFmtId="0" fontId="48" fillId="0" borderId="0" xfId="0" applyFont="1" applyBorder="1" applyAlignment="1">
      <alignment horizontal="distributed" vertical="distributed" wrapText="1"/>
    </xf>
    <xf numFmtId="0" fontId="48" fillId="0" borderId="0" xfId="0" applyFont="1" applyBorder="1" applyAlignment="1">
      <alignment vertical="distributed" wrapText="1"/>
    </xf>
    <xf numFmtId="0" fontId="48" fillId="0" borderId="0" xfId="0" applyFont="1" applyBorder="1" applyAlignment="1">
      <alignment vertical="top" wrapText="1"/>
    </xf>
    <xf numFmtId="0" fontId="48" fillId="0" borderId="5" xfId="0" applyFont="1" applyBorder="1" applyAlignment="1">
      <alignment vertical="distributed" wrapText="1"/>
    </xf>
    <xf numFmtId="0" fontId="48" fillId="0" borderId="5" xfId="0" applyFont="1" applyBorder="1" applyAlignment="1">
      <alignment vertical="top" wrapText="1"/>
    </xf>
    <xf numFmtId="0" fontId="48" fillId="0" borderId="40" xfId="0" applyFont="1" applyBorder="1" applyAlignment="1">
      <alignment vertical="distributed" wrapText="1"/>
    </xf>
    <xf numFmtId="0" fontId="48" fillId="0" borderId="40" xfId="0" applyFont="1" applyBorder="1" applyAlignment="1">
      <alignment vertical="top" wrapText="1"/>
    </xf>
    <xf numFmtId="0" fontId="48" fillId="0" borderId="0" xfId="0" applyFont="1" applyBorder="1" applyAlignment="1">
      <alignment horizontal="distributed" vertical="top" wrapText="1"/>
    </xf>
    <xf numFmtId="0" fontId="48" fillId="0" borderId="5" xfId="0" applyFont="1" applyBorder="1">
      <alignment vertical="center"/>
    </xf>
    <xf numFmtId="0" fontId="48" fillId="0" borderId="40" xfId="0" applyFont="1" applyBorder="1">
      <alignment vertical="center"/>
    </xf>
    <xf numFmtId="0" fontId="0" fillId="0" borderId="0" xfId="0" applyBorder="1" applyAlignment="1">
      <alignment horizontal="left" vertical="center"/>
    </xf>
    <xf numFmtId="0" fontId="47" fillId="0" borderId="0" xfId="0" applyFont="1" applyBorder="1" applyAlignment="1">
      <alignment vertical="center"/>
    </xf>
    <xf numFmtId="0" fontId="53" fillId="0" borderId="0" xfId="0" applyFont="1" applyAlignment="1" applyProtection="1">
      <alignment horizontal="left" vertical="center"/>
      <protection hidden="1"/>
    </xf>
    <xf numFmtId="0" fontId="53" fillId="0" borderId="0" xfId="0" applyFont="1" applyProtection="1">
      <alignment vertical="center"/>
      <protection hidden="1"/>
    </xf>
    <xf numFmtId="0" fontId="53" fillId="0" borderId="0" xfId="0" applyFont="1" applyAlignment="1" applyProtection="1">
      <alignment vertical="top"/>
      <protection hidden="1"/>
    </xf>
    <xf numFmtId="0" fontId="54" fillId="0" borderId="0" xfId="0" applyFont="1" applyProtection="1">
      <alignment vertical="center"/>
      <protection hidden="1"/>
    </xf>
    <xf numFmtId="0" fontId="54" fillId="0" borderId="0" xfId="0" applyFont="1" applyAlignment="1" applyProtection="1">
      <alignment vertical="top"/>
      <protection hidden="1"/>
    </xf>
    <xf numFmtId="0" fontId="54" fillId="0" borderId="0" xfId="0" applyFont="1" applyAlignment="1" applyProtection="1">
      <alignment vertical="center"/>
      <protection hidden="1"/>
    </xf>
    <xf numFmtId="0" fontId="53" fillId="0" borderId="0" xfId="0" applyFont="1" applyBorder="1" applyProtection="1">
      <alignment vertical="center"/>
      <protection hidden="1"/>
    </xf>
    <xf numFmtId="0" fontId="53" fillId="0" borderId="0" xfId="0" applyFont="1" applyBorder="1" applyAlignment="1" applyProtection="1">
      <alignment vertical="top"/>
      <protection hidden="1"/>
    </xf>
    <xf numFmtId="0" fontId="40" fillId="0" borderId="0" xfId="0" applyFont="1" applyBorder="1" applyAlignment="1">
      <alignment vertical="distributed" wrapText="1"/>
    </xf>
    <xf numFmtId="0" fontId="40" fillId="0" borderId="4" xfId="0" applyFont="1" applyBorder="1">
      <alignment vertical="center"/>
    </xf>
    <xf numFmtId="0" fontId="53" fillId="0" borderId="0" xfId="0" applyFont="1" applyBorder="1">
      <alignment vertical="center"/>
    </xf>
    <xf numFmtId="0" fontId="47" fillId="0" borderId="0" xfId="0" applyFont="1" applyBorder="1">
      <alignment vertical="center"/>
    </xf>
    <xf numFmtId="0" fontId="47" fillId="0" borderId="0" xfId="0" applyFont="1" applyBorder="1" applyAlignment="1">
      <alignment horizontal="center" vertical="center"/>
    </xf>
    <xf numFmtId="0" fontId="0" fillId="0" borderId="7" xfId="0" applyBorder="1">
      <alignment vertical="center"/>
    </xf>
    <xf numFmtId="0" fontId="0" fillId="0" borderId="9" xfId="0" applyBorder="1">
      <alignment vertical="center"/>
    </xf>
    <xf numFmtId="0" fontId="48" fillId="0" borderId="0" xfId="0" applyFont="1" applyBorder="1" applyAlignment="1">
      <alignment vertical="center" shrinkToFit="1"/>
    </xf>
    <xf numFmtId="0" fontId="53" fillId="0" borderId="3" xfId="0" applyFont="1" applyBorder="1">
      <alignment vertical="center"/>
    </xf>
    <xf numFmtId="0" fontId="53" fillId="0" borderId="5" xfId="0" applyFont="1" applyBorder="1">
      <alignment vertical="center"/>
    </xf>
    <xf numFmtId="0" fontId="53" fillId="0" borderId="6" xfId="0" applyFont="1" applyBorder="1">
      <alignment vertical="center"/>
    </xf>
    <xf numFmtId="0" fontId="45" fillId="0" borderId="0" xfId="0" applyFont="1" applyBorder="1" applyAlignment="1">
      <alignment horizontal="center" vertical="center"/>
    </xf>
    <xf numFmtId="0" fontId="42" fillId="0" borderId="0" xfId="0" applyFont="1" applyBorder="1">
      <alignment vertical="center"/>
    </xf>
    <xf numFmtId="0" fontId="53" fillId="0" borderId="40" xfId="0" applyFont="1" applyBorder="1">
      <alignment vertical="center"/>
    </xf>
    <xf numFmtId="0" fontId="53" fillId="0" borderId="41" xfId="0" applyFont="1" applyBorder="1">
      <alignment vertical="center"/>
    </xf>
    <xf numFmtId="177" fontId="48" fillId="0" borderId="0" xfId="0" applyNumberFormat="1" applyFont="1" applyBorder="1" applyAlignment="1">
      <alignment vertical="center" shrinkToFit="1"/>
    </xf>
    <xf numFmtId="177" fontId="48" fillId="0" borderId="0" xfId="0" applyNumberFormat="1" applyFont="1" applyBorder="1" applyAlignment="1">
      <alignment vertical="center"/>
    </xf>
    <xf numFmtId="0" fontId="48" fillId="0" borderId="0" xfId="0" applyNumberFormat="1" applyFont="1" applyBorder="1" applyAlignment="1">
      <alignment vertical="center"/>
    </xf>
    <xf numFmtId="0" fontId="48" fillId="0" borderId="8" xfId="0" applyFont="1" applyBorder="1" applyAlignment="1">
      <alignment vertical="center"/>
    </xf>
    <xf numFmtId="0" fontId="48" fillId="0" borderId="2" xfId="0" applyFont="1" applyBorder="1">
      <alignment vertical="center"/>
    </xf>
    <xf numFmtId="0" fontId="48" fillId="0" borderId="3" xfId="0" applyFont="1" applyBorder="1">
      <alignment vertical="center"/>
    </xf>
    <xf numFmtId="0" fontId="48" fillId="3" borderId="7" xfId="0" applyFont="1" applyFill="1" applyBorder="1">
      <alignment vertical="center"/>
    </xf>
    <xf numFmtId="0" fontId="48" fillId="3" borderId="9" xfId="0" applyFont="1" applyFill="1" applyBorder="1">
      <alignment vertical="center"/>
    </xf>
    <xf numFmtId="49" fontId="48" fillId="0" borderId="0" xfId="0" applyNumberFormat="1" applyFont="1" applyBorder="1" applyAlignment="1">
      <alignment horizontal="center" vertical="center"/>
    </xf>
    <xf numFmtId="49" fontId="48" fillId="0" borderId="0" xfId="0" applyNumberFormat="1" applyFont="1" applyBorder="1" applyAlignment="1">
      <alignment vertical="center"/>
    </xf>
    <xf numFmtId="0" fontId="48" fillId="3" borderId="8" xfId="0" applyFont="1" applyFill="1" applyBorder="1">
      <alignment vertical="center"/>
    </xf>
    <xf numFmtId="0" fontId="48" fillId="3" borderId="5" xfId="0" applyFont="1" applyFill="1" applyBorder="1">
      <alignment vertical="center"/>
    </xf>
    <xf numFmtId="0" fontId="48" fillId="3" borderId="6" xfId="0" applyFont="1" applyFill="1" applyBorder="1">
      <alignment vertical="center"/>
    </xf>
    <xf numFmtId="0" fontId="47" fillId="0" borderId="2" xfId="0" applyFont="1" applyBorder="1">
      <alignment vertical="center"/>
    </xf>
    <xf numFmtId="0" fontId="47" fillId="0" borderId="3" xfId="0" applyFont="1" applyBorder="1">
      <alignment vertical="center"/>
    </xf>
    <xf numFmtId="0" fontId="47" fillId="0" borderId="0" xfId="0" applyFont="1">
      <alignment vertical="center"/>
    </xf>
    <xf numFmtId="0" fontId="48" fillId="0" borderId="0" xfId="0" applyFont="1">
      <alignment vertical="center"/>
    </xf>
    <xf numFmtId="0" fontId="65" fillId="3" borderId="40" xfId="2" applyFont="1" applyFill="1" applyBorder="1" applyAlignment="1">
      <alignment horizontal="right" vertical="center"/>
    </xf>
    <xf numFmtId="0" fontId="65" fillId="3" borderId="41" xfId="2" applyFont="1" applyFill="1" applyBorder="1" applyAlignment="1">
      <alignment horizontal="right" vertical="center"/>
    </xf>
    <xf numFmtId="0" fontId="65" fillId="3" borderId="0" xfId="2" applyFont="1" applyFill="1" applyBorder="1" applyAlignment="1">
      <alignment horizontal="right" vertical="center"/>
    </xf>
    <xf numFmtId="0" fontId="65" fillId="3" borderId="3" xfId="2" applyFont="1" applyFill="1" applyBorder="1" applyAlignment="1">
      <alignment horizontal="right" vertical="center"/>
    </xf>
    <xf numFmtId="0" fontId="65" fillId="3" borderId="5" xfId="2" applyFont="1" applyFill="1" applyBorder="1" applyAlignment="1">
      <alignment horizontal="right" vertical="center"/>
    </xf>
    <xf numFmtId="0" fontId="15" fillId="0" borderId="0" xfId="0" applyFont="1">
      <alignment vertical="center"/>
    </xf>
    <xf numFmtId="0" fontId="2" fillId="0" borderId="0" xfId="0" applyFont="1">
      <alignment vertical="center"/>
    </xf>
    <xf numFmtId="0" fontId="0" fillId="0" borderId="39" xfId="0" applyFill="1" applyBorder="1">
      <alignment vertical="center"/>
    </xf>
    <xf numFmtId="0" fontId="0" fillId="0" borderId="40" xfId="0" applyFill="1" applyBorder="1">
      <alignment vertical="center"/>
    </xf>
    <xf numFmtId="0" fontId="0" fillId="0" borderId="41" xfId="0" applyFill="1" applyBorder="1">
      <alignment vertical="center"/>
    </xf>
    <xf numFmtId="0" fontId="0" fillId="0" borderId="3" xfId="0" applyFill="1" applyBorder="1">
      <alignment vertical="center"/>
    </xf>
    <xf numFmtId="0" fontId="47" fillId="0" borderId="0" xfId="0" applyFont="1" applyFill="1" applyBorder="1">
      <alignment vertical="center"/>
    </xf>
    <xf numFmtId="0" fontId="47" fillId="0" borderId="0" xfId="0" applyFont="1" applyFill="1" applyBorder="1" applyAlignment="1">
      <alignment horizontal="center" vertical="center"/>
    </xf>
    <xf numFmtId="0" fontId="47" fillId="0" borderId="0" xfId="0" applyFont="1" applyFill="1" applyBorder="1" applyAlignment="1">
      <alignment horizontal="right" vertical="center"/>
    </xf>
    <xf numFmtId="0" fontId="0" fillId="0" borderId="4" xfId="0" applyFill="1" applyBorder="1">
      <alignment vertical="center"/>
    </xf>
    <xf numFmtId="0" fontId="0" fillId="0" borderId="5" xfId="0" applyFill="1" applyBorder="1">
      <alignment vertical="center"/>
    </xf>
    <xf numFmtId="0" fontId="0" fillId="0" borderId="6" xfId="0" applyFill="1" applyBorder="1">
      <alignment vertical="center"/>
    </xf>
    <xf numFmtId="0" fontId="40" fillId="0" borderId="41" xfId="0" applyFont="1" applyFill="1" applyBorder="1">
      <alignment vertical="center"/>
    </xf>
    <xf numFmtId="0" fontId="40" fillId="0" borderId="3" xfId="0" applyFont="1" applyFill="1" applyBorder="1">
      <alignment vertical="center"/>
    </xf>
    <xf numFmtId="0" fontId="40" fillId="0" borderId="6" xfId="0" applyFont="1" applyFill="1" applyBorder="1">
      <alignment vertical="center"/>
    </xf>
    <xf numFmtId="0" fontId="48" fillId="0" borderId="7" xfId="0" applyFont="1" applyFill="1" applyBorder="1">
      <alignment vertical="center"/>
    </xf>
    <xf numFmtId="0" fontId="48" fillId="0" borderId="8" xfId="0" applyFont="1" applyFill="1" applyBorder="1">
      <alignment vertical="center"/>
    </xf>
    <xf numFmtId="0" fontId="48" fillId="0" borderId="9" xfId="0" applyFont="1" applyFill="1" applyBorder="1">
      <alignment vertical="center"/>
    </xf>
    <xf numFmtId="0" fontId="48" fillId="0" borderId="5" xfId="0" applyFont="1" applyFill="1" applyBorder="1">
      <alignment vertical="center"/>
    </xf>
    <xf numFmtId="0" fontId="48" fillId="0" borderId="6" xfId="0" applyFont="1" applyFill="1" applyBorder="1">
      <alignment vertical="center"/>
    </xf>
    <xf numFmtId="0" fontId="48" fillId="0" borderId="2" xfId="0" applyFont="1" applyFill="1" applyBorder="1">
      <alignment vertical="center"/>
    </xf>
    <xf numFmtId="0" fontId="48" fillId="0" borderId="0" xfId="0" applyFont="1" applyFill="1" applyBorder="1">
      <alignment vertical="center"/>
    </xf>
    <xf numFmtId="0" fontId="48" fillId="0" borderId="3" xfId="0" applyFont="1" applyFill="1" applyBorder="1">
      <alignment vertical="center"/>
    </xf>
    <xf numFmtId="0" fontId="48" fillId="0" borderId="8" xfId="0" applyFont="1" applyFill="1" applyBorder="1" applyAlignment="1">
      <alignment vertical="center"/>
    </xf>
    <xf numFmtId="0" fontId="48" fillId="0" borderId="9" xfId="0" applyFont="1" applyFill="1" applyBorder="1" applyAlignment="1">
      <alignment vertical="center"/>
    </xf>
    <xf numFmtId="0" fontId="63" fillId="0" borderId="0" xfId="0" applyFont="1" applyFill="1" applyBorder="1">
      <alignment vertical="center"/>
    </xf>
    <xf numFmtId="0" fontId="41" fillId="0" borderId="0" xfId="0" applyFont="1" applyFill="1" applyBorder="1">
      <alignment vertical="center"/>
    </xf>
    <xf numFmtId="0" fontId="48" fillId="0" borderId="7" xfId="0" applyFont="1" applyFill="1" applyBorder="1" applyAlignment="1">
      <alignment vertical="center"/>
    </xf>
    <xf numFmtId="177" fontId="48" fillId="0" borderId="8" xfId="0" applyNumberFormat="1" applyFont="1" applyFill="1" applyBorder="1" applyAlignment="1">
      <alignment vertical="center"/>
    </xf>
    <xf numFmtId="177" fontId="48" fillId="0" borderId="40" xfId="0" applyNumberFormat="1" applyFont="1" applyFill="1" applyBorder="1" applyAlignment="1">
      <alignment vertical="center"/>
    </xf>
    <xf numFmtId="0" fontId="48" fillId="0" borderId="41" xfId="0" applyFont="1" applyFill="1" applyBorder="1">
      <alignment vertical="center"/>
    </xf>
    <xf numFmtId="0" fontId="48" fillId="0" borderId="4" xfId="0" applyFont="1" applyFill="1" applyBorder="1">
      <alignment vertical="center"/>
    </xf>
    <xf numFmtId="0" fontId="48" fillId="0" borderId="5" xfId="0" applyFont="1" applyFill="1" applyBorder="1" applyAlignment="1">
      <alignment vertical="center"/>
    </xf>
    <xf numFmtId="0" fontId="48" fillId="0" borderId="6" xfId="0" applyFont="1" applyFill="1" applyBorder="1" applyAlignment="1">
      <alignment vertical="center"/>
    </xf>
    <xf numFmtId="177" fontId="48" fillId="0" borderId="8" xfId="0" applyNumberFormat="1" applyFont="1" applyFill="1" applyBorder="1" applyAlignment="1">
      <alignment vertical="center" shrinkToFit="1"/>
    </xf>
    <xf numFmtId="0" fontId="48" fillId="0" borderId="2" xfId="0" applyFont="1" applyFill="1" applyBorder="1" applyAlignment="1">
      <alignment vertical="center" shrinkToFit="1"/>
    </xf>
    <xf numFmtId="0" fontId="48" fillId="0" borderId="0" xfId="0" applyFont="1" applyFill="1" applyBorder="1" applyAlignment="1">
      <alignment vertical="center" shrinkToFit="1"/>
    </xf>
    <xf numFmtId="0" fontId="48" fillId="0" borderId="0" xfId="0" applyFont="1" applyFill="1" applyBorder="1" applyAlignment="1">
      <alignment horizontal="center" vertical="center"/>
    </xf>
    <xf numFmtId="0" fontId="48" fillId="0" borderId="0" xfId="0" applyFont="1" applyFill="1" applyBorder="1" applyAlignment="1">
      <alignment vertical="center"/>
    </xf>
    <xf numFmtId="0" fontId="48" fillId="0" borderId="3" xfId="0" applyFont="1" applyFill="1" applyBorder="1" applyAlignment="1">
      <alignment vertical="center" shrinkToFit="1"/>
    </xf>
    <xf numFmtId="0" fontId="5" fillId="0" borderId="1" xfId="0" applyFont="1" applyBorder="1" applyAlignment="1">
      <alignment horizontal="center" vertical="center" shrinkToFit="1"/>
    </xf>
    <xf numFmtId="0" fontId="5" fillId="0" borderId="1" xfId="0" applyFont="1" applyBorder="1" applyAlignment="1" applyProtection="1">
      <alignment horizontal="center" vertical="center" shrinkToFit="1"/>
      <protection locked="0"/>
    </xf>
    <xf numFmtId="0" fontId="67" fillId="0" borderId="1" xfId="0" applyFont="1" applyBorder="1" applyAlignment="1">
      <alignment horizontal="center" vertical="center" shrinkToFit="1"/>
    </xf>
    <xf numFmtId="14" fontId="0" fillId="0" borderId="0" xfId="0" applyNumberFormat="1">
      <alignment vertical="center"/>
    </xf>
    <xf numFmtId="0" fontId="15" fillId="0" borderId="0" xfId="0" applyFont="1" applyFill="1">
      <alignment vertical="center"/>
    </xf>
    <xf numFmtId="0" fontId="67" fillId="0" borderId="86" xfId="0" applyFont="1" applyFill="1" applyBorder="1" applyAlignment="1">
      <alignment horizontal="center" vertical="center" shrinkToFit="1"/>
    </xf>
    <xf numFmtId="0" fontId="15" fillId="0" borderId="0" xfId="0" applyFont="1" applyFill="1" applyBorder="1">
      <alignment vertical="center"/>
    </xf>
    <xf numFmtId="0" fontId="15" fillId="3" borderId="0" xfId="0" applyFont="1" applyFill="1" applyProtection="1">
      <alignment vertical="center"/>
      <protection locked="0"/>
    </xf>
    <xf numFmtId="0" fontId="16" fillId="3" borderId="0" xfId="0" applyFont="1" applyFill="1" applyProtection="1">
      <alignment vertical="center"/>
      <protection locked="0"/>
    </xf>
    <xf numFmtId="0" fontId="70" fillId="3" borderId="87" xfId="0" applyFont="1" applyFill="1" applyBorder="1" applyAlignment="1" applyProtection="1">
      <alignment horizontal="center" vertical="center"/>
      <protection locked="0"/>
    </xf>
    <xf numFmtId="0" fontId="0" fillId="12" borderId="0" xfId="0" applyFill="1" applyProtection="1">
      <alignment vertical="center"/>
      <protection locked="0"/>
    </xf>
    <xf numFmtId="0" fontId="71" fillId="3" borderId="0" xfId="0" applyFont="1" applyFill="1" applyAlignment="1" applyProtection="1">
      <alignment vertical="top"/>
      <protection locked="0"/>
    </xf>
    <xf numFmtId="0" fontId="0" fillId="3" borderId="0" xfId="0" applyFill="1" applyBorder="1" applyAlignment="1" applyProtection="1">
      <alignment vertical="top"/>
      <protection locked="0"/>
    </xf>
    <xf numFmtId="0" fontId="17" fillId="3" borderId="0" xfId="0" applyFont="1" applyFill="1" applyBorder="1" applyAlignment="1" applyProtection="1">
      <alignment vertical="top"/>
      <protection locked="0"/>
    </xf>
    <xf numFmtId="0" fontId="0" fillId="3" borderId="0" xfId="0" applyFill="1" applyAlignment="1" applyProtection="1">
      <alignment vertical="top"/>
      <protection locked="0"/>
    </xf>
    <xf numFmtId="41" fontId="39" fillId="3" borderId="0" xfId="1" applyFont="1" applyFill="1" applyBorder="1" applyAlignment="1" applyProtection="1">
      <alignment vertical="top"/>
      <protection locked="0"/>
    </xf>
    <xf numFmtId="0" fontId="72" fillId="3" borderId="0" xfId="0" applyFont="1" applyFill="1" applyProtection="1">
      <alignment vertical="center"/>
      <protection locked="0"/>
    </xf>
    <xf numFmtId="41" fontId="69" fillId="3" borderId="88" xfId="0" applyNumberFormat="1" applyFont="1" applyFill="1" applyBorder="1" applyAlignment="1" applyProtection="1">
      <alignment horizontal="right" vertical="center"/>
      <protection locked="0"/>
    </xf>
    <xf numFmtId="41" fontId="69" fillId="3" borderId="89" xfId="0" applyNumberFormat="1" applyFont="1" applyFill="1" applyBorder="1" applyAlignment="1" applyProtection="1">
      <alignment horizontal="right" vertical="center"/>
      <protection locked="0"/>
    </xf>
    <xf numFmtId="0" fontId="68" fillId="11" borderId="0" xfId="0" applyFont="1" applyFill="1" applyAlignment="1" applyProtection="1">
      <alignment horizontal="left" wrapText="1"/>
      <protection locked="0"/>
    </xf>
    <xf numFmtId="0" fontId="10" fillId="3" borderId="7" xfId="0" applyFont="1" applyFill="1" applyBorder="1" applyAlignment="1">
      <alignment horizontal="center" vertical="center"/>
    </xf>
    <xf numFmtId="0" fontId="10" fillId="3" borderId="8" xfId="0" applyFont="1" applyFill="1" applyBorder="1" applyAlignment="1">
      <alignment horizontal="center" vertical="center"/>
    </xf>
    <xf numFmtId="0" fontId="10" fillId="3" borderId="9"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8" xfId="0" applyFont="1" applyFill="1" applyBorder="1" applyAlignment="1">
      <alignment horizontal="center" vertical="center"/>
    </xf>
    <xf numFmtId="0" fontId="10" fillId="5" borderId="17" xfId="0" applyFont="1" applyFill="1" applyBorder="1" applyAlignment="1">
      <alignment horizontal="center" vertical="center"/>
    </xf>
    <xf numFmtId="0" fontId="10" fillId="5" borderId="9"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8" xfId="0" applyFont="1" applyFill="1" applyBorder="1" applyAlignment="1">
      <alignment horizontal="center" vertical="center"/>
    </xf>
    <xf numFmtId="0" fontId="8" fillId="6" borderId="9" xfId="0" applyFont="1" applyFill="1" applyBorder="1" applyAlignment="1">
      <alignment horizontal="center" vertical="center"/>
    </xf>
    <xf numFmtId="0" fontId="10" fillId="0" borderId="16" xfId="0" applyFont="1" applyBorder="1" applyAlignment="1">
      <alignment horizontal="center" vertical="center"/>
    </xf>
    <xf numFmtId="0" fontId="10" fillId="0" borderId="1" xfId="0" applyFont="1" applyBorder="1" applyAlignment="1">
      <alignment horizontal="center" vertical="center"/>
    </xf>
    <xf numFmtId="0" fontId="10" fillId="0" borderId="28" xfId="0" applyFont="1" applyBorder="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10" fillId="5" borderId="28"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9" xfId="0" applyFont="1" applyFill="1" applyBorder="1" applyAlignment="1">
      <alignment horizontal="center" vertical="center"/>
    </xf>
    <xf numFmtId="0" fontId="10" fillId="5" borderId="27" xfId="0" applyFont="1" applyFill="1" applyBorder="1" applyAlignment="1">
      <alignment horizontal="center" vertical="center"/>
    </xf>
    <xf numFmtId="0" fontId="10" fillId="5" borderId="1" xfId="0" applyFont="1" applyFill="1" applyBorder="1" applyAlignment="1">
      <alignment horizontal="center" vertical="center"/>
    </xf>
    <xf numFmtId="0" fontId="10" fillId="0" borderId="8" xfId="0" applyFont="1" applyBorder="1" applyAlignment="1">
      <alignment horizontal="center" vertical="center"/>
    </xf>
    <xf numFmtId="0" fontId="10" fillId="0" borderId="9" xfId="0" applyFont="1" applyBorder="1" applyAlignment="1">
      <alignment horizontal="center" vertical="center"/>
    </xf>
    <xf numFmtId="0" fontId="8" fillId="0" borderId="1" xfId="0" applyFont="1" applyBorder="1" applyAlignment="1">
      <alignment horizontal="center" vertical="center"/>
    </xf>
    <xf numFmtId="0" fontId="10" fillId="5" borderId="22" xfId="0" applyFont="1" applyFill="1" applyBorder="1" applyAlignment="1">
      <alignment horizontal="center" vertical="center"/>
    </xf>
    <xf numFmtId="0" fontId="10" fillId="5" borderId="20" xfId="0" applyFont="1" applyFill="1" applyBorder="1" applyAlignment="1">
      <alignment horizontal="center" vertical="center"/>
    </xf>
    <xf numFmtId="0" fontId="10" fillId="5" borderId="21" xfId="0" applyFont="1" applyFill="1" applyBorder="1" applyAlignment="1">
      <alignment horizontal="center" vertical="center"/>
    </xf>
    <xf numFmtId="0" fontId="8" fillId="0" borderId="22" xfId="0" applyFont="1" applyBorder="1" applyAlignment="1">
      <alignment horizontal="center" vertical="center"/>
    </xf>
    <xf numFmtId="0" fontId="8" fillId="0" borderId="20" xfId="0" applyFont="1" applyBorder="1" applyAlignment="1">
      <alignment horizontal="center" vertical="center"/>
    </xf>
    <xf numFmtId="0" fontId="8" fillId="0" borderId="21" xfId="0" applyFont="1" applyBorder="1" applyAlignment="1">
      <alignment horizontal="center" vertical="center"/>
    </xf>
    <xf numFmtId="0" fontId="10" fillId="5" borderId="23" xfId="0" applyFont="1" applyFill="1" applyBorder="1" applyAlignment="1">
      <alignment horizontal="center" vertical="center"/>
    </xf>
    <xf numFmtId="0" fontId="10" fillId="0" borderId="31" xfId="0" applyFont="1" applyBorder="1" applyAlignment="1">
      <alignment horizontal="center" vertical="center"/>
    </xf>
    <xf numFmtId="0" fontId="10" fillId="0" borderId="32" xfId="0" applyFont="1" applyBorder="1" applyAlignment="1">
      <alignment horizontal="center" vertical="center"/>
    </xf>
    <xf numFmtId="0" fontId="10" fillId="0" borderId="24" xfId="0" applyFont="1" applyBorder="1" applyAlignment="1">
      <alignment horizontal="center" vertical="center"/>
    </xf>
    <xf numFmtId="0" fontId="10" fillId="0" borderId="25" xfId="0" applyFont="1" applyBorder="1" applyAlignment="1">
      <alignment horizontal="center" vertical="center"/>
    </xf>
    <xf numFmtId="0" fontId="8" fillId="0" borderId="18" xfId="0" applyFont="1" applyBorder="1" applyAlignment="1">
      <alignment horizontal="center" vertic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0" fontId="8" fillId="0" borderId="19" xfId="0" applyFont="1" applyBorder="1" applyAlignment="1">
      <alignment horizontal="center" vertical="center"/>
    </xf>
    <xf numFmtId="0" fontId="10" fillId="5" borderId="33" xfId="0" applyFont="1" applyFill="1" applyBorder="1" applyAlignment="1">
      <alignment horizontal="center" vertical="center"/>
    </xf>
    <xf numFmtId="0" fontId="10" fillId="0" borderId="34" xfId="0" applyFont="1" applyBorder="1" applyAlignment="1">
      <alignment horizontal="center" vertical="center"/>
    </xf>
    <xf numFmtId="0" fontId="10" fillId="0" borderId="33" xfId="0" applyFont="1" applyBorder="1" applyAlignment="1">
      <alignment horizontal="center" vertical="center"/>
    </xf>
    <xf numFmtId="0" fontId="10" fillId="0" borderId="35" xfId="0" applyFont="1" applyBorder="1" applyAlignment="1">
      <alignment horizontal="center" vertical="center"/>
    </xf>
    <xf numFmtId="0" fontId="10" fillId="5" borderId="36" xfId="0" applyFont="1" applyFill="1" applyBorder="1" applyAlignment="1">
      <alignment horizontal="center" vertical="center"/>
    </xf>
    <xf numFmtId="0" fontId="10" fillId="5" borderId="30" xfId="0" applyFont="1" applyFill="1" applyBorder="1" applyAlignment="1">
      <alignment horizontal="center" vertical="center"/>
    </xf>
    <xf numFmtId="0" fontId="5" fillId="0" borderId="31" xfId="0" applyFont="1" applyBorder="1" applyAlignment="1">
      <alignment horizontal="center" vertical="center"/>
    </xf>
    <xf numFmtId="0" fontId="5" fillId="0" borderId="32" xfId="0" applyFont="1" applyBorder="1" applyAlignment="1">
      <alignment horizontal="center" vertical="center"/>
    </xf>
    <xf numFmtId="0" fontId="5" fillId="0" borderId="25" xfId="0" applyFont="1" applyBorder="1" applyAlignment="1">
      <alignment horizontal="center" vertical="center"/>
    </xf>
    <xf numFmtId="0" fontId="5" fillId="0" borderId="1" xfId="0" applyFont="1" applyBorder="1" applyAlignment="1">
      <alignment horizontal="center" vertical="center"/>
    </xf>
    <xf numFmtId="177" fontId="0" fillId="5" borderId="1" xfId="0" applyNumberFormat="1" applyFill="1" applyBorder="1" applyAlignment="1">
      <alignment horizontal="center" vertical="center"/>
    </xf>
    <xf numFmtId="176" fontId="0" fillId="5" borderId="25" xfId="0" applyNumberFormat="1" applyFill="1" applyBorder="1" applyAlignment="1">
      <alignment horizontal="center" vertical="center"/>
    </xf>
    <xf numFmtId="0" fontId="5" fillId="0" borderId="24" xfId="0" applyFont="1" applyBorder="1" applyAlignment="1">
      <alignment horizontal="center" vertical="center"/>
    </xf>
    <xf numFmtId="0" fontId="5" fillId="0" borderId="16" xfId="0" applyFont="1" applyBorder="1" applyAlignment="1">
      <alignment horizontal="center" vertical="center"/>
    </xf>
    <xf numFmtId="176" fontId="66" fillId="5" borderId="25" xfId="0" applyNumberFormat="1" applyFont="1" applyFill="1" applyBorder="1" applyAlignment="1">
      <alignment horizontal="center" vertical="center"/>
    </xf>
    <xf numFmtId="176" fontId="66" fillId="5" borderId="37" xfId="0" applyNumberFormat="1" applyFont="1" applyFill="1" applyBorder="1" applyAlignment="1">
      <alignment horizontal="center" vertical="center"/>
    </xf>
    <xf numFmtId="0" fontId="0" fillId="5" borderId="1" xfId="0" applyFill="1" applyBorder="1" applyAlignment="1">
      <alignment horizontal="center" vertical="center"/>
    </xf>
    <xf numFmtId="0" fontId="0" fillId="5" borderId="30" xfId="0" applyFill="1" applyBorder="1" applyAlignment="1">
      <alignment horizontal="center" vertical="center"/>
    </xf>
    <xf numFmtId="0" fontId="0" fillId="5" borderId="32" xfId="0" applyFill="1" applyBorder="1" applyAlignment="1">
      <alignment horizontal="center" vertical="center"/>
    </xf>
    <xf numFmtId="0" fontId="0" fillId="5" borderId="38" xfId="0" applyFill="1" applyBorder="1" applyAlignment="1">
      <alignment horizontal="center" vertical="center"/>
    </xf>
    <xf numFmtId="178" fontId="0" fillId="5" borderId="1" xfId="0" applyNumberFormat="1" applyFill="1" applyBorder="1" applyAlignment="1">
      <alignment horizontal="center" vertical="center"/>
    </xf>
    <xf numFmtId="178" fontId="0" fillId="5" borderId="30" xfId="0" applyNumberFormat="1" applyFill="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left" vertical="center"/>
    </xf>
    <xf numFmtId="0" fontId="10" fillId="0" borderId="17" xfId="0" applyFont="1" applyBorder="1" applyAlignment="1">
      <alignment horizontal="left" vertical="center"/>
    </xf>
    <xf numFmtId="0" fontId="10" fillId="0" borderId="17" xfId="0" applyFont="1" applyBorder="1" applyAlignment="1">
      <alignment horizontal="center" vertical="center"/>
    </xf>
    <xf numFmtId="0" fontId="11" fillId="4" borderId="0" xfId="0" applyFont="1" applyFill="1" applyBorder="1" applyAlignment="1">
      <alignment horizontal="center" vertical="center" shrinkToFit="1"/>
    </xf>
    <xf numFmtId="0" fontId="10" fillId="0" borderId="14"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10" fillId="0" borderId="15" xfId="0" applyFont="1" applyBorder="1" applyAlignment="1">
      <alignment horizontal="center" vertical="center"/>
    </xf>
    <xf numFmtId="0" fontId="10" fillId="5" borderId="14" xfId="0" applyFont="1" applyFill="1" applyBorder="1" applyAlignment="1">
      <alignment horizontal="left" vertical="center"/>
    </xf>
    <xf numFmtId="0" fontId="10" fillId="5" borderId="12" xfId="0" applyFont="1" applyFill="1" applyBorder="1" applyAlignment="1">
      <alignment horizontal="left" vertical="center"/>
    </xf>
    <xf numFmtId="0" fontId="10" fillId="5" borderId="13" xfId="0" applyFont="1" applyFill="1" applyBorder="1" applyAlignment="1">
      <alignment horizontal="left" vertical="center"/>
    </xf>
    <xf numFmtId="0" fontId="9" fillId="0" borderId="0" xfId="0" applyFont="1" applyAlignment="1">
      <alignment horizontal="left" vertical="center"/>
    </xf>
    <xf numFmtId="0" fontId="8" fillId="0" borderId="11" xfId="0" applyFont="1" applyBorder="1" applyAlignment="1">
      <alignment horizontal="center" vertical="center"/>
    </xf>
    <xf numFmtId="0" fontId="8" fillId="0" borderId="12" xfId="0" applyFont="1" applyBorder="1" applyAlignment="1">
      <alignment horizontal="center" vertical="center"/>
    </xf>
    <xf numFmtId="0" fontId="8" fillId="0" borderId="13" xfId="0" applyFont="1" applyBorder="1" applyAlignment="1">
      <alignment horizontal="center" vertical="center"/>
    </xf>
    <xf numFmtId="0" fontId="47" fillId="0" borderId="0" xfId="0" applyFont="1" applyBorder="1" applyAlignment="1">
      <alignment horizontal="center" vertical="center"/>
    </xf>
    <xf numFmtId="0" fontId="48" fillId="3" borderId="8" xfId="0" applyFont="1" applyFill="1" applyBorder="1" applyAlignment="1">
      <alignment horizontal="left" vertical="center" shrinkToFit="1"/>
    </xf>
    <xf numFmtId="0" fontId="48" fillId="0" borderId="8" xfId="0" applyFont="1" applyFill="1" applyBorder="1" applyAlignment="1">
      <alignment horizontal="left" vertical="center" shrinkToFit="1"/>
    </xf>
    <xf numFmtId="0" fontId="40" fillId="0" borderId="40" xfId="0" applyFont="1" applyFill="1" applyBorder="1" applyAlignment="1">
      <alignment horizontal="center" vertical="center" shrinkToFit="1"/>
    </xf>
    <xf numFmtId="0" fontId="40" fillId="0" borderId="40" xfId="0" applyFont="1" applyFill="1" applyBorder="1" applyAlignment="1">
      <alignment horizontal="left" vertical="center" shrinkToFit="1"/>
    </xf>
    <xf numFmtId="0" fontId="48" fillId="0" borderId="0" xfId="0" applyFont="1" applyBorder="1" applyAlignment="1">
      <alignment horizontal="left" vertical="distributed" wrapText="1"/>
    </xf>
    <xf numFmtId="177" fontId="47" fillId="0" borderId="0" xfId="0" applyNumberFormat="1" applyFont="1" applyBorder="1" applyAlignment="1">
      <alignment horizontal="center" vertical="center"/>
    </xf>
    <xf numFmtId="0" fontId="61" fillId="0" borderId="0" xfId="0" applyFont="1" applyBorder="1" applyAlignment="1">
      <alignment horizontal="center" vertical="top"/>
    </xf>
    <xf numFmtId="0" fontId="61" fillId="0" borderId="0" xfId="0" applyFont="1" applyBorder="1" applyAlignment="1">
      <alignment horizontal="center" vertical="top" shrinkToFit="1"/>
    </xf>
    <xf numFmtId="0" fontId="61" fillId="0" borderId="0" xfId="0" applyFont="1" applyBorder="1" applyAlignment="1">
      <alignment horizontal="center" vertical="center"/>
    </xf>
    <xf numFmtId="0" fontId="48" fillId="0" borderId="0" xfId="0" applyFont="1" applyBorder="1" applyAlignment="1">
      <alignment vertical="distributed" wrapText="1"/>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8" fillId="0" borderId="9" xfId="0" applyFont="1" applyBorder="1" applyAlignment="1">
      <alignment horizontal="center" vertical="center"/>
    </xf>
    <xf numFmtId="0" fontId="48" fillId="3" borderId="7" xfId="0" applyFont="1" applyFill="1" applyBorder="1" applyAlignment="1">
      <alignment horizontal="center" vertical="center"/>
    </xf>
    <xf numFmtId="0" fontId="48" fillId="3" borderId="8" xfId="0" applyFont="1" applyFill="1" applyBorder="1" applyAlignment="1">
      <alignment horizontal="center" vertical="center"/>
    </xf>
    <xf numFmtId="0" fontId="48" fillId="3" borderId="9" xfId="0" applyFont="1" applyFill="1" applyBorder="1" applyAlignment="1">
      <alignment horizontal="center" vertical="center"/>
    </xf>
    <xf numFmtId="0" fontId="48" fillId="3" borderId="8" xfId="0" applyFont="1" applyFill="1" applyBorder="1" applyAlignment="1">
      <alignment horizontal="left" vertical="center"/>
    </xf>
    <xf numFmtId="0" fontId="48" fillId="3" borderId="2" xfId="0" applyFont="1" applyFill="1" applyBorder="1" applyAlignment="1">
      <alignment horizontal="center" vertical="center" wrapText="1"/>
    </xf>
    <xf numFmtId="0" fontId="48" fillId="3" borderId="0" xfId="0" applyFont="1" applyFill="1" applyBorder="1" applyAlignment="1">
      <alignment horizontal="center" vertical="center"/>
    </xf>
    <xf numFmtId="0" fontId="48" fillId="3" borderId="4" xfId="0" applyFont="1" applyFill="1" applyBorder="1" applyAlignment="1">
      <alignment horizontal="center" vertical="center"/>
    </xf>
    <xf numFmtId="0" fontId="48" fillId="3" borderId="5" xfId="0" applyFont="1" applyFill="1" applyBorder="1" applyAlignment="1">
      <alignment horizontal="center" vertical="center"/>
    </xf>
    <xf numFmtId="0" fontId="48" fillId="3" borderId="6" xfId="0" applyFont="1" applyFill="1" applyBorder="1" applyAlignment="1">
      <alignment horizontal="center" vertical="center"/>
    </xf>
    <xf numFmtId="0" fontId="48" fillId="3" borderId="5" xfId="0" applyFont="1" applyFill="1" applyBorder="1" applyAlignment="1">
      <alignment horizontal="left" vertical="center"/>
    </xf>
    <xf numFmtId="0" fontId="48" fillId="0" borderId="0" xfId="0" applyFont="1" applyFill="1" applyBorder="1" applyAlignment="1">
      <alignment horizontal="left" vertical="center" shrinkToFit="1"/>
    </xf>
    <xf numFmtId="177" fontId="48" fillId="0" borderId="0" xfId="0" applyNumberFormat="1" applyFont="1" applyFill="1" applyBorder="1" applyAlignment="1">
      <alignment horizontal="center" vertical="center"/>
    </xf>
    <xf numFmtId="0" fontId="48" fillId="0" borderId="0" xfId="0" applyFont="1" applyFill="1" applyBorder="1" applyAlignment="1">
      <alignment horizontal="right" vertical="center"/>
    </xf>
    <xf numFmtId="0" fontId="48" fillId="0" borderId="0" xfId="0" applyFont="1" applyFill="1" applyBorder="1" applyAlignment="1">
      <alignment horizontal="left" vertical="center"/>
    </xf>
    <xf numFmtId="0" fontId="48" fillId="0" borderId="0" xfId="0" applyFont="1" applyFill="1" applyBorder="1" applyAlignment="1">
      <alignment vertical="distributed" wrapText="1"/>
    </xf>
    <xf numFmtId="0" fontId="48" fillId="0" borderId="8" xfId="0" applyFont="1" applyFill="1" applyBorder="1" applyAlignment="1">
      <alignment horizontal="left" vertical="center" wrapText="1"/>
    </xf>
    <xf numFmtId="0" fontId="48" fillId="0" borderId="7" xfId="0" applyFont="1" applyFill="1" applyBorder="1" applyAlignment="1">
      <alignment horizontal="center" vertical="center" wrapText="1"/>
    </xf>
    <xf numFmtId="0" fontId="48" fillId="0" borderId="8" xfId="0" applyFont="1" applyFill="1" applyBorder="1" applyAlignment="1">
      <alignment horizontal="center" vertical="center" wrapText="1"/>
    </xf>
    <xf numFmtId="0" fontId="48" fillId="0" borderId="9" xfId="0" applyFont="1" applyFill="1" applyBorder="1" applyAlignment="1">
      <alignment horizontal="center" vertical="center" wrapText="1"/>
    </xf>
    <xf numFmtId="0" fontId="48" fillId="0" borderId="4" xfId="0" applyFont="1" applyFill="1" applyBorder="1" applyAlignment="1">
      <alignment horizontal="center" vertical="center"/>
    </xf>
    <xf numFmtId="0" fontId="48" fillId="0" borderId="5" xfId="0" applyFont="1" applyFill="1" applyBorder="1" applyAlignment="1">
      <alignment horizontal="center" vertical="center"/>
    </xf>
    <xf numFmtId="0" fontId="48" fillId="0" borderId="6" xfId="0" applyFont="1" applyFill="1" applyBorder="1" applyAlignment="1">
      <alignment horizontal="center" vertical="center"/>
    </xf>
    <xf numFmtId="0" fontId="48" fillId="0" borderId="7" xfId="0" applyFont="1" applyFill="1" applyBorder="1" applyAlignment="1">
      <alignment horizontal="center" vertical="center"/>
    </xf>
    <xf numFmtId="0" fontId="48" fillId="0" borderId="8" xfId="0" applyFont="1" applyFill="1" applyBorder="1" applyAlignment="1">
      <alignment horizontal="center" vertical="center"/>
    </xf>
    <xf numFmtId="0" fontId="48" fillId="0" borderId="9" xfId="0" applyFont="1" applyFill="1" applyBorder="1" applyAlignment="1">
      <alignment horizontal="center" vertical="center"/>
    </xf>
    <xf numFmtId="0" fontId="48" fillId="0" borderId="2" xfId="0" applyFont="1" applyFill="1" applyBorder="1" applyAlignment="1">
      <alignment horizontal="center" vertical="center" wrapText="1"/>
    </xf>
    <xf numFmtId="0" fontId="48" fillId="0" borderId="0" xfId="0" applyFont="1" applyFill="1" applyBorder="1" applyAlignment="1">
      <alignment horizontal="center" vertical="center"/>
    </xf>
    <xf numFmtId="0" fontId="48" fillId="0" borderId="8" xfId="0" applyFont="1" applyFill="1" applyBorder="1" applyAlignment="1">
      <alignment horizontal="left" vertical="center"/>
    </xf>
    <xf numFmtId="0" fontId="48" fillId="0" borderId="5" xfId="0" applyFont="1" applyFill="1" applyBorder="1" applyAlignment="1">
      <alignment horizontal="left" vertical="center"/>
    </xf>
    <xf numFmtId="177" fontId="53" fillId="0" borderId="1" xfId="0" applyNumberFormat="1" applyFont="1" applyBorder="1" applyAlignment="1">
      <alignment horizontal="center" vertical="center" shrinkToFit="1"/>
    </xf>
    <xf numFmtId="49" fontId="53" fillId="0" borderId="1" xfId="0" applyNumberFormat="1" applyFont="1" applyBorder="1" applyAlignment="1">
      <alignment horizontal="center" vertical="center" shrinkToFit="1"/>
    </xf>
    <xf numFmtId="0" fontId="53" fillId="0" borderId="1" xfId="0" applyFont="1" applyBorder="1" applyAlignment="1">
      <alignment horizontal="center" vertical="center" shrinkToFit="1"/>
    </xf>
    <xf numFmtId="0" fontId="63" fillId="0" borderId="0" xfId="0" applyFont="1" applyBorder="1" applyAlignment="1">
      <alignment horizontal="center" vertical="center" shrinkToFit="1"/>
    </xf>
    <xf numFmtId="0" fontId="62" fillId="0" borderId="0" xfId="0" applyFont="1" applyFill="1" applyBorder="1" applyAlignment="1">
      <alignment horizontal="center" vertical="center" shrinkToFit="1"/>
    </xf>
    <xf numFmtId="0" fontId="53" fillId="0" borderId="7" xfId="0" applyFont="1" applyFill="1" applyBorder="1" applyAlignment="1">
      <alignment horizontal="center" vertical="center" wrapText="1"/>
    </xf>
    <xf numFmtId="0" fontId="53" fillId="0" borderId="8" xfId="0" applyFont="1" applyFill="1" applyBorder="1" applyAlignment="1">
      <alignment horizontal="center" vertical="center" wrapText="1"/>
    </xf>
    <xf numFmtId="0" fontId="53" fillId="0" borderId="9" xfId="0" applyFont="1" applyFill="1" applyBorder="1" applyAlignment="1">
      <alignment horizontal="center" vertical="center" wrapText="1"/>
    </xf>
    <xf numFmtId="49" fontId="53" fillId="0" borderId="1" xfId="0" applyNumberFormat="1" applyFont="1" applyBorder="1" applyAlignment="1">
      <alignment horizontal="center" vertical="center"/>
    </xf>
    <xf numFmtId="0" fontId="53" fillId="0" borderId="1" xfId="0" applyFont="1" applyBorder="1" applyAlignment="1">
      <alignment horizontal="center" vertical="center"/>
    </xf>
    <xf numFmtId="177" fontId="53" fillId="0" borderId="1" xfId="0" applyNumberFormat="1" applyFont="1" applyBorder="1" applyAlignment="1">
      <alignment horizontal="center" vertical="center"/>
    </xf>
    <xf numFmtId="0" fontId="48" fillId="0" borderId="0" xfId="0" applyFont="1" applyBorder="1" applyAlignment="1">
      <alignment horizontal="distributed" vertical="center"/>
    </xf>
    <xf numFmtId="0" fontId="48" fillId="0" borderId="0" xfId="0" applyFont="1" applyBorder="1" applyAlignment="1">
      <alignment horizontal="left" vertical="center" shrinkToFit="1"/>
    </xf>
    <xf numFmtId="0" fontId="48" fillId="0" borderId="5" xfId="0" applyFont="1" applyBorder="1" applyAlignment="1">
      <alignment horizontal="distributed" vertical="center"/>
    </xf>
    <xf numFmtId="0" fontId="48" fillId="0" borderId="0" xfId="0" applyFont="1" applyBorder="1" applyAlignment="1">
      <alignment horizontal="left" vertical="center"/>
    </xf>
    <xf numFmtId="49" fontId="53" fillId="0" borderId="7" xfId="0" applyNumberFormat="1" applyFont="1" applyBorder="1" applyAlignment="1">
      <alignment horizontal="center" vertical="center" shrinkToFit="1"/>
    </xf>
    <xf numFmtId="49" fontId="53" fillId="0" borderId="8" xfId="0" applyNumberFormat="1" applyFont="1" applyBorder="1" applyAlignment="1">
      <alignment horizontal="center" vertical="center" shrinkToFit="1"/>
    </xf>
    <xf numFmtId="49" fontId="53" fillId="0" borderId="9" xfId="0" applyNumberFormat="1" applyFont="1" applyBorder="1" applyAlignment="1">
      <alignment horizontal="center" vertical="center" shrinkToFit="1"/>
    </xf>
    <xf numFmtId="0" fontId="53" fillId="0" borderId="7" xfId="0" applyFont="1" applyBorder="1" applyAlignment="1">
      <alignment horizontal="center" vertical="center" shrinkToFit="1"/>
    </xf>
    <xf numFmtId="0" fontId="53" fillId="0" borderId="8" xfId="0" applyFont="1" applyBorder="1" applyAlignment="1">
      <alignment horizontal="center" vertical="center" shrinkToFit="1"/>
    </xf>
    <xf numFmtId="0" fontId="53" fillId="0" borderId="9" xfId="0" applyFont="1" applyBorder="1" applyAlignment="1">
      <alignment horizontal="center" vertical="center" shrinkToFit="1"/>
    </xf>
    <xf numFmtId="177" fontId="53" fillId="0" borderId="7" xfId="0" applyNumberFormat="1" applyFont="1" applyBorder="1" applyAlignment="1">
      <alignment horizontal="center" vertical="center" shrinkToFit="1"/>
    </xf>
    <xf numFmtId="177" fontId="53" fillId="0" borderId="8" xfId="0" applyNumberFormat="1" applyFont="1" applyBorder="1" applyAlignment="1">
      <alignment horizontal="center" vertical="center" shrinkToFit="1"/>
    </xf>
    <xf numFmtId="177" fontId="53" fillId="0" borderId="9" xfId="0" applyNumberFormat="1" applyFont="1" applyBorder="1" applyAlignment="1">
      <alignment horizontal="center" vertical="center" shrinkToFit="1"/>
    </xf>
    <xf numFmtId="177" fontId="48" fillId="0" borderId="8" xfId="0" applyNumberFormat="1" applyFont="1" applyFill="1" applyBorder="1" applyAlignment="1">
      <alignment horizontal="center" vertical="center" shrinkToFit="1"/>
    </xf>
    <xf numFmtId="177" fontId="48" fillId="0" borderId="9" xfId="0" applyNumberFormat="1" applyFont="1" applyFill="1" applyBorder="1" applyAlignment="1">
      <alignment horizontal="center" vertical="center" shrinkToFit="1"/>
    </xf>
    <xf numFmtId="0" fontId="62" fillId="0" borderId="0" xfId="0" applyFont="1" applyBorder="1" applyAlignment="1">
      <alignment horizontal="center" vertical="center"/>
    </xf>
    <xf numFmtId="49" fontId="48" fillId="0" borderId="0" xfId="0" applyNumberFormat="1" applyFont="1" applyBorder="1" applyAlignment="1">
      <alignment horizontal="center" vertical="center"/>
    </xf>
    <xf numFmtId="177" fontId="48" fillId="0" borderId="0" xfId="0" applyNumberFormat="1" applyFont="1" applyBorder="1" applyAlignment="1">
      <alignment horizontal="left" vertical="center"/>
    </xf>
    <xf numFmtId="0" fontId="48" fillId="0" borderId="8" xfId="0" applyFont="1" applyFill="1" applyBorder="1" applyAlignment="1">
      <alignment horizontal="right" vertical="center"/>
    </xf>
    <xf numFmtId="0" fontId="48" fillId="0" borderId="0" xfId="0" applyFont="1" applyFill="1" applyBorder="1" applyAlignment="1">
      <alignment horizontal="distributed" vertical="center" shrinkToFit="1"/>
    </xf>
    <xf numFmtId="0" fontId="48" fillId="0" borderId="2" xfId="0" applyFont="1" applyFill="1" applyBorder="1" applyAlignment="1">
      <alignment horizontal="center" vertical="center"/>
    </xf>
    <xf numFmtId="0" fontId="48" fillId="0" borderId="3" xfId="0" applyFont="1" applyFill="1" applyBorder="1" applyAlignment="1">
      <alignment horizontal="center" vertical="center"/>
    </xf>
    <xf numFmtId="177" fontId="48" fillId="0" borderId="2" xfId="0" applyNumberFormat="1" applyFont="1" applyFill="1" applyBorder="1" applyAlignment="1">
      <alignment horizontal="center" vertical="center"/>
    </xf>
    <xf numFmtId="177" fontId="48" fillId="0" borderId="3" xfId="0" applyNumberFormat="1" applyFont="1" applyFill="1" applyBorder="1" applyAlignment="1">
      <alignment horizontal="center" vertical="center"/>
    </xf>
    <xf numFmtId="0" fontId="48" fillId="0" borderId="3" xfId="0" applyFont="1" applyFill="1" applyBorder="1" applyAlignment="1">
      <alignment horizontal="left" vertical="center"/>
    </xf>
    <xf numFmtId="0" fontId="52" fillId="0" borderId="0" xfId="0" applyFont="1" applyBorder="1" applyAlignment="1">
      <alignment horizontal="left" vertical="center"/>
    </xf>
    <xf numFmtId="0" fontId="48" fillId="0" borderId="1" xfId="0" applyFont="1" applyBorder="1" applyAlignment="1">
      <alignment horizontal="center" vertical="center"/>
    </xf>
    <xf numFmtId="0" fontId="48" fillId="0" borderId="8" xfId="0" applyFont="1" applyBorder="1" applyAlignment="1">
      <alignment horizontal="left" vertical="center"/>
    </xf>
    <xf numFmtId="0" fontId="48" fillId="0" borderId="9" xfId="0" applyFont="1" applyBorder="1" applyAlignment="1">
      <alignment horizontal="left" vertical="center"/>
    </xf>
    <xf numFmtId="179" fontId="48" fillId="0" borderId="0" xfId="0" applyNumberFormat="1" applyFont="1" applyBorder="1" applyAlignment="1">
      <alignment horizontal="distributed" vertical="center"/>
    </xf>
    <xf numFmtId="0" fontId="48" fillId="0" borderId="0" xfId="0" applyFont="1" applyBorder="1" applyAlignment="1">
      <alignment horizontal="center" vertical="center"/>
    </xf>
    <xf numFmtId="177" fontId="48" fillId="0" borderId="0" xfId="0" applyNumberFormat="1" applyFont="1" applyBorder="1" applyAlignment="1">
      <alignment horizontal="center" vertical="center"/>
    </xf>
    <xf numFmtId="0" fontId="49" fillId="0" borderId="0" xfId="0" applyFont="1" applyBorder="1" applyAlignment="1">
      <alignment horizontal="center" vertical="center"/>
    </xf>
    <xf numFmtId="0" fontId="49" fillId="0" borderId="40" xfId="0" applyFont="1" applyFill="1" applyBorder="1" applyAlignment="1">
      <alignment horizontal="center" vertical="center"/>
    </xf>
    <xf numFmtId="0" fontId="48" fillId="0" borderId="1" xfId="0" applyFont="1" applyFill="1" applyBorder="1" applyAlignment="1">
      <alignment horizontal="center" vertical="center"/>
    </xf>
    <xf numFmtId="0" fontId="48" fillId="0" borderId="40" xfId="0" applyFont="1" applyFill="1" applyBorder="1" applyAlignment="1">
      <alignment horizontal="left" vertical="center"/>
    </xf>
    <xf numFmtId="177" fontId="48" fillId="0" borderId="8" xfId="0" applyNumberFormat="1" applyFont="1" applyFill="1" applyBorder="1" applyAlignment="1">
      <alignment horizontal="center" vertical="center"/>
    </xf>
    <xf numFmtId="177" fontId="48" fillId="0" borderId="5" xfId="0" applyNumberFormat="1" applyFont="1" applyFill="1" applyBorder="1" applyAlignment="1">
      <alignment horizontal="center" vertical="center"/>
    </xf>
    <xf numFmtId="177" fontId="48" fillId="0" borderId="8" xfId="0" applyNumberFormat="1" applyFont="1" applyFill="1" applyBorder="1" applyAlignment="1">
      <alignment horizontal="left" vertical="center"/>
    </xf>
    <xf numFmtId="177" fontId="48" fillId="0" borderId="9" xfId="0" applyNumberFormat="1" applyFont="1" applyFill="1" applyBorder="1" applyAlignment="1">
      <alignment horizontal="left" vertical="center"/>
    </xf>
    <xf numFmtId="0" fontId="42" fillId="0" borderId="0" xfId="0" applyFont="1" applyBorder="1" applyAlignment="1">
      <alignment horizontal="left" vertical="center"/>
    </xf>
    <xf numFmtId="49" fontId="48" fillId="0" borderId="0" xfId="0" applyNumberFormat="1" applyFont="1" applyBorder="1" applyAlignment="1">
      <alignment horizontal="center" vertical="top"/>
    </xf>
    <xf numFmtId="0" fontId="48" fillId="0" borderId="0" xfId="0" applyNumberFormat="1" applyFont="1" applyBorder="1" applyAlignment="1">
      <alignment vertical="top" wrapText="1"/>
    </xf>
    <xf numFmtId="0" fontId="53" fillId="0" borderId="0" xfId="0" applyFont="1" applyBorder="1" applyAlignment="1">
      <alignment horizontal="distributed" vertical="center"/>
    </xf>
    <xf numFmtId="0" fontId="53" fillId="0" borderId="0" xfId="1" applyNumberFormat="1" applyFont="1" applyBorder="1" applyAlignment="1">
      <alignment horizontal="left" vertical="center"/>
    </xf>
    <xf numFmtId="0" fontId="50" fillId="0" borderId="8" xfId="0" applyFont="1" applyBorder="1" applyAlignment="1">
      <alignment horizontal="center" vertical="center"/>
    </xf>
    <xf numFmtId="0" fontId="53" fillId="0" borderId="0" xfId="0" applyFont="1" applyBorder="1" applyAlignment="1">
      <alignment horizontal="left" vertical="center"/>
    </xf>
    <xf numFmtId="177" fontId="53" fillId="0" borderId="0" xfId="0" applyNumberFormat="1" applyFont="1" applyBorder="1" applyAlignment="1">
      <alignment horizontal="center" vertical="center"/>
    </xf>
    <xf numFmtId="0" fontId="47" fillId="0" borderId="0" xfId="0" applyFont="1" applyBorder="1" applyAlignment="1">
      <alignment horizontal="left" vertical="center" shrinkToFit="1"/>
    </xf>
    <xf numFmtId="49" fontId="53" fillId="0" borderId="0" xfId="0" applyNumberFormat="1" applyFont="1" applyBorder="1" applyAlignment="1">
      <alignment horizontal="center" vertical="center"/>
    </xf>
    <xf numFmtId="0" fontId="48" fillId="0" borderId="0" xfId="0" applyFont="1" applyBorder="1" applyAlignment="1">
      <alignment horizontal="center" vertical="center" shrinkToFit="1"/>
    </xf>
    <xf numFmtId="0" fontId="45" fillId="0" borderId="0" xfId="0" applyFont="1" applyBorder="1" applyAlignment="1">
      <alignment horizontal="center" vertical="center"/>
    </xf>
    <xf numFmtId="177" fontId="53" fillId="0" borderId="0" xfId="0" applyNumberFormat="1" applyFont="1" applyBorder="1" applyAlignment="1">
      <alignment horizontal="left" vertical="center"/>
    </xf>
    <xf numFmtId="0" fontId="48" fillId="0" borderId="0" xfId="0" applyNumberFormat="1" applyFont="1" applyBorder="1" applyAlignment="1">
      <alignment vertical="distributed" wrapText="1"/>
    </xf>
    <xf numFmtId="0" fontId="48" fillId="0" borderId="0" xfId="0" applyNumberFormat="1" applyFont="1" applyBorder="1" applyAlignment="1">
      <alignment horizontal="left" vertical="distributed" wrapText="1"/>
    </xf>
    <xf numFmtId="0" fontId="47" fillId="0" borderId="0" xfId="0" applyFont="1" applyFill="1" applyBorder="1" applyAlignment="1">
      <alignment vertical="distributed" wrapText="1"/>
    </xf>
    <xf numFmtId="177" fontId="47" fillId="0" borderId="0" xfId="0" applyNumberFormat="1" applyFont="1" applyFill="1" applyBorder="1" applyAlignment="1">
      <alignment horizontal="center" vertical="center"/>
    </xf>
    <xf numFmtId="0" fontId="47" fillId="0" borderId="0" xfId="0" applyFont="1" applyFill="1" applyBorder="1" applyAlignment="1">
      <alignment horizontal="distributed" vertical="center"/>
    </xf>
    <xf numFmtId="0" fontId="47" fillId="0" borderId="0" xfId="0" applyFont="1" applyFill="1" applyBorder="1" applyAlignment="1">
      <alignment horizontal="left" vertical="center"/>
    </xf>
    <xf numFmtId="0" fontId="52" fillId="0" borderId="0" xfId="0" applyFont="1" applyFill="1" applyBorder="1" applyAlignment="1">
      <alignment horizontal="left" vertical="center"/>
    </xf>
    <xf numFmtId="0" fontId="47" fillId="0" borderId="0" xfId="0" applyFont="1" applyFill="1" applyBorder="1" applyAlignment="1">
      <alignment horizontal="right" vertical="center"/>
    </xf>
    <xf numFmtId="0" fontId="47" fillId="0" borderId="0" xfId="0" applyFont="1" applyFill="1" applyAlignment="1" applyProtection="1">
      <alignment vertical="distributed" wrapText="1"/>
      <protection hidden="1"/>
    </xf>
    <xf numFmtId="0" fontId="47" fillId="0" borderId="0" xfId="0" applyFont="1" applyFill="1" applyBorder="1" applyAlignment="1">
      <alignment horizontal="left" vertical="top" wrapText="1"/>
    </xf>
    <xf numFmtId="0" fontId="58" fillId="0" borderId="0" xfId="0" applyFont="1" applyFill="1" applyBorder="1" applyAlignment="1">
      <alignment horizontal="center" vertical="center"/>
    </xf>
    <xf numFmtId="0" fontId="53" fillId="0" borderId="0" xfId="0" applyFont="1" applyBorder="1" applyAlignment="1">
      <alignment horizontal="center" vertical="center"/>
    </xf>
    <xf numFmtId="0" fontId="54" fillId="0" borderId="0" xfId="0" applyFont="1" applyBorder="1" applyAlignment="1" applyProtection="1">
      <alignment horizontal="left" vertical="center"/>
      <protection hidden="1"/>
    </xf>
    <xf numFmtId="0" fontId="54" fillId="0" borderId="0" xfId="0" applyFont="1" applyBorder="1" applyAlignment="1" applyProtection="1">
      <alignment horizontal="left" vertical="distributed" wrapText="1"/>
      <protection hidden="1"/>
    </xf>
    <xf numFmtId="0" fontId="47" fillId="0" borderId="0" xfId="0" applyFont="1" applyFill="1" applyBorder="1" applyAlignment="1">
      <alignment horizontal="center" vertical="top"/>
    </xf>
    <xf numFmtId="0" fontId="47" fillId="0" borderId="0" xfId="0" applyFont="1" applyFill="1" applyBorder="1" applyAlignment="1">
      <alignment horizontal="center" vertical="center"/>
    </xf>
    <xf numFmtId="49" fontId="47" fillId="0" borderId="0" xfId="0" applyNumberFormat="1" applyFont="1" applyFill="1" applyBorder="1" applyAlignment="1">
      <alignment horizontal="center" vertical="top"/>
    </xf>
    <xf numFmtId="0" fontId="47" fillId="0" borderId="0" xfId="0" applyFont="1" applyFill="1" applyBorder="1" applyAlignment="1">
      <alignment vertical="top" wrapText="1"/>
    </xf>
    <xf numFmtId="0" fontId="54" fillId="0" borderId="0" xfId="0" applyFont="1" applyAlignment="1" applyProtection="1">
      <alignment horizontal="left" vertical="center" wrapText="1"/>
      <protection hidden="1"/>
    </xf>
    <xf numFmtId="0" fontId="54" fillId="0" borderId="0" xfId="0" applyFont="1" applyAlignment="1" applyProtection="1">
      <alignment horizontal="left" vertical="center"/>
      <protection hidden="1"/>
    </xf>
    <xf numFmtId="0" fontId="55" fillId="0" borderId="0" xfId="0" applyFont="1" applyBorder="1" applyAlignment="1">
      <alignment horizontal="left" vertical="center"/>
    </xf>
    <xf numFmtId="0" fontId="53" fillId="0" borderId="0" xfId="0" applyFont="1" applyAlignment="1">
      <alignment horizontal="left" vertical="center"/>
    </xf>
    <xf numFmtId="0" fontId="54" fillId="0" borderId="0" xfId="0" applyFont="1" applyAlignment="1" applyProtection="1">
      <alignment horizontal="center" vertical="top"/>
      <protection hidden="1"/>
    </xf>
    <xf numFmtId="0" fontId="53" fillId="0" borderId="0" xfId="0" quotePrefix="1" applyFont="1" applyAlignment="1" applyProtection="1">
      <alignment horizontal="center" vertical="center"/>
      <protection hidden="1"/>
    </xf>
    <xf numFmtId="0" fontId="53" fillId="0" borderId="0" xfId="0" quotePrefix="1" applyFont="1" applyAlignment="1" applyProtection="1">
      <alignment horizontal="center" vertical="top"/>
      <protection hidden="1"/>
    </xf>
    <xf numFmtId="0" fontId="54" fillId="0" borderId="0" xfId="0" applyFont="1" applyAlignment="1" applyProtection="1">
      <alignment horizontal="left" vertical="distributed"/>
      <protection hidden="1"/>
    </xf>
    <xf numFmtId="0" fontId="54" fillId="0" borderId="0" xfId="0" applyFont="1" applyAlignment="1" applyProtection="1">
      <alignment horizontal="left" vertical="center" shrinkToFit="1"/>
      <protection hidden="1"/>
    </xf>
    <xf numFmtId="0" fontId="54" fillId="0" borderId="0" xfId="0" applyFont="1" applyAlignment="1" applyProtection="1">
      <alignment horizontal="left" vertical="distributed" wrapText="1"/>
      <protection hidden="1"/>
    </xf>
    <xf numFmtId="0" fontId="47" fillId="0" borderId="0" xfId="0" applyFont="1" applyBorder="1" applyAlignment="1">
      <alignment horizontal="left" vertical="center"/>
    </xf>
    <xf numFmtId="0" fontId="47" fillId="0" borderId="0" xfId="0" applyFont="1" applyBorder="1" applyAlignment="1">
      <alignment horizontal="right" vertical="center"/>
    </xf>
    <xf numFmtId="0" fontId="53" fillId="0" borderId="0" xfId="0" applyFont="1" applyBorder="1" applyAlignment="1">
      <alignment vertical="distributed" wrapText="1"/>
    </xf>
    <xf numFmtId="0" fontId="56" fillId="0" borderId="39" xfId="0" applyFont="1" applyBorder="1" applyAlignment="1">
      <alignment horizontal="center" vertical="center"/>
    </xf>
    <xf numFmtId="0" fontId="56" fillId="0" borderId="40" xfId="0" applyFont="1" applyBorder="1" applyAlignment="1">
      <alignment horizontal="center" vertical="center"/>
    </xf>
    <xf numFmtId="0" fontId="56" fillId="0" borderId="41" xfId="0" applyFont="1" applyBorder="1" applyAlignment="1">
      <alignment horizontal="center" vertical="center"/>
    </xf>
    <xf numFmtId="49" fontId="48" fillId="0" borderId="0" xfId="0" applyNumberFormat="1" applyFont="1" applyBorder="1" applyAlignment="1">
      <alignment horizontal="center" vertical="top" wrapText="1"/>
    </xf>
    <xf numFmtId="177" fontId="48" fillId="0" borderId="0" xfId="0" applyNumberFormat="1" applyFont="1" applyBorder="1" applyAlignment="1">
      <alignment horizontal="center" vertical="center" shrinkToFit="1"/>
    </xf>
    <xf numFmtId="177" fontId="48" fillId="0" borderId="0" xfId="0" applyNumberFormat="1" applyFont="1" applyBorder="1" applyAlignment="1">
      <alignment horizontal="left" vertical="center" shrinkToFit="1"/>
    </xf>
    <xf numFmtId="177" fontId="53" fillId="0" borderId="8" xfId="0" applyNumberFormat="1" applyFont="1" applyBorder="1" applyAlignment="1">
      <alignment horizontal="left" vertical="center" shrinkToFit="1"/>
    </xf>
    <xf numFmtId="0" fontId="53" fillId="0" borderId="0" xfId="0" applyFont="1" applyBorder="1" applyAlignment="1">
      <alignment horizontal="distributed" vertical="center" shrinkToFit="1"/>
    </xf>
    <xf numFmtId="0" fontId="53" fillId="0" borderId="3" xfId="0" applyFont="1" applyBorder="1" applyAlignment="1">
      <alignment horizontal="left" vertical="center"/>
    </xf>
    <xf numFmtId="0" fontId="53" fillId="0" borderId="0" xfId="0" applyFont="1" applyBorder="1" applyAlignment="1">
      <alignment horizontal="left" vertical="center" shrinkToFit="1"/>
    </xf>
    <xf numFmtId="0" fontId="53" fillId="0" borderId="3" xfId="0" applyFont="1" applyBorder="1" applyAlignment="1">
      <alignment horizontal="left" vertical="center" shrinkToFit="1"/>
    </xf>
    <xf numFmtId="0" fontId="53" fillId="0" borderId="0" xfId="0" applyFont="1" applyBorder="1" applyAlignment="1">
      <alignment horizontal="center" vertical="center" shrinkToFit="1"/>
    </xf>
    <xf numFmtId="0" fontId="53" fillId="0" borderId="2" xfId="0" applyFont="1" applyBorder="1" applyAlignment="1">
      <alignment horizontal="center" vertical="center"/>
    </xf>
    <xf numFmtId="0" fontId="53" fillId="0" borderId="3" xfId="0" applyFont="1" applyBorder="1" applyAlignment="1">
      <alignment horizontal="center" vertical="center"/>
    </xf>
    <xf numFmtId="177" fontId="53" fillId="0" borderId="2" xfId="0" applyNumberFormat="1" applyFont="1" applyBorder="1" applyAlignment="1">
      <alignment horizontal="center" vertical="center"/>
    </xf>
    <xf numFmtId="177" fontId="53" fillId="0" borderId="3"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8" xfId="0" applyFont="1" applyBorder="1" applyAlignment="1">
      <alignment horizontal="left" vertical="center"/>
    </xf>
    <xf numFmtId="0" fontId="53" fillId="0" borderId="9" xfId="0" applyFont="1" applyBorder="1" applyAlignment="1">
      <alignment horizontal="left" vertical="center"/>
    </xf>
    <xf numFmtId="0" fontId="53" fillId="0" borderId="7" xfId="0" applyFont="1" applyBorder="1" applyAlignment="1">
      <alignment horizontal="center" vertical="center"/>
    </xf>
    <xf numFmtId="0" fontId="53" fillId="0" borderId="9" xfId="0" applyFont="1" applyBorder="1" applyAlignment="1">
      <alignment horizontal="center" vertical="center"/>
    </xf>
    <xf numFmtId="177" fontId="53" fillId="0" borderId="8" xfId="0" applyNumberFormat="1" applyFont="1" applyBorder="1" applyAlignment="1">
      <alignment horizontal="center" vertical="center"/>
    </xf>
    <xf numFmtId="0" fontId="42" fillId="0" borderId="40" xfId="0" applyFont="1" applyBorder="1" applyAlignment="1">
      <alignment horizontal="center" vertical="center"/>
    </xf>
    <xf numFmtId="0" fontId="40" fillId="0" borderId="4" xfId="0" applyFont="1" applyBorder="1" applyAlignment="1">
      <alignment horizontal="center" vertical="center"/>
    </xf>
    <xf numFmtId="0" fontId="40" fillId="0" borderId="5" xfId="0" applyFont="1" applyBorder="1" applyAlignment="1">
      <alignment horizontal="center" vertical="center"/>
    </xf>
    <xf numFmtId="0" fontId="40" fillId="0" borderId="6" xfId="0" applyFont="1" applyBorder="1" applyAlignment="1">
      <alignment horizontal="center" vertical="center"/>
    </xf>
    <xf numFmtId="0" fontId="47" fillId="0" borderId="7" xfId="0" applyFont="1" applyBorder="1" applyAlignment="1">
      <alignment horizontal="center" vertical="center"/>
    </xf>
    <xf numFmtId="0" fontId="47" fillId="0" borderId="8" xfId="0" applyFont="1" applyBorder="1" applyAlignment="1">
      <alignment horizontal="center" vertical="center"/>
    </xf>
    <xf numFmtId="0" fontId="47" fillId="0" borderId="9" xfId="0" applyFont="1" applyBorder="1" applyAlignment="1">
      <alignment horizontal="center" vertical="center"/>
    </xf>
    <xf numFmtId="0" fontId="51" fillId="0" borderId="7" xfId="0" applyFont="1" applyBorder="1" applyAlignment="1">
      <alignment horizontal="center" vertical="center"/>
    </xf>
    <xf numFmtId="0" fontId="51" fillId="0" borderId="8" xfId="0" applyFont="1" applyBorder="1" applyAlignment="1">
      <alignment horizontal="center" vertical="center"/>
    </xf>
    <xf numFmtId="0" fontId="51" fillId="0" borderId="9" xfId="0" applyFont="1" applyBorder="1" applyAlignment="1">
      <alignment horizontal="center" vertical="center"/>
    </xf>
    <xf numFmtId="0" fontId="48" fillId="0" borderId="0" xfId="0" applyFont="1" applyBorder="1" applyAlignment="1">
      <alignment vertical="center" wrapText="1" shrinkToFit="1"/>
    </xf>
    <xf numFmtId="0" fontId="48" fillId="0" borderId="0" xfId="0" applyFont="1" applyBorder="1" applyAlignment="1">
      <alignment vertical="center" wrapText="1"/>
    </xf>
    <xf numFmtId="0" fontId="48" fillId="0" borderId="0" xfId="0" applyFont="1" applyBorder="1" applyAlignment="1">
      <alignment vertical="top" wrapText="1"/>
    </xf>
    <xf numFmtId="0" fontId="46" fillId="0" borderId="0" xfId="0" applyFont="1" applyBorder="1" applyAlignment="1">
      <alignment vertical="distributed" wrapText="1" shrinkToFit="1"/>
    </xf>
    <xf numFmtId="0" fontId="49" fillId="0" borderId="2" xfId="0" applyFont="1" applyBorder="1" applyAlignment="1">
      <alignment horizontal="center" vertical="center"/>
    </xf>
    <xf numFmtId="0" fontId="49" fillId="0" borderId="3" xfId="0" applyFont="1" applyBorder="1" applyAlignment="1">
      <alignment horizontal="center" vertical="center"/>
    </xf>
    <xf numFmtId="0" fontId="40" fillId="0" borderId="0" xfId="0" applyFont="1" applyFill="1" applyBorder="1" applyAlignment="1">
      <alignment horizontal="left" vertical="center" shrinkToFit="1"/>
    </xf>
    <xf numFmtId="0" fontId="40" fillId="0" borderId="5" xfId="0" applyFont="1" applyFill="1" applyBorder="1" applyAlignment="1">
      <alignment horizontal="left" vertical="center"/>
    </xf>
    <xf numFmtId="0" fontId="40" fillId="0" borderId="41" xfId="0" applyFont="1" applyFill="1" applyBorder="1" applyAlignment="1">
      <alignment horizontal="left" vertical="center" shrinkToFit="1"/>
    </xf>
    <xf numFmtId="0" fontId="40" fillId="0" borderId="3" xfId="0" applyFont="1" applyFill="1" applyBorder="1" applyAlignment="1">
      <alignment horizontal="left" vertical="center" shrinkToFit="1"/>
    </xf>
    <xf numFmtId="177" fontId="40" fillId="0" borderId="8" xfId="0" applyNumberFormat="1" applyFont="1" applyFill="1" applyBorder="1" applyAlignment="1">
      <alignment horizontal="center" vertical="center"/>
    </xf>
    <xf numFmtId="0" fontId="40" fillId="0" borderId="8" xfId="0" applyFont="1" applyFill="1" applyBorder="1" applyAlignment="1">
      <alignment horizontal="center" vertical="center"/>
    </xf>
    <xf numFmtId="177" fontId="40" fillId="0" borderId="8" xfId="0" applyNumberFormat="1" applyFont="1" applyFill="1" applyBorder="1" applyAlignment="1">
      <alignment horizontal="left" vertical="center"/>
    </xf>
    <xf numFmtId="0" fontId="40" fillId="0" borderId="0" xfId="0" applyFont="1" applyBorder="1" applyAlignment="1">
      <alignment horizontal="distributed" vertical="center"/>
    </xf>
    <xf numFmtId="0" fontId="40" fillId="0" borderId="0" xfId="0" applyFont="1" applyFill="1" applyBorder="1" applyAlignment="1">
      <alignment horizontal="left" vertical="center"/>
    </xf>
    <xf numFmtId="0" fontId="40" fillId="0" borderId="3" xfId="0" applyFont="1" applyFill="1" applyBorder="1" applyAlignment="1">
      <alignment horizontal="left" vertical="center"/>
    </xf>
    <xf numFmtId="0" fontId="40" fillId="0" borderId="8" xfId="0" applyFont="1" applyFill="1" applyBorder="1" applyAlignment="1">
      <alignment horizontal="left" vertical="center"/>
    </xf>
    <xf numFmtId="0" fontId="40" fillId="0" borderId="9" xfId="0" applyFont="1" applyFill="1" applyBorder="1" applyAlignment="1">
      <alignment horizontal="left" vertical="center"/>
    </xf>
    <xf numFmtId="0" fontId="40" fillId="0" borderId="0" xfId="0" applyFont="1" applyFill="1" applyBorder="1" applyAlignment="1">
      <alignment horizontal="left" vertical="distributed" wrapText="1"/>
    </xf>
    <xf numFmtId="0" fontId="40" fillId="0" borderId="1" xfId="0" applyFont="1" applyFill="1" applyBorder="1" applyAlignment="1">
      <alignment horizontal="center" vertical="center"/>
    </xf>
    <xf numFmtId="0" fontId="40" fillId="0" borderId="40" xfId="0" applyFont="1" applyFill="1" applyBorder="1" applyAlignment="1">
      <alignment horizontal="center" vertical="center"/>
    </xf>
    <xf numFmtId="0" fontId="40" fillId="0" borderId="9" xfId="0" applyFont="1" applyFill="1" applyBorder="1" applyAlignment="1">
      <alignment horizontal="center" vertical="center"/>
    </xf>
    <xf numFmtId="0" fontId="42" fillId="0" borderId="39" xfId="0" applyFont="1" applyFill="1" applyBorder="1" applyAlignment="1">
      <alignment horizontal="center" vertical="center"/>
    </xf>
    <xf numFmtId="0" fontId="42" fillId="0" borderId="40" xfId="0" applyFont="1" applyFill="1" applyBorder="1" applyAlignment="1">
      <alignment horizontal="center" vertical="center"/>
    </xf>
    <xf numFmtId="0" fontId="42" fillId="0" borderId="41" xfId="0" applyFont="1" applyFill="1" applyBorder="1" applyAlignment="1">
      <alignment horizontal="center" vertical="center"/>
    </xf>
    <xf numFmtId="0" fontId="42" fillId="0" borderId="2" xfId="0" applyFont="1" applyFill="1" applyBorder="1" applyAlignment="1">
      <alignment horizontal="center" vertical="center"/>
    </xf>
    <xf numFmtId="0" fontId="42" fillId="0" borderId="0" xfId="0" applyFont="1" applyFill="1" applyBorder="1" applyAlignment="1">
      <alignment horizontal="center" vertical="center"/>
    </xf>
    <xf numFmtId="0" fontId="42" fillId="0" borderId="3" xfId="0" applyFont="1" applyFill="1" applyBorder="1" applyAlignment="1">
      <alignment horizontal="center" vertical="center"/>
    </xf>
    <xf numFmtId="177" fontId="40" fillId="0" borderId="2" xfId="0" applyNumberFormat="1" applyFont="1" applyFill="1" applyBorder="1" applyAlignment="1">
      <alignment horizontal="center" vertical="center"/>
    </xf>
    <xf numFmtId="177" fontId="40" fillId="0" borderId="0" xfId="0" applyNumberFormat="1" applyFont="1" applyFill="1" applyBorder="1" applyAlignment="1">
      <alignment horizontal="center" vertical="center"/>
    </xf>
    <xf numFmtId="177" fontId="40" fillId="0" borderId="3" xfId="0" applyNumberFormat="1" applyFont="1" applyFill="1" applyBorder="1" applyAlignment="1">
      <alignment horizontal="center" vertical="center"/>
    </xf>
    <xf numFmtId="0" fontId="40" fillId="0" borderId="1" xfId="0" applyFont="1" applyFill="1" applyBorder="1" applyAlignment="1">
      <alignment horizontal="center" vertical="center" wrapText="1"/>
    </xf>
    <xf numFmtId="0" fontId="40" fillId="0" borderId="40" xfId="0" applyFont="1" applyFill="1" applyBorder="1" applyAlignment="1">
      <alignment horizontal="left" vertical="center"/>
    </xf>
    <xf numFmtId="0" fontId="8" fillId="0" borderId="57" xfId="0" applyFont="1" applyBorder="1" applyAlignment="1">
      <alignment horizontal="center" vertical="center" wrapText="1"/>
    </xf>
    <xf numFmtId="0" fontId="0" fillId="0" borderId="51" xfId="0" applyBorder="1" applyAlignment="1">
      <alignment horizontal="center" vertical="center" wrapText="1"/>
    </xf>
    <xf numFmtId="0" fontId="0" fillId="0" borderId="57" xfId="0" applyBorder="1" applyAlignment="1">
      <alignment horizontal="center" vertical="center"/>
    </xf>
    <xf numFmtId="0" fontId="0" fillId="0" borderId="61" xfId="0" applyBorder="1" applyAlignment="1">
      <alignment horizontal="center" vertical="center"/>
    </xf>
    <xf numFmtId="0" fontId="0" fillId="0" borderId="56" xfId="0" applyBorder="1" applyAlignment="1">
      <alignment horizontal="center" vertical="center" wrapText="1"/>
    </xf>
    <xf numFmtId="0" fontId="0" fillId="0" borderId="56" xfId="0" applyBorder="1" applyAlignment="1">
      <alignment horizontal="center" vertical="center"/>
    </xf>
    <xf numFmtId="0" fontId="8" fillId="0" borderId="57" xfId="0" applyFont="1" applyBorder="1" applyAlignment="1">
      <alignment horizontal="center" vertical="center"/>
    </xf>
    <xf numFmtId="0" fontId="0" fillId="0" borderId="51" xfId="0" applyBorder="1" applyAlignment="1">
      <alignment horizontal="center" vertical="center"/>
    </xf>
    <xf numFmtId="0" fontId="29" fillId="0" borderId="51" xfId="0" applyFont="1" applyBorder="1" applyAlignment="1">
      <alignment horizontal="center" vertical="center"/>
    </xf>
    <xf numFmtId="0" fontId="30" fillId="0" borderId="57" xfId="0" applyFont="1" applyBorder="1" applyAlignment="1">
      <alignment horizontal="center" vertical="center"/>
    </xf>
    <xf numFmtId="0" fontId="30" fillId="0" borderId="61" xfId="0" applyFont="1" applyBorder="1" applyAlignment="1">
      <alignment horizontal="center" vertical="center"/>
    </xf>
    <xf numFmtId="0" fontId="0" fillId="0" borderId="67" xfId="0" applyBorder="1" applyAlignment="1">
      <alignment horizontal="center" vertical="center"/>
    </xf>
    <xf numFmtId="0" fontId="8" fillId="0" borderId="51" xfId="0" applyFont="1" applyBorder="1" applyAlignment="1">
      <alignment horizontal="center" vertical="center"/>
    </xf>
  </cellXfs>
  <cellStyles count="6">
    <cellStyle name="쉼표 [0]" xfId="1" builtinId="6"/>
    <cellStyle name="표준" xfId="0" builtinId="0"/>
    <cellStyle name="표준 4" xfId="3" xr:uid="{00000000-0005-0000-0000-000002000000}"/>
    <cellStyle name="하이퍼링크" xfId="2" builtinId="8"/>
    <cellStyle name="하이퍼링크 2" xfId="4" xr:uid="{00000000-0005-0000-0000-000004000000}"/>
    <cellStyle name="하이퍼링크 4" xfId="5" xr:uid="{00000000-0005-0000-0000-000005000000}"/>
  </cellStyles>
  <dxfs count="12">
    <dxf>
      <font>
        <b val="0"/>
        <i val="0"/>
        <strike val="0"/>
        <condense val="0"/>
        <extend val="0"/>
        <outline val="0"/>
        <shadow val="0"/>
        <u val="none"/>
        <vertAlign val="baseline"/>
        <sz val="10"/>
        <color theme="1"/>
        <name val="맑은 고딕"/>
        <scheme val="minor"/>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맑은 고딕"/>
        <scheme val="minor"/>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맑은 고딕"/>
        <scheme val="minor"/>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맑은 고딕"/>
        <scheme val="minor"/>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맑은 고딕"/>
        <scheme val="minor"/>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맑은 고딕"/>
        <scheme val="minor"/>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theme="1"/>
        <name val="맑은 고딕"/>
        <scheme val="minor"/>
      </font>
      <numFmt numFmtId="0" formatCode="General"/>
      <alignment horizontal="general" vertical="center" textRotation="0" wrapText="1" indent="0" justifyLastLine="0" shrinkToFit="0" readingOrder="0"/>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맑은 고딕"/>
        <scheme val="minor"/>
      </font>
      <alignment horizontal="general"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0"/>
        <color theme="1"/>
        <name val="맑은 고딕"/>
        <scheme val="minor"/>
      </font>
      <alignment horizontal="center" vertical="center" textRotation="0" wrapText="1" indent="0" justifyLastLine="0" shrinkToFit="0" readingOrder="0"/>
    </dxf>
  </dxfs>
  <tableStyles count="0" defaultTableStyle="TableStyleMedium2" defaultPivotStyle="PivotStyleLight16"/>
  <colors>
    <mruColors>
      <color rgb="FF2B441C"/>
      <color rgb="FFFFFFD9"/>
      <color rgb="FF000B43"/>
      <color rgb="FFFFFFEB"/>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4C599241-6926-101B-9992-00000B65C6F9}"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4" dropStyle="combo" dx="16" fmlaLink="$G$4" fmlaRange="Drop_1" noThreeD="1" sel="0" val="0"/>
</file>

<file path=xl/ctrlProps/ctrlProp2.xml><?xml version="1.0" encoding="utf-8"?>
<formControlPr xmlns="http://schemas.microsoft.com/office/spreadsheetml/2009/9/main" objectType="Drop" dropLines="15" dropStyle="combo" dx="16" fmlaLink="$V$6" fmlaRange="Drop_2"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AA$13" fmlaRange="Ref_data!$E$2:$E$3" noThreeD="1" sel="1" val="0"/>
</file>

<file path=xl/ctrlProps/ctrlProp5.xml><?xml version="1.0" encoding="utf-8"?>
<formControlPr xmlns="http://schemas.microsoft.com/office/spreadsheetml/2009/9/main" objectType="Radio" checked="Checked" firstButton="1" fmlaLink="$AA$27"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Drop" dropStyle="combo" dx="22" fmlaLink="$AA$29" fmlaRange="Ref_data!$G$2:$G$5" noThreeD="1" sel="3" val="0"/>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Drop" dropLines="3" dropStyle="combo" dx="22" fmlaLink="$AA$32" fmlaRange="Ref_data!$C$2:$C$3" noThreeD="1" sel="2"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Style="combo" dx="22" noThreeD="1" sel="0" val="0">
  <itemLst>
    <item val="복도공사(계약일: 2023-01-01)"/>
    <item val="복도공사2(계약일: 2023-01-01)"/>
    <item val="복도공사3(계약일: 2023-01-01)"/>
    <item val="복도공사4(계약일: 2023-01-01)"/>
    <item val=""/>
  </itemLst>
</formControlPr>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44592;&#48376;&#51221;&#48372; &#51077;&#47141;&#54616;&#44592;'!G13"/><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2.png"/><Relationship Id="rId4" Type="http://schemas.openxmlformats.org/officeDocument/2006/relationships/image" Target="../media/image11.gif"/></Relationships>
</file>

<file path=xl/drawings/_rels/drawing2.xml.rels><?xml version="1.0" encoding="UTF-8" standalone="yes"?>
<Relationships xmlns="http://schemas.openxmlformats.org/package/2006/relationships"><Relationship Id="rId2" Type="http://schemas.openxmlformats.org/officeDocument/2006/relationships/image" Target="../media/image11.gif"/><Relationship Id="rId1" Type="http://schemas.openxmlformats.org/officeDocument/2006/relationships/image" Target="../media/image34.jpeg"/></Relationships>
</file>

<file path=xl/drawings/_rels/drawing3.xml.rels><?xml version="1.0" encoding="UTF-8" standalone="yes"?>
<Relationships xmlns="http://schemas.openxmlformats.org/package/2006/relationships"><Relationship Id="rId1" Type="http://schemas.openxmlformats.org/officeDocument/2006/relationships/hyperlink" Target="#'&#44592;&#48376;&#51221;&#48372; &#51077;&#47141;&#54616;&#44592;'!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5.emf"/><Relationship Id="rId18" Type="http://schemas.openxmlformats.org/officeDocument/2006/relationships/image" Target="../media/image30.emf"/><Relationship Id="rId3" Type="http://schemas.openxmlformats.org/officeDocument/2006/relationships/image" Target="../media/image15.emf"/><Relationship Id="rId21" Type="http://schemas.openxmlformats.org/officeDocument/2006/relationships/image" Target="../media/image33.emf"/><Relationship Id="rId7" Type="http://schemas.openxmlformats.org/officeDocument/2006/relationships/image" Target="../media/image19.emf"/><Relationship Id="rId12" Type="http://schemas.openxmlformats.org/officeDocument/2006/relationships/image" Target="../media/image24.emf"/><Relationship Id="rId17" Type="http://schemas.openxmlformats.org/officeDocument/2006/relationships/image" Target="../media/image29.emf"/><Relationship Id="rId2" Type="http://schemas.openxmlformats.org/officeDocument/2006/relationships/image" Target="../media/image14.emf"/><Relationship Id="rId16" Type="http://schemas.openxmlformats.org/officeDocument/2006/relationships/image" Target="../media/image28.emf"/><Relationship Id="rId20" Type="http://schemas.openxmlformats.org/officeDocument/2006/relationships/image" Target="../media/image32.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emf"/><Relationship Id="rId5" Type="http://schemas.openxmlformats.org/officeDocument/2006/relationships/image" Target="../media/image17.emf"/><Relationship Id="rId15" Type="http://schemas.openxmlformats.org/officeDocument/2006/relationships/image" Target="../media/image27.emf"/><Relationship Id="rId10" Type="http://schemas.openxmlformats.org/officeDocument/2006/relationships/image" Target="../media/image22.emf"/><Relationship Id="rId19" Type="http://schemas.openxmlformats.org/officeDocument/2006/relationships/image" Target="../media/image31.emf"/><Relationship Id="rId4" Type="http://schemas.openxmlformats.org/officeDocument/2006/relationships/image" Target="../media/image16.emf"/><Relationship Id="rId9" Type="http://schemas.openxmlformats.org/officeDocument/2006/relationships/image" Target="../media/image21.emf"/><Relationship Id="rId14" Type="http://schemas.openxmlformats.org/officeDocument/2006/relationships/image" Target="../media/image2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5.jpeg"/></Relationships>
</file>

<file path=xl/drawings/drawing1.xml><?xml version="1.0" encoding="utf-8"?>
<xdr:wsDr xmlns:xdr="http://schemas.openxmlformats.org/drawingml/2006/spreadsheetDrawing" xmlns:a="http://schemas.openxmlformats.org/drawingml/2006/main">
  <xdr:twoCellAnchor>
    <xdr:from>
      <xdr:col>22</xdr:col>
      <xdr:colOff>593</xdr:colOff>
      <xdr:row>7</xdr:row>
      <xdr:rowOff>181691</xdr:rowOff>
    </xdr:from>
    <xdr:to>
      <xdr:col>25</xdr:col>
      <xdr:colOff>214977</xdr:colOff>
      <xdr:row>8</xdr:row>
      <xdr:rowOff>242876</xdr:rowOff>
    </xdr:to>
    <xdr:sp macro="" textlink="">
      <xdr:nvSpPr>
        <xdr:cNvPr id="3" name="직사각형 2">
          <a:extLst>
            <a:ext uri="{FF2B5EF4-FFF2-40B4-BE49-F238E27FC236}">
              <a16:creationId xmlns:a16="http://schemas.microsoft.com/office/drawing/2014/main" id="{00000000-0008-0000-0100-000003000000}"/>
            </a:ext>
          </a:extLst>
        </xdr:cNvPr>
        <xdr:cNvSpPr/>
      </xdr:nvSpPr>
      <xdr:spPr>
        <a:xfrm>
          <a:off x="10197946" y="3700338"/>
          <a:ext cx="1626325" cy="475803"/>
        </a:xfrm>
        <a:prstGeom prst="rect">
          <a:avLst/>
        </a:prstGeom>
        <a:solidFill>
          <a:srgbClr val="FFFF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editAs="absolute">
        <xdr:from>
          <xdr:col>37</xdr:col>
          <xdr:colOff>285750</xdr:colOff>
          <xdr:row>2</xdr:row>
          <xdr:rowOff>1238250</xdr:rowOff>
        </xdr:from>
        <xdr:to>
          <xdr:col>41</xdr:col>
          <xdr:colOff>0</xdr:colOff>
          <xdr:row>4</xdr:row>
          <xdr:rowOff>304800</xdr:rowOff>
        </xdr:to>
        <xdr:sp macro="" textlink="">
          <xdr:nvSpPr>
            <xdr:cNvPr id="13313" name="드롭다운 2"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231914</xdr:colOff>
      <xdr:row>4</xdr:row>
      <xdr:rowOff>1</xdr:rowOff>
    </xdr:from>
    <xdr:to>
      <xdr:col>7</xdr:col>
      <xdr:colOff>157370</xdr:colOff>
      <xdr:row>5</xdr:row>
      <xdr:rowOff>19051</xdr:rowOff>
    </xdr:to>
    <xdr:sp macro="" textlink="">
      <xdr:nvSpPr>
        <xdr:cNvPr id="13" name="모서리가 둥근 직사각형 12">
          <a:extLst>
            <a:ext uri="{FF2B5EF4-FFF2-40B4-BE49-F238E27FC236}">
              <a16:creationId xmlns:a16="http://schemas.microsoft.com/office/drawing/2014/main" id="{00000000-0008-0000-0100-00000D000000}"/>
            </a:ext>
          </a:extLst>
        </xdr:cNvPr>
        <xdr:cNvSpPr/>
      </xdr:nvSpPr>
      <xdr:spPr>
        <a:xfrm>
          <a:off x="498614" y="2286001"/>
          <a:ext cx="1906656" cy="438150"/>
        </a:xfrm>
        <a:prstGeom prst="roundRect">
          <a:avLst/>
        </a:prstGeom>
        <a:solidFill>
          <a:schemeClr val="bg1"/>
        </a:solidFill>
        <a:ln w="41275">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28575</xdr:colOff>
          <xdr:row>4</xdr:row>
          <xdr:rowOff>57150</xdr:rowOff>
        </xdr:from>
        <xdr:to>
          <xdr:col>7</xdr:col>
          <xdr:colOff>104775</xdr:colOff>
          <xdr:row>4</xdr:row>
          <xdr:rowOff>371475</xdr:rowOff>
        </xdr:to>
        <xdr:sp macro="" textlink="">
          <xdr:nvSpPr>
            <xdr:cNvPr id="13314" name="Drop Down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6</xdr:row>
          <xdr:rowOff>0</xdr:rowOff>
        </xdr:from>
        <xdr:to>
          <xdr:col>7</xdr:col>
          <xdr:colOff>361950</xdr:colOff>
          <xdr:row>9</xdr:row>
          <xdr:rowOff>47625</xdr:rowOff>
        </xdr:to>
        <xdr:sp macro="" textlink="">
          <xdr:nvSpPr>
            <xdr:cNvPr id="13315" name="CommandButton1"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447675</xdr:colOff>
          <xdr:row>6</xdr:row>
          <xdr:rowOff>0</xdr:rowOff>
        </xdr:from>
        <xdr:to>
          <xdr:col>11</xdr:col>
          <xdr:colOff>19050</xdr:colOff>
          <xdr:row>9</xdr:row>
          <xdr:rowOff>38100</xdr:rowOff>
        </xdr:to>
        <xdr:sp macro="" textlink="">
          <xdr:nvSpPr>
            <xdr:cNvPr id="13316" name="CommandButton2"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6</xdr:row>
          <xdr:rowOff>0</xdr:rowOff>
        </xdr:from>
        <xdr:to>
          <xdr:col>14</xdr:col>
          <xdr:colOff>133350</xdr:colOff>
          <xdr:row>9</xdr:row>
          <xdr:rowOff>38100</xdr:rowOff>
        </xdr:to>
        <xdr:sp macro="" textlink="">
          <xdr:nvSpPr>
            <xdr:cNvPr id="13317" name="CommandButton3"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30</xdr:col>
      <xdr:colOff>98341</xdr:colOff>
      <xdr:row>4</xdr:row>
      <xdr:rowOff>179039</xdr:rowOff>
    </xdr:from>
    <xdr:to>
      <xdr:col>30</xdr:col>
      <xdr:colOff>314886</xdr:colOff>
      <xdr:row>5</xdr:row>
      <xdr:rowOff>21252</xdr:rowOff>
    </xdr:to>
    <xdr:grpSp>
      <xdr:nvGrpSpPr>
        <xdr:cNvPr id="10" name="그룹 9">
          <a:extLst>
            <a:ext uri="{FF2B5EF4-FFF2-40B4-BE49-F238E27FC236}">
              <a16:creationId xmlns:a16="http://schemas.microsoft.com/office/drawing/2014/main" id="{00000000-0008-0000-0100-00000A000000}"/>
            </a:ext>
          </a:extLst>
        </xdr:cNvPr>
        <xdr:cNvGrpSpPr/>
      </xdr:nvGrpSpPr>
      <xdr:grpSpPr>
        <a:xfrm>
          <a:off x="8242788" y="2472366"/>
          <a:ext cx="0" cy="259848"/>
          <a:chOff x="2152481" y="306479"/>
          <a:chExt cx="323721" cy="425195"/>
        </a:xfrm>
        <a:scene3d>
          <a:camera prst="orthographicFront"/>
          <a:lightRig rig="threePt" dir="t">
            <a:rot lat="0" lon="0" rev="7500000"/>
          </a:lightRig>
        </a:scene3d>
      </xdr:grpSpPr>
      <xdr:sp macro="" textlink="">
        <xdr:nvSpPr>
          <xdr:cNvPr id="11" name="오른쪽 화살표 19">
            <a:extLst>
              <a:ext uri="{FF2B5EF4-FFF2-40B4-BE49-F238E27FC236}">
                <a16:creationId xmlns:a16="http://schemas.microsoft.com/office/drawing/2014/main" id="{00000000-0008-0000-0100-00000B000000}"/>
              </a:ext>
            </a:extLst>
          </xdr:cNvPr>
          <xdr:cNvSpPr/>
        </xdr:nvSpPr>
        <xdr:spPr>
          <a:xfrm rot="21586130">
            <a:off x="2152481" y="306479"/>
            <a:ext cx="323721" cy="425195"/>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accent1">
              <a:tint val="60000"/>
              <a:hueOff val="0"/>
              <a:satOff val="0"/>
              <a:lumOff val="0"/>
              <a:alphaOff val="0"/>
            </a:schemeClr>
          </a:lnRef>
          <a:fillRef idx="1">
            <a:schemeClr val="accent1">
              <a:tint val="60000"/>
              <a:hueOff val="0"/>
              <a:satOff val="0"/>
              <a:lumOff val="0"/>
              <a:alphaOff val="0"/>
            </a:schemeClr>
          </a:fillRef>
          <a:effectRef idx="2">
            <a:schemeClr val="accent1">
              <a:tint val="60000"/>
              <a:hueOff val="0"/>
              <a:satOff val="0"/>
              <a:lumOff val="0"/>
              <a:alphaOff val="0"/>
            </a:schemeClr>
          </a:effectRef>
          <a:fontRef idx="minor">
            <a:schemeClr val="lt1"/>
          </a:fontRef>
        </xdr:style>
      </xdr:sp>
      <xdr:sp macro="" textlink="">
        <xdr:nvSpPr>
          <xdr:cNvPr id="12" name="오른쪽 화살표 4">
            <a:extLst>
              <a:ext uri="{FF2B5EF4-FFF2-40B4-BE49-F238E27FC236}">
                <a16:creationId xmlns:a16="http://schemas.microsoft.com/office/drawing/2014/main" id="{00000000-0008-0000-0100-00000C000000}"/>
              </a:ext>
            </a:extLst>
          </xdr:cNvPr>
          <xdr:cNvSpPr/>
        </xdr:nvSpPr>
        <xdr:spPr>
          <a:xfrm rot="21586130">
            <a:off x="2152481" y="391714"/>
            <a:ext cx="226605" cy="255117"/>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800100" latinLnBrk="1">
              <a:lnSpc>
                <a:spcPct val="90000"/>
              </a:lnSpc>
              <a:spcBef>
                <a:spcPct val="0"/>
              </a:spcBef>
              <a:spcAft>
                <a:spcPct val="35000"/>
              </a:spcAft>
            </a:pPr>
            <a:endParaRPr lang="ko-KR" altLang="en-US" sz="1800" kern="1200"/>
          </a:p>
        </xdr:txBody>
      </xdr:sp>
    </xdr:grpSp>
    <xdr:clientData/>
  </xdr:twoCellAnchor>
  <mc:AlternateContent xmlns:mc="http://schemas.openxmlformats.org/markup-compatibility/2006">
    <mc:Choice xmlns:a14="http://schemas.microsoft.com/office/drawing/2010/main" Requires="a14">
      <xdr:twoCellAnchor editAs="oneCell">
        <xdr:from>
          <xdr:col>33</xdr:col>
          <xdr:colOff>0</xdr:colOff>
          <xdr:row>11</xdr:row>
          <xdr:rowOff>190500</xdr:rowOff>
        </xdr:from>
        <xdr:to>
          <xdr:col>34</xdr:col>
          <xdr:colOff>57150</xdr:colOff>
          <xdr:row>14</xdr:row>
          <xdr:rowOff>19050</xdr:rowOff>
        </xdr:to>
        <xdr:sp macro="" textlink="">
          <xdr:nvSpPr>
            <xdr:cNvPr id="13318" name="CommandButton7"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47625</xdr:rowOff>
        </xdr:from>
        <xdr:to>
          <xdr:col>34</xdr:col>
          <xdr:colOff>57150</xdr:colOff>
          <xdr:row>12</xdr:row>
          <xdr:rowOff>76200</xdr:rowOff>
        </xdr:to>
        <xdr:sp macro="" textlink="">
          <xdr:nvSpPr>
            <xdr:cNvPr id="13319" name="CommandButton6"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38100</xdr:rowOff>
        </xdr:from>
        <xdr:to>
          <xdr:col>34</xdr:col>
          <xdr:colOff>57150</xdr:colOff>
          <xdr:row>12</xdr:row>
          <xdr:rowOff>66675</xdr:rowOff>
        </xdr:to>
        <xdr:sp macro="" textlink="">
          <xdr:nvSpPr>
            <xdr:cNvPr id="13320" name="CommandButton5"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0</xdr:colOff>
      <xdr:row>0</xdr:row>
      <xdr:rowOff>205964</xdr:rowOff>
    </xdr:from>
    <xdr:to>
      <xdr:col>11</xdr:col>
      <xdr:colOff>397565</xdr:colOff>
      <xdr:row>0</xdr:row>
      <xdr:rowOff>479671</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0" y="205964"/>
          <a:ext cx="5367130" cy="273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400" b="0" spc="100" baseline="0">
              <a:solidFill>
                <a:srgbClr val="162B3A"/>
              </a:solidFill>
              <a:latin typeface="HY헤드라인M" panose="02030600000101010101" pitchFamily="18" charset="-127"/>
              <a:ea typeface="HY헤드라인M" panose="02030600000101010101" pitchFamily="18" charset="-127"/>
            </a:rPr>
            <a:t>전라북도교육청 용역계약업무 지원프로그램</a:t>
          </a:r>
          <a:r>
            <a:rPr lang="en-US" altLang="ko-KR" sz="1400" b="0" spc="100" baseline="0">
              <a:solidFill>
                <a:srgbClr val="162B3A"/>
              </a:solidFill>
              <a:latin typeface="HY헤드라인M" panose="02030600000101010101" pitchFamily="18" charset="-127"/>
              <a:ea typeface="HY헤드라인M" panose="02030600000101010101" pitchFamily="18" charset="-127"/>
            </a:rPr>
            <a:t>+ </a:t>
          </a:r>
          <a:r>
            <a:rPr lang="en-US" altLang="ko-KR" sz="1100" b="0" spc="100" baseline="0">
              <a:solidFill>
                <a:srgbClr val="162B3A"/>
              </a:solidFill>
              <a:latin typeface="HY헤드라인M" panose="02030600000101010101" pitchFamily="18" charset="-127"/>
              <a:ea typeface="HY헤드라인M" panose="02030600000101010101" pitchFamily="18" charset="-127"/>
            </a:rPr>
            <a:t>ver.2023</a:t>
          </a:r>
          <a:endParaRPr lang="ko-KR" altLang="en-US" sz="1100" b="0" spc="100" baseline="0">
            <a:solidFill>
              <a:srgbClr val="162B3A"/>
            </a:solidFill>
            <a:latin typeface="HY헤드라인M" panose="02030600000101010101" pitchFamily="18" charset="-127"/>
            <a:ea typeface="HY헤드라인M" panose="02030600000101010101" pitchFamily="18" charset="-127"/>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6</xdr:row>
          <xdr:rowOff>0</xdr:rowOff>
        </xdr:from>
        <xdr:to>
          <xdr:col>34</xdr:col>
          <xdr:colOff>95250</xdr:colOff>
          <xdr:row>10</xdr:row>
          <xdr:rowOff>76200</xdr:rowOff>
        </xdr:to>
        <xdr:sp macro="" textlink="">
          <xdr:nvSpPr>
            <xdr:cNvPr id="13321" name="Image1"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255495</xdr:colOff>
      <xdr:row>9</xdr:row>
      <xdr:rowOff>377078</xdr:rowOff>
    </xdr:from>
    <xdr:to>
      <xdr:col>30</xdr:col>
      <xdr:colOff>37541</xdr:colOff>
      <xdr:row>11</xdr:row>
      <xdr:rowOff>174811</xdr:rowOff>
    </xdr:to>
    <xdr:grpSp>
      <xdr:nvGrpSpPr>
        <xdr:cNvPr id="9" name="그룹 8">
          <a:extLst>
            <a:ext uri="{FF2B5EF4-FFF2-40B4-BE49-F238E27FC236}">
              <a16:creationId xmlns:a16="http://schemas.microsoft.com/office/drawing/2014/main" id="{00000000-0008-0000-0100-000009000000}"/>
            </a:ext>
          </a:extLst>
        </xdr:cNvPr>
        <xdr:cNvGrpSpPr/>
      </xdr:nvGrpSpPr>
      <xdr:grpSpPr>
        <a:xfrm>
          <a:off x="8242788" y="3619974"/>
          <a:ext cx="0" cy="335529"/>
          <a:chOff x="1768288" y="948577"/>
          <a:chExt cx="2135281" cy="638175"/>
        </a:xfrm>
      </xdr:grpSpPr>
      <xdr:sp macro="" textlink="">
        <xdr:nvSpPr>
          <xdr:cNvPr id="29" name="모서리가 둥근 직사각형 7">
            <a:extLst>
              <a:ext uri="{FF2B5EF4-FFF2-40B4-BE49-F238E27FC236}">
                <a16:creationId xmlns:a16="http://schemas.microsoft.com/office/drawing/2014/main" id="{00000000-0008-0000-0100-00001D000000}"/>
              </a:ext>
            </a:extLst>
          </xdr:cNvPr>
          <xdr:cNvSpPr/>
        </xdr:nvSpPr>
        <xdr:spPr>
          <a:xfrm>
            <a:off x="1768288" y="948577"/>
            <a:ext cx="2135281" cy="638175"/>
          </a:xfrm>
          <a:prstGeom prst="round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macro="[0]!그림5_click">
        <xdr:nvPicPr>
          <xdr:cNvPr id="31" name="그림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73063" y="1044245"/>
            <a:ext cx="938352" cy="456406"/>
          </a:xfrm>
          <a:prstGeom prst="rect">
            <a:avLst/>
          </a:prstGeom>
        </xdr:spPr>
      </xdr:pic>
      <xdr:pic>
        <xdr:nvPicPr>
          <xdr:cNvPr id="32" name="그림6">
            <a:extLst>
              <a:ext uri="{FF2B5EF4-FFF2-40B4-BE49-F238E27FC236}">
                <a16:creationId xmlns:a16="http://schemas.microsoft.com/office/drawing/2014/main" id="{00000000-0008-0000-0100-000020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85943" y="1041050"/>
            <a:ext cx="936322" cy="457059"/>
          </a:xfrm>
          <a:prstGeom prst="rect">
            <a:avLst/>
          </a:prstGeom>
        </xdr:spPr>
      </xdr:pic>
    </xdr:grpSp>
    <xdr:clientData/>
  </xdr:twoCellAnchor>
  <xdr:twoCellAnchor>
    <xdr:from>
      <xdr:col>22</xdr:col>
      <xdr:colOff>125505</xdr:colOff>
      <xdr:row>1</xdr:row>
      <xdr:rowOff>745752</xdr:rowOff>
    </xdr:from>
    <xdr:to>
      <xdr:col>25</xdr:col>
      <xdr:colOff>20729</xdr:colOff>
      <xdr:row>3</xdr:row>
      <xdr:rowOff>198345</xdr:rowOff>
    </xdr:to>
    <xdr:sp macro="" textlink="">
      <xdr:nvSpPr>
        <xdr:cNvPr id="34" name="모서리가 둥근 직사각형 42">
          <a:extLst>
            <a:ext uri="{FF2B5EF4-FFF2-40B4-BE49-F238E27FC236}">
              <a16:creationId xmlns:a16="http://schemas.microsoft.com/office/drawing/2014/main" id="{00000000-0008-0000-0100-000022000000}"/>
            </a:ext>
          </a:extLst>
        </xdr:cNvPr>
        <xdr:cNvSpPr/>
      </xdr:nvSpPr>
      <xdr:spPr>
        <a:xfrm>
          <a:off x="10322858" y="1418105"/>
          <a:ext cx="1307165" cy="640416"/>
        </a:xfrm>
        <a:prstGeom prst="roundRect">
          <a:avLst>
            <a:gd name="adj" fmla="val 15789"/>
          </a:avLst>
        </a:prstGeom>
        <a:solidFill>
          <a:schemeClr val="bg1"/>
        </a:solidFill>
        <a:ln w="571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ko-KR" altLang="en-US"/>
        </a:p>
      </xdr:txBody>
    </xdr:sp>
    <xdr:clientData/>
  </xdr:twoCellAnchor>
  <xdr:twoCellAnchor>
    <xdr:from>
      <xdr:col>22</xdr:col>
      <xdr:colOff>156846</xdr:colOff>
      <xdr:row>1</xdr:row>
      <xdr:rowOff>846043</xdr:rowOff>
    </xdr:from>
    <xdr:to>
      <xdr:col>23</xdr:col>
      <xdr:colOff>363629</xdr:colOff>
      <xdr:row>3</xdr:row>
      <xdr:rowOff>97848</xdr:rowOff>
    </xdr:to>
    <xdr:sp macro="" textlink="">
      <xdr:nvSpPr>
        <xdr:cNvPr id="35" name="TextBox 16">
          <a:extLst>
            <a:ext uri="{FF2B5EF4-FFF2-40B4-BE49-F238E27FC236}">
              <a16:creationId xmlns:a16="http://schemas.microsoft.com/office/drawing/2014/main" id="{00000000-0008-0000-0100-000023000000}"/>
            </a:ext>
          </a:extLst>
        </xdr:cNvPr>
        <xdr:cNvSpPr txBox="1"/>
      </xdr:nvSpPr>
      <xdr:spPr>
        <a:xfrm>
          <a:off x="10354199" y="1518396"/>
          <a:ext cx="677430" cy="43962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ko-KR" altLang="en-US" sz="1050" b="0" spc="-120">
              <a:effectLst>
                <a:outerShdw blurRad="38100" dist="38100" dir="2700000" algn="tl">
                  <a:srgbClr val="000000">
                    <a:alpha val="43137"/>
                  </a:srgbClr>
                </a:outerShdw>
              </a:effectLst>
              <a:latin typeface="HY헤드라인M" panose="02030600000101010101" pitchFamily="18" charset="-127"/>
              <a:ea typeface="HY헤드라인M" panose="02030600000101010101" pitchFamily="18" charset="-127"/>
            </a:rPr>
            <a:t>계약서류</a:t>
          </a:r>
          <a:endParaRPr lang="en-US" altLang="ko-KR" sz="1050" b="0" spc="-120">
            <a:effectLst>
              <a:outerShdw blurRad="38100" dist="38100" dir="2700000" algn="tl">
                <a:srgbClr val="000000">
                  <a:alpha val="43137"/>
                </a:srgbClr>
              </a:outerShdw>
            </a:effectLst>
            <a:latin typeface="HY헤드라인M" panose="02030600000101010101" pitchFamily="18" charset="-127"/>
            <a:ea typeface="HY헤드라인M" panose="02030600000101010101" pitchFamily="18" charset="-127"/>
          </a:endParaRPr>
        </a:p>
        <a:p>
          <a:pPr algn="ctr"/>
          <a:r>
            <a:rPr lang="ko-KR" altLang="en-US" sz="1050" b="0" spc="-120">
              <a:effectLst>
                <a:outerShdw blurRad="38100" dist="38100" dir="2700000" algn="tl">
                  <a:srgbClr val="000000">
                    <a:alpha val="43137"/>
                  </a:srgbClr>
                </a:outerShdw>
              </a:effectLst>
              <a:latin typeface="HY헤드라인M" panose="02030600000101010101" pitchFamily="18" charset="-127"/>
              <a:ea typeface="HY헤드라인M" panose="02030600000101010101" pitchFamily="18" charset="-127"/>
            </a:rPr>
            <a:t>간소화</a:t>
          </a:r>
        </a:p>
      </xdr:txBody>
    </xdr:sp>
    <xdr:clientData/>
  </xdr:twoCellAnchor>
  <xdr:twoCellAnchor>
    <xdr:from>
      <xdr:col>16</xdr:col>
      <xdr:colOff>187567</xdr:colOff>
      <xdr:row>4</xdr:row>
      <xdr:rowOff>23624</xdr:rowOff>
    </xdr:from>
    <xdr:to>
      <xdr:col>20</xdr:col>
      <xdr:colOff>87139</xdr:colOff>
      <xdr:row>5</xdr:row>
      <xdr:rowOff>21984</xdr:rowOff>
    </xdr:to>
    <xdr:sp macro="" textlink="">
      <xdr:nvSpPr>
        <xdr:cNvPr id="4" name="모서리가 둥근 직사각형 44">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6474067" y="2316951"/>
          <a:ext cx="1159803" cy="415995"/>
        </a:xfrm>
        <a:prstGeom prst="roundRect">
          <a:avLst>
            <a:gd name="adj" fmla="val 15789"/>
          </a:avLst>
        </a:prstGeom>
        <a:solidFill>
          <a:schemeClr val="bg1"/>
        </a:solidFill>
        <a:ln w="444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endParaRPr lang="ko-KR" altLang="en-US"/>
        </a:p>
      </xdr:txBody>
    </xdr:sp>
    <xdr:clientData/>
  </xdr:twoCellAnchor>
  <xdr:twoCellAnchor>
    <xdr:from>
      <xdr:col>16</xdr:col>
      <xdr:colOff>289907</xdr:colOff>
      <xdr:row>4</xdr:row>
      <xdr:rowOff>14651</xdr:rowOff>
    </xdr:from>
    <xdr:to>
      <xdr:col>19</xdr:col>
      <xdr:colOff>303753</xdr:colOff>
      <xdr:row>4</xdr:row>
      <xdr:rowOff>336800</xdr:rowOff>
    </xdr:to>
    <xdr:sp macro="" textlink="">
      <xdr:nvSpPr>
        <xdr:cNvPr id="37" name="TextBox 20">
          <a:hlinkClick xmlns:r="http://schemas.openxmlformats.org/officeDocument/2006/relationships" r:id="rId3"/>
          <a:extLst>
            <a:ext uri="{FF2B5EF4-FFF2-40B4-BE49-F238E27FC236}">
              <a16:creationId xmlns:a16="http://schemas.microsoft.com/office/drawing/2014/main" id="{00000000-0008-0000-0100-000025000000}"/>
            </a:ext>
          </a:extLst>
        </xdr:cNvPr>
        <xdr:cNvSpPr txBox="1"/>
      </xdr:nvSpPr>
      <xdr:spPr>
        <a:xfrm>
          <a:off x="6576407" y="2307978"/>
          <a:ext cx="959019" cy="322149"/>
        </a:xfrm>
        <a:prstGeom prst="rect">
          <a:avLst/>
        </a:prstGeom>
        <a:no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ko-KR" altLang="en-US" sz="1050" spc="-120">
              <a:effectLst>
                <a:outerShdw blurRad="38100" dist="38100" dir="2700000" algn="tl">
                  <a:srgbClr val="000000">
                    <a:alpha val="43137"/>
                  </a:srgbClr>
                </a:outerShdw>
              </a:effectLst>
              <a:latin typeface="HY견고딕" panose="02030600000101010101" pitchFamily="18" charset="-127"/>
              <a:ea typeface="HY견고딕" panose="02030600000101010101" pitchFamily="18" charset="-127"/>
            </a:rPr>
            <a:t>용역계약서식</a:t>
          </a:r>
          <a:endParaRPr lang="en-US" altLang="ko-KR" sz="1050" spc="-120">
            <a:effectLst>
              <a:outerShdw blurRad="38100" dist="38100" dir="2700000" algn="tl">
                <a:srgbClr val="000000">
                  <a:alpha val="43137"/>
                </a:srgbClr>
              </a:outerShdw>
            </a:effectLst>
            <a:latin typeface="HY견고딕" panose="02030600000101010101" pitchFamily="18" charset="-127"/>
            <a:ea typeface="HY견고딕" panose="02030600000101010101" pitchFamily="18" charset="-127"/>
          </a:endParaRPr>
        </a:p>
        <a:p>
          <a:pPr algn="ctr"/>
          <a:r>
            <a:rPr lang="ko-KR" altLang="en-US" sz="1050" spc="-120">
              <a:effectLst>
                <a:outerShdw blurRad="38100" dist="38100" dir="2700000" algn="tl">
                  <a:srgbClr val="000000">
                    <a:alpha val="43137"/>
                  </a:srgbClr>
                </a:outerShdw>
              </a:effectLst>
              <a:latin typeface="HY견고딕" panose="02030600000101010101" pitchFamily="18" charset="-127"/>
              <a:ea typeface="HY견고딕" panose="02030600000101010101" pitchFamily="18" charset="-127"/>
            </a:rPr>
            <a:t>자동 </a:t>
          </a:r>
          <a:r>
            <a:rPr lang="ko-KR" altLang="en-US" sz="1050" spc="-120">
              <a:effectLst>
                <a:outerShdw blurRad="38100" dist="38100" dir="2700000" algn="tl">
                  <a:srgbClr val="000000">
                    <a:alpha val="43137"/>
                  </a:srgbClr>
                </a:outerShdw>
              </a:effectLst>
              <a:latin typeface="HY헤드라인M" panose="02030600000101010101" pitchFamily="18" charset="-127"/>
              <a:ea typeface="HY헤드라인M" panose="02030600000101010101" pitchFamily="18" charset="-127"/>
            </a:rPr>
            <a:t>생성</a:t>
          </a:r>
          <a:endParaRPr lang="en-US" altLang="ko-KR" sz="1050" spc="-120">
            <a:effectLst>
              <a:outerShdw blurRad="38100" dist="38100" dir="2700000" algn="tl">
                <a:srgbClr val="000000">
                  <a:alpha val="43137"/>
                </a:srgbClr>
              </a:outerShdw>
            </a:effectLst>
            <a:latin typeface="HY헤드라인M" panose="02030600000101010101" pitchFamily="18" charset="-127"/>
            <a:ea typeface="HY헤드라인M" panose="02030600000101010101" pitchFamily="18" charset="-127"/>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8</xdr:row>
          <xdr:rowOff>0</xdr:rowOff>
        </xdr:from>
        <xdr:to>
          <xdr:col>34</xdr:col>
          <xdr:colOff>314325</xdr:colOff>
          <xdr:row>10</xdr:row>
          <xdr:rowOff>104775</xdr:rowOff>
        </xdr:to>
        <xdr:sp macro="" textlink="">
          <xdr:nvSpPr>
            <xdr:cNvPr id="13328" name="Label1"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155203</xdr:colOff>
      <xdr:row>4</xdr:row>
      <xdr:rowOff>8060</xdr:rowOff>
    </xdr:from>
    <xdr:to>
      <xdr:col>13</xdr:col>
      <xdr:colOff>432290</xdr:colOff>
      <xdr:row>5</xdr:row>
      <xdr:rowOff>18141</xdr:rowOff>
    </xdr:to>
    <xdr:sp macro="[0]!Sheet3.submit" textlink="">
      <xdr:nvSpPr>
        <xdr:cNvPr id="15" name="모서리가 둥근 직사각형 14">
          <a:extLst>
            <a:ext uri="{FF2B5EF4-FFF2-40B4-BE49-F238E27FC236}">
              <a16:creationId xmlns:a16="http://schemas.microsoft.com/office/drawing/2014/main" id="{00000000-0008-0000-0100-00000F000000}"/>
            </a:ext>
          </a:extLst>
        </xdr:cNvPr>
        <xdr:cNvSpPr/>
      </xdr:nvSpPr>
      <xdr:spPr>
        <a:xfrm>
          <a:off x="4719876" y="2301387"/>
          <a:ext cx="746010" cy="427716"/>
        </a:xfrm>
        <a:prstGeom prst="roundRect">
          <a:avLst/>
        </a:prstGeom>
        <a:ln w="381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300" b="0">
              <a:latin typeface="HY헤드라인M" panose="02030600000101010101" pitchFamily="18" charset="-127"/>
              <a:ea typeface="HY헤드라인M" panose="02030600000101010101" pitchFamily="18" charset="-127"/>
            </a:rPr>
            <a:t>클릭</a:t>
          </a:r>
          <a:endParaRPr lang="en-US" altLang="ko-KR" sz="1300" b="0">
            <a:latin typeface="HY헤드라인M" panose="02030600000101010101" pitchFamily="18" charset="-127"/>
            <a:ea typeface="HY헤드라인M" panose="02030600000101010101" pitchFamily="18" charset="-127"/>
          </a:endParaRPr>
        </a:p>
      </xdr:txBody>
    </xdr:sp>
    <xdr:clientData/>
  </xdr:twoCellAnchor>
  <xdr:twoCellAnchor>
    <xdr:from>
      <xdr:col>14</xdr:col>
      <xdr:colOff>110003</xdr:colOff>
      <xdr:row>4</xdr:row>
      <xdr:rowOff>19783</xdr:rowOff>
    </xdr:from>
    <xdr:to>
      <xdr:col>16</xdr:col>
      <xdr:colOff>50269</xdr:colOff>
      <xdr:row>5</xdr:row>
      <xdr:rowOff>29308</xdr:rowOff>
    </xdr:to>
    <xdr:sp macro="[0]!Sheet3.reset" textlink="">
      <xdr:nvSpPr>
        <xdr:cNvPr id="46" name="모서리가 둥근 직사각형 45">
          <a:extLst>
            <a:ext uri="{FF2B5EF4-FFF2-40B4-BE49-F238E27FC236}">
              <a16:creationId xmlns:a16="http://schemas.microsoft.com/office/drawing/2014/main" id="{00000000-0008-0000-0100-00002E000000}"/>
            </a:ext>
          </a:extLst>
        </xdr:cNvPr>
        <xdr:cNvSpPr/>
      </xdr:nvSpPr>
      <xdr:spPr>
        <a:xfrm>
          <a:off x="5612522" y="2313110"/>
          <a:ext cx="724247" cy="427160"/>
        </a:xfrm>
        <a:prstGeom prst="roundRect">
          <a:avLst/>
        </a:prstGeom>
        <a:ln w="381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300" b="0">
              <a:latin typeface="HY헤드라인M" panose="02030600000101010101" pitchFamily="18" charset="-127"/>
              <a:ea typeface="HY헤드라인M" panose="02030600000101010101" pitchFamily="18" charset="-127"/>
            </a:rPr>
            <a:t>다시 입력</a:t>
          </a:r>
          <a:endParaRPr lang="en-US" altLang="ko-KR" sz="1300" b="0">
            <a:latin typeface="HY헤드라인M" panose="02030600000101010101" pitchFamily="18" charset="-127"/>
            <a:ea typeface="HY헤드라인M" panose="02030600000101010101" pitchFamily="18" charset="-127"/>
          </a:endParaRPr>
        </a:p>
      </xdr:txBody>
    </xdr:sp>
    <xdr:clientData/>
  </xdr:twoCellAnchor>
  <xdr:twoCellAnchor editAs="oneCell">
    <xdr:from>
      <xdr:col>15</xdr:col>
      <xdr:colOff>35330</xdr:colOff>
      <xdr:row>9</xdr:row>
      <xdr:rowOff>97679</xdr:rowOff>
    </xdr:from>
    <xdr:to>
      <xdr:col>20</xdr:col>
      <xdr:colOff>109459</xdr:colOff>
      <xdr:row>11</xdr:row>
      <xdr:rowOff>253512</xdr:rowOff>
    </xdr:to>
    <xdr:pic>
      <xdr:nvPicPr>
        <xdr:cNvPr id="41" name="그림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006772" y="3607275"/>
          <a:ext cx="1649418" cy="426929"/>
        </a:xfrm>
        <a:prstGeom prst="rect">
          <a:avLst/>
        </a:prstGeom>
      </xdr:spPr>
    </xdr:pic>
    <xdr:clientData/>
  </xdr:twoCellAnchor>
  <xdr:twoCellAnchor editAs="oneCell">
    <xdr:from>
      <xdr:col>0</xdr:col>
      <xdr:colOff>21980</xdr:colOff>
      <xdr:row>0</xdr:row>
      <xdr:rowOff>0</xdr:rowOff>
    </xdr:from>
    <xdr:to>
      <xdr:col>21</xdr:col>
      <xdr:colOff>21980</xdr:colOff>
      <xdr:row>4</xdr:row>
      <xdr:rowOff>56609</xdr:rowOff>
    </xdr:to>
    <xdr:pic>
      <xdr:nvPicPr>
        <xdr:cNvPr id="14" name="그림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1980" y="0"/>
          <a:ext cx="7773865" cy="2349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1</xdr:row>
      <xdr:rowOff>9525</xdr:rowOff>
    </xdr:from>
    <xdr:to>
      <xdr:col>8</xdr:col>
      <xdr:colOff>95250</xdr:colOff>
      <xdr:row>5</xdr:row>
      <xdr:rowOff>10936</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114300"/>
          <a:ext cx="1619250" cy="839611"/>
        </a:xfrm>
        <a:prstGeom prst="rect">
          <a:avLst/>
        </a:prstGeom>
      </xdr:spPr>
    </xdr:pic>
    <xdr:clientData/>
  </xdr:twoCellAnchor>
  <xdr:twoCellAnchor editAs="oneCell">
    <xdr:from>
      <xdr:col>26</xdr:col>
      <xdr:colOff>247649</xdr:colOff>
      <xdr:row>2</xdr:row>
      <xdr:rowOff>57150</xdr:rowOff>
    </xdr:from>
    <xdr:to>
      <xdr:col>29</xdr:col>
      <xdr:colOff>1533524</xdr:colOff>
      <xdr:row>4</xdr:row>
      <xdr:rowOff>152400</xdr:rowOff>
    </xdr:to>
    <xdr:pic>
      <xdr:nvPicPr>
        <xdr:cNvPr id="3" name="그림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800849" y="590550"/>
          <a:ext cx="1857375" cy="514350"/>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0</xdr:colOff>
          <xdr:row>14</xdr:row>
          <xdr:rowOff>9525</xdr:rowOff>
        </xdr:from>
        <xdr:to>
          <xdr:col>14</xdr:col>
          <xdr:colOff>247650</xdr:colOff>
          <xdr:row>14</xdr:row>
          <xdr:rowOff>352425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12</xdr:row>
          <xdr:rowOff>9525</xdr:rowOff>
        </xdr:from>
        <xdr:to>
          <xdr:col>25</xdr:col>
          <xdr:colOff>247650</xdr:colOff>
          <xdr:row>12</xdr:row>
          <xdr:rowOff>352425</xdr:rowOff>
        </xdr:to>
        <xdr:sp macro="" textlink="">
          <xdr:nvSpPr>
            <xdr:cNvPr id="5173" name="Drop Down 53" hidden="1">
              <a:extLst>
                <a:ext uri="{63B3BB69-23CF-44E3-9099-C40C66FF867C}">
                  <a14:compatExt spid="_x0000_s5173"/>
                </a:ext>
                <a:ext uri="{FF2B5EF4-FFF2-40B4-BE49-F238E27FC236}">
                  <a16:creationId xmlns:a16="http://schemas.microsoft.com/office/drawing/2014/main" id="{00000000-0008-0000-0200-00003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26</xdr:row>
          <xdr:rowOff>47625</xdr:rowOff>
        </xdr:from>
        <xdr:to>
          <xdr:col>19</xdr:col>
          <xdr:colOff>123825</xdr:colOff>
          <xdr:row>26</xdr:row>
          <xdr:rowOff>295275</xdr:rowOff>
        </xdr:to>
        <xdr:sp macro="" textlink="">
          <xdr:nvSpPr>
            <xdr:cNvPr id="5177" name="Option Button 57" hidden="1">
              <a:extLst>
                <a:ext uri="{63B3BB69-23CF-44E3-9099-C40C66FF867C}">
                  <a14:compatExt spid="_x0000_s5177"/>
                </a:ext>
                <a:ext uri="{FF2B5EF4-FFF2-40B4-BE49-F238E27FC236}">
                  <a16:creationId xmlns:a16="http://schemas.microsoft.com/office/drawing/2014/main" id="{00000000-0008-0000-02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26</xdr:row>
          <xdr:rowOff>57150</xdr:rowOff>
        </xdr:from>
        <xdr:to>
          <xdr:col>21</xdr:col>
          <xdr:colOff>104775</xdr:colOff>
          <xdr:row>26</xdr:row>
          <xdr:rowOff>304800</xdr:rowOff>
        </xdr:to>
        <xdr:sp macro="" textlink="">
          <xdr:nvSpPr>
            <xdr:cNvPr id="5178" name="Option Button 58" hidden="1">
              <a:extLst>
                <a:ext uri="{63B3BB69-23CF-44E3-9099-C40C66FF867C}">
                  <a14:compatExt spid="_x0000_s5178"/>
                </a:ext>
                <a:ext uri="{FF2B5EF4-FFF2-40B4-BE49-F238E27FC236}">
                  <a16:creationId xmlns:a16="http://schemas.microsoft.com/office/drawing/2014/main" id="{00000000-0008-0000-02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26</xdr:row>
          <xdr:rowOff>57150</xdr:rowOff>
        </xdr:from>
        <xdr:to>
          <xdr:col>23</xdr:col>
          <xdr:colOff>171450</xdr:colOff>
          <xdr:row>26</xdr:row>
          <xdr:rowOff>314325</xdr:rowOff>
        </xdr:to>
        <xdr:sp macro="" textlink="">
          <xdr:nvSpPr>
            <xdr:cNvPr id="5179" name="Option Button 59" hidden="1">
              <a:extLst>
                <a:ext uri="{63B3BB69-23CF-44E3-9099-C40C66FF867C}">
                  <a14:compatExt spid="_x0000_s5179"/>
                </a:ext>
                <a:ext uri="{FF2B5EF4-FFF2-40B4-BE49-F238E27FC236}">
                  <a16:creationId xmlns:a16="http://schemas.microsoft.com/office/drawing/2014/main" id="{00000000-0008-0000-02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28</xdr:row>
          <xdr:rowOff>19050</xdr:rowOff>
        </xdr:from>
        <xdr:to>
          <xdr:col>25</xdr:col>
          <xdr:colOff>228600</xdr:colOff>
          <xdr:row>28</xdr:row>
          <xdr:rowOff>352425</xdr:rowOff>
        </xdr:to>
        <xdr:sp macro="" textlink="">
          <xdr:nvSpPr>
            <xdr:cNvPr id="5181" name="Drop Down 61" hidden="1">
              <a:extLst>
                <a:ext uri="{63B3BB69-23CF-44E3-9099-C40C66FF867C}">
                  <a14:compatExt spid="_x0000_s5181"/>
                </a:ext>
                <a:ext uri="{FF2B5EF4-FFF2-40B4-BE49-F238E27FC236}">
                  <a16:creationId xmlns:a16="http://schemas.microsoft.com/office/drawing/2014/main" id="{00000000-0008-0000-02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12</xdr:row>
          <xdr:rowOff>47625</xdr:rowOff>
        </xdr:from>
        <xdr:to>
          <xdr:col>29</xdr:col>
          <xdr:colOff>1390650</xdr:colOff>
          <xdr:row>12</xdr:row>
          <xdr:rowOff>323850</xdr:rowOff>
        </xdr:to>
        <xdr:sp macro="" textlink="">
          <xdr:nvSpPr>
            <xdr:cNvPr id="5204" name="관련회계예규적용chk"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13</xdr:row>
          <xdr:rowOff>47625</xdr:rowOff>
        </xdr:from>
        <xdr:to>
          <xdr:col>29</xdr:col>
          <xdr:colOff>1390650</xdr:colOff>
          <xdr:row>13</xdr:row>
          <xdr:rowOff>323850</xdr:rowOff>
        </xdr:to>
        <xdr:sp macro="" textlink="">
          <xdr:nvSpPr>
            <xdr:cNvPr id="5205" name="승낙사항chk"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14</xdr:row>
          <xdr:rowOff>47625</xdr:rowOff>
        </xdr:from>
        <xdr:to>
          <xdr:col>29</xdr:col>
          <xdr:colOff>1390650</xdr:colOff>
          <xdr:row>14</xdr:row>
          <xdr:rowOff>323850</xdr:rowOff>
        </xdr:to>
        <xdr:sp macro="" textlink="">
          <xdr:nvSpPr>
            <xdr:cNvPr id="5206" name="사용인감계chk"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15</xdr:row>
          <xdr:rowOff>47625</xdr:rowOff>
        </xdr:from>
        <xdr:to>
          <xdr:col>29</xdr:col>
          <xdr:colOff>1390650</xdr:colOff>
          <xdr:row>15</xdr:row>
          <xdr:rowOff>323850</xdr:rowOff>
        </xdr:to>
        <xdr:sp macro="" textlink="">
          <xdr:nvSpPr>
            <xdr:cNvPr id="5207" name="계약보증금납부서chk"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16</xdr:row>
          <xdr:rowOff>47625</xdr:rowOff>
        </xdr:from>
        <xdr:to>
          <xdr:col>29</xdr:col>
          <xdr:colOff>1562100</xdr:colOff>
          <xdr:row>16</xdr:row>
          <xdr:rowOff>323850</xdr:rowOff>
        </xdr:to>
        <xdr:sp macro="" textlink="">
          <xdr:nvSpPr>
            <xdr:cNvPr id="5208" name="계약보증금지급확약서chk"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17</xdr:row>
          <xdr:rowOff>38100</xdr:rowOff>
        </xdr:from>
        <xdr:to>
          <xdr:col>29</xdr:col>
          <xdr:colOff>1390650</xdr:colOff>
          <xdr:row>17</xdr:row>
          <xdr:rowOff>314325</xdr:rowOff>
        </xdr:to>
        <xdr:sp macro="" textlink="">
          <xdr:nvSpPr>
            <xdr:cNvPr id="5209" name="청렴계약이행서약서chk" hidden="1">
              <a:extLst>
                <a:ext uri="{63B3BB69-23CF-44E3-9099-C40C66FF867C}">
                  <a14:compatExt spid="_x0000_s5209"/>
                </a:ext>
                <a:ext uri="{FF2B5EF4-FFF2-40B4-BE49-F238E27FC236}">
                  <a16:creationId xmlns:a16="http://schemas.microsoft.com/office/drawing/2014/main" id="{00000000-0008-0000-0200-00005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18</xdr:row>
          <xdr:rowOff>19050</xdr:rowOff>
        </xdr:from>
        <xdr:to>
          <xdr:col>29</xdr:col>
          <xdr:colOff>1390650</xdr:colOff>
          <xdr:row>18</xdr:row>
          <xdr:rowOff>295275</xdr:rowOff>
        </xdr:to>
        <xdr:sp macro="" textlink="">
          <xdr:nvSpPr>
            <xdr:cNvPr id="5210" name="수의계약각서chk" hidden="1">
              <a:extLst>
                <a:ext uri="{63B3BB69-23CF-44E3-9099-C40C66FF867C}">
                  <a14:compatExt spid="_x0000_s5210"/>
                </a:ext>
                <a:ext uri="{FF2B5EF4-FFF2-40B4-BE49-F238E27FC236}">
                  <a16:creationId xmlns:a16="http://schemas.microsoft.com/office/drawing/2014/main" id="{00000000-0008-0000-0200-00005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19</xdr:row>
          <xdr:rowOff>47625</xdr:rowOff>
        </xdr:from>
        <xdr:to>
          <xdr:col>29</xdr:col>
          <xdr:colOff>1543050</xdr:colOff>
          <xdr:row>19</xdr:row>
          <xdr:rowOff>323850</xdr:rowOff>
        </xdr:to>
        <xdr:sp macro="" textlink="">
          <xdr:nvSpPr>
            <xdr:cNvPr id="5211" name="근로조건이행확약서chk" hidden="1">
              <a:extLst>
                <a:ext uri="{63B3BB69-23CF-44E3-9099-C40C66FF867C}">
                  <a14:compatExt spid="_x0000_s5211"/>
                </a:ext>
                <a:ext uri="{FF2B5EF4-FFF2-40B4-BE49-F238E27FC236}">
                  <a16:creationId xmlns:a16="http://schemas.microsoft.com/office/drawing/2014/main" id="{00000000-0008-0000-0200-00005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20</xdr:row>
          <xdr:rowOff>47625</xdr:rowOff>
        </xdr:from>
        <xdr:to>
          <xdr:col>29</xdr:col>
          <xdr:colOff>1543050</xdr:colOff>
          <xdr:row>20</xdr:row>
          <xdr:rowOff>323850</xdr:rowOff>
        </xdr:to>
        <xdr:sp macro="" textlink="">
          <xdr:nvSpPr>
            <xdr:cNvPr id="5212" name="보안서약서업체대표chk" hidden="1">
              <a:extLst>
                <a:ext uri="{63B3BB69-23CF-44E3-9099-C40C66FF867C}">
                  <a14:compatExt spid="_x0000_s5212"/>
                </a:ext>
                <a:ext uri="{FF2B5EF4-FFF2-40B4-BE49-F238E27FC236}">
                  <a16:creationId xmlns:a16="http://schemas.microsoft.com/office/drawing/2014/main" id="{00000000-0008-0000-0200-00005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21</xdr:row>
          <xdr:rowOff>47625</xdr:rowOff>
        </xdr:from>
        <xdr:to>
          <xdr:col>29</xdr:col>
          <xdr:colOff>1543050</xdr:colOff>
          <xdr:row>21</xdr:row>
          <xdr:rowOff>323850</xdr:rowOff>
        </xdr:to>
        <xdr:sp macro="" textlink="">
          <xdr:nvSpPr>
            <xdr:cNvPr id="5213" name="보안서약서참여인력chk" hidden="1">
              <a:extLst>
                <a:ext uri="{63B3BB69-23CF-44E3-9099-C40C66FF867C}">
                  <a14:compatExt spid="_x0000_s5213"/>
                </a:ext>
                <a:ext uri="{FF2B5EF4-FFF2-40B4-BE49-F238E27FC236}">
                  <a16:creationId xmlns:a16="http://schemas.microsoft.com/office/drawing/2014/main" id="{00000000-0008-0000-0200-00005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11</xdr:row>
          <xdr:rowOff>47625</xdr:rowOff>
        </xdr:from>
        <xdr:to>
          <xdr:col>31</xdr:col>
          <xdr:colOff>1390650</xdr:colOff>
          <xdr:row>12</xdr:row>
          <xdr:rowOff>0</xdr:rowOff>
        </xdr:to>
        <xdr:sp macro="" textlink="">
          <xdr:nvSpPr>
            <xdr:cNvPr id="5214" name="착수계chk" hidden="1">
              <a:extLst>
                <a:ext uri="{63B3BB69-23CF-44E3-9099-C40C66FF867C}">
                  <a14:compatExt spid="_x0000_s5214"/>
                </a:ext>
                <a:ext uri="{FF2B5EF4-FFF2-40B4-BE49-F238E27FC236}">
                  <a16:creationId xmlns:a16="http://schemas.microsoft.com/office/drawing/2014/main" id="{00000000-0008-0000-0200-00005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12</xdr:row>
          <xdr:rowOff>47625</xdr:rowOff>
        </xdr:from>
        <xdr:to>
          <xdr:col>31</xdr:col>
          <xdr:colOff>1885950</xdr:colOff>
          <xdr:row>12</xdr:row>
          <xdr:rowOff>323850</xdr:rowOff>
        </xdr:to>
        <xdr:sp macro="" textlink="">
          <xdr:nvSpPr>
            <xdr:cNvPr id="5215" name="노무비구분지급합의서chk" hidden="1">
              <a:extLst>
                <a:ext uri="{63B3BB69-23CF-44E3-9099-C40C66FF867C}">
                  <a14:compatExt spid="_x0000_s5215"/>
                </a:ext>
                <a:ext uri="{FF2B5EF4-FFF2-40B4-BE49-F238E27FC236}">
                  <a16:creationId xmlns:a16="http://schemas.microsoft.com/office/drawing/2014/main" id="{00000000-0008-0000-02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13</xdr:row>
          <xdr:rowOff>47625</xdr:rowOff>
        </xdr:from>
        <xdr:to>
          <xdr:col>31</xdr:col>
          <xdr:colOff>1885950</xdr:colOff>
          <xdr:row>13</xdr:row>
          <xdr:rowOff>323850</xdr:rowOff>
        </xdr:to>
        <xdr:sp macro="" textlink="">
          <xdr:nvSpPr>
            <xdr:cNvPr id="5216" name="노무비구분지급제외확인서chk" hidden="1">
              <a:extLst>
                <a:ext uri="{63B3BB69-23CF-44E3-9099-C40C66FF867C}">
                  <a14:compatExt spid="_x0000_s5216"/>
                </a:ext>
                <a:ext uri="{FF2B5EF4-FFF2-40B4-BE49-F238E27FC236}">
                  <a16:creationId xmlns:a16="http://schemas.microsoft.com/office/drawing/2014/main" id="{00000000-0008-0000-02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14</xdr:row>
          <xdr:rowOff>47625</xdr:rowOff>
        </xdr:from>
        <xdr:to>
          <xdr:col>31</xdr:col>
          <xdr:colOff>1885950</xdr:colOff>
          <xdr:row>14</xdr:row>
          <xdr:rowOff>323850</xdr:rowOff>
        </xdr:to>
        <xdr:sp macro="" textlink="">
          <xdr:nvSpPr>
            <xdr:cNvPr id="5217" name="노무비구분관리제외확인서chk" hidden="1">
              <a:extLst>
                <a:ext uri="{63B3BB69-23CF-44E3-9099-C40C66FF867C}">
                  <a14:compatExt spid="_x0000_s5217"/>
                </a:ext>
                <a:ext uri="{FF2B5EF4-FFF2-40B4-BE49-F238E27FC236}">
                  <a16:creationId xmlns:a16="http://schemas.microsoft.com/office/drawing/2014/main" id="{00000000-0008-0000-02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15</xdr:row>
          <xdr:rowOff>47625</xdr:rowOff>
        </xdr:from>
        <xdr:to>
          <xdr:col>31</xdr:col>
          <xdr:colOff>1390650</xdr:colOff>
          <xdr:row>15</xdr:row>
          <xdr:rowOff>323850</xdr:rowOff>
        </xdr:to>
        <xdr:sp macro="" textlink="">
          <xdr:nvSpPr>
            <xdr:cNvPr id="5218" name="노무비지급내역서chk" hidden="1">
              <a:extLst>
                <a:ext uri="{63B3BB69-23CF-44E3-9099-C40C66FF867C}">
                  <a14:compatExt spid="_x0000_s5218"/>
                </a:ext>
                <a:ext uri="{FF2B5EF4-FFF2-40B4-BE49-F238E27FC236}">
                  <a16:creationId xmlns:a16="http://schemas.microsoft.com/office/drawing/2014/main" id="{00000000-0008-0000-02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16</xdr:row>
          <xdr:rowOff>47625</xdr:rowOff>
        </xdr:from>
        <xdr:to>
          <xdr:col>31</xdr:col>
          <xdr:colOff>1885950</xdr:colOff>
          <xdr:row>16</xdr:row>
          <xdr:rowOff>323850</xdr:rowOff>
        </xdr:to>
        <xdr:sp macro="" textlink="">
          <xdr:nvSpPr>
            <xdr:cNvPr id="5219" name="보안확약서사업종료chk" hidden="1">
              <a:extLst>
                <a:ext uri="{63B3BB69-23CF-44E3-9099-C40C66FF867C}">
                  <a14:compatExt spid="_x0000_s5219"/>
                </a:ext>
                <a:ext uri="{FF2B5EF4-FFF2-40B4-BE49-F238E27FC236}">
                  <a16:creationId xmlns:a16="http://schemas.microsoft.com/office/drawing/2014/main" id="{00000000-0008-0000-02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17</xdr:row>
          <xdr:rowOff>38100</xdr:rowOff>
        </xdr:from>
        <xdr:to>
          <xdr:col>31</xdr:col>
          <xdr:colOff>1885950</xdr:colOff>
          <xdr:row>17</xdr:row>
          <xdr:rowOff>314325</xdr:rowOff>
        </xdr:to>
        <xdr:sp macro="" textlink="">
          <xdr:nvSpPr>
            <xdr:cNvPr id="5220" name="청렴계약이행확인서chk" hidden="1">
              <a:extLst>
                <a:ext uri="{63B3BB69-23CF-44E3-9099-C40C66FF867C}">
                  <a14:compatExt spid="_x0000_s5220"/>
                </a:ext>
                <a:ext uri="{FF2B5EF4-FFF2-40B4-BE49-F238E27FC236}">
                  <a16:creationId xmlns:a16="http://schemas.microsoft.com/office/drawing/2014/main" id="{00000000-0008-0000-02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18</xdr:row>
          <xdr:rowOff>19050</xdr:rowOff>
        </xdr:from>
        <xdr:to>
          <xdr:col>31</xdr:col>
          <xdr:colOff>1390650</xdr:colOff>
          <xdr:row>18</xdr:row>
          <xdr:rowOff>295275</xdr:rowOff>
        </xdr:to>
        <xdr:sp macro="" textlink="">
          <xdr:nvSpPr>
            <xdr:cNvPr id="5221" name="완수확인서chk" hidden="1">
              <a:extLst>
                <a:ext uri="{63B3BB69-23CF-44E3-9099-C40C66FF867C}">
                  <a14:compatExt spid="_x0000_s5221"/>
                </a:ext>
                <a:ext uri="{FF2B5EF4-FFF2-40B4-BE49-F238E27FC236}">
                  <a16:creationId xmlns:a16="http://schemas.microsoft.com/office/drawing/2014/main" id="{00000000-0008-0000-02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66675</xdr:colOff>
          <xdr:row>19</xdr:row>
          <xdr:rowOff>47625</xdr:rowOff>
        </xdr:from>
        <xdr:to>
          <xdr:col>31</xdr:col>
          <xdr:colOff>1390650</xdr:colOff>
          <xdr:row>19</xdr:row>
          <xdr:rowOff>323850</xdr:rowOff>
        </xdr:to>
        <xdr:sp macro="" textlink="">
          <xdr:nvSpPr>
            <xdr:cNvPr id="5222" name="대금청구서chk" hidden="1">
              <a:extLst>
                <a:ext uri="{63B3BB69-23CF-44E3-9099-C40C66FF867C}">
                  <a14:compatExt spid="_x0000_s5222"/>
                </a:ext>
                <a:ext uri="{FF2B5EF4-FFF2-40B4-BE49-F238E27FC236}">
                  <a16:creationId xmlns:a16="http://schemas.microsoft.com/office/drawing/2014/main" id="{00000000-0008-0000-02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66675</xdr:colOff>
          <xdr:row>11</xdr:row>
          <xdr:rowOff>38100</xdr:rowOff>
        </xdr:from>
        <xdr:to>
          <xdr:col>29</xdr:col>
          <xdr:colOff>1390650</xdr:colOff>
          <xdr:row>11</xdr:row>
          <xdr:rowOff>314325</xdr:rowOff>
        </xdr:to>
        <xdr:sp macro="" textlink="">
          <xdr:nvSpPr>
            <xdr:cNvPr id="5224" name="용역표준계약서chk" hidden="1">
              <a:extLst>
                <a:ext uri="{63B3BB69-23CF-44E3-9099-C40C66FF867C}">
                  <a14:compatExt spid="_x0000_s5224"/>
                </a:ext>
                <a:ext uri="{FF2B5EF4-FFF2-40B4-BE49-F238E27FC236}">
                  <a16:creationId xmlns:a16="http://schemas.microsoft.com/office/drawing/2014/main" id="{00000000-0008-0000-0200-00006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104775</xdr:colOff>
          <xdr:row>20</xdr:row>
          <xdr:rowOff>161925</xdr:rowOff>
        </xdr:from>
        <xdr:to>
          <xdr:col>31</xdr:col>
          <xdr:colOff>1066800</xdr:colOff>
          <xdr:row>21</xdr:row>
          <xdr:rowOff>209550</xdr:rowOff>
        </xdr:to>
        <xdr:sp macro="" textlink="">
          <xdr:nvSpPr>
            <xdr:cNvPr id="5229" name="CommandButton2" hidden="1">
              <a:extLst>
                <a:ext uri="{63B3BB69-23CF-44E3-9099-C40C66FF867C}">
                  <a14:compatExt spid="_x0000_s5229"/>
                </a:ext>
                <a:ext uri="{FF2B5EF4-FFF2-40B4-BE49-F238E27FC236}">
                  <a16:creationId xmlns:a16="http://schemas.microsoft.com/office/drawing/2014/main" id="{00000000-0008-0000-0200-00006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180975</xdr:colOff>
          <xdr:row>26</xdr:row>
          <xdr:rowOff>66675</xdr:rowOff>
        </xdr:from>
        <xdr:to>
          <xdr:col>25</xdr:col>
          <xdr:colOff>152400</xdr:colOff>
          <xdr:row>26</xdr:row>
          <xdr:rowOff>314325</xdr:rowOff>
        </xdr:to>
        <xdr:sp macro="" textlink="">
          <xdr:nvSpPr>
            <xdr:cNvPr id="5235" name="Option Button 115" hidden="1">
              <a:extLst>
                <a:ext uri="{63B3BB69-23CF-44E3-9099-C40C66FF867C}">
                  <a14:compatExt spid="_x0000_s5235"/>
                </a:ext>
                <a:ext uri="{FF2B5EF4-FFF2-40B4-BE49-F238E27FC236}">
                  <a16:creationId xmlns:a16="http://schemas.microsoft.com/office/drawing/2014/main" id="{00000000-0008-0000-0200-00007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31</xdr:row>
          <xdr:rowOff>9525</xdr:rowOff>
        </xdr:from>
        <xdr:to>
          <xdr:col>25</xdr:col>
          <xdr:colOff>228600</xdr:colOff>
          <xdr:row>31</xdr:row>
          <xdr:rowOff>352425</xdr:rowOff>
        </xdr:to>
        <xdr:sp macro="" textlink="">
          <xdr:nvSpPr>
            <xdr:cNvPr id="5238" name="Drop Down 118" hidden="1">
              <a:extLst>
                <a:ext uri="{63B3BB69-23CF-44E3-9099-C40C66FF867C}">
                  <a14:compatExt spid="_x0000_s5238"/>
                </a:ext>
                <a:ext uri="{FF2B5EF4-FFF2-40B4-BE49-F238E27FC236}">
                  <a16:creationId xmlns:a16="http://schemas.microsoft.com/office/drawing/2014/main" id="{00000000-0008-0000-02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6</xdr:row>
          <xdr:rowOff>66675</xdr:rowOff>
        </xdr:from>
        <xdr:to>
          <xdr:col>5</xdr:col>
          <xdr:colOff>228600</xdr:colOff>
          <xdr:row>7</xdr:row>
          <xdr:rowOff>180975</xdr:rowOff>
        </xdr:to>
        <xdr:sp macro="" textlink="">
          <xdr:nvSpPr>
            <xdr:cNvPr id="5239" name="Button 119" hidden="1">
              <a:extLst>
                <a:ext uri="{63B3BB69-23CF-44E3-9099-C40C66FF867C}">
                  <a14:compatExt spid="_x0000_s5239"/>
                </a:ext>
                <a:ext uri="{FF2B5EF4-FFF2-40B4-BE49-F238E27FC236}">
                  <a16:creationId xmlns:a16="http://schemas.microsoft.com/office/drawing/2014/main" id="{00000000-0008-0000-0200-000077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신규 입력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xdr:row>
          <xdr:rowOff>57150</xdr:rowOff>
        </xdr:from>
        <xdr:to>
          <xdr:col>9</xdr:col>
          <xdr:colOff>104775</xdr:colOff>
          <xdr:row>7</xdr:row>
          <xdr:rowOff>171450</xdr:rowOff>
        </xdr:to>
        <xdr:sp macro="" textlink="">
          <xdr:nvSpPr>
            <xdr:cNvPr id="5240" name="Button 120" hidden="1">
              <a:extLst>
                <a:ext uri="{63B3BB69-23CF-44E3-9099-C40C66FF867C}">
                  <a14:compatExt spid="_x0000_s5240"/>
                </a:ext>
                <a:ext uri="{FF2B5EF4-FFF2-40B4-BE49-F238E27FC236}">
                  <a16:creationId xmlns:a16="http://schemas.microsoft.com/office/drawing/2014/main" id="{00000000-0008-0000-0200-000078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6</xdr:row>
          <xdr:rowOff>66675</xdr:rowOff>
        </xdr:from>
        <xdr:to>
          <xdr:col>14</xdr:col>
          <xdr:colOff>247650</xdr:colOff>
          <xdr:row>7</xdr:row>
          <xdr:rowOff>180975</xdr:rowOff>
        </xdr:to>
        <xdr:sp macro="" textlink="">
          <xdr:nvSpPr>
            <xdr:cNvPr id="5241" name="Button 121" hidden="1">
              <a:extLst>
                <a:ext uri="{63B3BB69-23CF-44E3-9099-C40C66FF867C}">
                  <a14:compatExt spid="_x0000_s5241"/>
                </a:ext>
                <a:ext uri="{FF2B5EF4-FFF2-40B4-BE49-F238E27FC236}">
                  <a16:creationId xmlns:a16="http://schemas.microsoft.com/office/drawing/2014/main" id="{00000000-0008-0000-0200-000079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공사목록 가져오기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6</xdr:row>
          <xdr:rowOff>66675</xdr:rowOff>
        </xdr:from>
        <xdr:to>
          <xdr:col>26</xdr:col>
          <xdr:colOff>9525</xdr:colOff>
          <xdr:row>7</xdr:row>
          <xdr:rowOff>180975</xdr:rowOff>
        </xdr:to>
        <xdr:sp macro="" textlink="">
          <xdr:nvSpPr>
            <xdr:cNvPr id="5242" name="Drop Down 1" hidden="1">
              <a:extLst>
                <a:ext uri="{63B3BB69-23CF-44E3-9099-C40C66FF867C}">
                  <a14:compatExt spid="_x0000_s5242"/>
                </a:ext>
                <a:ext uri="{FF2B5EF4-FFF2-40B4-BE49-F238E27FC236}">
                  <a16:creationId xmlns:a16="http://schemas.microsoft.com/office/drawing/2014/main" id="{00000000-0008-0000-0200-00007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95250</xdr:colOff>
          <xdr:row>6</xdr:row>
          <xdr:rowOff>66675</xdr:rowOff>
        </xdr:from>
        <xdr:to>
          <xdr:col>29</xdr:col>
          <xdr:colOff>342900</xdr:colOff>
          <xdr:row>7</xdr:row>
          <xdr:rowOff>180975</xdr:rowOff>
        </xdr:to>
        <xdr:sp macro="" textlink="">
          <xdr:nvSpPr>
            <xdr:cNvPr id="5243" name="Button 123" hidden="1">
              <a:extLst>
                <a:ext uri="{63B3BB69-23CF-44E3-9099-C40C66FF867C}">
                  <a14:compatExt spid="_x0000_s5243"/>
                </a:ext>
                <a:ext uri="{FF2B5EF4-FFF2-40B4-BE49-F238E27FC236}">
                  <a16:creationId xmlns:a16="http://schemas.microsoft.com/office/drawing/2014/main" id="{00000000-0008-0000-0200-00007B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가져오기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419100</xdr:colOff>
          <xdr:row>6</xdr:row>
          <xdr:rowOff>66675</xdr:rowOff>
        </xdr:from>
        <xdr:to>
          <xdr:col>29</xdr:col>
          <xdr:colOff>1247775</xdr:colOff>
          <xdr:row>7</xdr:row>
          <xdr:rowOff>180975</xdr:rowOff>
        </xdr:to>
        <xdr:sp macro="" textlink="">
          <xdr:nvSpPr>
            <xdr:cNvPr id="5244" name="Button 124" hidden="1">
              <a:extLst>
                <a:ext uri="{63B3BB69-23CF-44E3-9099-C40C66FF867C}">
                  <a14:compatExt spid="_x0000_s5244"/>
                </a:ext>
                <a:ext uri="{FF2B5EF4-FFF2-40B4-BE49-F238E27FC236}">
                  <a16:creationId xmlns:a16="http://schemas.microsoft.com/office/drawing/2014/main" id="{00000000-0008-0000-0200-00007C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1133475</xdr:colOff>
          <xdr:row>20</xdr:row>
          <xdr:rowOff>161925</xdr:rowOff>
        </xdr:from>
        <xdr:to>
          <xdr:col>31</xdr:col>
          <xdr:colOff>2200275</xdr:colOff>
          <xdr:row>21</xdr:row>
          <xdr:rowOff>200025</xdr:rowOff>
        </xdr:to>
        <xdr:sp macro="" textlink="">
          <xdr:nvSpPr>
            <xdr:cNvPr id="5245" name="Button 125" hidden="1">
              <a:extLst>
                <a:ext uri="{63B3BB69-23CF-44E3-9099-C40C66FF867C}">
                  <a14:compatExt spid="_x0000_s5245"/>
                </a:ext>
                <a:ext uri="{FF2B5EF4-FFF2-40B4-BE49-F238E27FC236}">
                  <a16:creationId xmlns:a16="http://schemas.microsoft.com/office/drawing/2014/main" id="{00000000-0008-0000-0200-00007D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인쇄 미리보기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56</xdr:col>
      <xdr:colOff>149087</xdr:colOff>
      <xdr:row>5</xdr:row>
      <xdr:rowOff>16566</xdr:rowOff>
    </xdr:from>
    <xdr:to>
      <xdr:col>58</xdr:col>
      <xdr:colOff>115957</xdr:colOff>
      <xdr:row>5</xdr:row>
      <xdr:rowOff>339588</xdr:rowOff>
    </xdr:to>
    <xdr:sp macro="" textlink="">
      <xdr:nvSpPr>
        <xdr:cNvPr id="2" name="사각형: 둥근 모서리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089913" y="1755914"/>
          <a:ext cx="1341783" cy="323022"/>
        </a:xfrm>
        <a:prstGeom prst="round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0000"/>
              </a:solidFill>
            </a:rPr>
            <a:t>데이터 입력</a:t>
          </a:r>
          <a:r>
            <a:rPr lang="en-US" altLang="ko-KR" sz="1100">
              <a:solidFill>
                <a:srgbClr val="FF0000"/>
              </a:solidFill>
            </a:rPr>
            <a:t>/</a:t>
          </a:r>
          <a:r>
            <a:rPr lang="ko-KR" altLang="en-US" sz="1100">
              <a:solidFill>
                <a:srgbClr val="FF0000"/>
              </a:solidFill>
            </a:rPr>
            <a:t>수정</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AppData/Local/Microsoft/Windows/INetCache/IE/MFZME6ER/&#44228;&#50557;&#44600;&#51105;&#51060;_v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Rtable_A"/>
      <sheetName val="Rtable_물품"/>
      <sheetName val="Rtable_용역"/>
      <sheetName val="Rtable_공사"/>
      <sheetName val="Rtable_Property"/>
      <sheetName val="Print_sheet"/>
    </sheetNames>
    <sheetDataSet>
      <sheetData sheetId="0" refreshError="1"/>
      <sheetData sheetId="1">
        <row r="2">
          <cell r="C2" t="str">
            <v>Drop_2</v>
          </cell>
        </row>
        <row r="3">
          <cell r="B3" t="str">
            <v>--선택하세요--</v>
          </cell>
          <cell r="C3" t="str">
            <v>--선택하세요--</v>
          </cell>
        </row>
        <row r="4">
          <cell r="B4" t="str">
            <v>물품</v>
          </cell>
          <cell r="C4" t="str">
            <v>차량임차</v>
          </cell>
        </row>
        <row r="5">
          <cell r="B5" t="str">
            <v>용역</v>
          </cell>
          <cell r="C5" t="str">
            <v>청소용역</v>
          </cell>
        </row>
        <row r="6">
          <cell r="B6" t="str">
            <v>공사</v>
          </cell>
          <cell r="C6" t="str">
            <v>업체위탁 방과후학교</v>
          </cell>
        </row>
        <row r="7">
          <cell r="C7" t="str">
            <v>민간참여 컴퓨터교실</v>
          </cell>
        </row>
        <row r="8">
          <cell r="C8" t="str">
            <v>유인경비</v>
          </cell>
        </row>
        <row r="9">
          <cell r="C9" t="str">
            <v>소규모테마형교육여행</v>
          </cell>
        </row>
        <row r="10">
          <cell r="C10" t="str">
            <v>수련활동</v>
          </cell>
        </row>
        <row r="11">
          <cell r="C11" t="str">
            <v>일부위탁급식</v>
          </cell>
        </row>
      </sheetData>
      <sheetData sheetId="2" refreshError="1"/>
      <sheetData sheetId="3"/>
      <sheetData sheetId="4" refreshError="1"/>
      <sheetData sheetId="5" refreshError="1"/>
      <sheetData sheetId="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700-000001000000}" autoFormatId="0" applyNumberFormats="0" applyBorderFormats="0" applyFontFormats="1" applyPatternFormats="1" applyAlignmentFormats="0" applyWidthHeightFormats="0">
  <queryTableRefresh preserveSortFilterLayout="0" nextId="8">
    <queryTableFields count="7">
      <queryTableField id="1" name="번호" tableColumnId="1"/>
      <queryTableField id="2" name="지역" tableColumnId="2"/>
      <queryTableField id="3" name="급별" tableColumnId="3"/>
      <queryTableField id="4" name="설립" tableColumnId="4"/>
      <queryTableField id="5" name="학교명" tableColumnId="5"/>
      <queryTableField id="6" name="주소" tableColumnId="6"/>
      <queryTableField id="7" name="연락처"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학교찾기_게시물_목록으로_번호__지역__급별__설립__학교명__주소__연락처_정보를_제공" displayName="학교찾기_게시물_목록으로_번호__지역__급별__설립__학교명__주소__연락처_정보를_제공" ref="A1:G809" tableType="queryTable" totalsRowShown="0" headerRowDxfId="11" dataDxfId="9" headerRowBorderDxfId="10" tableBorderDxfId="8" totalsRowBorderDxfId="7">
  <tableColumns count="7">
    <tableColumn id="1" xr3:uid="{00000000-0010-0000-0100-000001000000}" uniqueName="1" name="번호" queryTableFieldId="1" dataDxfId="6"/>
    <tableColumn id="2" xr3:uid="{00000000-0010-0000-0100-000002000000}" uniqueName="2" name="지역" queryTableFieldId="2" dataDxfId="5"/>
    <tableColumn id="3" xr3:uid="{00000000-0010-0000-0100-000003000000}" uniqueName="3" name="급별" queryTableFieldId="3" dataDxfId="4"/>
    <tableColumn id="4" xr3:uid="{00000000-0010-0000-0100-000004000000}" uniqueName="4" name="설립" queryTableFieldId="4" dataDxfId="3"/>
    <tableColumn id="5" xr3:uid="{00000000-0010-0000-0100-000005000000}" uniqueName="5" name="학교명" queryTableFieldId="5" dataDxfId="2"/>
    <tableColumn id="6" xr3:uid="{00000000-0010-0000-0100-000006000000}" uniqueName="6" name="주소" queryTableFieldId="6" dataDxfId="1"/>
    <tableColumn id="7" xr3:uid="{00000000-0010-0000-0100-000007000000}" uniqueName="7" name="연락처" queryTableFieldId="7" dataDxfId="0"/>
  </tableColumns>
  <tableStyleInfo name="TableStyleMedium7"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control" Target="../activeX/activeX16.xml"/><Relationship Id="rId26" Type="http://schemas.openxmlformats.org/officeDocument/2006/relationships/control" Target="../activeX/activeX20.xml"/><Relationship Id="rId39" Type="http://schemas.openxmlformats.org/officeDocument/2006/relationships/image" Target="../media/image30.emf"/><Relationship Id="rId21" Type="http://schemas.openxmlformats.org/officeDocument/2006/relationships/image" Target="../media/image21.emf"/><Relationship Id="rId34" Type="http://schemas.openxmlformats.org/officeDocument/2006/relationships/control" Target="../activeX/activeX24.xml"/><Relationship Id="rId42" Type="http://schemas.openxmlformats.org/officeDocument/2006/relationships/control" Target="../activeX/activeX28.xml"/><Relationship Id="rId47" Type="http://schemas.openxmlformats.org/officeDocument/2006/relationships/ctrlProp" Target="../ctrlProps/ctrlProp4.xml"/><Relationship Id="rId50" Type="http://schemas.openxmlformats.org/officeDocument/2006/relationships/ctrlProp" Target="../ctrlProps/ctrlProp7.xml"/><Relationship Id="rId55" Type="http://schemas.openxmlformats.org/officeDocument/2006/relationships/ctrlProp" Target="../ctrlProps/ctrlProp12.xml"/><Relationship Id="rId7" Type="http://schemas.openxmlformats.org/officeDocument/2006/relationships/image" Target="../media/image14.emf"/><Relationship Id="rId2" Type="http://schemas.openxmlformats.org/officeDocument/2006/relationships/drawing" Target="../drawings/drawing2.xml"/><Relationship Id="rId16" Type="http://schemas.openxmlformats.org/officeDocument/2006/relationships/control" Target="../activeX/activeX15.xml"/><Relationship Id="rId29" Type="http://schemas.openxmlformats.org/officeDocument/2006/relationships/image" Target="../media/image25.emf"/><Relationship Id="rId11" Type="http://schemas.openxmlformats.org/officeDocument/2006/relationships/image" Target="../media/image16.emf"/><Relationship Id="rId24" Type="http://schemas.openxmlformats.org/officeDocument/2006/relationships/control" Target="../activeX/activeX19.xml"/><Relationship Id="rId32" Type="http://schemas.openxmlformats.org/officeDocument/2006/relationships/control" Target="../activeX/activeX23.xml"/><Relationship Id="rId37" Type="http://schemas.openxmlformats.org/officeDocument/2006/relationships/image" Target="../media/image29.emf"/><Relationship Id="rId40" Type="http://schemas.openxmlformats.org/officeDocument/2006/relationships/control" Target="../activeX/activeX27.xml"/><Relationship Id="rId45" Type="http://schemas.openxmlformats.org/officeDocument/2006/relationships/image" Target="../media/image33.emf"/><Relationship Id="rId53" Type="http://schemas.openxmlformats.org/officeDocument/2006/relationships/ctrlProp" Target="../ctrlProps/ctrlProp10.xml"/><Relationship Id="rId58" Type="http://schemas.openxmlformats.org/officeDocument/2006/relationships/ctrlProp" Target="../ctrlProps/ctrlProp15.xml"/><Relationship Id="rId5" Type="http://schemas.openxmlformats.org/officeDocument/2006/relationships/image" Target="../media/image13.emf"/><Relationship Id="rId19" Type="http://schemas.openxmlformats.org/officeDocument/2006/relationships/image" Target="../media/image20.emf"/><Relationship Id="rId4" Type="http://schemas.openxmlformats.org/officeDocument/2006/relationships/control" Target="../activeX/activeX9.xml"/><Relationship Id="rId9" Type="http://schemas.openxmlformats.org/officeDocument/2006/relationships/image" Target="../media/image15.emf"/><Relationship Id="rId14" Type="http://schemas.openxmlformats.org/officeDocument/2006/relationships/control" Target="../activeX/activeX14.xml"/><Relationship Id="rId22" Type="http://schemas.openxmlformats.org/officeDocument/2006/relationships/control" Target="../activeX/activeX18.xml"/><Relationship Id="rId27" Type="http://schemas.openxmlformats.org/officeDocument/2006/relationships/image" Target="../media/image24.emf"/><Relationship Id="rId30" Type="http://schemas.openxmlformats.org/officeDocument/2006/relationships/control" Target="../activeX/activeX22.xml"/><Relationship Id="rId35" Type="http://schemas.openxmlformats.org/officeDocument/2006/relationships/image" Target="../media/image28.emf"/><Relationship Id="rId43" Type="http://schemas.openxmlformats.org/officeDocument/2006/relationships/image" Target="../media/image32.emf"/><Relationship Id="rId48" Type="http://schemas.openxmlformats.org/officeDocument/2006/relationships/ctrlProp" Target="../ctrlProps/ctrlProp5.xml"/><Relationship Id="rId56" Type="http://schemas.openxmlformats.org/officeDocument/2006/relationships/ctrlProp" Target="../ctrlProps/ctrlProp13.xml"/><Relationship Id="rId8" Type="http://schemas.openxmlformats.org/officeDocument/2006/relationships/control" Target="../activeX/activeX11.xml"/><Relationship Id="rId51" Type="http://schemas.openxmlformats.org/officeDocument/2006/relationships/ctrlProp" Target="../ctrlProps/ctrlProp8.xml"/><Relationship Id="rId3" Type="http://schemas.openxmlformats.org/officeDocument/2006/relationships/vmlDrawing" Target="../drawings/vmlDrawing2.vml"/><Relationship Id="rId12" Type="http://schemas.openxmlformats.org/officeDocument/2006/relationships/control" Target="../activeX/activeX13.xml"/><Relationship Id="rId17" Type="http://schemas.openxmlformats.org/officeDocument/2006/relationships/image" Target="../media/image19.emf"/><Relationship Id="rId25" Type="http://schemas.openxmlformats.org/officeDocument/2006/relationships/image" Target="../media/image23.emf"/><Relationship Id="rId33" Type="http://schemas.openxmlformats.org/officeDocument/2006/relationships/image" Target="../media/image27.emf"/><Relationship Id="rId38" Type="http://schemas.openxmlformats.org/officeDocument/2006/relationships/control" Target="../activeX/activeX26.xml"/><Relationship Id="rId46" Type="http://schemas.openxmlformats.org/officeDocument/2006/relationships/ctrlProp" Target="../ctrlProps/ctrlProp3.xml"/><Relationship Id="rId59" Type="http://schemas.openxmlformats.org/officeDocument/2006/relationships/ctrlProp" Target="../ctrlProps/ctrlProp16.xml"/><Relationship Id="rId20" Type="http://schemas.openxmlformats.org/officeDocument/2006/relationships/control" Target="../activeX/activeX17.xml"/><Relationship Id="rId41" Type="http://schemas.openxmlformats.org/officeDocument/2006/relationships/image" Target="../media/image31.emf"/><Relationship Id="rId54" Type="http://schemas.openxmlformats.org/officeDocument/2006/relationships/ctrlProp" Target="../ctrlProps/ctrlProp11.xml"/><Relationship Id="rId1" Type="http://schemas.openxmlformats.org/officeDocument/2006/relationships/printerSettings" Target="../printerSettings/printerSettings2.bin"/><Relationship Id="rId6" Type="http://schemas.openxmlformats.org/officeDocument/2006/relationships/control" Target="../activeX/activeX10.xml"/><Relationship Id="rId15" Type="http://schemas.openxmlformats.org/officeDocument/2006/relationships/image" Target="../media/image18.emf"/><Relationship Id="rId23" Type="http://schemas.openxmlformats.org/officeDocument/2006/relationships/image" Target="../media/image22.emf"/><Relationship Id="rId28" Type="http://schemas.openxmlformats.org/officeDocument/2006/relationships/control" Target="../activeX/activeX21.xml"/><Relationship Id="rId36" Type="http://schemas.openxmlformats.org/officeDocument/2006/relationships/control" Target="../activeX/activeX25.xml"/><Relationship Id="rId49" Type="http://schemas.openxmlformats.org/officeDocument/2006/relationships/ctrlProp" Target="../ctrlProps/ctrlProp6.xml"/><Relationship Id="rId57" Type="http://schemas.openxmlformats.org/officeDocument/2006/relationships/ctrlProp" Target="../ctrlProps/ctrlProp14.xml"/><Relationship Id="rId10" Type="http://schemas.openxmlformats.org/officeDocument/2006/relationships/control" Target="../activeX/activeX12.xml"/><Relationship Id="rId31" Type="http://schemas.openxmlformats.org/officeDocument/2006/relationships/image" Target="../media/image26.emf"/><Relationship Id="rId44" Type="http://schemas.openxmlformats.org/officeDocument/2006/relationships/control" Target="../activeX/activeX29.xml"/><Relationship Id="rId52" Type="http://schemas.openxmlformats.org/officeDocument/2006/relationships/ctrlProp" Target="../ctrlProps/ctrlProp9.xml"/><Relationship Id="rId60"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hyperlink" Target="http://www.law.go.kr/&#54665;&#51221;&#44508;&#52825;/&#51648;&#48169;&#51088;&#52824;&#45800;&#52404;&#47484;%20&#45817;&#49324;&#51088;&#47196;%20&#54616;&#45716;%20&#44228;&#50557;&#50640;%20&#44288;&#54620;%20&#48277;&#47456;%20&#49884;&#54665;&#47161;%20&#51228;6&#51312;&#51032;2%20&#48143;%20&#44277;&#50976;&#51116;&#49328;%20&#48143;%20&#47932;&#54408;&#44288;&#47532;&#48277;%20&#49884;&#54665;&#47161;%20&#51228;13&#51312;,%20&#51228;26&#51312;,%20&#51228;78&#51312;&#50640;%20&#46384;&#47480;%20&#51221;&#48372;&#52376;&#47532;&#51109;&#52824;&#51032;%20&#51648;&#51221;&#50640;%20&#44288;&#54620;%20&#44256;&#49884;" TargetMode="External"/><Relationship Id="rId13" Type="http://schemas.openxmlformats.org/officeDocument/2006/relationships/hyperlink" Target="http://www.law.go.kr/&#54665;&#51221;&#44508;&#52825;/&#51648;&#48169;&#51088;&#52824;&#45800;&#52404;&#47484;&#45817;&#49324;&#51088;&#47196;&#54616;&#45716;&#44228;&#50557;&#50640;&#44288;&#54620;&#48277;&#47456;&#49884;&#54665;&#47161;&#51228;6&#51312;&#51032;2&#48143;&#44277;&#50976;&#51116;&#49328;&#48143;&#47932;&#54408;&#44288;&#47532;&#48277;&#49884;&#54665;&#47161;&#51228;13&#51312;,&#51228;26&#51312;&#50640;&#46384;&#47480;&#51221;&#48372;&#52376;&#47532;&#51109;&#52824;&#51032;&#51648;&#51221;&#50640;&#44288;&#54620;&#44256;&#49884;" TargetMode="External"/><Relationship Id="rId3" Type="http://schemas.openxmlformats.org/officeDocument/2006/relationships/hyperlink" Target="http://www.law.go.kr/&#48277;&#47161;/&#51064;&#51648;&#49464;&#48277;&#49884;&#54665;&#47161;" TargetMode="External"/><Relationship Id="rId7" Type="http://schemas.openxmlformats.org/officeDocument/2006/relationships/hyperlink" Target="http://www.law.go.kr/&#51088;&#52824;&#48277;&#44508;/&#49436;&#50872;&#53945;&#48324;&#49884;&#44368;&#50977;&#52397;%20&#54801;&#49345;&#50640;%20&#51032;&#54620;%20&#44228;&#50557;%20&#51228;&#50504;&#49436;&#54217;&#44032;&#50948;&#50896;&#54924;%20&#44396;&#49457;%20&#48143;%20&#50868;&#50689;&#50640;%20&#44288;&#54620;%20&#44508;&#52825;" TargetMode="External"/><Relationship Id="rId12" Type="http://schemas.openxmlformats.org/officeDocument/2006/relationships/hyperlink" Target="http://www.law.go.kr/&#54665;&#51221;&#44508;&#52825;/&#51648;&#48169;&#51088;&#52824;&#45800;&#52404;&#47484;&#45817;&#49324;&#51088;&#47196;&#54616;&#45716;&#44228;&#50557;&#50640;&#44288;&#54620;&#48277;&#47456;&#49884;&#54665;&#47161;&#51228;6&#51312;&#51032;2&#48143;&#44277;&#50976;&#51116;&#49328;&#48143;&#47932;&#54408;&#44288;&#47532;&#48277;&#49884;&#54665;&#47161;&#51228;13&#51312;,&#51228;26&#51312;&#50640;&#46384;&#47480;&#51221;&#48372;&#52376;&#47532;&#51109;&#52824;&#51032;&#51648;&#51221;&#50640;&#44288;&#54620;&#44256;&#49884;" TargetMode="External"/><Relationship Id="rId2" Type="http://schemas.openxmlformats.org/officeDocument/2006/relationships/hyperlink" Target="http://www.law.go.kr/&#48277;&#47161;/&#51064;&#51648;&#49464;&#48277;" TargetMode="External"/><Relationship Id="rId16" Type="http://schemas.openxmlformats.org/officeDocument/2006/relationships/comments" Target="../comments4.xml"/><Relationship Id="rId1" Type="http://schemas.openxmlformats.org/officeDocument/2006/relationships/hyperlink" Target="http://www.law.go.kr/&#48277;&#47161;/&#50668;&#44061;&#51088;&#46041;&#52264;&#50868;&#49688;&#49324;&#50629;&#48277;&#49884;&#54665;&#44508;&#52825;" TargetMode="External"/><Relationship Id="rId6" Type="http://schemas.openxmlformats.org/officeDocument/2006/relationships/hyperlink" Target="http://www.law.go.kr/&#51088;&#52824;&#48277;&#44508;/&#49436;&#50872;&#53945;&#48324;&#49884;&#44368;&#50977;&#52397;%20&#54801;&#49345;&#50640;%20&#51032;&#54620;%20&#44228;&#50557;%20&#51228;&#50504;&#49436;&#54217;&#44032;&#50948;&#50896;&#54924;%20&#44396;&#49457;%20&#48143;%20&#50868;&#50689;&#50640;%20&#44288;&#54620;%20&#44508;&#52825;" TargetMode="External"/><Relationship Id="rId11" Type="http://schemas.openxmlformats.org/officeDocument/2006/relationships/hyperlink" Target="http://www.law.go.kr/&#54665;&#51221;&#44508;&#52825;/&#51648;&#48169;&#51088;&#52824;&#45800;&#52404;&#47484;&#45817;&#49324;&#51088;&#47196;&#54616;&#45716;&#44228;&#50557;&#50640;&#44288;&#54620;&#48277;&#47456;&#49884;&#54665;&#47161;&#51228;6&#51312;&#51032;2&#48143;&#44277;&#50976;&#51116;&#49328;&#48143;&#47932;&#54408;&#44288;&#47532;&#48277;&#49884;&#54665;&#47161;&#51228;13&#51312;,&#51228;26&#51312;&#50640;&#46384;&#47480;&#51221;&#48372;&#52376;&#47532;&#51109;&#52824;&#51032;&#51648;&#51221;&#50640;&#44288;&#54620;&#44256;&#49884;" TargetMode="External"/><Relationship Id="rId5" Type="http://schemas.openxmlformats.org/officeDocument/2006/relationships/hyperlink" Target="http://www.law.go.kr/&#54665;&#51221;&#44508;&#52825;/&#45796;&#49688;&#44277;&#44553;&#51088;&#44228;&#50557;&#50629;&#47924;&#52376;&#47532;&#44508;&#51221;" TargetMode="External"/><Relationship Id="rId15" Type="http://schemas.openxmlformats.org/officeDocument/2006/relationships/vmlDrawing" Target="../drawings/vmlDrawing6.vml"/><Relationship Id="rId10" Type="http://schemas.openxmlformats.org/officeDocument/2006/relationships/hyperlink" Target="https://www.moe.go.kr/boardCnts/view.do?boardID=316&amp;lev=0&amp;statusYN=C&amp;s=moe&amp;m=0302&amp;opType=N&amp;boardSeq=64388" TargetMode="External"/><Relationship Id="rId4" Type="http://schemas.openxmlformats.org/officeDocument/2006/relationships/hyperlink" Target="http://www.law.go.kr/&#54665;&#51221;&#44508;&#52825;/&#51473;&#49548;&#44592;&#50629;&#51228;&#54408;&#44277;&#44277;&#44396;&#47588;&#51228;&#46020;&#50868;&#50689;&#50836;&#47161;" TargetMode="External"/><Relationship Id="rId9" Type="http://schemas.openxmlformats.org/officeDocument/2006/relationships/hyperlink" Target="http://www.law.go.kr/&#48277;&#47161;/&#51648;&#48169;&#51088;&#52824;&#45800;&#52404;&#47484;&#45817;&#49324;&#51088;&#47196;&#54616;&#45716;&#44228;&#50557;&#50640;&#44288;&#54620;&#48277;&#47456;" TargetMode="External"/><Relationship Id="rId1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workbookViewId="0">
      <selection activeCell="B26" sqref="B26"/>
    </sheetView>
  </sheetViews>
  <sheetFormatPr defaultRowHeight="16.5"/>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C00000"/>
    <pageSetUpPr fitToPage="1"/>
  </sheetPr>
  <dimension ref="A1:AG15"/>
  <sheetViews>
    <sheetView tabSelected="1" zoomScale="130" zoomScaleNormal="130" workbookViewId="0">
      <selection activeCell="I6" sqref="I6"/>
    </sheetView>
  </sheetViews>
  <sheetFormatPr defaultColWidth="6.125" defaultRowHeight="33" customHeight="1"/>
  <cols>
    <col min="1" max="3" width="3.5" style="26" customWidth="1"/>
    <col min="4" max="4" width="3.625" style="26" customWidth="1"/>
    <col min="5" max="7" width="5.125" style="26" customWidth="1"/>
    <col min="8" max="8" width="6" style="26" customWidth="1"/>
    <col min="9" max="14" width="6.125" style="26"/>
    <col min="15" max="15" width="6.125" style="26" customWidth="1"/>
    <col min="16" max="20" width="4.125" style="26" customWidth="1"/>
    <col min="21" max="21" width="3" style="26" customWidth="1"/>
    <col min="22" max="22" width="6.125" style="26"/>
    <col min="23" max="33" width="0" style="26" hidden="1" customWidth="1"/>
    <col min="34" max="16384" width="6.125" style="26"/>
  </cols>
  <sheetData>
    <row r="1" spans="1:33" ht="53.45" customHeight="1">
      <c r="A1" s="25"/>
      <c r="B1" s="25"/>
      <c r="C1" s="25"/>
      <c r="D1" s="25"/>
      <c r="E1" s="25"/>
      <c r="F1" s="25"/>
      <c r="G1" s="25"/>
      <c r="H1" s="25"/>
      <c r="I1" s="25"/>
      <c r="J1" s="25"/>
      <c r="K1" s="25"/>
      <c r="L1" s="25"/>
      <c r="M1" s="25"/>
      <c r="N1" s="25"/>
      <c r="O1" s="25"/>
      <c r="P1" s="25"/>
      <c r="Q1" s="25"/>
      <c r="R1" s="25"/>
      <c r="S1" s="25"/>
      <c r="T1" s="25"/>
      <c r="U1" s="25"/>
    </row>
    <row r="2" spans="1:33" ht="20.25" customHeight="1">
      <c r="A2" s="175"/>
      <c r="B2" s="175"/>
      <c r="C2" s="175"/>
      <c r="D2" s="175"/>
      <c r="E2" s="175"/>
      <c r="F2" s="175"/>
      <c r="G2" s="175"/>
      <c r="H2" s="175"/>
      <c r="I2" s="175"/>
      <c r="J2" s="175"/>
      <c r="K2" s="175"/>
      <c r="L2" s="175"/>
      <c r="M2" s="175"/>
      <c r="N2" s="175"/>
      <c r="O2" s="175"/>
      <c r="P2" s="175"/>
      <c r="Q2" s="175"/>
      <c r="R2" s="175"/>
      <c r="S2" s="175"/>
      <c r="T2" s="175"/>
      <c r="U2" s="175"/>
      <c r="W2" s="172"/>
      <c r="X2" s="172"/>
      <c r="Y2" s="172"/>
      <c r="Z2" s="172"/>
      <c r="AA2" s="172"/>
      <c r="AB2" s="172"/>
      <c r="AC2" s="172"/>
      <c r="AD2" s="172"/>
      <c r="AE2" s="172"/>
      <c r="AF2" s="172"/>
      <c r="AG2" s="172"/>
    </row>
    <row r="3" spans="1:33" ht="98.25" customHeight="1">
      <c r="A3" s="175"/>
      <c r="B3" s="364" t="s">
        <v>3212</v>
      </c>
      <c r="C3" s="364"/>
      <c r="D3" s="364"/>
      <c r="E3" s="364"/>
      <c r="F3" s="364"/>
      <c r="G3" s="364"/>
      <c r="H3" s="364"/>
      <c r="I3" s="364"/>
      <c r="J3" s="364"/>
      <c r="K3" s="364"/>
      <c r="L3" s="364"/>
      <c r="M3" s="364"/>
      <c r="N3" s="175"/>
      <c r="O3" s="175"/>
      <c r="P3" s="175"/>
      <c r="Q3" s="175"/>
      <c r="R3" s="175"/>
      <c r="S3" s="175"/>
      <c r="T3" s="175"/>
      <c r="U3" s="175"/>
      <c r="W3" s="172"/>
      <c r="X3" s="172"/>
      <c r="Y3" s="172"/>
      <c r="Z3" s="172"/>
      <c r="AA3" s="172"/>
      <c r="AB3" s="172"/>
      <c r="AC3" s="172"/>
      <c r="AD3" s="172"/>
      <c r="AE3" s="172"/>
      <c r="AF3" s="172"/>
      <c r="AG3" s="172"/>
    </row>
    <row r="4" spans="1:33" ht="9" customHeight="1" thickBot="1">
      <c r="A4" s="25"/>
      <c r="C4" s="25"/>
      <c r="D4" s="25"/>
      <c r="E4" s="25"/>
      <c r="F4" s="25"/>
      <c r="G4" s="352"/>
      <c r="H4" s="25"/>
      <c r="I4" s="25"/>
      <c r="J4" s="25"/>
      <c r="K4" s="25"/>
      <c r="L4" s="25"/>
      <c r="M4" s="25"/>
      <c r="N4" s="25"/>
      <c r="O4" s="25"/>
      <c r="P4" s="25"/>
      <c r="Q4" s="25"/>
      <c r="R4" s="25"/>
      <c r="S4" s="25"/>
      <c r="T4" s="25"/>
      <c r="U4" s="353"/>
      <c r="V4" s="173">
        <v>3</v>
      </c>
      <c r="W4" s="172"/>
      <c r="X4" s="172"/>
      <c r="Y4" s="172"/>
      <c r="Z4" s="172"/>
      <c r="AA4" s="172"/>
      <c r="AB4" s="172"/>
      <c r="AC4" s="172"/>
      <c r="AD4" s="172"/>
      <c r="AE4" s="172"/>
      <c r="AF4" s="172"/>
      <c r="AG4" s="172"/>
    </row>
    <row r="5" spans="1:33" ht="33" customHeight="1" thickTop="1" thickBot="1">
      <c r="A5" s="25"/>
      <c r="B5" s="25"/>
      <c r="C5" s="25"/>
      <c r="D5" s="25"/>
      <c r="E5" s="25"/>
      <c r="F5" s="25"/>
      <c r="G5" s="352"/>
      <c r="H5" s="352"/>
      <c r="I5" s="362"/>
      <c r="J5" s="363"/>
      <c r="K5" s="363"/>
      <c r="L5" s="354" t="s">
        <v>3211</v>
      </c>
      <c r="M5" s="25"/>
      <c r="N5" s="25"/>
      <c r="O5" s="25"/>
      <c r="P5" s="25"/>
      <c r="Q5" s="25"/>
      <c r="R5" s="25"/>
      <c r="S5" s="25"/>
      <c r="T5" s="25"/>
      <c r="U5" s="25"/>
      <c r="V5" s="173"/>
      <c r="W5" s="172"/>
      <c r="X5" s="172"/>
      <c r="Y5" s="172"/>
      <c r="Z5" s="172"/>
      <c r="AA5" s="172"/>
      <c r="AB5" s="172"/>
      <c r="AC5" s="172"/>
      <c r="AD5" s="172"/>
      <c r="AE5" s="172"/>
      <c r="AF5" s="172"/>
      <c r="AG5" s="172"/>
    </row>
    <row r="6" spans="1:33" ht="35.25" customHeight="1" thickTop="1">
      <c r="A6" s="25"/>
      <c r="B6" s="25"/>
      <c r="C6" s="25"/>
      <c r="D6" s="25"/>
      <c r="E6" s="25"/>
      <c r="F6" s="25"/>
      <c r="G6" s="352"/>
      <c r="H6" s="25"/>
      <c r="I6" s="25"/>
      <c r="J6" s="25"/>
      <c r="K6" s="25"/>
      <c r="L6" s="25"/>
      <c r="M6" s="25"/>
      <c r="N6" s="25"/>
      <c r="O6" s="25"/>
      <c r="P6" s="25"/>
      <c r="Q6" s="25"/>
      <c r="R6" s="25"/>
      <c r="S6" s="25"/>
      <c r="T6" s="25"/>
      <c r="U6" s="25"/>
      <c r="V6" s="173">
        <v>1</v>
      </c>
      <c r="W6" s="172"/>
      <c r="X6" s="172"/>
      <c r="Y6" s="172"/>
      <c r="Z6" s="172"/>
      <c r="AA6" s="172"/>
      <c r="AB6" s="172"/>
      <c r="AC6" s="172"/>
      <c r="AD6" s="172"/>
      <c r="AE6" s="172"/>
      <c r="AF6" s="172"/>
      <c r="AG6" s="172"/>
    </row>
    <row r="7" spans="1:33" ht="11.25" customHeight="1">
      <c r="A7" s="25"/>
      <c r="B7" s="25"/>
      <c r="D7" s="25"/>
      <c r="E7" s="25"/>
      <c r="F7" s="25"/>
      <c r="G7" s="25"/>
      <c r="H7" s="352"/>
      <c r="I7" s="25"/>
      <c r="J7" s="25"/>
      <c r="K7" s="25"/>
      <c r="L7" s="25"/>
      <c r="M7" s="25"/>
      <c r="N7" s="25"/>
      <c r="O7" s="25"/>
      <c r="P7" s="25"/>
      <c r="Q7" s="25"/>
      <c r="R7" s="25"/>
      <c r="S7" s="25"/>
      <c r="T7" s="25"/>
      <c r="U7" s="25"/>
      <c r="W7" s="172"/>
      <c r="X7" s="172"/>
      <c r="Y7" s="172"/>
      <c r="Z7" s="172"/>
      <c r="AA7" s="172"/>
      <c r="AB7" s="172"/>
      <c r="AC7" s="172"/>
      <c r="AD7" s="172"/>
      <c r="AE7" s="172"/>
      <c r="AF7" s="172"/>
      <c r="AG7" s="172"/>
    </row>
    <row r="8" spans="1:33" ht="9" customHeight="1">
      <c r="A8" s="25"/>
      <c r="B8" s="25"/>
      <c r="C8" s="356"/>
      <c r="D8" s="357"/>
      <c r="E8" s="360"/>
      <c r="F8" s="360"/>
      <c r="G8" s="360"/>
      <c r="H8" s="358"/>
      <c r="I8" s="357"/>
      <c r="J8" s="357"/>
      <c r="K8" s="357"/>
      <c r="L8" s="359"/>
      <c r="M8" s="359"/>
      <c r="N8" s="359"/>
      <c r="O8" s="359"/>
      <c r="P8" s="359"/>
      <c r="Q8" s="359"/>
      <c r="R8" s="359"/>
      <c r="S8" s="359"/>
      <c r="T8" s="359"/>
      <c r="U8" s="25"/>
      <c r="W8" s="172"/>
      <c r="X8" s="172"/>
      <c r="Y8" s="172"/>
      <c r="Z8" s="172"/>
      <c r="AA8" s="172"/>
      <c r="AB8" s="172"/>
      <c r="AC8" s="172"/>
      <c r="AD8" s="172"/>
      <c r="AE8" s="172"/>
      <c r="AF8" s="172"/>
      <c r="AG8" s="172"/>
    </row>
    <row r="9" spans="1:33" ht="6.75" customHeight="1">
      <c r="A9" s="25"/>
      <c r="B9" s="25"/>
      <c r="C9" s="25"/>
      <c r="D9" s="25"/>
      <c r="E9" s="25" t="s">
        <v>2473</v>
      </c>
      <c r="F9" s="25"/>
      <c r="G9" s="25"/>
      <c r="H9" s="25"/>
      <c r="I9" s="25"/>
      <c r="J9" s="25" t="s">
        <v>2473</v>
      </c>
      <c r="K9" s="25"/>
      <c r="L9" s="25"/>
      <c r="M9" s="25"/>
      <c r="N9" s="25"/>
      <c r="O9" s="25"/>
      <c r="P9" s="25"/>
      <c r="Q9" s="25"/>
      <c r="R9" s="25"/>
      <c r="S9" s="25"/>
      <c r="T9" s="25"/>
      <c r="U9" s="25"/>
      <c r="W9" s="172"/>
      <c r="X9" s="172"/>
      <c r="Y9" s="172"/>
      <c r="Z9" s="172"/>
      <c r="AA9" s="172"/>
      <c r="AB9" s="172"/>
      <c r="AC9" s="172"/>
      <c r="AD9" s="172"/>
      <c r="AE9" s="172"/>
      <c r="AF9" s="172"/>
      <c r="AG9" s="172"/>
    </row>
    <row r="10" spans="1:33" ht="9" customHeight="1">
      <c r="A10" s="25"/>
      <c r="B10" s="25"/>
      <c r="C10" s="25"/>
      <c r="D10" s="25"/>
      <c r="E10" s="25"/>
      <c r="F10" s="25"/>
      <c r="G10" s="25"/>
      <c r="H10" s="25"/>
      <c r="I10" s="25"/>
      <c r="J10" s="25"/>
      <c r="K10" s="25"/>
      <c r="L10" s="25"/>
      <c r="M10" s="25"/>
      <c r="N10" s="25"/>
      <c r="O10" s="25"/>
      <c r="P10" s="25"/>
      <c r="Q10" s="25"/>
      <c r="R10" s="25"/>
      <c r="S10" s="25"/>
      <c r="T10" s="25"/>
      <c r="U10" s="25"/>
      <c r="W10" s="172"/>
      <c r="X10" s="172"/>
      <c r="Y10" s="172"/>
      <c r="Z10" s="172"/>
      <c r="AA10" s="172"/>
      <c r="AB10" s="172"/>
      <c r="AC10" s="172"/>
      <c r="AD10" s="172"/>
      <c r="AE10" s="172"/>
      <c r="AF10" s="172"/>
      <c r="AG10" s="172"/>
    </row>
    <row r="11" spans="1:33" ht="12" customHeight="1">
      <c r="A11" s="25"/>
      <c r="B11" s="25"/>
      <c r="C11" s="25"/>
      <c r="D11" s="25"/>
      <c r="E11" s="25"/>
      <c r="F11" s="25"/>
      <c r="G11" s="25" t="s">
        <v>2473</v>
      </c>
      <c r="H11" s="25"/>
      <c r="I11" s="25"/>
      <c r="J11" s="25"/>
      <c r="K11" s="25"/>
      <c r="L11" s="25"/>
      <c r="M11" s="25"/>
      <c r="N11" s="25"/>
      <c r="O11" s="25"/>
      <c r="P11" s="25"/>
      <c r="Q11" s="25"/>
      <c r="R11" s="25"/>
      <c r="S11" s="25"/>
      <c r="T11" s="25"/>
      <c r="U11" s="25"/>
      <c r="W11" s="172"/>
      <c r="X11" s="172"/>
      <c r="Y11" s="172"/>
      <c r="Z11" s="172"/>
      <c r="AA11" s="172"/>
      <c r="AB11" s="172"/>
      <c r="AC11" s="172"/>
      <c r="AD11" s="172"/>
      <c r="AE11" s="172"/>
      <c r="AF11" s="172"/>
      <c r="AG11" s="172"/>
    </row>
    <row r="12" spans="1:33" ht="24.75" customHeight="1">
      <c r="A12" s="25"/>
      <c r="B12" s="361" t="s">
        <v>3218</v>
      </c>
      <c r="C12" s="25"/>
      <c r="D12" s="25"/>
      <c r="E12" s="25"/>
      <c r="F12" s="25"/>
      <c r="G12" s="25"/>
      <c r="H12" s="25"/>
      <c r="I12" s="25"/>
      <c r="J12" s="25"/>
      <c r="K12" s="25"/>
      <c r="L12" s="25"/>
      <c r="M12" s="25"/>
      <c r="N12" s="25"/>
      <c r="O12" s="25"/>
      <c r="P12" s="25"/>
      <c r="Q12" s="25"/>
      <c r="R12" s="25"/>
      <c r="S12" s="25"/>
      <c r="T12" s="25"/>
      <c r="U12" s="25"/>
      <c r="W12" s="172"/>
      <c r="X12" s="172"/>
      <c r="Y12" s="172"/>
      <c r="Z12" s="172"/>
      <c r="AA12" s="172"/>
      <c r="AB12" s="172"/>
      <c r="AC12" s="172"/>
      <c r="AD12" s="172"/>
      <c r="AE12" s="172"/>
      <c r="AF12" s="172"/>
      <c r="AG12" s="172"/>
    </row>
    <row r="13" spans="1:33" ht="6.75" customHeight="1">
      <c r="A13" s="174"/>
      <c r="B13" s="174"/>
      <c r="C13" s="174"/>
      <c r="D13" s="174"/>
      <c r="E13" s="174"/>
      <c r="F13" s="174"/>
      <c r="G13" s="174"/>
      <c r="H13" s="174"/>
      <c r="I13" s="174"/>
      <c r="J13" s="174"/>
      <c r="K13" s="174"/>
      <c r="L13" s="174"/>
      <c r="M13" s="174"/>
      <c r="N13" s="174"/>
      <c r="O13" s="174"/>
      <c r="P13" s="174"/>
      <c r="Q13" s="174"/>
      <c r="R13" s="174"/>
      <c r="S13" s="174"/>
      <c r="T13" s="174"/>
      <c r="U13" s="174"/>
      <c r="W13" s="172"/>
      <c r="X13" s="172"/>
      <c r="Y13" s="172"/>
      <c r="Z13" s="172"/>
      <c r="AA13" s="172"/>
      <c r="AB13" s="172"/>
      <c r="AC13" s="172"/>
      <c r="AD13" s="172"/>
      <c r="AE13" s="172"/>
      <c r="AF13" s="172"/>
      <c r="AG13" s="172"/>
    </row>
    <row r="14" spans="1:33" ht="21" customHeight="1">
      <c r="A14" s="355"/>
      <c r="B14" s="355"/>
      <c r="C14" s="355"/>
      <c r="D14" s="355"/>
      <c r="E14" s="355"/>
      <c r="F14" s="355"/>
      <c r="G14" s="355"/>
      <c r="H14" s="355"/>
      <c r="I14" s="355"/>
      <c r="J14" s="355"/>
      <c r="K14" s="355"/>
      <c r="L14" s="355"/>
      <c r="M14" s="355"/>
      <c r="N14" s="355"/>
      <c r="O14" s="355"/>
      <c r="P14" s="355"/>
      <c r="Q14" s="355"/>
      <c r="R14" s="355"/>
      <c r="S14" s="355"/>
      <c r="T14" s="355"/>
      <c r="U14" s="355"/>
    </row>
    <row r="15" spans="1:33" ht="33" customHeight="1">
      <c r="L15" s="27"/>
    </row>
  </sheetData>
  <sheetProtection selectLockedCells="1"/>
  <mergeCells count="2">
    <mergeCell ref="I5:K5"/>
    <mergeCell ref="B3:M3"/>
  </mergeCells>
  <phoneticPr fontId="1" type="noConversion"/>
  <dataValidations count="1">
    <dataValidation type="whole" operator="greaterThanOrEqual" allowBlank="1" showInputMessage="1" showErrorMessage="1" prompt="정수만 입력 가능" sqref="E8:G8" xr:uid="{00000000-0002-0000-0100-000000000000}">
      <formula1>1</formula1>
    </dataValidation>
  </dataValidations>
  <pageMargins left="0.7" right="0.7" top="0.75" bottom="0.75" header="0.3" footer="0.3"/>
  <pageSetup paperSize="9" scale="60" orientation="portrait" r:id="rId1"/>
  <drawing r:id="rId2"/>
  <legacyDrawing r:id="rId3"/>
  <controls>
    <mc:AlternateContent xmlns:mc="http://schemas.openxmlformats.org/markup-compatibility/2006">
      <mc:Choice Requires="x14">
        <control shapeId="13328" r:id="rId4" name="Label1">
          <controlPr defaultSize="0" autoLine="0" r:id="rId5">
            <anchor moveWithCells="1">
              <from>
                <xdr:col>33</xdr:col>
                <xdr:colOff>0</xdr:colOff>
                <xdr:row>8</xdr:row>
                <xdr:rowOff>0</xdr:rowOff>
              </from>
              <to>
                <xdr:col>34</xdr:col>
                <xdr:colOff>314325</xdr:colOff>
                <xdr:row>10</xdr:row>
                <xdr:rowOff>104775</xdr:rowOff>
              </to>
            </anchor>
          </controlPr>
        </control>
      </mc:Choice>
      <mc:Fallback>
        <control shapeId="13328" r:id="rId4" name="Label1"/>
      </mc:Fallback>
    </mc:AlternateContent>
    <mc:AlternateContent xmlns:mc="http://schemas.openxmlformats.org/markup-compatibility/2006">
      <mc:Choice Requires="x14">
        <control shapeId="13315" r:id="rId6" name="CommandButton1">
          <controlPr defaultSize="0" autoFill="0" autoLine="0" r:id="rId7">
            <anchor moveWithCells="1">
              <from>
                <xdr:col>4</xdr:col>
                <xdr:colOff>95250</xdr:colOff>
                <xdr:row>6</xdr:row>
                <xdr:rowOff>0</xdr:rowOff>
              </from>
              <to>
                <xdr:col>7</xdr:col>
                <xdr:colOff>361950</xdr:colOff>
                <xdr:row>9</xdr:row>
                <xdr:rowOff>47625</xdr:rowOff>
              </to>
            </anchor>
          </controlPr>
        </control>
      </mc:Choice>
      <mc:Fallback>
        <control shapeId="13315" r:id="rId6" name="CommandButton1"/>
      </mc:Fallback>
    </mc:AlternateContent>
    <mc:AlternateContent xmlns:mc="http://schemas.openxmlformats.org/markup-compatibility/2006">
      <mc:Choice Requires="x14">
        <control shapeId="13316" r:id="rId8" name="CommandButton2">
          <controlPr defaultSize="0" autoFill="0" autoLine="0" r:id="rId9">
            <anchor moveWithCells="1">
              <from>
                <xdr:col>7</xdr:col>
                <xdr:colOff>447675</xdr:colOff>
                <xdr:row>6</xdr:row>
                <xdr:rowOff>0</xdr:rowOff>
              </from>
              <to>
                <xdr:col>11</xdr:col>
                <xdr:colOff>19050</xdr:colOff>
                <xdr:row>9</xdr:row>
                <xdr:rowOff>38100</xdr:rowOff>
              </to>
            </anchor>
          </controlPr>
        </control>
      </mc:Choice>
      <mc:Fallback>
        <control shapeId="13316" r:id="rId8" name="CommandButton2"/>
      </mc:Fallback>
    </mc:AlternateContent>
    <mc:AlternateContent xmlns:mc="http://schemas.openxmlformats.org/markup-compatibility/2006">
      <mc:Choice Requires="x14">
        <control shapeId="13317" r:id="rId10" name="CommandButton3">
          <controlPr defaultSize="0" autoFill="0" autoLine="0" r:id="rId11">
            <anchor moveWithCells="1">
              <from>
                <xdr:col>11</xdr:col>
                <xdr:colOff>95250</xdr:colOff>
                <xdr:row>6</xdr:row>
                <xdr:rowOff>0</xdr:rowOff>
              </from>
              <to>
                <xdr:col>14</xdr:col>
                <xdr:colOff>133350</xdr:colOff>
                <xdr:row>9</xdr:row>
                <xdr:rowOff>38100</xdr:rowOff>
              </to>
            </anchor>
          </controlPr>
        </control>
      </mc:Choice>
      <mc:Fallback>
        <control shapeId="13317" r:id="rId10" name="CommandButton3"/>
      </mc:Fallback>
    </mc:AlternateContent>
    <mc:AlternateContent xmlns:mc="http://schemas.openxmlformats.org/markup-compatibility/2006">
      <mc:Choice Requires="x14">
        <control shapeId="13318" r:id="rId12" name="CommandButton7">
          <controlPr defaultSize="0" autoFill="0" autoLine="0" r:id="rId13">
            <anchor moveWithCells="1">
              <from>
                <xdr:col>33</xdr:col>
                <xdr:colOff>0</xdr:colOff>
                <xdr:row>11</xdr:row>
                <xdr:rowOff>190500</xdr:rowOff>
              </from>
              <to>
                <xdr:col>34</xdr:col>
                <xdr:colOff>57150</xdr:colOff>
                <xdr:row>14</xdr:row>
                <xdr:rowOff>19050</xdr:rowOff>
              </to>
            </anchor>
          </controlPr>
        </control>
      </mc:Choice>
      <mc:Fallback>
        <control shapeId="13318" r:id="rId12" name="CommandButton7"/>
      </mc:Fallback>
    </mc:AlternateContent>
    <mc:AlternateContent xmlns:mc="http://schemas.openxmlformats.org/markup-compatibility/2006">
      <mc:Choice Requires="x14">
        <control shapeId="13319" r:id="rId14" name="CommandButton6">
          <controlPr defaultSize="0" autoFill="0" autoLine="0" r:id="rId15">
            <anchor moveWithCells="1">
              <from>
                <xdr:col>33</xdr:col>
                <xdr:colOff>0</xdr:colOff>
                <xdr:row>10</xdr:row>
                <xdr:rowOff>47625</xdr:rowOff>
              </from>
              <to>
                <xdr:col>34</xdr:col>
                <xdr:colOff>57150</xdr:colOff>
                <xdr:row>12</xdr:row>
                <xdr:rowOff>76200</xdr:rowOff>
              </to>
            </anchor>
          </controlPr>
        </control>
      </mc:Choice>
      <mc:Fallback>
        <control shapeId="13319" r:id="rId14" name="CommandButton6"/>
      </mc:Fallback>
    </mc:AlternateContent>
    <mc:AlternateContent xmlns:mc="http://schemas.openxmlformats.org/markup-compatibility/2006">
      <mc:Choice Requires="x14">
        <control shapeId="13320" r:id="rId16" name="CommandButton5">
          <controlPr defaultSize="0" autoFill="0" autoLine="0" r:id="rId17">
            <anchor moveWithCells="1">
              <from>
                <xdr:col>33</xdr:col>
                <xdr:colOff>0</xdr:colOff>
                <xdr:row>10</xdr:row>
                <xdr:rowOff>38100</xdr:rowOff>
              </from>
              <to>
                <xdr:col>34</xdr:col>
                <xdr:colOff>57150</xdr:colOff>
                <xdr:row>12</xdr:row>
                <xdr:rowOff>66675</xdr:rowOff>
              </to>
            </anchor>
          </controlPr>
        </control>
      </mc:Choice>
      <mc:Fallback>
        <control shapeId="13320" r:id="rId16" name="CommandButton5"/>
      </mc:Fallback>
    </mc:AlternateContent>
    <mc:AlternateContent xmlns:mc="http://schemas.openxmlformats.org/markup-compatibility/2006">
      <mc:Choice Requires="x14">
        <control shapeId="13321" r:id="rId18" name="Image1">
          <controlPr defaultSize="0" autoLine="0" r:id="rId19">
            <anchor moveWithCells="1">
              <from>
                <xdr:col>33</xdr:col>
                <xdr:colOff>0</xdr:colOff>
                <xdr:row>6</xdr:row>
                <xdr:rowOff>0</xdr:rowOff>
              </from>
              <to>
                <xdr:col>34</xdr:col>
                <xdr:colOff>95250</xdr:colOff>
                <xdr:row>10</xdr:row>
                <xdr:rowOff>76200</xdr:rowOff>
              </to>
            </anchor>
          </controlPr>
        </control>
      </mc:Choice>
      <mc:Fallback>
        <control shapeId="13321" r:id="rId18" name="Image1"/>
      </mc:Fallback>
    </mc:AlternateContent>
    <mc:AlternateContent xmlns:mc="http://schemas.openxmlformats.org/markup-compatibility/2006">
      <mc:Choice Requires="x14">
        <control shapeId="13313" r:id="rId20" name="드롭다운 2">
          <controlPr defaultSize="0" disabled="1" autoLine="0" autoPict="0" macro="[0]!드롭다운1_Change" altText="">
            <anchor>
              <from>
                <xdr:col>37</xdr:col>
                <xdr:colOff>285750</xdr:colOff>
                <xdr:row>2</xdr:row>
                <xdr:rowOff>1238250</xdr:rowOff>
              </from>
              <to>
                <xdr:col>41</xdr:col>
                <xdr:colOff>0</xdr:colOff>
                <xdr:row>4</xdr:row>
                <xdr:rowOff>304800</xdr:rowOff>
              </to>
            </anchor>
          </controlPr>
        </control>
      </mc:Choice>
    </mc:AlternateContent>
    <mc:AlternateContent xmlns:mc="http://schemas.openxmlformats.org/markup-compatibility/2006">
      <mc:Choice Requires="x14">
        <control shapeId="13314" r:id="rId21" name="Drop Down 2">
          <controlPr defaultSize="0" autoLine="0" autoPict="0" altText="">
            <anchor moveWithCells="1">
              <from>
                <xdr:col>2</xdr:col>
                <xdr:colOff>28575</xdr:colOff>
                <xdr:row>4</xdr:row>
                <xdr:rowOff>57150</xdr:rowOff>
              </from>
              <to>
                <xdr:col>7</xdr:col>
                <xdr:colOff>104775</xdr:colOff>
                <xdr:row>4</xdr:row>
                <xdr:rowOff>371475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L35"/>
  <sheetViews>
    <sheetView topLeftCell="A16" zoomScaleNormal="100" workbookViewId="0">
      <selection activeCell="G13" sqref="G13:S13"/>
    </sheetView>
  </sheetViews>
  <sheetFormatPr defaultRowHeight="16.5"/>
  <cols>
    <col min="1" max="1" width="2" customWidth="1"/>
    <col min="2" max="2" width="3" customWidth="1"/>
    <col min="3" max="28" width="3.375" customWidth="1"/>
    <col min="29" max="29" width="0.75" customWidth="1"/>
    <col min="30" max="30" width="28" customWidth="1"/>
    <col min="31" max="31" width="0.375" customWidth="1"/>
    <col min="32" max="32" width="29.875" customWidth="1"/>
    <col min="33" max="34" width="9" style="305"/>
    <col min="36" max="36" width="12" customWidth="1"/>
    <col min="37" max="37" width="11" customWidth="1"/>
  </cols>
  <sheetData>
    <row r="1" spans="1:38" ht="25.5" customHeight="1">
      <c r="A1" s="349">
        <v>1</v>
      </c>
      <c r="B1" s="349">
        <v>2</v>
      </c>
      <c r="C1" s="349">
        <v>3</v>
      </c>
      <c r="D1" s="349">
        <v>4</v>
      </c>
      <c r="E1" s="349">
        <v>5</v>
      </c>
      <c r="F1" s="349">
        <v>6</v>
      </c>
      <c r="G1" s="349">
        <v>7</v>
      </c>
      <c r="H1" s="349">
        <v>8</v>
      </c>
      <c r="I1" s="349">
        <v>9</v>
      </c>
      <c r="J1" s="349">
        <v>10</v>
      </c>
      <c r="K1" s="349">
        <v>11</v>
      </c>
      <c r="L1" s="349">
        <v>12</v>
      </c>
      <c r="M1" s="349">
        <v>13</v>
      </c>
      <c r="N1" s="349">
        <v>14</v>
      </c>
      <c r="O1" s="349">
        <v>15</v>
      </c>
      <c r="P1" s="349">
        <v>16</v>
      </c>
      <c r="Q1" s="349">
        <v>17</v>
      </c>
      <c r="R1" s="349">
        <v>18</v>
      </c>
      <c r="S1" s="349">
        <v>19</v>
      </c>
      <c r="T1" s="349">
        <v>20</v>
      </c>
      <c r="U1" s="349">
        <v>21</v>
      </c>
      <c r="V1" s="349">
        <v>22</v>
      </c>
      <c r="W1" s="349">
        <v>23</v>
      </c>
      <c r="X1" s="349">
        <v>24</v>
      </c>
      <c r="Y1" s="349">
        <v>25</v>
      </c>
      <c r="Z1" s="349">
        <v>26</v>
      </c>
      <c r="AA1" s="349">
        <v>27</v>
      </c>
      <c r="AB1" s="349"/>
      <c r="AC1" s="349"/>
      <c r="AD1" s="349">
        <v>4</v>
      </c>
      <c r="AE1" s="305"/>
      <c r="AF1" s="305" t="str">
        <f>AJ12&amp;AJ13&amp;AJ14&amp;AJ15&amp;AJ16&amp;AJ17&amp;AJ18&amp;AJ19&amp;AJ20&amp;AJ21&amp;AJ22&amp;AK12&amp;AK13&amp;AK14&amp;AK15&amp;AK16&amp;AK17&amp;AK18&amp;AK19&amp;AK20</f>
        <v/>
      </c>
      <c r="AI1" s="305"/>
      <c r="AJ1" s="305"/>
      <c r="AK1" s="305"/>
      <c r="AL1" s="305"/>
    </row>
    <row r="2" spans="1:38">
      <c r="A2" s="305"/>
      <c r="B2" s="305"/>
      <c r="C2" s="305"/>
      <c r="D2" s="305"/>
      <c r="E2" s="305"/>
      <c r="F2" s="305"/>
      <c r="G2" s="351"/>
      <c r="H2" s="351"/>
      <c r="I2" s="351"/>
      <c r="J2" s="351"/>
      <c r="K2" s="351"/>
      <c r="L2" s="351"/>
      <c r="M2" s="351"/>
      <c r="N2" s="351"/>
      <c r="O2" s="351"/>
      <c r="P2" s="351"/>
      <c r="Q2" s="351"/>
      <c r="R2" s="351"/>
      <c r="S2" s="351"/>
      <c r="T2" s="351"/>
      <c r="U2" s="351"/>
      <c r="V2" s="305"/>
      <c r="W2" s="305"/>
      <c r="X2" s="305"/>
      <c r="Y2" s="305"/>
      <c r="Z2" s="305"/>
      <c r="AA2" s="305"/>
      <c r="AB2" s="305"/>
      <c r="AC2" s="305"/>
      <c r="AD2" s="305"/>
      <c r="AE2" s="305"/>
      <c r="AF2" s="305" t="str">
        <f>IF(RIGHT(AF1, 1)=",", LEFT(AF1, LEN(AF1)-1), AF1)</f>
        <v/>
      </c>
      <c r="AI2" s="305"/>
      <c r="AJ2" s="305"/>
      <c r="AK2" s="305"/>
      <c r="AL2" s="305"/>
    </row>
    <row r="3" spans="1:38">
      <c r="G3" s="3"/>
      <c r="H3" s="3"/>
      <c r="I3" s="3"/>
      <c r="J3" s="429" t="s">
        <v>2446</v>
      </c>
      <c r="K3" s="429"/>
      <c r="L3" s="429"/>
      <c r="M3" s="429"/>
      <c r="N3" s="429"/>
      <c r="O3" s="429"/>
      <c r="P3" s="429"/>
      <c r="Q3" s="429"/>
      <c r="R3" s="429"/>
      <c r="S3" s="429"/>
      <c r="T3" s="429"/>
      <c r="U3" s="429"/>
      <c r="V3" s="429"/>
      <c r="W3" s="429"/>
      <c r="X3" s="429"/>
      <c r="Y3" s="429"/>
      <c r="Z3" s="429"/>
      <c r="AA3" s="10"/>
      <c r="AB3" s="10"/>
      <c r="AI3" s="305"/>
      <c r="AJ3" s="305"/>
      <c r="AK3" s="305"/>
      <c r="AL3" s="305"/>
    </row>
    <row r="4" spans="1:38">
      <c r="G4" s="3"/>
      <c r="H4" s="3"/>
      <c r="I4" s="3"/>
      <c r="J4" s="429"/>
      <c r="K4" s="429"/>
      <c r="L4" s="429"/>
      <c r="M4" s="429"/>
      <c r="N4" s="429"/>
      <c r="O4" s="429"/>
      <c r="P4" s="429"/>
      <c r="Q4" s="429"/>
      <c r="R4" s="429"/>
      <c r="S4" s="429"/>
      <c r="T4" s="429"/>
      <c r="U4" s="429"/>
      <c r="V4" s="429"/>
      <c r="W4" s="429"/>
      <c r="X4" s="429"/>
      <c r="Y4" s="429"/>
      <c r="Z4" s="429"/>
      <c r="AA4" s="10"/>
      <c r="AB4" s="10"/>
      <c r="AI4" s="305"/>
      <c r="AJ4" s="305"/>
      <c r="AK4" s="305"/>
      <c r="AL4" s="305"/>
    </row>
    <row r="5" spans="1:38">
      <c r="J5" s="429"/>
      <c r="K5" s="429"/>
      <c r="L5" s="429"/>
      <c r="M5" s="429"/>
      <c r="N5" s="429"/>
      <c r="O5" s="429"/>
      <c r="P5" s="429"/>
      <c r="Q5" s="429"/>
      <c r="R5" s="429"/>
      <c r="S5" s="429"/>
      <c r="T5" s="429"/>
      <c r="U5" s="429"/>
      <c r="V5" s="429"/>
      <c r="W5" s="429"/>
      <c r="X5" s="429"/>
      <c r="Y5" s="429"/>
      <c r="Z5" s="429"/>
      <c r="AA5" s="10"/>
      <c r="AB5" s="10"/>
      <c r="AI5" s="305"/>
      <c r="AJ5" s="305"/>
      <c r="AK5" s="305"/>
      <c r="AL5" s="305"/>
    </row>
    <row r="6" spans="1:38">
      <c r="AI6" s="305"/>
      <c r="AJ6" s="305"/>
      <c r="AK6" s="305"/>
      <c r="AL6" s="305"/>
    </row>
    <row r="7" spans="1:38">
      <c r="AI7" s="305"/>
      <c r="AJ7" s="305"/>
      <c r="AK7" s="305"/>
      <c r="AL7" s="305"/>
    </row>
    <row r="8" spans="1:38">
      <c r="AI8" s="305"/>
      <c r="AJ8" s="305"/>
      <c r="AK8" s="305"/>
      <c r="AL8" s="305"/>
    </row>
    <row r="9" spans="1:38">
      <c r="AI9" s="305"/>
      <c r="AJ9" s="305"/>
      <c r="AK9" s="305"/>
      <c r="AL9" s="305"/>
    </row>
    <row r="10" spans="1:38">
      <c r="C10" t="s">
        <v>15</v>
      </c>
      <c r="AI10" s="305"/>
      <c r="AJ10" s="305"/>
      <c r="AK10" s="305"/>
      <c r="AL10" s="305"/>
    </row>
    <row r="11" spans="1:38" ht="23.25" customHeight="1">
      <c r="AC11" s="372" t="s">
        <v>2451</v>
      </c>
      <c r="AD11" s="373"/>
      <c r="AE11" s="373"/>
      <c r="AF11" s="374"/>
      <c r="AI11" s="305"/>
      <c r="AJ11" s="305"/>
      <c r="AK11" s="305"/>
      <c r="AL11" s="305"/>
    </row>
    <row r="12" spans="1:38" ht="25.5" customHeight="1" thickBot="1">
      <c r="C12" s="437" t="s">
        <v>16</v>
      </c>
      <c r="D12" s="437"/>
      <c r="E12" s="437"/>
      <c r="F12" s="437"/>
      <c r="G12" s="437"/>
      <c r="H12" s="437"/>
      <c r="I12" s="437"/>
      <c r="J12" s="437"/>
      <c r="K12" s="437"/>
      <c r="L12" s="437"/>
      <c r="M12" s="437"/>
      <c r="N12" s="437"/>
      <c r="O12" s="437"/>
      <c r="P12" s="437"/>
      <c r="Q12" s="437"/>
      <c r="R12" s="437"/>
      <c r="S12" s="437"/>
      <c r="T12" s="437"/>
      <c r="U12" s="437"/>
      <c r="V12" s="437"/>
      <c r="W12" s="437"/>
      <c r="X12" s="437"/>
      <c r="Y12" s="437"/>
      <c r="Z12" s="437"/>
      <c r="AC12" s="12"/>
      <c r="AD12" s="300" t="s">
        <v>2472</v>
      </c>
      <c r="AE12" s="22"/>
      <c r="AF12" s="301" t="s">
        <v>2472</v>
      </c>
      <c r="AG12" s="305">
        <v>0</v>
      </c>
      <c r="AH12" s="305">
        <v>0</v>
      </c>
      <c r="AI12" s="305"/>
      <c r="AJ12" s="305" t="str">
        <f>IF(AG12=1, "A1:BD33,","")</f>
        <v/>
      </c>
      <c r="AK12" s="305" t="str">
        <f>IF(AH12=1, "A358:BD392,","")</f>
        <v/>
      </c>
      <c r="AL12" s="305"/>
    </row>
    <row r="13" spans="1:38" ht="28.5" customHeight="1">
      <c r="C13" s="438" t="s">
        <v>19</v>
      </c>
      <c r="D13" s="439"/>
      <c r="E13" s="439"/>
      <c r="F13" s="440"/>
      <c r="G13" s="434" t="s">
        <v>3209</v>
      </c>
      <c r="H13" s="435"/>
      <c r="I13" s="435"/>
      <c r="J13" s="435"/>
      <c r="K13" s="435"/>
      <c r="L13" s="435"/>
      <c r="M13" s="435"/>
      <c r="N13" s="435"/>
      <c r="O13" s="435"/>
      <c r="P13" s="435"/>
      <c r="Q13" s="435"/>
      <c r="R13" s="435"/>
      <c r="S13" s="436"/>
      <c r="T13" s="430" t="s">
        <v>2447</v>
      </c>
      <c r="U13" s="431"/>
      <c r="V13" s="432"/>
      <c r="W13" s="430"/>
      <c r="X13" s="431"/>
      <c r="Y13" s="431"/>
      <c r="Z13" s="433"/>
      <c r="AA13" s="305">
        <v>1</v>
      </c>
      <c r="AB13" s="11"/>
      <c r="AC13" s="13"/>
      <c r="AD13" s="302" t="s">
        <v>2472</v>
      </c>
      <c r="AE13" s="23"/>
      <c r="AF13" s="303" t="s">
        <v>2472</v>
      </c>
      <c r="AG13" s="305">
        <v>0</v>
      </c>
      <c r="AH13" s="305">
        <v>0</v>
      </c>
      <c r="AI13" s="305"/>
      <c r="AJ13" s="305" t="str">
        <f>IF(AG13=1, "A34:BD68,","")</f>
        <v/>
      </c>
      <c r="AK13" s="305" t="str">
        <f>IF(AH13=1, "A393:BD442,","")</f>
        <v/>
      </c>
      <c r="AL13" s="305"/>
    </row>
    <row r="14" spans="1:38" ht="28.5" customHeight="1">
      <c r="C14" s="399" t="s">
        <v>2444</v>
      </c>
      <c r="D14" s="400"/>
      <c r="E14" s="400"/>
      <c r="F14" s="401"/>
      <c r="G14" s="385" t="s">
        <v>46</v>
      </c>
      <c r="H14" s="385"/>
      <c r="I14" s="386"/>
      <c r="J14" s="387" t="s">
        <v>2441</v>
      </c>
      <c r="K14" s="387"/>
      <c r="L14" s="387"/>
      <c r="M14" s="385" t="s">
        <v>2468</v>
      </c>
      <c r="N14" s="385"/>
      <c r="O14" s="385"/>
      <c r="P14" s="385"/>
      <c r="Q14" s="387" t="s">
        <v>2445</v>
      </c>
      <c r="R14" s="387"/>
      <c r="S14" s="387"/>
      <c r="T14" s="425" t="s">
        <v>2471</v>
      </c>
      <c r="U14" s="385"/>
      <c r="V14" s="385"/>
      <c r="W14" s="385"/>
      <c r="X14" s="385"/>
      <c r="Y14" s="385"/>
      <c r="Z14" s="428"/>
      <c r="AC14" s="13"/>
      <c r="AD14" s="302" t="s">
        <v>2472</v>
      </c>
      <c r="AE14" s="23"/>
      <c r="AF14" s="303" t="s">
        <v>2472</v>
      </c>
      <c r="AG14" s="305">
        <v>0</v>
      </c>
      <c r="AH14" s="305">
        <v>0</v>
      </c>
      <c r="AI14" s="305"/>
      <c r="AJ14" s="305" t="str">
        <f>IF(AG14=1, "A69:BD95,","")</f>
        <v/>
      </c>
      <c r="AK14" s="305" t="str">
        <f>IF(AH14=1, "A443:BD470,","")</f>
        <v/>
      </c>
      <c r="AL14" s="305"/>
    </row>
    <row r="15" spans="1:38" ht="28.5" customHeight="1">
      <c r="C15" s="399" t="s">
        <v>2442</v>
      </c>
      <c r="D15" s="400"/>
      <c r="E15" s="400"/>
      <c r="F15" s="401"/>
      <c r="G15" s="425" t="s">
        <v>2469</v>
      </c>
      <c r="H15" s="385"/>
      <c r="I15" s="385"/>
      <c r="J15" s="385"/>
      <c r="K15" s="385"/>
      <c r="L15" s="385"/>
      <c r="M15" s="7"/>
      <c r="N15" s="7"/>
      <c r="O15" s="8"/>
      <c r="P15" s="387" t="s">
        <v>17</v>
      </c>
      <c r="Q15" s="387"/>
      <c r="R15" s="387"/>
      <c r="S15" s="387"/>
      <c r="T15" s="368" t="s">
        <v>2991</v>
      </c>
      <c r="U15" s="369"/>
      <c r="V15" s="369"/>
      <c r="W15" s="369"/>
      <c r="X15" s="369"/>
      <c r="Y15" s="369"/>
      <c r="Z15" s="370"/>
      <c r="AC15" s="13"/>
      <c r="AD15" s="302" t="s">
        <v>2472</v>
      </c>
      <c r="AE15" s="23"/>
      <c r="AF15" s="303" t="s">
        <v>2472</v>
      </c>
      <c r="AG15" s="305">
        <v>0</v>
      </c>
      <c r="AH15" s="305">
        <v>0</v>
      </c>
      <c r="AI15" s="305"/>
      <c r="AJ15" s="305" t="str">
        <f>IF(AG15=1, "A96:BD126,","")</f>
        <v/>
      </c>
      <c r="AK15" s="305" t="str">
        <f>IF(AH15=1, "A471:BD499,","")</f>
        <v/>
      </c>
      <c r="AL15" s="305"/>
    </row>
    <row r="16" spans="1:38" ht="28.5" customHeight="1">
      <c r="C16" s="399" t="s">
        <v>18</v>
      </c>
      <c r="D16" s="400"/>
      <c r="E16" s="400"/>
      <c r="F16" s="401"/>
      <c r="G16" s="9"/>
      <c r="H16" s="426" t="s">
        <v>2470</v>
      </c>
      <c r="I16" s="426"/>
      <c r="J16" s="426"/>
      <c r="K16" s="426"/>
      <c r="L16" s="426"/>
      <c r="M16" s="426"/>
      <c r="N16" s="426"/>
      <c r="O16" s="426"/>
      <c r="P16" s="426"/>
      <c r="Q16" s="426"/>
      <c r="R16" s="426"/>
      <c r="S16" s="426"/>
      <c r="T16" s="426"/>
      <c r="U16" s="426"/>
      <c r="V16" s="426"/>
      <c r="W16" s="426"/>
      <c r="X16" s="426"/>
      <c r="Y16" s="426"/>
      <c r="Z16" s="427"/>
      <c r="AC16" s="13"/>
      <c r="AD16" s="302" t="s">
        <v>2472</v>
      </c>
      <c r="AE16" s="23"/>
      <c r="AF16" s="303" t="s">
        <v>2472</v>
      </c>
      <c r="AG16" s="305">
        <v>0</v>
      </c>
      <c r="AH16" s="305">
        <v>0</v>
      </c>
      <c r="AI16" s="305"/>
      <c r="AJ16" s="305" t="str">
        <f>IF(AG16=1, "A127:BD151,","")</f>
        <v/>
      </c>
      <c r="AK16" s="305" t="str">
        <f>IF(AH16=1, "A500:BD531,","")</f>
        <v/>
      </c>
      <c r="AL16" s="305"/>
    </row>
    <row r="17" spans="3:38" ht="28.5" customHeight="1" thickBot="1">
      <c r="C17" s="402" t="s">
        <v>20</v>
      </c>
      <c r="D17" s="392"/>
      <c r="E17" s="392"/>
      <c r="F17" s="393"/>
      <c r="G17" s="388"/>
      <c r="H17" s="389"/>
      <c r="I17" s="389"/>
      <c r="J17" s="389"/>
      <c r="K17" s="389"/>
      <c r="L17" s="389"/>
      <c r="M17" s="389"/>
      <c r="N17" s="389"/>
      <c r="O17" s="390"/>
      <c r="P17" s="391" t="s">
        <v>2443</v>
      </c>
      <c r="Q17" s="392"/>
      <c r="R17" s="392"/>
      <c r="S17" s="393"/>
      <c r="T17" s="388" t="s">
        <v>3082</v>
      </c>
      <c r="U17" s="389"/>
      <c r="V17" s="389"/>
      <c r="W17" s="389"/>
      <c r="X17" s="389"/>
      <c r="Y17" s="389"/>
      <c r="Z17" s="394"/>
      <c r="AC17" s="13"/>
      <c r="AD17" s="302" t="s">
        <v>2472</v>
      </c>
      <c r="AE17" s="23"/>
      <c r="AF17" s="303" t="s">
        <v>2472</v>
      </c>
      <c r="AG17" s="305">
        <v>0</v>
      </c>
      <c r="AH17" s="305">
        <v>0</v>
      </c>
      <c r="AI17" s="305"/>
      <c r="AJ17" s="305" t="str">
        <f>IF(AG17=1, "A152:BD178,","")</f>
        <v/>
      </c>
      <c r="AK17" s="305" t="str">
        <f>IF(AH17=1, "A532:BD562,","")</f>
        <v/>
      </c>
      <c r="AL17" s="305"/>
    </row>
    <row r="18" spans="3:38" ht="25.5" customHeight="1">
      <c r="AC18" s="13"/>
      <c r="AD18" s="302" t="s">
        <v>2472</v>
      </c>
      <c r="AE18" s="23"/>
      <c r="AF18" s="303" t="s">
        <v>2472</v>
      </c>
      <c r="AG18" s="305">
        <v>0</v>
      </c>
      <c r="AH18" s="305">
        <v>0</v>
      </c>
      <c r="AI18" s="305"/>
      <c r="AJ18" s="305" t="str">
        <f>IF(AG18=1, "A179:BD227,","")</f>
        <v/>
      </c>
      <c r="AK18" s="305" t="str">
        <f>IF(AH18=1, "A563:BD592,","")</f>
        <v/>
      </c>
      <c r="AL18" s="305"/>
    </row>
    <row r="19" spans="3:38" ht="24" customHeight="1" thickBot="1">
      <c r="C19" s="6" t="s">
        <v>21</v>
      </c>
      <c r="AC19" s="13"/>
      <c r="AD19" s="302" t="s">
        <v>2472</v>
      </c>
      <c r="AE19" s="23"/>
      <c r="AF19" s="303" t="s">
        <v>2472</v>
      </c>
      <c r="AG19" s="305">
        <v>0</v>
      </c>
      <c r="AH19" s="305">
        <v>0</v>
      </c>
      <c r="AI19" s="305"/>
      <c r="AJ19" s="305" t="str">
        <f>IF(AG19=1, "A228:BD264,","")</f>
        <v/>
      </c>
      <c r="AK19" s="305" t="str">
        <f>IF(AH19=1, "A593:BD615,","")</f>
        <v/>
      </c>
      <c r="AL19" s="305"/>
    </row>
    <row r="20" spans="3:38" ht="28.5" customHeight="1">
      <c r="C20" s="397" t="s">
        <v>22</v>
      </c>
      <c r="D20" s="398"/>
      <c r="E20" s="398"/>
      <c r="F20" s="398"/>
      <c r="G20" s="381" t="s">
        <v>2985</v>
      </c>
      <c r="H20" s="381"/>
      <c r="I20" s="381"/>
      <c r="J20" s="381"/>
      <c r="K20" s="381"/>
      <c r="L20" s="381"/>
      <c r="M20" s="381"/>
      <c r="N20" s="381"/>
      <c r="O20" s="383"/>
      <c r="P20" s="377" t="s">
        <v>23</v>
      </c>
      <c r="Q20" s="378"/>
      <c r="R20" s="378"/>
      <c r="S20" s="379"/>
      <c r="T20" s="380" t="s">
        <v>2984</v>
      </c>
      <c r="U20" s="381"/>
      <c r="V20" s="381"/>
      <c r="W20" s="381"/>
      <c r="X20" s="381"/>
      <c r="Y20" s="381"/>
      <c r="Z20" s="382"/>
      <c r="AC20" s="13"/>
      <c r="AD20" s="302" t="s">
        <v>2472</v>
      </c>
      <c r="AE20" s="23"/>
      <c r="AF20" s="303" t="s">
        <v>2472</v>
      </c>
      <c r="AG20" s="305">
        <v>0</v>
      </c>
      <c r="AH20" s="305">
        <v>0</v>
      </c>
      <c r="AI20" s="305"/>
      <c r="AJ20" s="305" t="str">
        <f>IF(AG20=1, "A265:BD296,","")</f>
        <v/>
      </c>
      <c r="AK20" s="305" t="str">
        <f>IF(AH20=1, "A616:BD646,","")</f>
        <v/>
      </c>
      <c r="AL20" s="305"/>
    </row>
    <row r="21" spans="3:38" ht="28.5" customHeight="1">
      <c r="C21" s="375" t="s">
        <v>26</v>
      </c>
      <c r="D21" s="376"/>
      <c r="E21" s="376"/>
      <c r="F21" s="376"/>
      <c r="G21" s="368" t="s">
        <v>2986</v>
      </c>
      <c r="H21" s="369"/>
      <c r="I21" s="369"/>
      <c r="J21" s="369"/>
      <c r="K21" s="369"/>
      <c r="L21" s="369"/>
      <c r="M21" s="369"/>
      <c r="N21" s="369"/>
      <c r="O21" s="371"/>
      <c r="P21" s="365" t="s">
        <v>2982</v>
      </c>
      <c r="Q21" s="366"/>
      <c r="R21" s="366"/>
      <c r="S21" s="367"/>
      <c r="T21" s="368" t="s">
        <v>2983</v>
      </c>
      <c r="U21" s="369"/>
      <c r="V21" s="369"/>
      <c r="W21" s="369"/>
      <c r="X21" s="369"/>
      <c r="Y21" s="369"/>
      <c r="Z21" s="370"/>
      <c r="AC21" s="13"/>
      <c r="AD21" s="302" t="s">
        <v>2472</v>
      </c>
      <c r="AE21" s="23"/>
      <c r="AF21" s="14"/>
      <c r="AG21" s="305">
        <v>0</v>
      </c>
      <c r="AH21" s="305">
        <f>SUM(AG12:AG22,AH12:AH20)</f>
        <v>0</v>
      </c>
      <c r="AI21" s="305"/>
      <c r="AJ21" s="305" t="str">
        <f>IF(AG21=1, "A297:BD326,","")</f>
        <v/>
      </c>
      <c r="AK21" s="305"/>
      <c r="AL21" s="305"/>
    </row>
    <row r="22" spans="3:38" ht="28.5" customHeight="1">
      <c r="C22" s="375" t="s">
        <v>25</v>
      </c>
      <c r="D22" s="376"/>
      <c r="E22" s="376"/>
      <c r="F22" s="376"/>
      <c r="G22" s="384" t="s">
        <v>2987</v>
      </c>
      <c r="H22" s="384"/>
      <c r="I22" s="384"/>
      <c r="J22" s="384"/>
      <c r="K22" s="384"/>
      <c r="L22" s="384"/>
      <c r="M22" s="384"/>
      <c r="N22" s="384"/>
      <c r="O22" s="384"/>
      <c r="P22" s="376" t="s">
        <v>27</v>
      </c>
      <c r="Q22" s="376"/>
      <c r="R22" s="376"/>
      <c r="S22" s="376"/>
      <c r="T22" s="384" t="s">
        <v>2988</v>
      </c>
      <c r="U22" s="384"/>
      <c r="V22" s="384"/>
      <c r="W22" s="384"/>
      <c r="X22" s="384"/>
      <c r="Y22" s="384"/>
      <c r="Z22" s="408"/>
      <c r="AC22" s="15"/>
      <c r="AD22" s="304" t="s">
        <v>2472</v>
      </c>
      <c r="AE22" s="24"/>
      <c r="AF22" s="16"/>
      <c r="AG22" s="305">
        <v>0</v>
      </c>
      <c r="AI22" s="305"/>
      <c r="AJ22" s="305" t="str">
        <f>IF(AG22=1, "A327:BD357,","")</f>
        <v/>
      </c>
      <c r="AK22" s="305"/>
      <c r="AL22" s="305"/>
    </row>
    <row r="23" spans="3:38" ht="28.5" customHeight="1" thickBot="1">
      <c r="C23" s="395" t="s">
        <v>24</v>
      </c>
      <c r="D23" s="396"/>
      <c r="E23" s="396"/>
      <c r="F23" s="396"/>
      <c r="G23" s="403" t="s">
        <v>2980</v>
      </c>
      <c r="H23" s="403"/>
      <c r="I23" s="403"/>
      <c r="J23" s="403"/>
      <c r="K23" s="403"/>
      <c r="L23" s="403"/>
      <c r="M23" s="403"/>
      <c r="N23" s="403"/>
      <c r="O23" s="403"/>
      <c r="P23" s="404" t="s">
        <v>28</v>
      </c>
      <c r="Q23" s="405"/>
      <c r="R23" s="405"/>
      <c r="S23" s="406"/>
      <c r="T23" s="403" t="s">
        <v>2989</v>
      </c>
      <c r="U23" s="403"/>
      <c r="V23" s="403"/>
      <c r="W23" s="403"/>
      <c r="X23" s="403"/>
      <c r="Y23" s="403"/>
      <c r="Z23" s="407"/>
    </row>
    <row r="24" spans="3:38" ht="28.5" customHeight="1">
      <c r="C24" s="2"/>
      <c r="D24" s="2"/>
      <c r="E24" s="2"/>
      <c r="F24" s="2"/>
      <c r="G24" s="2"/>
      <c r="H24" s="2"/>
      <c r="I24" s="2"/>
      <c r="J24" s="2"/>
      <c r="K24" s="2"/>
      <c r="L24" s="2"/>
      <c r="M24" s="2"/>
      <c r="N24" s="2"/>
      <c r="O24" s="2"/>
      <c r="P24" s="2"/>
      <c r="Q24" s="2"/>
      <c r="R24" s="2"/>
      <c r="S24" s="2"/>
    </row>
    <row r="25" spans="3:38" ht="28.5" customHeight="1" thickBot="1">
      <c r="C25" s="6" t="s">
        <v>29</v>
      </c>
    </row>
    <row r="26" spans="3:38" ht="28.5" customHeight="1">
      <c r="C26" s="415" t="s">
        <v>30</v>
      </c>
      <c r="D26" s="411"/>
      <c r="E26" s="411"/>
      <c r="F26" s="411"/>
      <c r="G26" s="414">
        <v>5000000</v>
      </c>
      <c r="H26" s="414"/>
      <c r="I26" s="414"/>
      <c r="J26" s="414"/>
      <c r="K26" s="414"/>
      <c r="L26" s="414"/>
      <c r="M26" s="414"/>
      <c r="N26" s="411" t="s">
        <v>37</v>
      </c>
      <c r="O26" s="411"/>
      <c r="P26" s="411"/>
      <c r="Q26" s="411"/>
      <c r="R26" s="417">
        <f>AD26</f>
        <v>250000</v>
      </c>
      <c r="S26" s="417"/>
      <c r="T26" s="417"/>
      <c r="U26" s="417"/>
      <c r="V26" s="417"/>
      <c r="W26" s="417"/>
      <c r="X26" s="417"/>
      <c r="Y26" s="417"/>
      <c r="Z26" s="418"/>
      <c r="AA26" s="305"/>
      <c r="AB26" s="305"/>
      <c r="AC26" s="305"/>
      <c r="AD26" s="305">
        <f>IF(AA27=1,G26*5%, IF(AA27=2,G26*10%, IF(AA27=3,G26*15%, IF(AA27=4,G26*20%, IF(OR(AA27=""),0,"")))))</f>
        <v>250000</v>
      </c>
      <c r="AE26" s="306"/>
      <c r="AF26" s="306"/>
    </row>
    <row r="27" spans="3:38" ht="28.5" customHeight="1">
      <c r="C27" s="416" t="s">
        <v>31</v>
      </c>
      <c r="D27" s="412"/>
      <c r="E27" s="412"/>
      <c r="F27" s="412"/>
      <c r="G27" s="413">
        <v>44927</v>
      </c>
      <c r="H27" s="413"/>
      <c r="I27" s="413"/>
      <c r="J27" s="413"/>
      <c r="K27" s="413"/>
      <c r="L27" s="413"/>
      <c r="M27" s="413"/>
      <c r="N27" s="412" t="s">
        <v>38</v>
      </c>
      <c r="O27" s="412"/>
      <c r="P27" s="412"/>
      <c r="Q27" s="412"/>
      <c r="R27" s="419"/>
      <c r="S27" s="419"/>
      <c r="T27" s="419"/>
      <c r="U27" s="419"/>
      <c r="V27" s="419"/>
      <c r="W27" s="419"/>
      <c r="X27" s="419"/>
      <c r="Y27" s="419"/>
      <c r="Z27" s="420"/>
      <c r="AA27" s="305">
        <v>1</v>
      </c>
      <c r="AB27" s="305"/>
      <c r="AC27" s="305"/>
      <c r="AD27" s="305"/>
      <c r="AE27" s="306"/>
      <c r="AF27" s="306"/>
    </row>
    <row r="28" spans="3:38" ht="28.5" customHeight="1">
      <c r="C28" s="416" t="s">
        <v>32</v>
      </c>
      <c r="D28" s="412"/>
      <c r="E28" s="412"/>
      <c r="F28" s="412"/>
      <c r="G28" s="413">
        <v>44927</v>
      </c>
      <c r="H28" s="413"/>
      <c r="I28" s="413"/>
      <c r="J28" s="413"/>
      <c r="K28" s="413"/>
      <c r="L28" s="413"/>
      <c r="M28" s="413"/>
      <c r="N28" s="412" t="s">
        <v>39</v>
      </c>
      <c r="O28" s="412"/>
      <c r="P28" s="412"/>
      <c r="Q28" s="412"/>
      <c r="R28" s="419" t="s">
        <v>2465</v>
      </c>
      <c r="S28" s="419"/>
      <c r="T28" s="419"/>
      <c r="U28" s="419"/>
      <c r="V28" s="419"/>
      <c r="W28" s="419"/>
      <c r="X28" s="419"/>
      <c r="Y28" s="419"/>
      <c r="Z28" s="420"/>
      <c r="AA28" s="305"/>
      <c r="AB28" s="305"/>
      <c r="AC28" s="305"/>
      <c r="AD28" s="305"/>
      <c r="AE28" s="306"/>
      <c r="AF28" s="306"/>
    </row>
    <row r="29" spans="3:38" ht="28.5" customHeight="1">
      <c r="C29" s="416" t="s">
        <v>33</v>
      </c>
      <c r="D29" s="412"/>
      <c r="E29" s="412"/>
      <c r="F29" s="412"/>
      <c r="G29" s="413">
        <v>44927</v>
      </c>
      <c r="H29" s="413"/>
      <c r="I29" s="413"/>
      <c r="J29" s="413"/>
      <c r="K29" s="413"/>
      <c r="L29" s="413"/>
      <c r="M29" s="413"/>
      <c r="N29" s="412" t="s">
        <v>40</v>
      </c>
      <c r="O29" s="412"/>
      <c r="P29" s="412"/>
      <c r="Q29" s="412"/>
      <c r="R29" s="419" t="str">
        <f>VLOOKUP(AA29,Ref_data!F2:H5, 3, 0)</f>
        <v>1.3/1000</v>
      </c>
      <c r="S29" s="419"/>
      <c r="T29" s="419"/>
      <c r="U29" s="419"/>
      <c r="V29" s="419"/>
      <c r="W29" s="419"/>
      <c r="X29" s="419"/>
      <c r="Y29" s="419"/>
      <c r="Z29" s="420"/>
      <c r="AA29" s="305">
        <v>3</v>
      </c>
      <c r="AB29" s="305"/>
      <c r="AC29" s="305"/>
      <c r="AD29" s="305"/>
      <c r="AE29" s="306"/>
      <c r="AF29" s="306"/>
    </row>
    <row r="30" spans="3:38" ht="28.5" customHeight="1">
      <c r="C30" s="416" t="s">
        <v>34</v>
      </c>
      <c r="D30" s="412"/>
      <c r="E30" s="412"/>
      <c r="F30" s="412"/>
      <c r="G30" s="413">
        <v>44927</v>
      </c>
      <c r="H30" s="413"/>
      <c r="I30" s="413"/>
      <c r="J30" s="413"/>
      <c r="K30" s="413"/>
      <c r="L30" s="413"/>
      <c r="M30" s="413"/>
      <c r="N30" s="412" t="s">
        <v>41</v>
      </c>
      <c r="O30" s="412"/>
      <c r="P30" s="412"/>
      <c r="Q30" s="412"/>
      <c r="R30" s="423">
        <v>10</v>
      </c>
      <c r="S30" s="423"/>
      <c r="T30" s="423"/>
      <c r="U30" s="423"/>
      <c r="V30" s="423"/>
      <c r="W30" s="423"/>
      <c r="X30" s="423"/>
      <c r="Y30" s="423"/>
      <c r="Z30" s="424"/>
      <c r="AA30" s="305"/>
      <c r="AB30" s="305"/>
      <c r="AC30" s="305"/>
      <c r="AD30" s="305"/>
      <c r="AE30" s="306"/>
      <c r="AF30" s="306"/>
    </row>
    <row r="31" spans="3:38" ht="28.5" customHeight="1">
      <c r="C31" s="416" t="s">
        <v>35</v>
      </c>
      <c r="D31" s="412"/>
      <c r="E31" s="412"/>
      <c r="F31" s="412"/>
      <c r="G31" s="413">
        <v>44927</v>
      </c>
      <c r="H31" s="413"/>
      <c r="I31" s="413"/>
      <c r="J31" s="413"/>
      <c r="K31" s="413"/>
      <c r="L31" s="413"/>
      <c r="M31" s="413"/>
      <c r="N31" s="412" t="s">
        <v>42</v>
      </c>
      <c r="O31" s="412"/>
      <c r="P31" s="412"/>
      <c r="Q31" s="412"/>
      <c r="R31" s="423">
        <v>9</v>
      </c>
      <c r="S31" s="423"/>
      <c r="T31" s="423"/>
      <c r="U31" s="423"/>
      <c r="V31" s="423"/>
      <c r="W31" s="423"/>
      <c r="X31" s="423"/>
      <c r="Y31" s="423"/>
      <c r="Z31" s="424"/>
      <c r="AA31" s="305"/>
      <c r="AB31" s="305"/>
      <c r="AC31" s="305"/>
      <c r="AD31" s="305"/>
      <c r="AE31" s="306"/>
      <c r="AF31" s="306"/>
    </row>
    <row r="32" spans="3:38" ht="28.5" customHeight="1" thickBot="1">
      <c r="C32" s="409" t="s">
        <v>36</v>
      </c>
      <c r="D32" s="410"/>
      <c r="E32" s="410"/>
      <c r="F32" s="410"/>
      <c r="G32" s="421" t="s">
        <v>2460</v>
      </c>
      <c r="H32" s="421"/>
      <c r="I32" s="421"/>
      <c r="J32" s="421"/>
      <c r="K32" s="421"/>
      <c r="L32" s="421"/>
      <c r="M32" s="421"/>
      <c r="N32" s="410" t="s">
        <v>43</v>
      </c>
      <c r="O32" s="410"/>
      <c r="P32" s="410"/>
      <c r="Q32" s="410"/>
      <c r="R32" s="421"/>
      <c r="S32" s="421"/>
      <c r="T32" s="421"/>
      <c r="U32" s="421"/>
      <c r="V32" s="421"/>
      <c r="W32" s="421"/>
      <c r="X32" s="421"/>
      <c r="Y32" s="421"/>
      <c r="Z32" s="422"/>
      <c r="AA32" s="305">
        <v>2</v>
      </c>
      <c r="AB32" s="305"/>
      <c r="AC32" s="305"/>
      <c r="AD32" s="305"/>
      <c r="AE32" s="306"/>
      <c r="AF32" s="306"/>
    </row>
    <row r="33" spans="27:27" ht="28.5" customHeight="1">
      <c r="AA33" s="305"/>
    </row>
    <row r="34" spans="27:27" ht="28.5" customHeight="1"/>
    <row r="35" spans="27:27" ht="28.5" customHeight="1"/>
  </sheetData>
  <mergeCells count="67">
    <mergeCell ref="J3:Z5"/>
    <mergeCell ref="T13:V13"/>
    <mergeCell ref="W13:Z13"/>
    <mergeCell ref="G13:S13"/>
    <mergeCell ref="C12:Z12"/>
    <mergeCell ref="C13:F13"/>
    <mergeCell ref="G15:L15"/>
    <mergeCell ref="H16:Z16"/>
    <mergeCell ref="T14:Z14"/>
    <mergeCell ref="M14:P14"/>
    <mergeCell ref="J14:L14"/>
    <mergeCell ref="Q14:S14"/>
    <mergeCell ref="G32:M32"/>
    <mergeCell ref="G31:M31"/>
    <mergeCell ref="G30:M30"/>
    <mergeCell ref="G29:M29"/>
    <mergeCell ref="R30:Z30"/>
    <mergeCell ref="R31:Z31"/>
    <mergeCell ref="R26:Z26"/>
    <mergeCell ref="R27:Z27"/>
    <mergeCell ref="R28:Z28"/>
    <mergeCell ref="R29:Z29"/>
    <mergeCell ref="R32:Z32"/>
    <mergeCell ref="C28:F28"/>
    <mergeCell ref="C29:F29"/>
    <mergeCell ref="C30:F30"/>
    <mergeCell ref="C31:F31"/>
    <mergeCell ref="G28:M28"/>
    <mergeCell ref="G23:O23"/>
    <mergeCell ref="P23:S23"/>
    <mergeCell ref="T23:Z23"/>
    <mergeCell ref="T22:Z22"/>
    <mergeCell ref="C32:F32"/>
    <mergeCell ref="N26:Q26"/>
    <mergeCell ref="N27:Q27"/>
    <mergeCell ref="N28:Q28"/>
    <mergeCell ref="N29:Q29"/>
    <mergeCell ref="N30:Q30"/>
    <mergeCell ref="N31:Q31"/>
    <mergeCell ref="N32:Q32"/>
    <mergeCell ref="G27:M27"/>
    <mergeCell ref="G26:M26"/>
    <mergeCell ref="C26:F26"/>
    <mergeCell ref="C27:F27"/>
    <mergeCell ref="C23:F23"/>
    <mergeCell ref="C21:F21"/>
    <mergeCell ref="C20:F20"/>
    <mergeCell ref="C14:F14"/>
    <mergeCell ref="C15:F15"/>
    <mergeCell ref="C16:F16"/>
    <mergeCell ref="C17:F17"/>
    <mergeCell ref="P21:S21"/>
    <mergeCell ref="T21:Z21"/>
    <mergeCell ref="G21:O21"/>
    <mergeCell ref="AC11:AF11"/>
    <mergeCell ref="C22:F22"/>
    <mergeCell ref="P20:S20"/>
    <mergeCell ref="T20:Z20"/>
    <mergeCell ref="G20:O20"/>
    <mergeCell ref="P22:S22"/>
    <mergeCell ref="G22:O22"/>
    <mergeCell ref="G14:I14"/>
    <mergeCell ref="P15:S15"/>
    <mergeCell ref="T15:Z15"/>
    <mergeCell ref="G17:O17"/>
    <mergeCell ref="P17:S17"/>
    <mergeCell ref="T17:Z17"/>
  </mergeCells>
  <phoneticPr fontId="1" type="noConversion"/>
  <hyperlinks>
    <hyperlink ref="AD12" location="계약서식!A1" display="[보기]" xr:uid="{9BB4D639-03F7-4C88-A8E1-B5C0B1A99701}"/>
    <hyperlink ref="AD13" location="계약서식!B35" display="[보기]" xr:uid="{4B844052-A775-4345-AD15-392263BF5586}"/>
    <hyperlink ref="AD14" location="계약서식!B70" display="[보기]" xr:uid="{8352A544-5293-4D75-924C-ED90167DE04C}"/>
    <hyperlink ref="AD15" location="계약서식!B97" display="[보기]" xr:uid="{75C5B415-6F33-440D-8693-924902E9119C}"/>
    <hyperlink ref="AD16" location="계약서식!B128" display="[보기]" xr:uid="{406F6DDB-B84E-4E9D-B899-AA7B51A9053B}"/>
    <hyperlink ref="AD17" location="계약서식!B153" display="[보기]" xr:uid="{37E01898-4B48-4D7A-BA42-2546E53F895A}"/>
    <hyperlink ref="AD18" location="계약서식!B180" display="[보기]" xr:uid="{68D56836-A2C5-4522-8BBE-0009E44F723A}"/>
    <hyperlink ref="AD19" location="계약서식!B229" display="[보기]" xr:uid="{F3ED3AF4-768A-4535-9F76-5CCB6C7C457C}"/>
    <hyperlink ref="AD20" location="계약서식!C266" display="[보기]" xr:uid="{DAB4E557-47F2-4690-B061-DBBEE1688ABC}"/>
    <hyperlink ref="AD21" location="계약서식!D298" display="[보기]" xr:uid="{CF93A938-0679-4AE2-9A31-32799DA7F851}"/>
    <hyperlink ref="AD22" location="계약서식!D328" display="[보기]" xr:uid="{384E2A9C-FDE6-40C8-BC21-2D1B03675544}"/>
    <hyperlink ref="AF12" location="계약서식!C360" display="[보기]" xr:uid="{9C17EA02-D0C6-4AC7-892D-EF4CFB4514AC}"/>
    <hyperlink ref="AF13" location="계약서식!C395" display="[보기]" xr:uid="{C2B15561-BB92-47DF-AFDF-35A972EEE145}"/>
    <hyperlink ref="AF14" location="계약서식!C445" display="[보기]" xr:uid="{60898416-87F7-4ED4-A31F-2F621607D817}"/>
    <hyperlink ref="AF15" location="계약서식!C474" display="[보기]" xr:uid="{3DE21303-7B19-4276-8D01-25AC3E26A6F2}"/>
    <hyperlink ref="AF16" location="계약서식!D502" display="[보기]" xr:uid="{C985B749-F40B-4B14-B877-48E11BBCD18E}"/>
    <hyperlink ref="AF17" location="계약서식!A533" display="[보기]" xr:uid="{9A8E2524-4E06-4DAE-8630-7FD29F8AD148}"/>
    <hyperlink ref="AF18" location="계약서식!A564" display="[보기]" xr:uid="{ABFA32C2-9B6E-4A5D-84F6-37CB03CC5986}"/>
    <hyperlink ref="AF19" location="계약서식!D594" display="[보기]" xr:uid="{79DFB014-E2B2-43D7-A815-F3FCB3EA2020}"/>
    <hyperlink ref="AF20" location="계약서식!D618" display="[보기]" xr:uid="{AC2DB114-2477-480E-839C-FF765B23A281}"/>
  </hyperlinks>
  <pageMargins left="0.7" right="0.7" top="0.75" bottom="0.75" header="0.3" footer="0.3"/>
  <pageSetup paperSize="9" scale="87" orientation="portrait" r:id="rId1"/>
  <colBreaks count="1" manualBreakCount="1">
    <brk id="28" max="1048575" man="1"/>
  </colBreaks>
  <drawing r:id="rId2"/>
  <legacyDrawing r:id="rId3"/>
  <controls>
    <mc:AlternateContent xmlns:mc="http://schemas.openxmlformats.org/markup-compatibility/2006">
      <mc:Choice Requires="x14">
        <control shapeId="5204" r:id="rId4" name="관련회계예규적용chk">
          <controlPr defaultSize="0" autoLine="0" r:id="rId5">
            <anchor moveWithCells="1">
              <from>
                <xdr:col>29</xdr:col>
                <xdr:colOff>66675</xdr:colOff>
                <xdr:row>12</xdr:row>
                <xdr:rowOff>47625</xdr:rowOff>
              </from>
              <to>
                <xdr:col>29</xdr:col>
                <xdr:colOff>1390650</xdr:colOff>
                <xdr:row>12</xdr:row>
                <xdr:rowOff>323850</xdr:rowOff>
              </to>
            </anchor>
          </controlPr>
        </control>
      </mc:Choice>
      <mc:Fallback>
        <control shapeId="5204" r:id="rId4" name="관련회계예규적용chk"/>
      </mc:Fallback>
    </mc:AlternateContent>
    <mc:AlternateContent xmlns:mc="http://schemas.openxmlformats.org/markup-compatibility/2006">
      <mc:Choice Requires="x14">
        <control shapeId="5205" r:id="rId6" name="승낙사항chk">
          <controlPr defaultSize="0" autoLine="0" r:id="rId7">
            <anchor moveWithCells="1">
              <from>
                <xdr:col>29</xdr:col>
                <xdr:colOff>66675</xdr:colOff>
                <xdr:row>13</xdr:row>
                <xdr:rowOff>47625</xdr:rowOff>
              </from>
              <to>
                <xdr:col>29</xdr:col>
                <xdr:colOff>1390650</xdr:colOff>
                <xdr:row>13</xdr:row>
                <xdr:rowOff>323850</xdr:rowOff>
              </to>
            </anchor>
          </controlPr>
        </control>
      </mc:Choice>
      <mc:Fallback>
        <control shapeId="5205" r:id="rId6" name="승낙사항chk"/>
      </mc:Fallback>
    </mc:AlternateContent>
    <mc:AlternateContent xmlns:mc="http://schemas.openxmlformats.org/markup-compatibility/2006">
      <mc:Choice Requires="x14">
        <control shapeId="5206" r:id="rId8" name="사용인감계chk">
          <controlPr defaultSize="0" autoLine="0" r:id="rId9">
            <anchor moveWithCells="1">
              <from>
                <xdr:col>29</xdr:col>
                <xdr:colOff>66675</xdr:colOff>
                <xdr:row>14</xdr:row>
                <xdr:rowOff>47625</xdr:rowOff>
              </from>
              <to>
                <xdr:col>29</xdr:col>
                <xdr:colOff>1390650</xdr:colOff>
                <xdr:row>14</xdr:row>
                <xdr:rowOff>323850</xdr:rowOff>
              </to>
            </anchor>
          </controlPr>
        </control>
      </mc:Choice>
      <mc:Fallback>
        <control shapeId="5206" r:id="rId8" name="사용인감계chk"/>
      </mc:Fallback>
    </mc:AlternateContent>
    <mc:AlternateContent xmlns:mc="http://schemas.openxmlformats.org/markup-compatibility/2006">
      <mc:Choice Requires="x14">
        <control shapeId="5207" r:id="rId10" name="계약보증금납부서chk">
          <controlPr defaultSize="0" autoLine="0" r:id="rId11">
            <anchor moveWithCells="1">
              <from>
                <xdr:col>29</xdr:col>
                <xdr:colOff>66675</xdr:colOff>
                <xdr:row>15</xdr:row>
                <xdr:rowOff>47625</xdr:rowOff>
              </from>
              <to>
                <xdr:col>29</xdr:col>
                <xdr:colOff>1390650</xdr:colOff>
                <xdr:row>15</xdr:row>
                <xdr:rowOff>323850</xdr:rowOff>
              </to>
            </anchor>
          </controlPr>
        </control>
      </mc:Choice>
      <mc:Fallback>
        <control shapeId="5207" r:id="rId10" name="계약보증금납부서chk"/>
      </mc:Fallback>
    </mc:AlternateContent>
    <mc:AlternateContent xmlns:mc="http://schemas.openxmlformats.org/markup-compatibility/2006">
      <mc:Choice Requires="x14">
        <control shapeId="5208" r:id="rId12" name="계약보증금지급확약서chk">
          <controlPr defaultSize="0" autoLine="0" autoPict="0" r:id="rId13">
            <anchor moveWithCells="1">
              <from>
                <xdr:col>29</xdr:col>
                <xdr:colOff>66675</xdr:colOff>
                <xdr:row>16</xdr:row>
                <xdr:rowOff>47625</xdr:rowOff>
              </from>
              <to>
                <xdr:col>29</xdr:col>
                <xdr:colOff>1562100</xdr:colOff>
                <xdr:row>16</xdr:row>
                <xdr:rowOff>323850</xdr:rowOff>
              </to>
            </anchor>
          </controlPr>
        </control>
      </mc:Choice>
      <mc:Fallback>
        <control shapeId="5208" r:id="rId12" name="계약보증금지급확약서chk"/>
      </mc:Fallback>
    </mc:AlternateContent>
    <mc:AlternateContent xmlns:mc="http://schemas.openxmlformats.org/markup-compatibility/2006">
      <mc:Choice Requires="x14">
        <control shapeId="5209" r:id="rId14" name="청렴계약이행서약서chk">
          <controlPr defaultSize="0" autoLine="0" r:id="rId15">
            <anchor moveWithCells="1">
              <from>
                <xdr:col>29</xdr:col>
                <xdr:colOff>66675</xdr:colOff>
                <xdr:row>17</xdr:row>
                <xdr:rowOff>38100</xdr:rowOff>
              </from>
              <to>
                <xdr:col>29</xdr:col>
                <xdr:colOff>1390650</xdr:colOff>
                <xdr:row>17</xdr:row>
                <xdr:rowOff>314325</xdr:rowOff>
              </to>
            </anchor>
          </controlPr>
        </control>
      </mc:Choice>
      <mc:Fallback>
        <control shapeId="5209" r:id="rId14" name="청렴계약이행서약서chk"/>
      </mc:Fallback>
    </mc:AlternateContent>
    <mc:AlternateContent xmlns:mc="http://schemas.openxmlformats.org/markup-compatibility/2006">
      <mc:Choice Requires="x14">
        <control shapeId="5210" r:id="rId16" name="수의계약각서chk">
          <controlPr defaultSize="0" autoLine="0" r:id="rId17">
            <anchor moveWithCells="1">
              <from>
                <xdr:col>29</xdr:col>
                <xdr:colOff>66675</xdr:colOff>
                <xdr:row>18</xdr:row>
                <xdr:rowOff>19050</xdr:rowOff>
              </from>
              <to>
                <xdr:col>29</xdr:col>
                <xdr:colOff>1390650</xdr:colOff>
                <xdr:row>18</xdr:row>
                <xdr:rowOff>295275</xdr:rowOff>
              </to>
            </anchor>
          </controlPr>
        </control>
      </mc:Choice>
      <mc:Fallback>
        <control shapeId="5210" r:id="rId16" name="수의계약각서chk"/>
      </mc:Fallback>
    </mc:AlternateContent>
    <mc:AlternateContent xmlns:mc="http://schemas.openxmlformats.org/markup-compatibility/2006">
      <mc:Choice Requires="x14">
        <control shapeId="5211" r:id="rId18" name="근로조건이행확약서chk">
          <controlPr defaultSize="0" autoLine="0" autoPict="0" r:id="rId19">
            <anchor moveWithCells="1">
              <from>
                <xdr:col>29</xdr:col>
                <xdr:colOff>66675</xdr:colOff>
                <xdr:row>19</xdr:row>
                <xdr:rowOff>47625</xdr:rowOff>
              </from>
              <to>
                <xdr:col>29</xdr:col>
                <xdr:colOff>1543050</xdr:colOff>
                <xdr:row>19</xdr:row>
                <xdr:rowOff>323850</xdr:rowOff>
              </to>
            </anchor>
          </controlPr>
        </control>
      </mc:Choice>
      <mc:Fallback>
        <control shapeId="5211" r:id="rId18" name="근로조건이행확약서chk"/>
      </mc:Fallback>
    </mc:AlternateContent>
    <mc:AlternateContent xmlns:mc="http://schemas.openxmlformats.org/markup-compatibility/2006">
      <mc:Choice Requires="x14">
        <control shapeId="5212" r:id="rId20" name="보안서약서업체대표chk">
          <controlPr defaultSize="0" autoLine="0" autoPict="0" r:id="rId21">
            <anchor moveWithCells="1">
              <from>
                <xdr:col>29</xdr:col>
                <xdr:colOff>66675</xdr:colOff>
                <xdr:row>20</xdr:row>
                <xdr:rowOff>47625</xdr:rowOff>
              </from>
              <to>
                <xdr:col>29</xdr:col>
                <xdr:colOff>1543050</xdr:colOff>
                <xdr:row>20</xdr:row>
                <xdr:rowOff>323850</xdr:rowOff>
              </to>
            </anchor>
          </controlPr>
        </control>
      </mc:Choice>
      <mc:Fallback>
        <control shapeId="5212" r:id="rId20" name="보안서약서업체대표chk"/>
      </mc:Fallback>
    </mc:AlternateContent>
    <mc:AlternateContent xmlns:mc="http://schemas.openxmlformats.org/markup-compatibility/2006">
      <mc:Choice Requires="x14">
        <control shapeId="5213" r:id="rId22" name="보안서약서참여인력chk">
          <controlPr defaultSize="0" autoLine="0" autoPict="0" r:id="rId23">
            <anchor moveWithCells="1">
              <from>
                <xdr:col>29</xdr:col>
                <xdr:colOff>66675</xdr:colOff>
                <xdr:row>21</xdr:row>
                <xdr:rowOff>47625</xdr:rowOff>
              </from>
              <to>
                <xdr:col>29</xdr:col>
                <xdr:colOff>1543050</xdr:colOff>
                <xdr:row>21</xdr:row>
                <xdr:rowOff>323850</xdr:rowOff>
              </to>
            </anchor>
          </controlPr>
        </control>
      </mc:Choice>
      <mc:Fallback>
        <control shapeId="5213" r:id="rId22" name="보안서약서참여인력chk"/>
      </mc:Fallback>
    </mc:AlternateContent>
    <mc:AlternateContent xmlns:mc="http://schemas.openxmlformats.org/markup-compatibility/2006">
      <mc:Choice Requires="x14">
        <control shapeId="5214" r:id="rId24" name="착수계chk">
          <controlPr defaultSize="0" autoLine="0" r:id="rId25">
            <anchor moveWithCells="1">
              <from>
                <xdr:col>31</xdr:col>
                <xdr:colOff>66675</xdr:colOff>
                <xdr:row>11</xdr:row>
                <xdr:rowOff>47625</xdr:rowOff>
              </from>
              <to>
                <xdr:col>31</xdr:col>
                <xdr:colOff>1390650</xdr:colOff>
                <xdr:row>12</xdr:row>
                <xdr:rowOff>0</xdr:rowOff>
              </to>
            </anchor>
          </controlPr>
        </control>
      </mc:Choice>
      <mc:Fallback>
        <control shapeId="5214" r:id="rId24" name="착수계chk"/>
      </mc:Fallback>
    </mc:AlternateContent>
    <mc:AlternateContent xmlns:mc="http://schemas.openxmlformats.org/markup-compatibility/2006">
      <mc:Choice Requires="x14">
        <control shapeId="5215" r:id="rId26" name="노무비구분지급합의서chk">
          <controlPr defaultSize="0" autoLine="0" autoPict="0" r:id="rId27">
            <anchor moveWithCells="1">
              <from>
                <xdr:col>31</xdr:col>
                <xdr:colOff>66675</xdr:colOff>
                <xdr:row>12</xdr:row>
                <xdr:rowOff>47625</xdr:rowOff>
              </from>
              <to>
                <xdr:col>31</xdr:col>
                <xdr:colOff>1885950</xdr:colOff>
                <xdr:row>12</xdr:row>
                <xdr:rowOff>323850</xdr:rowOff>
              </to>
            </anchor>
          </controlPr>
        </control>
      </mc:Choice>
      <mc:Fallback>
        <control shapeId="5215" r:id="rId26" name="노무비구분지급합의서chk"/>
      </mc:Fallback>
    </mc:AlternateContent>
    <mc:AlternateContent xmlns:mc="http://schemas.openxmlformats.org/markup-compatibility/2006">
      <mc:Choice Requires="x14">
        <control shapeId="5216" r:id="rId28" name="노무비구분지급제외확인서chk">
          <controlPr defaultSize="0" autoLine="0" autoPict="0" r:id="rId29">
            <anchor moveWithCells="1">
              <from>
                <xdr:col>31</xdr:col>
                <xdr:colOff>66675</xdr:colOff>
                <xdr:row>13</xdr:row>
                <xdr:rowOff>47625</xdr:rowOff>
              </from>
              <to>
                <xdr:col>31</xdr:col>
                <xdr:colOff>1885950</xdr:colOff>
                <xdr:row>13</xdr:row>
                <xdr:rowOff>323850</xdr:rowOff>
              </to>
            </anchor>
          </controlPr>
        </control>
      </mc:Choice>
      <mc:Fallback>
        <control shapeId="5216" r:id="rId28" name="노무비구분지급제외확인서chk"/>
      </mc:Fallback>
    </mc:AlternateContent>
    <mc:AlternateContent xmlns:mc="http://schemas.openxmlformats.org/markup-compatibility/2006">
      <mc:Choice Requires="x14">
        <control shapeId="5217" r:id="rId30" name="노무비구분관리제외확인서chk">
          <controlPr defaultSize="0" autoLine="0" autoPict="0" r:id="rId31">
            <anchor moveWithCells="1">
              <from>
                <xdr:col>31</xdr:col>
                <xdr:colOff>66675</xdr:colOff>
                <xdr:row>14</xdr:row>
                <xdr:rowOff>47625</xdr:rowOff>
              </from>
              <to>
                <xdr:col>31</xdr:col>
                <xdr:colOff>1885950</xdr:colOff>
                <xdr:row>14</xdr:row>
                <xdr:rowOff>323850</xdr:rowOff>
              </to>
            </anchor>
          </controlPr>
        </control>
      </mc:Choice>
      <mc:Fallback>
        <control shapeId="5217" r:id="rId30" name="노무비구분관리제외확인서chk"/>
      </mc:Fallback>
    </mc:AlternateContent>
    <mc:AlternateContent xmlns:mc="http://schemas.openxmlformats.org/markup-compatibility/2006">
      <mc:Choice Requires="x14">
        <control shapeId="5218" r:id="rId32" name="노무비지급내역서chk">
          <controlPr defaultSize="0" autoLine="0" r:id="rId33">
            <anchor moveWithCells="1">
              <from>
                <xdr:col>31</xdr:col>
                <xdr:colOff>66675</xdr:colOff>
                <xdr:row>15</xdr:row>
                <xdr:rowOff>47625</xdr:rowOff>
              </from>
              <to>
                <xdr:col>31</xdr:col>
                <xdr:colOff>1390650</xdr:colOff>
                <xdr:row>15</xdr:row>
                <xdr:rowOff>323850</xdr:rowOff>
              </to>
            </anchor>
          </controlPr>
        </control>
      </mc:Choice>
      <mc:Fallback>
        <control shapeId="5218" r:id="rId32" name="노무비지급내역서chk"/>
      </mc:Fallback>
    </mc:AlternateContent>
    <mc:AlternateContent xmlns:mc="http://schemas.openxmlformats.org/markup-compatibility/2006">
      <mc:Choice Requires="x14">
        <control shapeId="5219" r:id="rId34" name="보안확약서사업종료chk">
          <controlPr defaultSize="0" autoLine="0" autoPict="0" r:id="rId35">
            <anchor moveWithCells="1">
              <from>
                <xdr:col>31</xdr:col>
                <xdr:colOff>66675</xdr:colOff>
                <xdr:row>16</xdr:row>
                <xdr:rowOff>47625</xdr:rowOff>
              </from>
              <to>
                <xdr:col>31</xdr:col>
                <xdr:colOff>1885950</xdr:colOff>
                <xdr:row>16</xdr:row>
                <xdr:rowOff>323850</xdr:rowOff>
              </to>
            </anchor>
          </controlPr>
        </control>
      </mc:Choice>
      <mc:Fallback>
        <control shapeId="5219" r:id="rId34" name="보안확약서사업종료chk"/>
      </mc:Fallback>
    </mc:AlternateContent>
    <mc:AlternateContent xmlns:mc="http://schemas.openxmlformats.org/markup-compatibility/2006">
      <mc:Choice Requires="x14">
        <control shapeId="5220" r:id="rId36" name="청렴계약이행확인서chk">
          <controlPr defaultSize="0" autoLine="0" r:id="rId37">
            <anchor moveWithCells="1">
              <from>
                <xdr:col>31</xdr:col>
                <xdr:colOff>66675</xdr:colOff>
                <xdr:row>17</xdr:row>
                <xdr:rowOff>38100</xdr:rowOff>
              </from>
              <to>
                <xdr:col>31</xdr:col>
                <xdr:colOff>1885950</xdr:colOff>
                <xdr:row>17</xdr:row>
                <xdr:rowOff>314325</xdr:rowOff>
              </to>
            </anchor>
          </controlPr>
        </control>
      </mc:Choice>
      <mc:Fallback>
        <control shapeId="5220" r:id="rId36" name="청렴계약이행확인서chk"/>
      </mc:Fallback>
    </mc:AlternateContent>
    <mc:AlternateContent xmlns:mc="http://schemas.openxmlformats.org/markup-compatibility/2006">
      <mc:Choice Requires="x14">
        <control shapeId="5221" r:id="rId38" name="완수확인서chk">
          <controlPr defaultSize="0" autoLine="0" r:id="rId39">
            <anchor moveWithCells="1">
              <from>
                <xdr:col>31</xdr:col>
                <xdr:colOff>66675</xdr:colOff>
                <xdr:row>18</xdr:row>
                <xdr:rowOff>19050</xdr:rowOff>
              </from>
              <to>
                <xdr:col>31</xdr:col>
                <xdr:colOff>1390650</xdr:colOff>
                <xdr:row>18</xdr:row>
                <xdr:rowOff>295275</xdr:rowOff>
              </to>
            </anchor>
          </controlPr>
        </control>
      </mc:Choice>
      <mc:Fallback>
        <control shapeId="5221" r:id="rId38" name="완수확인서chk"/>
      </mc:Fallback>
    </mc:AlternateContent>
    <mc:AlternateContent xmlns:mc="http://schemas.openxmlformats.org/markup-compatibility/2006">
      <mc:Choice Requires="x14">
        <control shapeId="5222" r:id="rId40" name="대금청구서chk">
          <controlPr defaultSize="0" autoLine="0" r:id="rId41">
            <anchor moveWithCells="1">
              <from>
                <xdr:col>31</xdr:col>
                <xdr:colOff>66675</xdr:colOff>
                <xdr:row>19</xdr:row>
                <xdr:rowOff>47625</xdr:rowOff>
              </from>
              <to>
                <xdr:col>31</xdr:col>
                <xdr:colOff>1390650</xdr:colOff>
                <xdr:row>19</xdr:row>
                <xdr:rowOff>323850</xdr:rowOff>
              </to>
            </anchor>
          </controlPr>
        </control>
      </mc:Choice>
      <mc:Fallback>
        <control shapeId="5222" r:id="rId40" name="대금청구서chk"/>
      </mc:Fallback>
    </mc:AlternateContent>
    <mc:AlternateContent xmlns:mc="http://schemas.openxmlformats.org/markup-compatibility/2006">
      <mc:Choice Requires="x14">
        <control shapeId="5224" r:id="rId42" name="용역표준계약서chk">
          <controlPr defaultSize="0" disabled="1" autoLine="0" r:id="rId43">
            <anchor moveWithCells="1">
              <from>
                <xdr:col>29</xdr:col>
                <xdr:colOff>66675</xdr:colOff>
                <xdr:row>11</xdr:row>
                <xdr:rowOff>38100</xdr:rowOff>
              </from>
              <to>
                <xdr:col>29</xdr:col>
                <xdr:colOff>1390650</xdr:colOff>
                <xdr:row>11</xdr:row>
                <xdr:rowOff>314325</xdr:rowOff>
              </to>
            </anchor>
          </controlPr>
        </control>
      </mc:Choice>
      <mc:Fallback>
        <control shapeId="5224" r:id="rId42" name="용역표준계약서chk"/>
      </mc:Fallback>
    </mc:AlternateContent>
    <mc:AlternateContent xmlns:mc="http://schemas.openxmlformats.org/markup-compatibility/2006">
      <mc:Choice Requires="x14">
        <control shapeId="5229" r:id="rId44" name="CommandButton2">
          <controlPr defaultSize="0" autoLine="0" r:id="rId45">
            <anchor moveWithCells="1">
              <from>
                <xdr:col>31</xdr:col>
                <xdr:colOff>104775</xdr:colOff>
                <xdr:row>20</xdr:row>
                <xdr:rowOff>161925</xdr:rowOff>
              </from>
              <to>
                <xdr:col>31</xdr:col>
                <xdr:colOff>1066800</xdr:colOff>
                <xdr:row>21</xdr:row>
                <xdr:rowOff>209550</xdr:rowOff>
              </to>
            </anchor>
          </controlPr>
        </control>
      </mc:Choice>
      <mc:Fallback>
        <control shapeId="5229" r:id="rId44" name="CommandButton2"/>
      </mc:Fallback>
    </mc:AlternateContent>
    <mc:AlternateContent xmlns:mc="http://schemas.openxmlformats.org/markup-compatibility/2006">
      <mc:Choice Requires="x14">
        <control shapeId="5130" r:id="rId46" name="Button 10">
          <controlPr defaultSize="0" print="0" autoFill="0" autoPict="0" macro="[0]!소속기관검색하기">
            <anchor moveWithCells="1" sizeWithCells="1">
              <from>
                <xdr:col>12</xdr:col>
                <xdr:colOff>0</xdr:colOff>
                <xdr:row>14</xdr:row>
                <xdr:rowOff>9525</xdr:rowOff>
              </from>
              <to>
                <xdr:col>14</xdr:col>
                <xdr:colOff>247650</xdr:colOff>
                <xdr:row>14</xdr:row>
                <xdr:rowOff>352425</xdr:rowOff>
              </to>
            </anchor>
          </controlPr>
        </control>
      </mc:Choice>
    </mc:AlternateContent>
    <mc:AlternateContent xmlns:mc="http://schemas.openxmlformats.org/markup-compatibility/2006">
      <mc:Choice Requires="x14">
        <control shapeId="5173" r:id="rId47" name="Drop Down 53">
          <controlPr defaultSize="0" autoLine="0" autoPict="0" macro="[0]!드롭다운53_Change">
            <anchor moveWithCells="1">
              <from>
                <xdr:col>22</xdr:col>
                <xdr:colOff>9525</xdr:colOff>
                <xdr:row>12</xdr:row>
                <xdr:rowOff>9525</xdr:rowOff>
              </from>
              <to>
                <xdr:col>25</xdr:col>
                <xdr:colOff>247650</xdr:colOff>
                <xdr:row>12</xdr:row>
                <xdr:rowOff>352425</xdr:rowOff>
              </to>
            </anchor>
          </controlPr>
        </control>
      </mc:Choice>
    </mc:AlternateContent>
    <mc:AlternateContent xmlns:mc="http://schemas.openxmlformats.org/markup-compatibility/2006">
      <mc:Choice Requires="x14">
        <control shapeId="5177" r:id="rId48" name="Option Button 57">
          <controlPr defaultSize="0" autoFill="0" autoLine="0" autoPict="0" macro="[0]!계약보증금율10_Click">
            <anchor moveWithCells="1">
              <from>
                <xdr:col>17</xdr:col>
                <xdr:colOff>114300</xdr:colOff>
                <xdr:row>26</xdr:row>
                <xdr:rowOff>47625</xdr:rowOff>
              </from>
              <to>
                <xdr:col>19</xdr:col>
                <xdr:colOff>123825</xdr:colOff>
                <xdr:row>26</xdr:row>
                <xdr:rowOff>295275</xdr:rowOff>
              </to>
            </anchor>
          </controlPr>
        </control>
      </mc:Choice>
    </mc:AlternateContent>
    <mc:AlternateContent xmlns:mc="http://schemas.openxmlformats.org/markup-compatibility/2006">
      <mc:Choice Requires="x14">
        <control shapeId="5178" r:id="rId49" name="Option Button 58">
          <controlPr defaultSize="0" autoFill="0" autoLine="0" autoPict="0" macro="[0]!계약보증금율15_Click">
            <anchor moveWithCells="1">
              <from>
                <xdr:col>19</xdr:col>
                <xdr:colOff>104775</xdr:colOff>
                <xdr:row>26</xdr:row>
                <xdr:rowOff>57150</xdr:rowOff>
              </from>
              <to>
                <xdr:col>21</xdr:col>
                <xdr:colOff>104775</xdr:colOff>
                <xdr:row>26</xdr:row>
                <xdr:rowOff>304800</xdr:rowOff>
              </to>
            </anchor>
          </controlPr>
        </control>
      </mc:Choice>
    </mc:AlternateContent>
    <mc:AlternateContent xmlns:mc="http://schemas.openxmlformats.org/markup-compatibility/2006">
      <mc:Choice Requires="x14">
        <control shapeId="5179" r:id="rId50" name="Option Button 59">
          <controlPr defaultSize="0" autoFill="0" autoLine="0" autoPict="0" macro="[0]!계약보증금율20_Click">
            <anchor moveWithCells="1">
              <from>
                <xdr:col>21</xdr:col>
                <xdr:colOff>142875</xdr:colOff>
                <xdr:row>26</xdr:row>
                <xdr:rowOff>57150</xdr:rowOff>
              </from>
              <to>
                <xdr:col>23</xdr:col>
                <xdr:colOff>171450</xdr:colOff>
                <xdr:row>26</xdr:row>
                <xdr:rowOff>314325</xdr:rowOff>
              </to>
            </anchor>
          </controlPr>
        </control>
      </mc:Choice>
    </mc:AlternateContent>
    <mc:AlternateContent xmlns:mc="http://schemas.openxmlformats.org/markup-compatibility/2006">
      <mc:Choice Requires="x14">
        <control shapeId="5181" r:id="rId51" name="Drop Down 61">
          <controlPr defaultSize="0" autoLine="0" autoPict="0">
            <anchor moveWithCells="1">
              <from>
                <xdr:col>17</xdr:col>
                <xdr:colOff>19050</xdr:colOff>
                <xdr:row>28</xdr:row>
                <xdr:rowOff>19050</xdr:rowOff>
              </from>
              <to>
                <xdr:col>25</xdr:col>
                <xdr:colOff>228600</xdr:colOff>
                <xdr:row>28</xdr:row>
                <xdr:rowOff>352425</xdr:rowOff>
              </to>
            </anchor>
          </controlPr>
        </control>
      </mc:Choice>
    </mc:AlternateContent>
    <mc:AlternateContent xmlns:mc="http://schemas.openxmlformats.org/markup-compatibility/2006">
      <mc:Choice Requires="x14">
        <control shapeId="5235" r:id="rId52" name="Option Button 115">
          <controlPr defaultSize="0" autoFill="0" autoLine="0" autoPict="0">
            <anchor moveWithCells="1">
              <from>
                <xdr:col>23</xdr:col>
                <xdr:colOff>180975</xdr:colOff>
                <xdr:row>26</xdr:row>
                <xdr:rowOff>66675</xdr:rowOff>
              </from>
              <to>
                <xdr:col>25</xdr:col>
                <xdr:colOff>152400</xdr:colOff>
                <xdr:row>26</xdr:row>
                <xdr:rowOff>314325</xdr:rowOff>
              </to>
            </anchor>
          </controlPr>
        </control>
      </mc:Choice>
    </mc:AlternateContent>
    <mc:AlternateContent xmlns:mc="http://schemas.openxmlformats.org/markup-compatibility/2006">
      <mc:Choice Requires="x14">
        <control shapeId="5238" r:id="rId53" name="Drop Down 118">
          <controlPr defaultSize="0" autoLine="0" autoPict="0" altText="">
            <anchor moveWithCells="1">
              <from>
                <xdr:col>17</xdr:col>
                <xdr:colOff>19050</xdr:colOff>
                <xdr:row>31</xdr:row>
                <xdr:rowOff>9525</xdr:rowOff>
              </from>
              <to>
                <xdr:col>25</xdr:col>
                <xdr:colOff>228600</xdr:colOff>
                <xdr:row>31</xdr:row>
                <xdr:rowOff>352425</xdr:rowOff>
              </to>
            </anchor>
          </controlPr>
        </control>
      </mc:Choice>
    </mc:AlternateContent>
    <mc:AlternateContent xmlns:mc="http://schemas.openxmlformats.org/markup-compatibility/2006">
      <mc:Choice Requires="x14">
        <control shapeId="5239" r:id="rId54" name="Button 119">
          <controlPr defaultSize="0" print="0" autoFill="0" autoPict="0" macro="[0]!데이터입력_신규하기">
            <anchor moveWithCells="1" sizeWithCells="1">
              <from>
                <xdr:col>2</xdr:col>
                <xdr:colOff>152400</xdr:colOff>
                <xdr:row>6</xdr:row>
                <xdr:rowOff>66675</xdr:rowOff>
              </from>
              <to>
                <xdr:col>5</xdr:col>
                <xdr:colOff>228600</xdr:colOff>
                <xdr:row>7</xdr:row>
                <xdr:rowOff>180975</xdr:rowOff>
              </to>
            </anchor>
          </controlPr>
        </control>
      </mc:Choice>
    </mc:AlternateContent>
    <mc:AlternateContent xmlns:mc="http://schemas.openxmlformats.org/markup-compatibility/2006">
      <mc:Choice Requires="x14">
        <control shapeId="5240" r:id="rId55" name="Button 120">
          <controlPr defaultSize="0" print="0" autoFill="0" autoPict="0" macro="[0]!데이터입력_저장하기">
            <anchor moveWithCells="1" sizeWithCells="1">
              <from>
                <xdr:col>6</xdr:col>
                <xdr:colOff>57150</xdr:colOff>
                <xdr:row>6</xdr:row>
                <xdr:rowOff>57150</xdr:rowOff>
              </from>
              <to>
                <xdr:col>9</xdr:col>
                <xdr:colOff>104775</xdr:colOff>
                <xdr:row>7</xdr:row>
                <xdr:rowOff>171450</xdr:rowOff>
              </to>
            </anchor>
          </controlPr>
        </control>
      </mc:Choice>
    </mc:AlternateContent>
    <mc:AlternateContent xmlns:mc="http://schemas.openxmlformats.org/markup-compatibility/2006">
      <mc:Choice Requires="x14">
        <control shapeId="5241" r:id="rId56" name="Button 121">
          <controlPr defaultSize="0" print="0" autoFill="0" autoPict="0" macro="[0]!드롭다운_목록가져오기">
            <anchor moveWithCells="1" sizeWithCells="1">
              <from>
                <xdr:col>9</xdr:col>
                <xdr:colOff>190500</xdr:colOff>
                <xdr:row>6</xdr:row>
                <xdr:rowOff>66675</xdr:rowOff>
              </from>
              <to>
                <xdr:col>14</xdr:col>
                <xdr:colOff>247650</xdr:colOff>
                <xdr:row>7</xdr:row>
                <xdr:rowOff>180975</xdr:rowOff>
              </to>
            </anchor>
          </controlPr>
        </control>
      </mc:Choice>
    </mc:AlternateContent>
    <mc:AlternateContent xmlns:mc="http://schemas.openxmlformats.org/markup-compatibility/2006">
      <mc:Choice Requires="x14">
        <control shapeId="5242" r:id="rId57" name="Drop Down 1">
          <controlPr defaultSize="0" autoLine="0" autoPict="0">
            <anchor moveWithCells="1">
              <from>
                <xdr:col>15</xdr:col>
                <xdr:colOff>85725</xdr:colOff>
                <xdr:row>6</xdr:row>
                <xdr:rowOff>66675</xdr:rowOff>
              </from>
              <to>
                <xdr:col>26</xdr:col>
                <xdr:colOff>9525</xdr:colOff>
                <xdr:row>7</xdr:row>
                <xdr:rowOff>180975</xdr:rowOff>
              </to>
            </anchor>
          </controlPr>
        </control>
      </mc:Choice>
    </mc:AlternateContent>
    <mc:AlternateContent xmlns:mc="http://schemas.openxmlformats.org/markup-compatibility/2006">
      <mc:Choice Requires="x14">
        <control shapeId="5243" r:id="rId58" name="Button 123">
          <controlPr defaultSize="0" print="0" autoFill="0" autoPict="0" macro="[0]!선택한공사정보_가져오기">
            <anchor moveWithCells="1" sizeWithCells="1">
              <from>
                <xdr:col>26</xdr:col>
                <xdr:colOff>95250</xdr:colOff>
                <xdr:row>6</xdr:row>
                <xdr:rowOff>66675</xdr:rowOff>
              </from>
              <to>
                <xdr:col>29</xdr:col>
                <xdr:colOff>342900</xdr:colOff>
                <xdr:row>7</xdr:row>
                <xdr:rowOff>180975</xdr:rowOff>
              </to>
            </anchor>
          </controlPr>
        </control>
      </mc:Choice>
    </mc:AlternateContent>
    <mc:AlternateContent xmlns:mc="http://schemas.openxmlformats.org/markup-compatibility/2006">
      <mc:Choice Requires="x14">
        <control shapeId="5244" r:id="rId59" name="Button 124">
          <controlPr defaultSize="0" print="0" autoFill="0" autoPict="0" macro="[0]!데이터입력_수정하기">
            <anchor moveWithCells="1" sizeWithCells="1">
              <from>
                <xdr:col>29</xdr:col>
                <xdr:colOff>419100</xdr:colOff>
                <xdr:row>6</xdr:row>
                <xdr:rowOff>66675</xdr:rowOff>
              </from>
              <to>
                <xdr:col>29</xdr:col>
                <xdr:colOff>1247775</xdr:colOff>
                <xdr:row>7</xdr:row>
                <xdr:rowOff>180975</xdr:rowOff>
              </to>
            </anchor>
          </controlPr>
        </control>
      </mc:Choice>
    </mc:AlternateContent>
    <mc:AlternateContent xmlns:mc="http://schemas.openxmlformats.org/markup-compatibility/2006">
      <mc:Choice Requires="x14">
        <control shapeId="5245" r:id="rId60" name="Button 125">
          <controlPr defaultSize="0" print="0" autoFill="0" autoPict="0" macro="[0]!PrintSpecificPage">
            <anchor moveWithCells="1" sizeWithCells="1">
              <from>
                <xdr:col>31</xdr:col>
                <xdr:colOff>1133475</xdr:colOff>
                <xdr:row>20</xdr:row>
                <xdr:rowOff>161925</xdr:rowOff>
              </from>
              <to>
                <xdr:col>31</xdr:col>
                <xdr:colOff>2200275</xdr:colOff>
                <xdr:row>21</xdr:row>
                <xdr:rowOff>200025</xdr:rowOff>
              </to>
            </anchor>
          </controlPr>
        </control>
      </mc:Choice>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200-000000000000}">
          <x14:formula1>
            <xm:f>Ref_data!$J$2:$J$4</xm:f>
          </x14:formula1>
          <xm:sqref>G32:M32</xm:sqref>
        </x14:dataValidation>
        <x14:dataValidation type="list" allowBlank="1" showInputMessage="1" showErrorMessage="1" xr:uid="{00000000-0002-0000-0200-000001000000}">
          <x14:formula1>
            <xm:f>Ref_data!$L$2:$L$4</xm:f>
          </x14:formula1>
          <xm:sqref>R28:Z28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5"/>
  <sheetViews>
    <sheetView workbookViewId="0">
      <selection activeCell="H19" sqref="H19"/>
    </sheetView>
  </sheetViews>
  <sheetFormatPr defaultRowHeight="16.5"/>
  <cols>
    <col min="1" max="1" width="3.375" bestFit="1" customWidth="1"/>
    <col min="2" max="2" width="10" bestFit="1" customWidth="1"/>
    <col min="3" max="3" width="7" bestFit="1" customWidth="1"/>
    <col min="4" max="4" width="5.25" bestFit="1" customWidth="1"/>
    <col min="6" max="6" width="13" bestFit="1" customWidth="1"/>
    <col min="7" max="7" width="11" bestFit="1" customWidth="1"/>
    <col min="8" max="8" width="25.625" bestFit="1" customWidth="1"/>
    <col min="9" max="10" width="7.5" bestFit="1" customWidth="1"/>
    <col min="12" max="12" width="20.75" bestFit="1" customWidth="1"/>
    <col min="13" max="13" width="7.5" bestFit="1" customWidth="1"/>
    <col min="14" max="14" width="13.375" bestFit="1" customWidth="1"/>
    <col min="15" max="15" width="12.25" bestFit="1" customWidth="1"/>
    <col min="16" max="16" width="13.375" bestFit="1" customWidth="1"/>
    <col min="18" max="18" width="16.875" bestFit="1" customWidth="1"/>
    <col min="19" max="19" width="12.25" bestFit="1" customWidth="1"/>
    <col min="20" max="24" width="11.125" bestFit="1" customWidth="1"/>
    <col min="25" max="26" width="7.5" bestFit="1" customWidth="1"/>
    <col min="27" max="27" width="7" bestFit="1" customWidth="1"/>
    <col min="29" max="29" width="7" bestFit="1" customWidth="1"/>
    <col min="30" max="30" width="7.5" bestFit="1" customWidth="1"/>
  </cols>
  <sheetData>
    <row r="1" spans="1:33">
      <c r="A1" t="s">
        <v>3194</v>
      </c>
      <c r="B1" s="345" t="s">
        <v>19</v>
      </c>
      <c r="C1" s="345" t="s">
        <v>2444</v>
      </c>
      <c r="D1" s="346" t="s">
        <v>2441</v>
      </c>
      <c r="E1" s="345" t="s">
        <v>2445</v>
      </c>
      <c r="F1" s="345" t="s">
        <v>2442</v>
      </c>
      <c r="G1" s="345" t="s">
        <v>3195</v>
      </c>
      <c r="H1" s="345" t="s">
        <v>18</v>
      </c>
      <c r="I1" s="345" t="s">
        <v>20</v>
      </c>
      <c r="J1" s="345" t="s">
        <v>2443</v>
      </c>
      <c r="K1" s="345" t="s">
        <v>3196</v>
      </c>
      <c r="L1" s="345" t="s">
        <v>3197</v>
      </c>
      <c r="M1" s="345" t="s">
        <v>3198</v>
      </c>
      <c r="N1" s="345" t="s">
        <v>3199</v>
      </c>
      <c r="O1" s="345" t="s">
        <v>3200</v>
      </c>
      <c r="P1" s="347" t="s">
        <v>3201</v>
      </c>
      <c r="Q1" s="347" t="s">
        <v>3202</v>
      </c>
      <c r="R1" s="347" t="s">
        <v>3203</v>
      </c>
      <c r="S1" s="347" t="s">
        <v>30</v>
      </c>
      <c r="T1" s="347" t="s">
        <v>3204</v>
      </c>
      <c r="U1" s="347" t="s">
        <v>3205</v>
      </c>
      <c r="V1" s="347" t="s">
        <v>3206</v>
      </c>
      <c r="W1" s="347" t="s">
        <v>34</v>
      </c>
      <c r="X1" s="347" t="s">
        <v>35</v>
      </c>
      <c r="Y1" s="347" t="s">
        <v>36</v>
      </c>
      <c r="Z1" s="347" t="s">
        <v>37</v>
      </c>
      <c r="AA1" s="347" t="s">
        <v>38</v>
      </c>
      <c r="AB1" s="347" t="s">
        <v>39</v>
      </c>
      <c r="AC1" s="347" t="s">
        <v>40</v>
      </c>
      <c r="AD1" s="347" t="s">
        <v>41</v>
      </c>
      <c r="AE1" s="347" t="s">
        <v>42</v>
      </c>
      <c r="AF1" s="347" t="s">
        <v>43</v>
      </c>
      <c r="AG1" s="350" t="s">
        <v>3213</v>
      </c>
    </row>
    <row r="2" spans="1:33">
      <c r="A2">
        <v>1</v>
      </c>
      <c r="B2" t="s">
        <v>3210</v>
      </c>
      <c r="C2" t="s">
        <v>46</v>
      </c>
      <c r="D2" t="s">
        <v>2468</v>
      </c>
      <c r="E2" t="s">
        <v>2471</v>
      </c>
      <c r="F2" t="s">
        <v>2469</v>
      </c>
      <c r="G2" t="s">
        <v>2991</v>
      </c>
      <c r="H2" t="s">
        <v>2470</v>
      </c>
      <c r="J2" t="s">
        <v>3082</v>
      </c>
      <c r="K2" t="s">
        <v>2985</v>
      </c>
      <c r="L2" t="s">
        <v>2986</v>
      </c>
      <c r="M2" t="s">
        <v>2987</v>
      </c>
      <c r="N2" t="s">
        <v>2980</v>
      </c>
      <c r="O2" t="s">
        <v>2984</v>
      </c>
      <c r="P2" t="s">
        <v>2983</v>
      </c>
      <c r="Q2" t="s">
        <v>2988</v>
      </c>
      <c r="R2" t="s">
        <v>2989</v>
      </c>
      <c r="S2">
        <v>5000000</v>
      </c>
      <c r="T2" s="348">
        <v>44927</v>
      </c>
      <c r="U2" s="348">
        <v>44927</v>
      </c>
      <c r="V2" s="348">
        <v>44927</v>
      </c>
      <c r="W2" s="348">
        <v>44927</v>
      </c>
      <c r="X2" s="348">
        <v>44927</v>
      </c>
      <c r="Y2" t="s">
        <v>2460</v>
      </c>
      <c r="Z2">
        <v>1000000</v>
      </c>
      <c r="AA2">
        <v>4</v>
      </c>
      <c r="AB2" t="s">
        <v>2465</v>
      </c>
      <c r="AC2">
        <v>3</v>
      </c>
      <c r="AD2">
        <v>10</v>
      </c>
      <c r="AE2">
        <v>9</v>
      </c>
      <c r="AF2">
        <v>2</v>
      </c>
      <c r="AG2" t="s">
        <v>3215</v>
      </c>
    </row>
    <row r="3" spans="1:33">
      <c r="A3">
        <v>2</v>
      </c>
      <c r="B3" t="s">
        <v>3207</v>
      </c>
      <c r="C3" t="s">
        <v>46</v>
      </c>
      <c r="D3" t="s">
        <v>2468</v>
      </c>
      <c r="E3" t="s">
        <v>2471</v>
      </c>
      <c r="F3" t="s">
        <v>2469</v>
      </c>
      <c r="G3" t="s">
        <v>2991</v>
      </c>
      <c r="H3" t="s">
        <v>2470</v>
      </c>
      <c r="J3" t="s">
        <v>3082</v>
      </c>
      <c r="K3" t="s">
        <v>2985</v>
      </c>
      <c r="L3" t="s">
        <v>2986</v>
      </c>
      <c r="M3" t="s">
        <v>2987</v>
      </c>
      <c r="N3" t="s">
        <v>2980</v>
      </c>
      <c r="O3" t="s">
        <v>2984</v>
      </c>
      <c r="P3" t="s">
        <v>2983</v>
      </c>
      <c r="Q3" t="s">
        <v>2988</v>
      </c>
      <c r="R3" t="s">
        <v>2989</v>
      </c>
      <c r="S3">
        <v>5000000</v>
      </c>
      <c r="T3" s="348">
        <v>44927</v>
      </c>
      <c r="U3" s="348">
        <v>44927</v>
      </c>
      <c r="V3" s="348">
        <v>44927</v>
      </c>
      <c r="W3" s="348">
        <v>44927</v>
      </c>
      <c r="X3" s="348">
        <v>44927</v>
      </c>
      <c r="Y3" t="s">
        <v>2460</v>
      </c>
      <c r="Z3">
        <v>250000</v>
      </c>
      <c r="AA3">
        <v>1</v>
      </c>
      <c r="AB3" t="s">
        <v>2465</v>
      </c>
      <c r="AC3">
        <v>3</v>
      </c>
      <c r="AD3">
        <v>10</v>
      </c>
      <c r="AE3">
        <v>9</v>
      </c>
      <c r="AF3">
        <v>2</v>
      </c>
      <c r="AG3" t="s">
        <v>3214</v>
      </c>
    </row>
    <row r="4" spans="1:33">
      <c r="A4">
        <v>3</v>
      </c>
      <c r="B4" t="s">
        <v>3208</v>
      </c>
      <c r="C4" t="s">
        <v>46</v>
      </c>
      <c r="D4" t="s">
        <v>2468</v>
      </c>
      <c r="E4" t="s">
        <v>2471</v>
      </c>
      <c r="F4" t="s">
        <v>2469</v>
      </c>
      <c r="G4" t="s">
        <v>2991</v>
      </c>
      <c r="H4" t="s">
        <v>2470</v>
      </c>
      <c r="J4" t="s">
        <v>3082</v>
      </c>
      <c r="K4" t="s">
        <v>2985</v>
      </c>
      <c r="L4" t="s">
        <v>2986</v>
      </c>
      <c r="M4" t="s">
        <v>2987</v>
      </c>
      <c r="N4" t="s">
        <v>2980</v>
      </c>
      <c r="O4" t="s">
        <v>2984</v>
      </c>
      <c r="P4" t="s">
        <v>2983</v>
      </c>
      <c r="Q4" t="s">
        <v>2988</v>
      </c>
      <c r="R4" t="s">
        <v>2989</v>
      </c>
      <c r="S4">
        <v>5000000</v>
      </c>
      <c r="T4" s="348">
        <v>44927</v>
      </c>
      <c r="U4" s="348">
        <v>44927</v>
      </c>
      <c r="V4" s="348">
        <v>44927</v>
      </c>
      <c r="W4" s="348">
        <v>44927</v>
      </c>
      <c r="X4" s="348">
        <v>44927</v>
      </c>
      <c r="Y4" t="s">
        <v>2460</v>
      </c>
      <c r="Z4">
        <v>250000</v>
      </c>
      <c r="AA4">
        <v>1</v>
      </c>
      <c r="AB4" t="s">
        <v>2465</v>
      </c>
      <c r="AC4">
        <v>3</v>
      </c>
      <c r="AD4">
        <v>10</v>
      </c>
      <c r="AE4">
        <v>9</v>
      </c>
      <c r="AF4">
        <v>2</v>
      </c>
      <c r="AG4" t="s">
        <v>3216</v>
      </c>
    </row>
    <row r="5" spans="1:33">
      <c r="A5">
        <v>4</v>
      </c>
      <c r="B5" t="s">
        <v>3209</v>
      </c>
      <c r="C5" t="s">
        <v>46</v>
      </c>
      <c r="D5" t="s">
        <v>2468</v>
      </c>
      <c r="E5" t="s">
        <v>2471</v>
      </c>
      <c r="F5" t="s">
        <v>2469</v>
      </c>
      <c r="G5" t="s">
        <v>2991</v>
      </c>
      <c r="H5" t="s">
        <v>2470</v>
      </c>
      <c r="J5" t="s">
        <v>3082</v>
      </c>
      <c r="K5" t="s">
        <v>2985</v>
      </c>
      <c r="L5" t="s">
        <v>2986</v>
      </c>
      <c r="M5" t="s">
        <v>2987</v>
      </c>
      <c r="N5" t="s">
        <v>2980</v>
      </c>
      <c r="O5" t="s">
        <v>2984</v>
      </c>
      <c r="P5" t="s">
        <v>2983</v>
      </c>
      <c r="Q5" t="s">
        <v>2988</v>
      </c>
      <c r="R5" t="s">
        <v>2989</v>
      </c>
      <c r="S5">
        <v>5000000</v>
      </c>
      <c r="T5" s="348">
        <v>44927</v>
      </c>
      <c r="U5" s="348">
        <v>44927</v>
      </c>
      <c r="V5" s="348">
        <v>44927</v>
      </c>
      <c r="W5" s="348">
        <v>44927</v>
      </c>
      <c r="X5" s="348">
        <v>44927</v>
      </c>
      <c r="Y5" t="s">
        <v>2460</v>
      </c>
      <c r="Z5">
        <v>250000</v>
      </c>
      <c r="AA5">
        <v>1</v>
      </c>
      <c r="AB5" t="s">
        <v>2465</v>
      </c>
      <c r="AC5">
        <v>3</v>
      </c>
      <c r="AD5">
        <v>10</v>
      </c>
      <c r="AE5">
        <v>9</v>
      </c>
      <c r="AF5">
        <v>2</v>
      </c>
      <c r="AG5" t="s">
        <v>3217</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602BF-7AEB-4D0E-A473-D474535B1D39}">
  <sheetPr codeName="Sheet12"/>
  <dimension ref="B1:BF703"/>
  <sheetViews>
    <sheetView view="pageBreakPreview" topLeftCell="A249" zoomScale="115" zoomScaleNormal="130" zoomScaleSheetLayoutView="115" workbookViewId="0">
      <selection activeCell="BD33" sqref="BD33"/>
    </sheetView>
  </sheetViews>
  <sheetFormatPr defaultRowHeight="16.5"/>
  <cols>
    <col min="1" max="1" width="1.375" customWidth="1"/>
    <col min="2" max="56" width="1.625" customWidth="1"/>
  </cols>
  <sheetData>
    <row r="1" spans="2:58" ht="17.25" customHeight="1"/>
    <row r="2" spans="2:58" ht="30" customHeight="1">
      <c r="B2" s="633" t="s">
        <v>2965</v>
      </c>
      <c r="C2" s="634"/>
      <c r="D2" s="634"/>
      <c r="E2" s="634"/>
      <c r="F2" s="634"/>
      <c r="G2" s="634"/>
      <c r="H2" s="634"/>
      <c r="I2" s="634"/>
      <c r="J2" s="634"/>
      <c r="K2" s="634"/>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5"/>
      <c r="AS2" s="180" t="s">
        <v>2962</v>
      </c>
      <c r="AT2" s="182"/>
      <c r="AU2" s="182"/>
      <c r="AV2" s="182"/>
      <c r="AW2" s="182"/>
      <c r="AX2" s="182"/>
      <c r="AY2" s="622">
        <f>'기본정보 입력하기'!R30</f>
        <v>10</v>
      </c>
      <c r="AZ2" s="622"/>
      <c r="BA2" s="622"/>
      <c r="BB2" s="181" t="s">
        <v>2964</v>
      </c>
      <c r="BC2" s="181"/>
      <c r="BD2" s="183"/>
    </row>
    <row r="3" spans="2:58" ht="30" customHeight="1">
      <c r="B3" s="636"/>
      <c r="C3" s="637"/>
      <c r="D3" s="637"/>
      <c r="E3" s="637"/>
      <c r="F3" s="637"/>
      <c r="G3" s="637"/>
      <c r="H3" s="637"/>
      <c r="I3" s="637"/>
      <c r="J3" s="637"/>
      <c r="K3" s="637"/>
      <c r="L3" s="637"/>
      <c r="M3" s="637"/>
      <c r="N3" s="637"/>
      <c r="O3" s="637"/>
      <c r="P3" s="637"/>
      <c r="Q3" s="637"/>
      <c r="R3" s="637"/>
      <c r="S3" s="637"/>
      <c r="T3" s="637"/>
      <c r="U3" s="637"/>
      <c r="V3" s="637"/>
      <c r="W3" s="637"/>
      <c r="X3" s="637"/>
      <c r="Y3" s="637"/>
      <c r="Z3" s="637"/>
      <c r="AA3" s="637"/>
      <c r="AB3" s="637"/>
      <c r="AC3" s="637"/>
      <c r="AD3" s="637"/>
      <c r="AE3" s="637"/>
      <c r="AF3" s="637"/>
      <c r="AG3" s="637"/>
      <c r="AH3" s="637"/>
      <c r="AI3" s="637"/>
      <c r="AJ3" s="637"/>
      <c r="AK3" s="637"/>
      <c r="AL3" s="637"/>
      <c r="AM3" s="637"/>
      <c r="AN3" s="637"/>
      <c r="AO3" s="637"/>
      <c r="AP3" s="637"/>
      <c r="AQ3" s="637"/>
      <c r="AR3" s="638"/>
      <c r="AS3" s="195" t="s">
        <v>2963</v>
      </c>
      <c r="AT3" s="196"/>
      <c r="AU3" s="196"/>
      <c r="AV3" s="196"/>
      <c r="AW3" s="196"/>
      <c r="AX3" s="196"/>
      <c r="AY3" s="631">
        <f>'기본정보 입력하기'!R31</f>
        <v>9</v>
      </c>
      <c r="AZ3" s="631"/>
      <c r="BA3" s="631"/>
      <c r="BB3" s="197" t="s">
        <v>2964</v>
      </c>
      <c r="BC3" s="197"/>
      <c r="BD3" s="198"/>
    </row>
    <row r="4" spans="2:58" ht="30" customHeight="1">
      <c r="B4" s="642" t="s">
        <v>2974</v>
      </c>
      <c r="C4" s="630"/>
      <c r="D4" s="630"/>
      <c r="E4" s="630" t="s">
        <v>2942</v>
      </c>
      <c r="F4" s="630"/>
      <c r="G4" s="630"/>
      <c r="H4" s="630"/>
      <c r="I4" s="630"/>
      <c r="J4" s="630"/>
      <c r="K4" s="630"/>
      <c r="L4" s="630"/>
      <c r="M4" s="630"/>
      <c r="N4" s="201"/>
      <c r="O4" s="627" t="str">
        <f>'기본정보 입력하기'!G15</f>
        <v>고창고등학교</v>
      </c>
      <c r="P4" s="627"/>
      <c r="Q4" s="627"/>
      <c r="R4" s="627"/>
      <c r="S4" s="627"/>
      <c r="T4" s="627"/>
      <c r="U4" s="627"/>
      <c r="V4" s="627"/>
      <c r="W4" s="627"/>
      <c r="X4" s="627"/>
      <c r="Y4" s="627"/>
      <c r="Z4" s="627"/>
      <c r="AA4" s="627"/>
      <c r="AB4" s="627"/>
      <c r="AC4" s="627"/>
      <c r="AD4" s="627"/>
      <c r="AE4" s="627"/>
      <c r="AF4" s="627"/>
      <c r="AG4" s="627"/>
      <c r="AH4" s="627"/>
      <c r="AI4" s="627"/>
      <c r="AJ4" s="627"/>
      <c r="AK4" s="627"/>
      <c r="AL4" s="627"/>
      <c r="AM4" s="627"/>
      <c r="AN4" s="627"/>
      <c r="AO4" s="627"/>
      <c r="AP4" s="627"/>
      <c r="AQ4" s="627"/>
      <c r="AR4" s="627"/>
      <c r="AS4" s="627"/>
      <c r="AT4" s="627"/>
      <c r="AU4" s="627"/>
      <c r="AV4" s="627"/>
      <c r="AW4" s="627"/>
      <c r="AX4" s="199"/>
      <c r="AY4" s="199"/>
      <c r="AZ4" s="199"/>
      <c r="BA4" s="199"/>
      <c r="BB4" s="199"/>
      <c r="BC4" s="199"/>
      <c r="BD4" s="200"/>
      <c r="BF4" s="38"/>
    </row>
    <row r="5" spans="2:58" ht="30" customHeight="1">
      <c r="B5" s="630"/>
      <c r="C5" s="630"/>
      <c r="D5" s="630"/>
      <c r="E5" s="630" t="s">
        <v>2941</v>
      </c>
      <c r="F5" s="630"/>
      <c r="G5" s="630"/>
      <c r="H5" s="630"/>
      <c r="I5" s="630"/>
      <c r="J5" s="630"/>
      <c r="K5" s="630"/>
      <c r="L5" s="630"/>
      <c r="M5" s="630"/>
      <c r="N5" s="202"/>
      <c r="O5" s="643" t="s">
        <v>2978</v>
      </c>
      <c r="P5" s="643"/>
      <c r="Q5" s="643"/>
      <c r="R5" s="643"/>
      <c r="S5" s="643"/>
      <c r="T5" s="643"/>
      <c r="U5" s="643"/>
      <c r="V5" s="643"/>
      <c r="W5" s="643"/>
      <c r="X5" s="643"/>
      <c r="Y5" s="643"/>
      <c r="Z5" s="203"/>
      <c r="AA5" s="445" t="str">
        <f>'기본정보 입력하기'!G20</f>
        <v>아이텐㈜</v>
      </c>
      <c r="AB5" s="445"/>
      <c r="AC5" s="445"/>
      <c r="AD5" s="445"/>
      <c r="AE5" s="445"/>
      <c r="AF5" s="445"/>
      <c r="AG5" s="445"/>
      <c r="AH5" s="445"/>
      <c r="AI5" s="445"/>
      <c r="AJ5" s="445"/>
      <c r="AK5" s="204"/>
      <c r="AL5" s="444" t="s">
        <v>2979</v>
      </c>
      <c r="AM5" s="444"/>
      <c r="AN5" s="444"/>
      <c r="AO5" s="444"/>
      <c r="AP5" s="444"/>
      <c r="AQ5" s="444"/>
      <c r="AR5" s="444"/>
      <c r="AS5" s="444"/>
      <c r="AT5" s="203"/>
      <c r="AU5" s="445" t="str">
        <f>'기본정보 입력하기'!G23</f>
        <v>123-45-67890</v>
      </c>
      <c r="AV5" s="445"/>
      <c r="AW5" s="445"/>
      <c r="AX5" s="445"/>
      <c r="AY5" s="445"/>
      <c r="AZ5" s="445"/>
      <c r="BA5" s="445"/>
      <c r="BB5" s="445"/>
      <c r="BC5" s="445"/>
      <c r="BD5" s="619"/>
    </row>
    <row r="6" spans="2:58" ht="30" customHeight="1">
      <c r="B6" s="630"/>
      <c r="C6" s="630"/>
      <c r="D6" s="630"/>
      <c r="E6" s="630"/>
      <c r="F6" s="630"/>
      <c r="G6" s="630"/>
      <c r="H6" s="630"/>
      <c r="I6" s="630"/>
      <c r="J6" s="630"/>
      <c r="K6" s="630"/>
      <c r="L6" s="630"/>
      <c r="M6" s="630"/>
      <c r="N6" s="187"/>
      <c r="O6" s="625" t="s">
        <v>2976</v>
      </c>
      <c r="P6" s="625"/>
      <c r="Q6" s="625"/>
      <c r="R6" s="184"/>
      <c r="S6" s="617" t="str">
        <f>'기본정보 입력하기'!G21</f>
        <v>전주시 덕진구 틀못16</v>
      </c>
      <c r="T6" s="617"/>
      <c r="U6" s="617"/>
      <c r="V6" s="617"/>
      <c r="W6" s="617"/>
      <c r="X6" s="617"/>
      <c r="Y6" s="617"/>
      <c r="Z6" s="617"/>
      <c r="AA6" s="617"/>
      <c r="AB6" s="617"/>
      <c r="AC6" s="617"/>
      <c r="AD6" s="617"/>
      <c r="AE6" s="617"/>
      <c r="AF6" s="617"/>
      <c r="AG6" s="617"/>
      <c r="AH6" s="617"/>
      <c r="AI6" s="617"/>
      <c r="AJ6" s="617"/>
      <c r="AK6" s="617"/>
      <c r="AL6" s="617"/>
      <c r="AM6" s="184"/>
      <c r="AN6" s="184"/>
      <c r="AO6" s="184"/>
      <c r="AP6" s="184"/>
      <c r="AQ6" s="186"/>
      <c r="AR6" s="186"/>
      <c r="AS6" s="194" t="s">
        <v>2981</v>
      </c>
      <c r="AT6" s="186"/>
      <c r="AU6" s="617" t="str">
        <f>'기본정보 입력하기'!T21</f>
        <v>063-000-0000</v>
      </c>
      <c r="AV6" s="617"/>
      <c r="AW6" s="617"/>
      <c r="AX6" s="617"/>
      <c r="AY6" s="617"/>
      <c r="AZ6" s="617"/>
      <c r="BA6" s="617"/>
      <c r="BB6" s="617"/>
      <c r="BC6" s="617"/>
      <c r="BD6" s="620"/>
    </row>
    <row r="7" spans="2:58" ht="30" customHeight="1">
      <c r="B7" s="630"/>
      <c r="C7" s="630"/>
      <c r="D7" s="630"/>
      <c r="E7" s="630"/>
      <c r="F7" s="630"/>
      <c r="G7" s="630"/>
      <c r="H7" s="630"/>
      <c r="I7" s="630"/>
      <c r="J7" s="630"/>
      <c r="K7" s="630"/>
      <c r="L7" s="630"/>
      <c r="M7" s="630"/>
      <c r="N7" s="189"/>
      <c r="O7" s="618" t="s">
        <v>2977</v>
      </c>
      <c r="P7" s="618"/>
      <c r="Q7" s="618"/>
      <c r="R7" s="618"/>
      <c r="S7" s="618"/>
      <c r="T7" s="190"/>
      <c r="U7" s="618" t="str">
        <f>'기본정보 입력하기'!T20</f>
        <v>홍길동</v>
      </c>
      <c r="V7" s="618"/>
      <c r="W7" s="618"/>
      <c r="X7" s="618"/>
      <c r="Y7" s="618"/>
      <c r="Z7" s="618"/>
      <c r="AA7" s="618"/>
      <c r="AB7" s="618"/>
      <c r="AC7" s="618"/>
      <c r="AD7" s="618"/>
      <c r="AE7" s="618"/>
      <c r="AF7" s="190"/>
      <c r="AG7" s="190"/>
      <c r="AH7" s="190"/>
      <c r="AI7" s="190"/>
      <c r="AJ7" s="190"/>
      <c r="AK7" s="190"/>
      <c r="AL7" s="190"/>
      <c r="AM7" s="190"/>
      <c r="AN7" s="190"/>
      <c r="AO7" s="190"/>
      <c r="AP7" s="190"/>
      <c r="AQ7" s="190"/>
      <c r="AR7" s="190"/>
      <c r="AS7" s="190"/>
      <c r="AT7" s="190"/>
      <c r="AU7" s="190"/>
      <c r="AV7" s="190"/>
      <c r="AW7" s="190"/>
      <c r="AX7" s="191"/>
      <c r="AY7" s="191"/>
      <c r="AZ7" s="191"/>
      <c r="BA7" s="191"/>
      <c r="BB7" s="191"/>
      <c r="BC7" s="191"/>
      <c r="BD7" s="192"/>
    </row>
    <row r="8" spans="2:58" ht="30" customHeight="1">
      <c r="B8" s="642" t="s">
        <v>2975</v>
      </c>
      <c r="C8" s="630"/>
      <c r="D8" s="630"/>
      <c r="E8" s="630" t="s">
        <v>2967</v>
      </c>
      <c r="F8" s="630"/>
      <c r="G8" s="630"/>
      <c r="H8" s="630"/>
      <c r="I8" s="630"/>
      <c r="J8" s="630"/>
      <c r="K8" s="630"/>
      <c r="L8" s="630"/>
      <c r="M8" s="630"/>
      <c r="N8" s="186"/>
      <c r="O8" s="625" t="str">
        <f>'기본정보 입력하기'!G13</f>
        <v>복도공사4</v>
      </c>
      <c r="P8" s="625"/>
      <c r="Q8" s="625"/>
      <c r="R8" s="625"/>
      <c r="S8" s="625"/>
      <c r="T8" s="625"/>
      <c r="U8" s="625"/>
      <c r="V8" s="625"/>
      <c r="W8" s="625"/>
      <c r="X8" s="625"/>
      <c r="Y8" s="625"/>
      <c r="Z8" s="625"/>
      <c r="AA8" s="625"/>
      <c r="AB8" s="625"/>
      <c r="AC8" s="625"/>
      <c r="AD8" s="625"/>
      <c r="AE8" s="625"/>
      <c r="AF8" s="625"/>
      <c r="AG8" s="625"/>
      <c r="AH8" s="625"/>
      <c r="AI8" s="625"/>
      <c r="AJ8" s="625"/>
      <c r="AK8" s="625"/>
      <c r="AL8" s="625"/>
      <c r="AM8" s="625"/>
      <c r="AN8" s="625"/>
      <c r="AO8" s="625"/>
      <c r="AP8" s="625"/>
      <c r="AQ8" s="625"/>
      <c r="AR8" s="625"/>
      <c r="AS8" s="625"/>
      <c r="AT8" s="625"/>
      <c r="AU8" s="625"/>
      <c r="AV8" s="625"/>
      <c r="AW8" s="625"/>
      <c r="AX8" s="625"/>
      <c r="AY8" s="625"/>
      <c r="AZ8" s="625"/>
      <c r="BA8" s="625"/>
      <c r="BB8" s="625"/>
      <c r="BC8" s="625"/>
      <c r="BD8" s="626"/>
    </row>
    <row r="9" spans="2:58" ht="30" customHeight="1">
      <c r="B9" s="630"/>
      <c r="C9" s="630"/>
      <c r="D9" s="630"/>
      <c r="E9" s="630" t="s">
        <v>2966</v>
      </c>
      <c r="F9" s="630"/>
      <c r="G9" s="630"/>
      <c r="H9" s="630"/>
      <c r="I9" s="630"/>
      <c r="J9" s="630"/>
      <c r="K9" s="630"/>
      <c r="L9" s="630"/>
      <c r="M9" s="630"/>
      <c r="N9" s="207"/>
      <c r="O9" s="627" t="str">
        <f>TEXT('기본정보 입력하기'!G26, "금 #,##0 원(금 "&amp;NUMBERSTRING('기본정보 입력하기'!G26,1)&amp;" 원정)")</f>
        <v>금 5,000,000 원(금 오백만 원정)</v>
      </c>
      <c r="P9" s="627"/>
      <c r="Q9" s="627"/>
      <c r="R9" s="627"/>
      <c r="S9" s="627"/>
      <c r="T9" s="627"/>
      <c r="U9" s="627"/>
      <c r="V9" s="627"/>
      <c r="W9" s="627"/>
      <c r="X9" s="627"/>
      <c r="Y9" s="627"/>
      <c r="Z9" s="627"/>
      <c r="AA9" s="627"/>
      <c r="AB9" s="627"/>
      <c r="AC9" s="627"/>
      <c r="AD9" s="627"/>
      <c r="AE9" s="627"/>
      <c r="AF9" s="627"/>
      <c r="AG9" s="627"/>
      <c r="AH9" s="627"/>
      <c r="AI9" s="627"/>
      <c r="AJ9" s="627"/>
      <c r="AK9" s="627"/>
      <c r="AL9" s="627"/>
      <c r="AM9" s="627"/>
      <c r="AN9" s="627"/>
      <c r="AO9" s="627"/>
      <c r="AP9" s="627"/>
      <c r="AQ9" s="627"/>
      <c r="AR9" s="627"/>
      <c r="AS9" s="627"/>
      <c r="AT9" s="627"/>
      <c r="AU9" s="627"/>
      <c r="AV9" s="627"/>
      <c r="AW9" s="627"/>
      <c r="AX9" s="627"/>
      <c r="AY9" s="627"/>
      <c r="AZ9" s="627"/>
      <c r="BA9" s="627"/>
      <c r="BB9" s="627"/>
      <c r="BC9" s="627"/>
      <c r="BD9" s="628"/>
    </row>
    <row r="10" spans="2:58" ht="30" customHeight="1">
      <c r="B10" s="630"/>
      <c r="C10" s="630"/>
      <c r="D10" s="630"/>
      <c r="E10" s="630" t="s">
        <v>2968</v>
      </c>
      <c r="F10" s="630"/>
      <c r="G10" s="630"/>
      <c r="H10" s="630"/>
      <c r="I10" s="630"/>
      <c r="J10" s="630"/>
      <c r="K10" s="630"/>
      <c r="L10" s="630"/>
      <c r="M10" s="630"/>
      <c r="N10" s="186"/>
      <c r="O10" s="625" t="str">
        <f>TEXT('기본정보 입력하기'!G26, "금 #,##0 원(금 "&amp;NUMBERSTRING('기본정보 입력하기'!G26,1)&amp;" 원정)")</f>
        <v>금 5,000,000 원(금 오백만 원정)</v>
      </c>
      <c r="P10" s="625"/>
      <c r="Q10" s="625"/>
      <c r="R10" s="625"/>
      <c r="S10" s="625"/>
      <c r="T10" s="625"/>
      <c r="U10" s="625"/>
      <c r="V10" s="625"/>
      <c r="W10" s="625"/>
      <c r="X10" s="625"/>
      <c r="Y10" s="625"/>
      <c r="Z10" s="625"/>
      <c r="AA10" s="625"/>
      <c r="AB10" s="625"/>
      <c r="AC10" s="625"/>
      <c r="AD10" s="625"/>
      <c r="AE10" s="625"/>
      <c r="AF10" s="625"/>
      <c r="AG10" s="625"/>
      <c r="AH10" s="625"/>
      <c r="AI10" s="625"/>
      <c r="AJ10" s="625"/>
      <c r="AK10" s="625"/>
      <c r="AL10" s="625"/>
      <c r="AM10" s="625"/>
      <c r="AN10" s="625"/>
      <c r="AO10" s="625"/>
      <c r="AP10" s="625"/>
      <c r="AQ10" s="625"/>
      <c r="AR10" s="625"/>
      <c r="AS10" s="625"/>
      <c r="AT10" s="625"/>
      <c r="AU10" s="625"/>
      <c r="AV10" s="625"/>
      <c r="AW10" s="625"/>
      <c r="AX10" s="625"/>
      <c r="AY10" s="625"/>
      <c r="AZ10" s="625"/>
      <c r="BA10" s="625"/>
      <c r="BB10" s="625"/>
      <c r="BC10" s="625"/>
      <c r="BD10" s="626"/>
    </row>
    <row r="11" spans="2:58" ht="30" customHeight="1">
      <c r="B11" s="630"/>
      <c r="C11" s="630"/>
      <c r="D11" s="630"/>
      <c r="E11" s="630" t="s">
        <v>2969</v>
      </c>
      <c r="F11" s="630"/>
      <c r="G11" s="630"/>
      <c r="H11" s="630"/>
      <c r="I11" s="630"/>
      <c r="J11" s="630"/>
      <c r="K11" s="630"/>
      <c r="L11" s="630"/>
      <c r="M11" s="630"/>
      <c r="N11" s="207"/>
      <c r="O11" s="627" t="str">
        <f>TEXT('기본정보 입력하기'!R26, "금 #,##0 원(금 "&amp;NUMBERSTRING('기본정보 입력하기'!R26,1)&amp;" 원정)")</f>
        <v>금 250,000 원(금 이십오만 원정)</v>
      </c>
      <c r="P11" s="627"/>
      <c r="Q11" s="627"/>
      <c r="R11" s="627"/>
      <c r="S11" s="627"/>
      <c r="T11" s="627"/>
      <c r="U11" s="627"/>
      <c r="V11" s="627"/>
      <c r="W11" s="627"/>
      <c r="X11" s="627"/>
      <c r="Y11" s="627"/>
      <c r="Z11" s="627"/>
      <c r="AA11" s="627"/>
      <c r="AB11" s="627"/>
      <c r="AC11" s="627"/>
      <c r="AD11" s="627"/>
      <c r="AE11" s="627"/>
      <c r="AF11" s="627"/>
      <c r="AG11" s="627"/>
      <c r="AH11" s="627"/>
      <c r="AI11" s="627"/>
      <c r="AJ11" s="627"/>
      <c r="AK11" s="627"/>
      <c r="AL11" s="627"/>
      <c r="AM11" s="627"/>
      <c r="AN11" s="627"/>
      <c r="AO11" s="627"/>
      <c r="AP11" s="627"/>
      <c r="AQ11" s="627"/>
      <c r="AR11" s="627"/>
      <c r="AS11" s="627"/>
      <c r="AT11" s="627"/>
      <c r="AU11" s="627"/>
      <c r="AV11" s="627"/>
      <c r="AW11" s="627"/>
      <c r="AX11" s="627"/>
      <c r="AY11" s="627"/>
      <c r="AZ11" s="627"/>
      <c r="BA11" s="627"/>
      <c r="BB11" s="627"/>
      <c r="BC11" s="627"/>
      <c r="BD11" s="628"/>
    </row>
    <row r="12" spans="2:58" ht="30" customHeight="1">
      <c r="B12" s="630"/>
      <c r="C12" s="630"/>
      <c r="D12" s="630"/>
      <c r="E12" s="630" t="s">
        <v>2970</v>
      </c>
      <c r="F12" s="630"/>
      <c r="G12" s="630"/>
      <c r="H12" s="630"/>
      <c r="I12" s="630"/>
      <c r="J12" s="630"/>
      <c r="K12" s="630"/>
      <c r="L12" s="630"/>
      <c r="M12" s="630"/>
      <c r="N12" s="186"/>
      <c r="O12" s="625" t="str">
        <f>'기본정보 입력하기'!R29</f>
        <v>1.3/1000</v>
      </c>
      <c r="P12" s="625"/>
      <c r="Q12" s="625"/>
      <c r="R12" s="625"/>
      <c r="S12" s="625"/>
      <c r="T12" s="625"/>
      <c r="U12" s="625"/>
      <c r="V12" s="625"/>
      <c r="W12" s="625"/>
      <c r="X12" s="625"/>
      <c r="Y12" s="625"/>
      <c r="Z12" s="625"/>
      <c r="AA12" s="625"/>
      <c r="AB12" s="625"/>
      <c r="AC12" s="625"/>
      <c r="AD12" s="625"/>
      <c r="AE12" s="625"/>
      <c r="AF12" s="625"/>
      <c r="AG12" s="625"/>
      <c r="AH12" s="625"/>
      <c r="AI12" s="625"/>
      <c r="AJ12" s="625"/>
      <c r="AK12" s="625"/>
      <c r="AL12" s="625"/>
      <c r="AM12" s="625"/>
      <c r="AN12" s="625"/>
      <c r="AO12" s="625"/>
      <c r="AP12" s="625"/>
      <c r="AQ12" s="625"/>
      <c r="AR12" s="625"/>
      <c r="AS12" s="625"/>
      <c r="AT12" s="625"/>
      <c r="AU12" s="625"/>
      <c r="AV12" s="625"/>
      <c r="AW12" s="625"/>
      <c r="AX12" s="625"/>
      <c r="AY12" s="625"/>
      <c r="AZ12" s="625"/>
      <c r="BA12" s="625"/>
      <c r="BB12" s="625"/>
      <c r="BC12" s="625"/>
      <c r="BD12" s="626"/>
    </row>
    <row r="13" spans="2:58" ht="30" customHeight="1">
      <c r="B13" s="630"/>
      <c r="C13" s="630"/>
      <c r="D13" s="630"/>
      <c r="E13" s="630" t="s">
        <v>2971</v>
      </c>
      <c r="F13" s="630"/>
      <c r="G13" s="630"/>
      <c r="H13" s="630"/>
      <c r="I13" s="630"/>
      <c r="J13" s="630"/>
      <c r="K13" s="630"/>
      <c r="L13" s="630"/>
      <c r="M13" s="630"/>
      <c r="N13" s="207"/>
      <c r="O13" s="621">
        <f>'기본정보 입력하기'!G28</f>
        <v>44927</v>
      </c>
      <c r="P13" s="621"/>
      <c r="Q13" s="621"/>
      <c r="R13" s="621"/>
      <c r="S13" s="621"/>
      <c r="T13" s="621"/>
      <c r="U13" s="621"/>
      <c r="V13" s="621"/>
      <c r="W13" s="621"/>
      <c r="X13" s="621"/>
      <c r="Y13" s="622" t="s">
        <v>2990</v>
      </c>
      <c r="Z13" s="622"/>
      <c r="AA13" s="623">
        <f>'기본정보 입력하기'!G29</f>
        <v>44927</v>
      </c>
      <c r="AB13" s="623"/>
      <c r="AC13" s="623"/>
      <c r="AD13" s="623"/>
      <c r="AE13" s="623"/>
      <c r="AF13" s="623"/>
      <c r="AG13" s="623"/>
      <c r="AH13" s="623"/>
      <c r="AI13" s="623"/>
      <c r="AJ13" s="623"/>
      <c r="AK13" s="623"/>
      <c r="AL13" s="208"/>
      <c r="AM13" s="208"/>
      <c r="AN13" s="208"/>
      <c r="AO13" s="208"/>
      <c r="AP13" s="208"/>
      <c r="AQ13" s="182"/>
      <c r="AR13" s="182"/>
      <c r="AS13" s="182"/>
      <c r="AT13" s="182"/>
      <c r="AU13" s="182"/>
      <c r="AV13" s="182"/>
      <c r="AW13" s="182"/>
      <c r="AX13" s="182"/>
      <c r="AY13" s="182"/>
      <c r="AZ13" s="182"/>
      <c r="BA13" s="182"/>
      <c r="BB13" s="182"/>
      <c r="BC13" s="182"/>
      <c r="BD13" s="183"/>
    </row>
    <row r="14" spans="2:58" ht="30" customHeight="1">
      <c r="B14" s="630"/>
      <c r="C14" s="630"/>
      <c r="D14" s="630"/>
      <c r="E14" s="630" t="s">
        <v>2972</v>
      </c>
      <c r="F14" s="630"/>
      <c r="G14" s="630"/>
      <c r="H14" s="630"/>
      <c r="I14" s="630"/>
      <c r="J14" s="630"/>
      <c r="K14" s="630"/>
      <c r="L14" s="630"/>
      <c r="M14" s="630"/>
      <c r="N14" s="186"/>
      <c r="O14" s="625" t="str">
        <f>'기본정보 입력하기'!G15</f>
        <v>고창고등학교</v>
      </c>
      <c r="P14" s="625"/>
      <c r="Q14" s="625"/>
      <c r="R14" s="625"/>
      <c r="S14" s="625"/>
      <c r="T14" s="625"/>
      <c r="U14" s="625"/>
      <c r="V14" s="625"/>
      <c r="W14" s="625"/>
      <c r="X14" s="625"/>
      <c r="Y14" s="625"/>
      <c r="Z14" s="625"/>
      <c r="AA14" s="625"/>
      <c r="AB14" s="625"/>
      <c r="AC14" s="625"/>
      <c r="AD14" s="625"/>
      <c r="AE14" s="625"/>
      <c r="AF14" s="625"/>
      <c r="AG14" s="625"/>
      <c r="AH14" s="625"/>
      <c r="AI14" s="625"/>
      <c r="AJ14" s="625"/>
      <c r="AK14" s="625"/>
      <c r="AL14" s="625"/>
      <c r="AM14" s="625"/>
      <c r="AN14" s="625"/>
      <c r="AO14" s="625"/>
      <c r="AP14" s="625"/>
      <c r="AQ14" s="625"/>
      <c r="AR14" s="625"/>
      <c r="AS14" s="625"/>
      <c r="AT14" s="625"/>
      <c r="AU14" s="625"/>
      <c r="AV14" s="625"/>
      <c r="AW14" s="625"/>
      <c r="AX14" s="625"/>
      <c r="AY14" s="625"/>
      <c r="AZ14" s="625"/>
      <c r="BA14" s="625"/>
      <c r="BB14" s="625"/>
      <c r="BC14" s="625"/>
      <c r="BD14" s="626"/>
    </row>
    <row r="15" spans="2:58" ht="30" customHeight="1">
      <c r="B15" s="630"/>
      <c r="C15" s="630"/>
      <c r="D15" s="630"/>
      <c r="E15" s="630" t="s">
        <v>2973</v>
      </c>
      <c r="F15" s="630"/>
      <c r="G15" s="630"/>
      <c r="H15" s="630"/>
      <c r="I15" s="630"/>
      <c r="J15" s="630"/>
      <c r="K15" s="630"/>
      <c r="L15" s="630"/>
      <c r="M15" s="630"/>
      <c r="N15" s="207"/>
      <c r="O15" s="622"/>
      <c r="P15" s="622"/>
      <c r="Q15" s="622"/>
      <c r="R15" s="622"/>
      <c r="S15" s="622"/>
      <c r="T15" s="622"/>
      <c r="U15" s="622"/>
      <c r="V15" s="622"/>
      <c r="W15" s="622"/>
      <c r="X15" s="622"/>
      <c r="Y15" s="622"/>
      <c r="Z15" s="622"/>
      <c r="AA15" s="622"/>
      <c r="AB15" s="622"/>
      <c r="AC15" s="622"/>
      <c r="AD15" s="622"/>
      <c r="AE15" s="622"/>
      <c r="AF15" s="622"/>
      <c r="AG15" s="622"/>
      <c r="AH15" s="622"/>
      <c r="AI15" s="622"/>
      <c r="AJ15" s="622"/>
      <c r="AK15" s="622"/>
      <c r="AL15" s="622"/>
      <c r="AM15" s="622"/>
      <c r="AN15" s="622"/>
      <c r="AO15" s="622"/>
      <c r="AP15" s="622"/>
      <c r="AQ15" s="622"/>
      <c r="AR15" s="622"/>
      <c r="AS15" s="622"/>
      <c r="AT15" s="622"/>
      <c r="AU15" s="622"/>
      <c r="AV15" s="622"/>
      <c r="AW15" s="622"/>
      <c r="AX15" s="622"/>
      <c r="AY15" s="622"/>
      <c r="AZ15" s="622"/>
      <c r="BA15" s="622"/>
      <c r="BB15" s="622"/>
      <c r="BC15" s="622"/>
      <c r="BD15" s="632"/>
    </row>
    <row r="16" spans="2:58" ht="21.75" customHeight="1">
      <c r="B16" s="187"/>
      <c r="C16" s="186"/>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86"/>
      <c r="AB16" s="186"/>
      <c r="AC16" s="186"/>
      <c r="AD16" s="186"/>
      <c r="AE16" s="186"/>
      <c r="AF16" s="186"/>
      <c r="AG16" s="186"/>
      <c r="AH16" s="186"/>
      <c r="AI16" s="186"/>
      <c r="AJ16" s="186"/>
      <c r="AK16" s="186"/>
      <c r="AL16" s="186"/>
      <c r="AM16" s="186"/>
      <c r="AN16" s="186"/>
      <c r="AO16" s="186"/>
      <c r="AP16" s="186"/>
      <c r="AQ16" s="186"/>
      <c r="AR16" s="186"/>
      <c r="AS16" s="186"/>
      <c r="AT16" s="186"/>
      <c r="AU16" s="186"/>
      <c r="AV16" s="186"/>
      <c r="AW16" s="186"/>
      <c r="AX16" s="178"/>
      <c r="AY16" s="178"/>
      <c r="AZ16" s="178"/>
      <c r="BA16" s="178"/>
      <c r="BB16" s="178"/>
      <c r="BC16" s="178"/>
      <c r="BD16" s="185"/>
    </row>
    <row r="17" spans="2:56" ht="74.25" customHeight="1">
      <c r="B17" s="187"/>
      <c r="C17" s="186"/>
      <c r="D17" s="176"/>
      <c r="E17" s="629" t="s">
        <v>2960</v>
      </c>
      <c r="F17" s="629"/>
      <c r="G17" s="629"/>
      <c r="H17" s="629"/>
      <c r="I17" s="629"/>
      <c r="J17" s="629"/>
      <c r="K17" s="629"/>
      <c r="L17" s="629"/>
      <c r="M17" s="629"/>
      <c r="N17" s="629"/>
      <c r="O17" s="629"/>
      <c r="P17" s="629"/>
      <c r="Q17" s="629"/>
      <c r="R17" s="629"/>
      <c r="S17" s="629"/>
      <c r="T17" s="629"/>
      <c r="U17" s="629"/>
      <c r="V17" s="629"/>
      <c r="W17" s="629"/>
      <c r="X17" s="629"/>
      <c r="Y17" s="629"/>
      <c r="Z17" s="629"/>
      <c r="AA17" s="629"/>
      <c r="AB17" s="629"/>
      <c r="AC17" s="629"/>
      <c r="AD17" s="629"/>
      <c r="AE17" s="629"/>
      <c r="AF17" s="629"/>
      <c r="AG17" s="629"/>
      <c r="AH17" s="629"/>
      <c r="AI17" s="629"/>
      <c r="AJ17" s="629"/>
      <c r="AK17" s="629"/>
      <c r="AL17" s="629"/>
      <c r="AM17" s="629"/>
      <c r="AN17" s="629"/>
      <c r="AO17" s="629"/>
      <c r="AP17" s="629"/>
      <c r="AQ17" s="629"/>
      <c r="AR17" s="629"/>
      <c r="AS17" s="629"/>
      <c r="AT17" s="629"/>
      <c r="AU17" s="629"/>
      <c r="AV17" s="629"/>
      <c r="AW17" s="629"/>
      <c r="AX17" s="629"/>
      <c r="AY17" s="629"/>
      <c r="AZ17" s="629"/>
      <c r="BA17" s="629"/>
      <c r="BB17" s="178"/>
      <c r="BC17" s="178"/>
      <c r="BD17" s="185"/>
    </row>
    <row r="18" spans="2:56" ht="15" customHeight="1">
      <c r="B18" s="187"/>
      <c r="C18" s="186"/>
      <c r="D18" s="186"/>
      <c r="E18" s="186"/>
      <c r="F18" s="186"/>
      <c r="G18" s="186"/>
      <c r="H18" s="186"/>
      <c r="I18" s="186"/>
      <c r="J18" s="186"/>
      <c r="K18" s="186"/>
      <c r="L18" s="186"/>
      <c r="M18" s="186"/>
      <c r="N18" s="186"/>
      <c r="O18" s="186"/>
      <c r="P18" s="186"/>
      <c r="Q18" s="186"/>
      <c r="R18" s="186"/>
      <c r="S18" s="186"/>
      <c r="T18" s="186"/>
      <c r="U18" s="186"/>
      <c r="V18" s="186"/>
      <c r="W18" s="186"/>
      <c r="X18" s="186"/>
      <c r="Y18" s="186"/>
      <c r="Z18" s="186"/>
      <c r="AA18" s="186"/>
      <c r="AB18" s="186"/>
      <c r="AC18" s="186"/>
      <c r="AD18" s="186"/>
      <c r="AE18" s="186"/>
      <c r="AF18" s="186"/>
      <c r="AG18" s="186"/>
      <c r="AH18" s="186"/>
      <c r="AI18" s="186"/>
      <c r="AJ18" s="186"/>
      <c r="AK18" s="186"/>
      <c r="AL18" s="186"/>
      <c r="AM18" s="186"/>
      <c r="AN18" s="186"/>
      <c r="AO18" s="186"/>
      <c r="AP18" s="186"/>
      <c r="AQ18" s="186"/>
      <c r="AR18" s="186"/>
      <c r="AS18" s="186"/>
      <c r="AT18" s="186"/>
      <c r="AU18" s="186"/>
      <c r="AV18" s="186"/>
      <c r="AW18" s="186"/>
      <c r="AX18" s="178"/>
      <c r="AY18" s="178"/>
      <c r="AZ18" s="178"/>
      <c r="BA18" s="178"/>
      <c r="BB18" s="178"/>
      <c r="BC18" s="178"/>
      <c r="BD18" s="185"/>
    </row>
    <row r="19" spans="2:56" ht="23.25" customHeight="1">
      <c r="B19" s="187"/>
      <c r="C19" s="186"/>
      <c r="D19" s="176"/>
      <c r="E19" s="186" t="s">
        <v>2943</v>
      </c>
      <c r="F19" s="186"/>
      <c r="G19" s="186"/>
      <c r="H19" s="186"/>
      <c r="I19" s="186"/>
      <c r="J19" s="186"/>
      <c r="K19" s="188" t="s">
        <v>2944</v>
      </c>
      <c r="L19" s="188"/>
      <c r="M19" s="177" t="s">
        <v>2949</v>
      </c>
      <c r="N19" s="186"/>
      <c r="O19" s="186"/>
      <c r="P19" s="186"/>
      <c r="Q19" s="186"/>
      <c r="R19" s="186"/>
      <c r="S19" s="186"/>
      <c r="T19" s="186"/>
      <c r="U19" s="186"/>
      <c r="V19" s="186"/>
      <c r="W19" s="186"/>
      <c r="X19" s="186"/>
      <c r="Y19" s="186"/>
      <c r="Z19" s="186"/>
      <c r="AA19" s="186"/>
      <c r="AB19" s="186"/>
      <c r="AC19" s="186"/>
      <c r="AD19" s="186"/>
      <c r="AE19" s="186"/>
      <c r="AF19" s="186"/>
      <c r="AG19" s="186"/>
      <c r="AH19" s="186"/>
      <c r="AI19" s="186"/>
      <c r="AJ19" s="186"/>
      <c r="AK19" s="186"/>
      <c r="AL19" s="186"/>
      <c r="AM19" s="186"/>
      <c r="AN19" s="186"/>
      <c r="AO19" s="186"/>
      <c r="AP19" s="186"/>
      <c r="AQ19" s="186"/>
      <c r="AR19" s="186"/>
      <c r="AS19" s="186"/>
      <c r="AT19" s="186"/>
      <c r="AU19" s="186"/>
      <c r="AV19" s="186"/>
      <c r="AW19" s="186"/>
      <c r="AX19" s="178"/>
      <c r="AY19" s="178"/>
      <c r="AZ19" s="178"/>
      <c r="BA19" s="178"/>
      <c r="BB19" s="178"/>
      <c r="BC19" s="178"/>
      <c r="BD19" s="185"/>
    </row>
    <row r="20" spans="2:56" ht="23.25" customHeight="1">
      <c r="B20" s="187"/>
      <c r="C20" s="186"/>
      <c r="D20" s="176"/>
      <c r="E20" s="186"/>
      <c r="F20" s="186"/>
      <c r="G20" s="186"/>
      <c r="H20" s="186"/>
      <c r="I20" s="186"/>
      <c r="J20" s="186"/>
      <c r="K20" s="188" t="s">
        <v>2945</v>
      </c>
      <c r="L20" s="188"/>
      <c r="M20" s="177" t="s">
        <v>2950</v>
      </c>
      <c r="N20" s="186"/>
      <c r="O20" s="186"/>
      <c r="P20" s="186"/>
      <c r="Q20" s="186"/>
      <c r="R20" s="186"/>
      <c r="S20" s="186"/>
      <c r="T20" s="186"/>
      <c r="U20" s="186"/>
      <c r="V20" s="186"/>
      <c r="W20" s="186"/>
      <c r="X20" s="186"/>
      <c r="Y20" s="186"/>
      <c r="Z20" s="186"/>
      <c r="AA20" s="186"/>
      <c r="AB20" s="186"/>
      <c r="AC20" s="186"/>
      <c r="AD20" s="186"/>
      <c r="AE20" s="186"/>
      <c r="AF20" s="186"/>
      <c r="AG20" s="186"/>
      <c r="AH20" s="186"/>
      <c r="AI20" s="186"/>
      <c r="AJ20" s="186"/>
      <c r="AK20" s="186"/>
      <c r="AL20" s="186"/>
      <c r="AM20" s="186"/>
      <c r="AN20" s="186"/>
      <c r="AO20" s="186"/>
      <c r="AP20" s="186"/>
      <c r="AQ20" s="186"/>
      <c r="AR20" s="186"/>
      <c r="AS20" s="186"/>
      <c r="AT20" s="186"/>
      <c r="AU20" s="186"/>
      <c r="AV20" s="186"/>
      <c r="AW20" s="186"/>
      <c r="AX20" s="178"/>
      <c r="AY20" s="178"/>
      <c r="AZ20" s="178"/>
      <c r="BA20" s="178"/>
      <c r="BB20" s="178"/>
      <c r="BC20" s="178"/>
      <c r="BD20" s="185"/>
    </row>
    <row r="21" spans="2:56" ht="23.25" customHeight="1">
      <c r="B21" s="187"/>
      <c r="C21" s="186"/>
      <c r="D21" s="176"/>
      <c r="E21" s="186"/>
      <c r="F21" s="186"/>
      <c r="G21" s="186"/>
      <c r="H21" s="186"/>
      <c r="I21" s="186"/>
      <c r="J21" s="186"/>
      <c r="K21" s="188" t="s">
        <v>2946</v>
      </c>
      <c r="L21" s="188"/>
      <c r="M21" s="177" t="s">
        <v>2951</v>
      </c>
      <c r="N21" s="186"/>
      <c r="O21" s="186"/>
      <c r="P21" s="186"/>
      <c r="Q21" s="186"/>
      <c r="R21" s="186"/>
      <c r="S21" s="186"/>
      <c r="T21" s="186"/>
      <c r="U21" s="186"/>
      <c r="V21" s="186"/>
      <c r="W21" s="186"/>
      <c r="X21" s="186"/>
      <c r="Y21" s="186"/>
      <c r="Z21" s="186"/>
      <c r="AA21" s="186"/>
      <c r="AB21" s="186"/>
      <c r="AC21" s="186"/>
      <c r="AD21" s="186"/>
      <c r="AE21" s="186"/>
      <c r="AF21" s="186"/>
      <c r="AG21" s="186"/>
      <c r="AH21" s="186"/>
      <c r="AI21" s="186"/>
      <c r="AJ21" s="186"/>
      <c r="AK21" s="186"/>
      <c r="AL21" s="186"/>
      <c r="AM21" s="186"/>
      <c r="AN21" s="186"/>
      <c r="AO21" s="186"/>
      <c r="AP21" s="186"/>
      <c r="AQ21" s="186"/>
      <c r="AR21" s="186"/>
      <c r="AS21" s="186"/>
      <c r="AT21" s="186"/>
      <c r="AU21" s="186"/>
      <c r="AV21" s="186"/>
      <c r="AW21" s="186"/>
      <c r="AX21" s="178"/>
      <c r="AY21" s="178"/>
      <c r="AZ21" s="178"/>
      <c r="BA21" s="178"/>
      <c r="BB21" s="178"/>
      <c r="BC21" s="178"/>
      <c r="BD21" s="185"/>
    </row>
    <row r="22" spans="2:56" ht="23.25" customHeight="1">
      <c r="B22" s="187"/>
      <c r="C22" s="186"/>
      <c r="D22" s="176"/>
      <c r="E22" s="186"/>
      <c r="F22" s="186"/>
      <c r="G22" s="186"/>
      <c r="H22" s="186"/>
      <c r="I22" s="186"/>
      <c r="J22" s="186"/>
      <c r="K22" s="188" t="s">
        <v>2947</v>
      </c>
      <c r="L22" s="188"/>
      <c r="M22" s="177" t="s">
        <v>2952</v>
      </c>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78"/>
      <c r="AY22" s="178"/>
      <c r="AZ22" s="178"/>
      <c r="BA22" s="178"/>
      <c r="BB22" s="178"/>
      <c r="BC22" s="178"/>
      <c r="BD22" s="185"/>
    </row>
    <row r="23" spans="2:56" ht="23.25" customHeight="1">
      <c r="B23" s="187"/>
      <c r="C23" s="186"/>
      <c r="D23" s="176"/>
      <c r="E23" s="186"/>
      <c r="F23" s="186"/>
      <c r="G23" s="186"/>
      <c r="H23" s="186"/>
      <c r="I23" s="186"/>
      <c r="J23" s="186"/>
      <c r="K23" s="188" t="s">
        <v>2948</v>
      </c>
      <c r="L23" s="188"/>
      <c r="M23" s="177" t="s">
        <v>2953</v>
      </c>
      <c r="N23" s="186"/>
      <c r="O23" s="186"/>
      <c r="P23" s="186"/>
      <c r="Q23" s="186"/>
      <c r="R23" s="186"/>
      <c r="S23" s="186"/>
      <c r="T23" s="186"/>
      <c r="U23" s="186"/>
      <c r="V23" s="186"/>
      <c r="W23" s="186"/>
      <c r="X23" s="186"/>
      <c r="Y23" s="186"/>
      <c r="Z23" s="186"/>
      <c r="AA23" s="186"/>
      <c r="AB23" s="186"/>
      <c r="AC23" s="186"/>
      <c r="AD23" s="186"/>
      <c r="AE23" s="186"/>
      <c r="AF23" s="186"/>
      <c r="AG23" s="186"/>
      <c r="AH23" s="186"/>
      <c r="AI23" s="186"/>
      <c r="AJ23" s="186"/>
      <c r="AK23" s="186"/>
      <c r="AL23" s="186"/>
      <c r="AM23" s="186"/>
      <c r="AN23" s="186"/>
      <c r="AO23" s="186"/>
      <c r="AP23" s="186"/>
      <c r="AQ23" s="186"/>
      <c r="AR23" s="186"/>
      <c r="AS23" s="186"/>
      <c r="AT23" s="186"/>
      <c r="AU23" s="186"/>
      <c r="AV23" s="186"/>
      <c r="AW23" s="186"/>
      <c r="AX23" s="178"/>
      <c r="AY23" s="178"/>
      <c r="AZ23" s="178"/>
      <c r="BA23" s="178"/>
      <c r="BB23" s="178"/>
      <c r="BC23" s="178"/>
      <c r="BD23" s="185"/>
    </row>
    <row r="24" spans="2:56" ht="30" customHeight="1">
      <c r="B24" s="187"/>
      <c r="C24" s="186"/>
      <c r="D24" s="186"/>
      <c r="E24" s="186"/>
      <c r="F24" s="186"/>
      <c r="G24" s="186"/>
      <c r="H24" s="186"/>
      <c r="I24" s="186"/>
      <c r="J24" s="186"/>
      <c r="K24" s="186"/>
      <c r="L24" s="186"/>
      <c r="M24" s="186"/>
      <c r="N24" s="186"/>
      <c r="O24" s="186"/>
      <c r="P24" s="186"/>
      <c r="Q24" s="186"/>
      <c r="R24" s="186"/>
      <c r="S24" s="186"/>
      <c r="T24" s="186"/>
      <c r="U24" s="186"/>
      <c r="V24" s="186"/>
      <c r="W24" s="186"/>
      <c r="X24" s="186"/>
      <c r="Y24" s="186"/>
      <c r="Z24" s="186"/>
      <c r="AA24" s="186"/>
      <c r="AB24" s="186"/>
      <c r="AC24" s="186"/>
      <c r="AD24" s="186"/>
      <c r="AE24" s="186"/>
      <c r="AF24" s="186"/>
      <c r="AG24" s="186"/>
      <c r="AH24" s="186"/>
      <c r="AI24" s="186"/>
      <c r="AJ24" s="186"/>
      <c r="AK24" s="186"/>
      <c r="AL24" s="186"/>
      <c r="AM24" s="186"/>
      <c r="AN24" s="186"/>
      <c r="AO24" s="186"/>
      <c r="AP24" s="186"/>
      <c r="AQ24" s="186"/>
      <c r="AR24" s="186"/>
      <c r="AS24" s="186"/>
      <c r="AT24" s="186"/>
      <c r="AU24" s="186"/>
      <c r="AV24" s="186"/>
      <c r="AW24" s="186"/>
      <c r="AX24" s="178"/>
      <c r="AY24" s="178"/>
      <c r="AZ24" s="178"/>
      <c r="BA24" s="178"/>
      <c r="BB24" s="178"/>
      <c r="BC24" s="178"/>
      <c r="BD24" s="185"/>
    </row>
    <row r="25" spans="2:56" ht="30" customHeight="1">
      <c r="B25" s="639">
        <f>'기본정보 입력하기'!G27</f>
        <v>44927</v>
      </c>
      <c r="C25" s="640"/>
      <c r="D25" s="640"/>
      <c r="E25" s="640"/>
      <c r="F25" s="640"/>
      <c r="G25" s="640"/>
      <c r="H25" s="640"/>
      <c r="I25" s="640"/>
      <c r="J25" s="640"/>
      <c r="K25" s="640"/>
      <c r="L25" s="640"/>
      <c r="M25" s="640"/>
      <c r="N25" s="640"/>
      <c r="O25" s="640"/>
      <c r="P25" s="640"/>
      <c r="Q25" s="640"/>
      <c r="R25" s="640"/>
      <c r="S25" s="640"/>
      <c r="T25" s="640"/>
      <c r="U25" s="640"/>
      <c r="V25" s="640"/>
      <c r="W25" s="640"/>
      <c r="X25" s="640"/>
      <c r="Y25" s="640"/>
      <c r="Z25" s="640"/>
      <c r="AA25" s="640"/>
      <c r="AB25" s="640"/>
      <c r="AC25" s="640"/>
      <c r="AD25" s="640"/>
      <c r="AE25" s="640"/>
      <c r="AF25" s="640"/>
      <c r="AG25" s="640"/>
      <c r="AH25" s="640"/>
      <c r="AI25" s="640"/>
      <c r="AJ25" s="640"/>
      <c r="AK25" s="640"/>
      <c r="AL25" s="640"/>
      <c r="AM25" s="640"/>
      <c r="AN25" s="640"/>
      <c r="AO25" s="640"/>
      <c r="AP25" s="640"/>
      <c r="AQ25" s="640"/>
      <c r="AR25" s="640"/>
      <c r="AS25" s="640"/>
      <c r="AT25" s="640"/>
      <c r="AU25" s="640"/>
      <c r="AV25" s="640"/>
      <c r="AW25" s="640"/>
      <c r="AX25" s="640"/>
      <c r="AY25" s="640"/>
      <c r="AZ25" s="640"/>
      <c r="BA25" s="640"/>
      <c r="BB25" s="640"/>
      <c r="BC25" s="640"/>
      <c r="BD25" s="641"/>
    </row>
    <row r="26" spans="2:56">
      <c r="B26" s="187"/>
      <c r="C26" s="186"/>
      <c r="D26" s="186"/>
      <c r="E26" s="186"/>
      <c r="F26" s="186"/>
      <c r="G26" s="186"/>
      <c r="H26" s="186"/>
      <c r="I26" s="186"/>
      <c r="J26" s="186"/>
      <c r="K26" s="186"/>
      <c r="L26" s="186"/>
      <c r="M26" s="186"/>
      <c r="N26" s="186"/>
      <c r="O26" s="186"/>
      <c r="P26" s="186"/>
      <c r="Q26" s="186"/>
      <c r="R26" s="186"/>
      <c r="S26" s="186"/>
      <c r="T26" s="186"/>
      <c r="U26" s="186"/>
      <c r="V26" s="186"/>
      <c r="W26" s="186"/>
      <c r="X26" s="186"/>
      <c r="Y26" s="186"/>
      <c r="Z26" s="186"/>
      <c r="AA26" s="186"/>
      <c r="AB26" s="186"/>
      <c r="AC26" s="186"/>
      <c r="AD26" s="186"/>
      <c r="AE26" s="186"/>
      <c r="AF26" s="186"/>
      <c r="AG26" s="186"/>
      <c r="AH26" s="186"/>
      <c r="AI26" s="186"/>
      <c r="AJ26" s="186"/>
      <c r="AK26" s="186"/>
      <c r="AL26" s="186"/>
      <c r="AM26" s="186"/>
      <c r="AN26" s="186"/>
      <c r="AO26" s="186"/>
      <c r="AP26" s="186"/>
      <c r="AQ26" s="186"/>
      <c r="AR26" s="186"/>
      <c r="AS26" s="186"/>
      <c r="AT26" s="186"/>
      <c r="AU26" s="186"/>
      <c r="AV26" s="186"/>
      <c r="AW26" s="186"/>
      <c r="AX26" s="178"/>
      <c r="AY26" s="178"/>
      <c r="AZ26" s="178"/>
      <c r="BA26" s="178"/>
      <c r="BB26" s="178"/>
      <c r="BC26" s="178"/>
      <c r="BD26" s="185"/>
    </row>
    <row r="27" spans="2:56" ht="30" customHeight="1">
      <c r="B27" s="187"/>
      <c r="C27" s="186"/>
      <c r="D27" s="176"/>
      <c r="E27" s="179" t="s">
        <v>2954</v>
      </c>
      <c r="F27" s="179"/>
      <c r="G27" s="179"/>
      <c r="H27" s="179"/>
      <c r="I27" s="179"/>
      <c r="J27" s="186"/>
      <c r="K27" s="186"/>
      <c r="L27" s="186"/>
      <c r="M27" s="186"/>
      <c r="N27" s="186"/>
      <c r="O27" s="186"/>
      <c r="P27" s="186"/>
      <c r="Q27" s="186"/>
      <c r="R27" s="186"/>
      <c r="S27" s="186"/>
      <c r="T27" s="186"/>
      <c r="U27" s="186"/>
      <c r="V27" s="186"/>
      <c r="W27" s="186"/>
      <c r="X27" s="186"/>
      <c r="Y27" s="186"/>
      <c r="Z27" s="186"/>
      <c r="AA27" s="176"/>
      <c r="AB27" s="176"/>
      <c r="AC27" s="176"/>
      <c r="AD27" s="178" t="s">
        <v>2941</v>
      </c>
      <c r="AE27" s="178"/>
      <c r="AF27" s="186"/>
      <c r="AG27" s="186"/>
      <c r="AH27" s="186"/>
      <c r="AI27" s="186"/>
      <c r="AJ27" s="186"/>
      <c r="AK27" s="186"/>
      <c r="AL27" s="186"/>
      <c r="AM27" s="186"/>
      <c r="AN27" s="186"/>
      <c r="AO27" s="186"/>
      <c r="AP27" s="186"/>
      <c r="AQ27" s="186"/>
      <c r="AR27" s="186"/>
      <c r="AS27" s="186"/>
      <c r="AT27" s="186"/>
      <c r="AU27" s="186"/>
      <c r="AV27" s="186"/>
      <c r="AW27" s="186"/>
      <c r="AX27" s="178"/>
      <c r="AY27" s="178"/>
      <c r="AZ27" s="178"/>
      <c r="BA27" s="178"/>
      <c r="BB27" s="178"/>
      <c r="BC27" s="178"/>
      <c r="BD27" s="185"/>
    </row>
    <row r="28" spans="2:56" ht="30" customHeight="1">
      <c r="B28" s="187"/>
      <c r="C28" s="186"/>
      <c r="D28" s="176"/>
      <c r="E28" s="624" t="s">
        <v>2955</v>
      </c>
      <c r="F28" s="624"/>
      <c r="G28" s="624"/>
      <c r="H28" s="624"/>
      <c r="I28" s="179" t="s">
        <v>2959</v>
      </c>
      <c r="J28" s="186"/>
      <c r="K28" s="186" t="str">
        <f>'기본정보 입력하기'!G15</f>
        <v>고창고등학교</v>
      </c>
      <c r="L28" s="186"/>
      <c r="M28" s="186"/>
      <c r="N28" s="186"/>
      <c r="O28" s="186"/>
      <c r="P28" s="186"/>
      <c r="Q28" s="186"/>
      <c r="R28" s="186"/>
      <c r="S28" s="186"/>
      <c r="T28" s="186"/>
      <c r="U28" s="186"/>
      <c r="V28" s="186"/>
      <c r="W28" s="186"/>
      <c r="X28" s="186"/>
      <c r="Y28" s="186"/>
      <c r="Z28" s="186"/>
      <c r="AA28" s="176"/>
      <c r="AB28" s="176"/>
      <c r="AC28" s="176"/>
      <c r="AD28" s="624" t="s">
        <v>2957</v>
      </c>
      <c r="AE28" s="624"/>
      <c r="AF28" s="624"/>
      <c r="AG28" s="624"/>
      <c r="AH28" s="186"/>
      <c r="AI28" s="179" t="s">
        <v>2959</v>
      </c>
      <c r="AJ28" s="186"/>
      <c r="AK28" s="193" t="str">
        <f>'기본정보 입력하기'!G20</f>
        <v>아이텐㈜</v>
      </c>
      <c r="AL28" s="186"/>
      <c r="AM28" s="186"/>
      <c r="AN28" s="186"/>
      <c r="AO28" s="186"/>
      <c r="AP28" s="186"/>
      <c r="AQ28" s="186"/>
      <c r="AR28" s="186"/>
      <c r="AS28" s="186"/>
      <c r="AT28" s="186"/>
      <c r="AU28" s="186"/>
      <c r="AV28" s="186"/>
      <c r="AW28" s="186"/>
      <c r="AX28" s="178"/>
      <c r="AY28" s="178"/>
      <c r="AZ28" s="178"/>
      <c r="BA28" s="178"/>
      <c r="BB28" s="178"/>
      <c r="BC28" s="178"/>
      <c r="BD28" s="185"/>
    </row>
    <row r="29" spans="2:56" ht="30" customHeight="1">
      <c r="B29" s="187"/>
      <c r="C29" s="186"/>
      <c r="D29" s="176"/>
      <c r="E29" s="624" t="s">
        <v>2956</v>
      </c>
      <c r="F29" s="624"/>
      <c r="G29" s="624"/>
      <c r="H29" s="624"/>
      <c r="I29" s="179" t="s">
        <v>2959</v>
      </c>
      <c r="J29" s="209"/>
      <c r="K29" s="617" t="str">
        <f>'기본정보 입력하기'!H16</f>
        <v>고창군 고창읍 모양성로 50</v>
      </c>
      <c r="L29" s="617"/>
      <c r="M29" s="617"/>
      <c r="N29" s="617"/>
      <c r="O29" s="617"/>
      <c r="P29" s="617"/>
      <c r="Q29" s="617"/>
      <c r="R29" s="617"/>
      <c r="S29" s="617"/>
      <c r="T29" s="617"/>
      <c r="U29" s="617"/>
      <c r="V29" s="617"/>
      <c r="W29" s="617"/>
      <c r="X29" s="617"/>
      <c r="Y29" s="617"/>
      <c r="Z29" s="617"/>
      <c r="AA29" s="617"/>
      <c r="AB29" s="617"/>
      <c r="AC29" s="209"/>
      <c r="AD29" s="624" t="s">
        <v>2956</v>
      </c>
      <c r="AE29" s="624"/>
      <c r="AF29" s="624"/>
      <c r="AG29" s="624"/>
      <c r="AH29" s="186"/>
      <c r="AI29" s="179" t="s">
        <v>2959</v>
      </c>
      <c r="AJ29" s="209"/>
      <c r="AK29" s="617" t="str">
        <f>'기본정보 입력하기'!G21</f>
        <v>전주시 덕진구 틀못16</v>
      </c>
      <c r="AL29" s="617"/>
      <c r="AM29" s="617"/>
      <c r="AN29" s="617"/>
      <c r="AO29" s="617"/>
      <c r="AP29" s="617"/>
      <c r="AQ29" s="617"/>
      <c r="AR29" s="617"/>
      <c r="AS29" s="617"/>
      <c r="AT29" s="617"/>
      <c r="AU29" s="617"/>
      <c r="AV29" s="617"/>
      <c r="AW29" s="617"/>
      <c r="AX29" s="617"/>
      <c r="AY29" s="617"/>
      <c r="AZ29" s="617"/>
      <c r="BA29" s="617"/>
      <c r="BB29" s="617"/>
      <c r="BC29" s="617"/>
      <c r="BD29" s="185"/>
    </row>
    <row r="30" spans="2:56" ht="30" customHeight="1">
      <c r="B30" s="187"/>
      <c r="C30" s="186"/>
      <c r="D30" s="176"/>
      <c r="E30" s="624" t="s">
        <v>2961</v>
      </c>
      <c r="F30" s="624"/>
      <c r="G30" s="624"/>
      <c r="H30" s="624"/>
      <c r="I30" s="179" t="s">
        <v>2959</v>
      </c>
      <c r="J30" s="186"/>
      <c r="K30" s="186" t="str">
        <f>'기본정보 입력하기'!T15 &amp;"  (인)"</f>
        <v>고창고교장  (인)</v>
      </c>
      <c r="L30" s="186"/>
      <c r="M30" s="186"/>
      <c r="N30" s="186"/>
      <c r="O30" s="186"/>
      <c r="P30" s="186"/>
      <c r="Q30" s="186"/>
      <c r="R30" s="186"/>
      <c r="S30" s="186"/>
      <c r="T30" s="186"/>
      <c r="U30" s="186"/>
      <c r="V30" s="186"/>
      <c r="W30" s="186"/>
      <c r="X30" s="186"/>
      <c r="Y30" s="186"/>
      <c r="Z30" s="186"/>
      <c r="AA30" s="176"/>
      <c r="AB30" s="176"/>
      <c r="AC30" s="176"/>
      <c r="AD30" s="624" t="s">
        <v>2958</v>
      </c>
      <c r="AE30" s="624"/>
      <c r="AF30" s="624"/>
      <c r="AG30" s="624"/>
      <c r="AH30" s="186"/>
      <c r="AI30" s="179" t="s">
        <v>2959</v>
      </c>
      <c r="AJ30" s="186"/>
      <c r="AK30" s="186" t="str">
        <f>'기본정보 입력하기'!T20 &amp;"  (인)"</f>
        <v>홍길동  (인)</v>
      </c>
      <c r="AL30" s="186"/>
      <c r="AM30" s="186"/>
      <c r="AN30" s="186"/>
      <c r="AO30" s="186"/>
      <c r="AP30" s="186"/>
      <c r="AQ30" s="186"/>
      <c r="AR30" s="186"/>
      <c r="AS30" s="186"/>
      <c r="AT30" s="186"/>
      <c r="AU30" s="186"/>
      <c r="AV30" s="186"/>
      <c r="AW30" s="186"/>
      <c r="AX30" s="178"/>
      <c r="AY30" s="178"/>
      <c r="AZ30" s="178"/>
      <c r="BA30" s="178"/>
      <c r="BB30" s="178"/>
      <c r="BC30" s="178"/>
      <c r="BD30" s="185"/>
    </row>
    <row r="31" spans="2:56" ht="20.25" customHeight="1">
      <c r="B31" s="187"/>
      <c r="C31" s="186"/>
      <c r="D31" s="186"/>
      <c r="E31" s="186"/>
      <c r="F31" s="186"/>
      <c r="G31" s="186"/>
      <c r="H31" s="186"/>
      <c r="I31" s="186"/>
      <c r="J31" s="186"/>
      <c r="K31" s="186"/>
      <c r="L31" s="186"/>
      <c r="M31" s="186"/>
      <c r="N31" s="186"/>
      <c r="O31" s="186"/>
      <c r="P31" s="186"/>
      <c r="Q31" s="186"/>
      <c r="R31" s="186"/>
      <c r="S31" s="186"/>
      <c r="T31" s="186"/>
      <c r="U31" s="186"/>
      <c r="V31" s="186"/>
      <c r="W31" s="186"/>
      <c r="X31" s="186"/>
      <c r="Y31" s="186"/>
      <c r="Z31" s="186"/>
      <c r="AA31" s="186"/>
      <c r="AB31" s="186"/>
      <c r="AC31" s="186"/>
      <c r="AD31" s="186"/>
      <c r="AE31" s="186"/>
      <c r="AF31" s="186"/>
      <c r="AG31" s="186"/>
      <c r="AH31" s="186"/>
      <c r="AI31" s="186"/>
      <c r="AJ31" s="186"/>
      <c r="AK31" s="186"/>
      <c r="AL31" s="186"/>
      <c r="AM31" s="186"/>
      <c r="AN31" s="186"/>
      <c r="AO31" s="186"/>
      <c r="AP31" s="186"/>
      <c r="AQ31" s="186"/>
      <c r="AR31" s="186"/>
      <c r="AS31" s="186"/>
      <c r="AT31" s="186"/>
      <c r="AU31" s="186"/>
      <c r="AV31" s="186"/>
      <c r="AW31" s="186"/>
      <c r="AX31" s="178"/>
      <c r="AY31" s="178"/>
      <c r="AZ31" s="178"/>
      <c r="BA31" s="178"/>
      <c r="BB31" s="178"/>
      <c r="BC31" s="178"/>
      <c r="BD31" s="185"/>
    </row>
    <row r="32" spans="2:56" ht="20.25" customHeight="1">
      <c r="B32" s="189"/>
      <c r="C32" s="190"/>
      <c r="D32" s="190"/>
      <c r="E32" s="190"/>
      <c r="F32" s="190"/>
      <c r="G32" s="190"/>
      <c r="H32" s="190"/>
      <c r="I32" s="190"/>
      <c r="J32" s="190"/>
      <c r="K32" s="190"/>
      <c r="L32" s="190"/>
      <c r="M32" s="190"/>
      <c r="N32" s="190"/>
      <c r="O32" s="190"/>
      <c r="P32" s="190"/>
      <c r="Q32" s="190"/>
      <c r="R32" s="190"/>
      <c r="S32" s="190"/>
      <c r="T32" s="190"/>
      <c r="U32" s="190"/>
      <c r="V32" s="190"/>
      <c r="W32" s="190"/>
      <c r="X32" s="190"/>
      <c r="Y32" s="190"/>
      <c r="Z32" s="190"/>
      <c r="AA32" s="190"/>
      <c r="AB32" s="190"/>
      <c r="AC32" s="190"/>
      <c r="AD32" s="190"/>
      <c r="AE32" s="190"/>
      <c r="AF32" s="190"/>
      <c r="AG32" s="190"/>
      <c r="AH32" s="190"/>
      <c r="AI32" s="190"/>
      <c r="AJ32" s="190"/>
      <c r="AK32" s="190"/>
      <c r="AL32" s="190"/>
      <c r="AM32" s="190"/>
      <c r="AN32" s="190"/>
      <c r="AO32" s="190"/>
      <c r="AP32" s="190"/>
      <c r="AQ32" s="190"/>
      <c r="AR32" s="190"/>
      <c r="AS32" s="190"/>
      <c r="AT32" s="190"/>
      <c r="AU32" s="190"/>
      <c r="AV32" s="190"/>
      <c r="AW32" s="190"/>
      <c r="AX32" s="191"/>
      <c r="AY32" s="191"/>
      <c r="AZ32" s="191"/>
      <c r="BA32" s="191"/>
      <c r="BB32" s="191"/>
      <c r="BC32" s="191"/>
      <c r="BD32" s="192"/>
    </row>
    <row r="34" spans="2:56">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c r="AO34" s="214"/>
      <c r="AP34" s="214"/>
      <c r="AQ34" s="214"/>
      <c r="AR34" s="214"/>
      <c r="AS34" s="214"/>
      <c r="AT34" s="214"/>
      <c r="AU34" s="214"/>
      <c r="AV34" s="214"/>
      <c r="AW34" s="214"/>
      <c r="AX34" s="214"/>
      <c r="AY34" s="214"/>
      <c r="AZ34" s="214"/>
      <c r="BA34" s="214"/>
      <c r="BB34" s="214"/>
      <c r="BC34" s="214"/>
      <c r="BD34" s="214"/>
    </row>
    <row r="35" spans="2:56">
      <c r="B35" s="211"/>
      <c r="C35" s="204"/>
      <c r="D35" s="204"/>
      <c r="E35" s="204"/>
      <c r="F35" s="204"/>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c r="AG35" s="204"/>
      <c r="AH35" s="204"/>
      <c r="AI35" s="204"/>
      <c r="AJ35" s="204"/>
      <c r="AK35" s="204"/>
      <c r="AL35" s="204"/>
      <c r="AM35" s="204"/>
      <c r="AN35" s="204"/>
      <c r="AO35" s="204"/>
      <c r="AP35" s="204"/>
      <c r="AQ35" s="204"/>
      <c r="AR35" s="204"/>
      <c r="AS35" s="204"/>
      <c r="AT35" s="204"/>
      <c r="AU35" s="204"/>
      <c r="AV35" s="204"/>
      <c r="AW35" s="204"/>
      <c r="AX35" s="204"/>
      <c r="AY35" s="204"/>
      <c r="AZ35" s="204"/>
      <c r="BA35" s="204"/>
      <c r="BB35" s="204"/>
      <c r="BC35" s="204"/>
      <c r="BD35" s="212"/>
    </row>
    <row r="36" spans="2:56">
      <c r="B36" s="213"/>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5"/>
    </row>
    <row r="37" spans="2:56" ht="50.25" customHeight="1">
      <c r="B37" s="213"/>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c r="AT37" s="214"/>
      <c r="AU37" s="214"/>
      <c r="AV37" s="214"/>
      <c r="AW37" s="214"/>
      <c r="AX37" s="214"/>
      <c r="AY37" s="214"/>
      <c r="AZ37" s="214"/>
      <c r="BA37" s="214"/>
      <c r="BB37" s="214"/>
      <c r="BC37" s="214"/>
      <c r="BD37" s="215"/>
    </row>
    <row r="38" spans="2:56" ht="67.5" customHeight="1">
      <c r="B38" s="615" t="s">
        <v>2992</v>
      </c>
      <c r="C38" s="527"/>
      <c r="D38" s="527"/>
      <c r="E38" s="527"/>
      <c r="F38" s="527"/>
      <c r="G38" s="527"/>
      <c r="H38" s="527"/>
      <c r="I38" s="527"/>
      <c r="J38" s="527"/>
      <c r="K38" s="527"/>
      <c r="L38" s="527"/>
      <c r="M38" s="527"/>
      <c r="N38" s="527"/>
      <c r="O38" s="527"/>
      <c r="P38" s="527"/>
      <c r="Q38" s="527"/>
      <c r="R38" s="527"/>
      <c r="S38" s="527"/>
      <c r="T38" s="527"/>
      <c r="U38" s="527"/>
      <c r="V38" s="527"/>
      <c r="W38" s="527"/>
      <c r="X38" s="527"/>
      <c r="Y38" s="527"/>
      <c r="Z38" s="527"/>
      <c r="AA38" s="527"/>
      <c r="AB38" s="527"/>
      <c r="AC38" s="527"/>
      <c r="AD38" s="527"/>
      <c r="AE38" s="527"/>
      <c r="AF38" s="527"/>
      <c r="AG38" s="527"/>
      <c r="AH38" s="527"/>
      <c r="AI38" s="527"/>
      <c r="AJ38" s="527"/>
      <c r="AK38" s="527"/>
      <c r="AL38" s="527"/>
      <c r="AM38" s="527"/>
      <c r="AN38" s="527"/>
      <c r="AO38" s="527"/>
      <c r="AP38" s="527"/>
      <c r="AQ38" s="527"/>
      <c r="AR38" s="527"/>
      <c r="AS38" s="527"/>
      <c r="AT38" s="527"/>
      <c r="AU38" s="527"/>
      <c r="AV38" s="527"/>
      <c r="AW38" s="527"/>
      <c r="AX38" s="527"/>
      <c r="AY38" s="527"/>
      <c r="AZ38" s="527"/>
      <c r="BA38" s="527"/>
      <c r="BB38" s="527"/>
      <c r="BC38" s="527"/>
      <c r="BD38" s="616"/>
    </row>
    <row r="39" spans="2:56">
      <c r="B39" s="223"/>
      <c r="C39" s="178"/>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78"/>
      <c r="AD39" s="178"/>
      <c r="AE39" s="178"/>
      <c r="AF39" s="178"/>
      <c r="AG39" s="178"/>
      <c r="AH39" s="178"/>
      <c r="AI39" s="178"/>
      <c r="AJ39" s="178"/>
      <c r="AK39" s="178"/>
      <c r="AL39" s="178"/>
      <c r="AM39" s="178"/>
      <c r="AN39" s="178"/>
      <c r="AO39" s="178"/>
      <c r="AP39" s="178"/>
      <c r="AQ39" s="178"/>
      <c r="AR39" s="178"/>
      <c r="AS39" s="178"/>
      <c r="AT39" s="178"/>
      <c r="AU39" s="178"/>
      <c r="AV39" s="178"/>
      <c r="AW39" s="178"/>
      <c r="AX39" s="178"/>
      <c r="AY39" s="178"/>
      <c r="AZ39" s="178"/>
      <c r="BA39" s="178"/>
      <c r="BB39" s="178"/>
      <c r="BC39" s="178"/>
      <c r="BD39" s="185"/>
    </row>
    <row r="40" spans="2:56">
      <c r="B40" s="223"/>
      <c r="C40" s="178"/>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78"/>
      <c r="AD40" s="178"/>
      <c r="AE40" s="178"/>
      <c r="AF40" s="178"/>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85"/>
    </row>
    <row r="41" spans="2:56">
      <c r="B41" s="223"/>
      <c r="C41" s="178"/>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85"/>
    </row>
    <row r="42" spans="2:56" ht="36.75" customHeight="1">
      <c r="B42" s="223"/>
      <c r="C42" s="178"/>
      <c r="D42" s="178"/>
      <c r="E42" s="178"/>
      <c r="F42" s="178"/>
      <c r="G42" s="178"/>
      <c r="H42" s="178"/>
      <c r="I42" s="178"/>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85"/>
    </row>
    <row r="43" spans="2:56" ht="89.25" customHeight="1">
      <c r="B43" s="213"/>
      <c r="C43" s="222"/>
      <c r="D43" s="614" t="s">
        <v>2993</v>
      </c>
      <c r="E43" s="614"/>
      <c r="F43" s="614"/>
      <c r="G43" s="614"/>
      <c r="H43" s="614"/>
      <c r="I43" s="614"/>
      <c r="J43" s="614"/>
      <c r="K43" s="614"/>
      <c r="L43" s="614"/>
      <c r="M43" s="614"/>
      <c r="N43" s="614"/>
      <c r="O43" s="614"/>
      <c r="P43" s="614"/>
      <c r="Q43" s="614"/>
      <c r="R43" s="614"/>
      <c r="S43" s="614"/>
      <c r="T43" s="614"/>
      <c r="U43" s="614"/>
      <c r="V43" s="614"/>
      <c r="W43" s="614"/>
      <c r="X43" s="614"/>
      <c r="Y43" s="614"/>
      <c r="Z43" s="614"/>
      <c r="AA43" s="614"/>
      <c r="AB43" s="614"/>
      <c r="AC43" s="614"/>
      <c r="AD43" s="614"/>
      <c r="AE43" s="614"/>
      <c r="AF43" s="614"/>
      <c r="AG43" s="614"/>
      <c r="AH43" s="614"/>
      <c r="AI43" s="614"/>
      <c r="AJ43" s="614"/>
      <c r="AK43" s="614"/>
      <c r="AL43" s="614"/>
      <c r="AM43" s="614"/>
      <c r="AN43" s="614"/>
      <c r="AO43" s="614"/>
      <c r="AP43" s="614"/>
      <c r="AQ43" s="614"/>
      <c r="AR43" s="614"/>
      <c r="AS43" s="614"/>
      <c r="AT43" s="614"/>
      <c r="AU43" s="614"/>
      <c r="AV43" s="614"/>
      <c r="AW43" s="614"/>
      <c r="AX43" s="614"/>
      <c r="AY43" s="614"/>
      <c r="AZ43" s="614"/>
      <c r="BA43" s="614"/>
      <c r="BB43" s="222"/>
      <c r="BC43" s="222"/>
      <c r="BD43" s="224"/>
    </row>
    <row r="44" spans="2:56">
      <c r="B44" s="223"/>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85"/>
    </row>
    <row r="45" spans="2:56">
      <c r="B45" s="223"/>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85"/>
    </row>
    <row r="46" spans="2:56">
      <c r="B46" s="223"/>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85"/>
    </row>
    <row r="47" spans="2:56">
      <c r="B47" s="223"/>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85"/>
    </row>
    <row r="48" spans="2:56" ht="39" customHeight="1">
      <c r="B48" s="223"/>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85"/>
    </row>
    <row r="49" spans="2:56" ht="18.75">
      <c r="B49" s="223"/>
      <c r="C49" s="178"/>
      <c r="D49" s="178"/>
      <c r="E49" s="178"/>
      <c r="F49" s="178"/>
      <c r="G49" s="178"/>
      <c r="H49" s="178"/>
      <c r="I49" s="178"/>
      <c r="J49" s="178"/>
      <c r="K49" s="178"/>
      <c r="L49" s="178"/>
      <c r="M49" s="178"/>
      <c r="N49" s="178"/>
      <c r="O49" s="178"/>
      <c r="P49" s="178"/>
      <c r="Q49" s="178"/>
      <c r="R49" s="178"/>
      <c r="S49" s="178"/>
      <c r="T49" s="447">
        <f>'기본정보 입력하기'!G27</f>
        <v>44927</v>
      </c>
      <c r="U49" s="447"/>
      <c r="V49" s="447"/>
      <c r="W49" s="447"/>
      <c r="X49" s="447"/>
      <c r="Y49" s="447"/>
      <c r="Z49" s="447"/>
      <c r="AA49" s="447"/>
      <c r="AB49" s="447"/>
      <c r="AC49" s="447"/>
      <c r="AD49" s="447"/>
      <c r="AE49" s="447"/>
      <c r="AF49" s="447"/>
      <c r="AG49" s="447"/>
      <c r="AH49" s="447"/>
      <c r="AI49" s="447"/>
      <c r="AJ49" s="447"/>
      <c r="AK49" s="178"/>
      <c r="AL49" s="178"/>
      <c r="AM49" s="178"/>
      <c r="AN49" s="178"/>
      <c r="AO49" s="178"/>
      <c r="AP49" s="178"/>
      <c r="AQ49" s="178"/>
      <c r="AR49" s="178"/>
      <c r="AS49" s="178"/>
      <c r="AT49" s="178"/>
      <c r="AU49" s="178"/>
      <c r="AV49" s="178"/>
      <c r="AW49" s="178"/>
      <c r="AX49" s="178"/>
      <c r="AY49" s="178"/>
      <c r="AZ49" s="178"/>
      <c r="BA49" s="178"/>
      <c r="BB49" s="178"/>
      <c r="BC49" s="178"/>
      <c r="BD49" s="185"/>
    </row>
    <row r="50" spans="2:56">
      <c r="B50" s="223"/>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85"/>
    </row>
    <row r="51" spans="2:56">
      <c r="B51" s="223"/>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85"/>
    </row>
    <row r="52" spans="2:56">
      <c r="B52" s="223"/>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85"/>
    </row>
    <row r="53" spans="2:56" ht="27" customHeight="1">
      <c r="B53" s="223"/>
      <c r="C53" s="178"/>
      <c r="D53" s="178"/>
      <c r="E53" s="178"/>
      <c r="F53" s="178"/>
      <c r="G53" s="178"/>
      <c r="H53" s="178"/>
      <c r="I53" s="178"/>
      <c r="J53" s="178"/>
      <c r="K53" s="178"/>
      <c r="L53" s="178"/>
      <c r="M53" s="178"/>
      <c r="N53" s="178"/>
      <c r="O53" s="178"/>
      <c r="P53" s="178"/>
      <c r="Q53" s="178"/>
      <c r="R53" s="178"/>
      <c r="S53" s="178"/>
      <c r="T53" s="178"/>
      <c r="U53" s="178"/>
      <c r="V53" s="178"/>
      <c r="W53" s="178"/>
      <c r="X53" s="178"/>
      <c r="Y53" s="178"/>
      <c r="Z53" s="178"/>
      <c r="AA53" s="178"/>
      <c r="AB53" s="178"/>
      <c r="AC53" s="178"/>
      <c r="AD53" s="178"/>
      <c r="AE53" s="178"/>
      <c r="AF53" s="178"/>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85"/>
    </row>
    <row r="54" spans="2:56">
      <c r="B54" s="223"/>
      <c r="C54" s="178"/>
      <c r="D54" s="178"/>
      <c r="E54" s="178"/>
      <c r="F54" s="178"/>
      <c r="G54" s="178"/>
      <c r="H54" s="178"/>
      <c r="I54" s="178"/>
      <c r="J54" s="178"/>
      <c r="K54" s="178"/>
      <c r="L54" s="178"/>
      <c r="M54" s="178"/>
      <c r="N54" s="178"/>
      <c r="O54" s="178"/>
      <c r="P54" s="178"/>
      <c r="Q54" s="178"/>
      <c r="R54" s="178"/>
      <c r="S54" s="178"/>
      <c r="T54" s="178"/>
      <c r="U54" s="178"/>
      <c r="V54" s="178"/>
      <c r="W54" s="178"/>
      <c r="X54" s="178"/>
      <c r="Y54" s="178"/>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85"/>
    </row>
    <row r="55" spans="2:56">
      <c r="B55" s="223"/>
      <c r="C55" s="178"/>
      <c r="D55" s="178"/>
      <c r="E55" s="178"/>
      <c r="F55" s="178"/>
      <c r="G55" s="178"/>
      <c r="H55" s="178"/>
      <c r="I55" s="178"/>
      <c r="J55" s="178"/>
      <c r="K55" s="178"/>
      <c r="L55" s="178"/>
      <c r="M55" s="178"/>
      <c r="N55" s="178"/>
      <c r="O55" s="178"/>
      <c r="P55" s="178"/>
      <c r="Q55" s="178"/>
      <c r="R55" s="178"/>
      <c r="S55" s="178"/>
      <c r="T55" s="178"/>
      <c r="U55" s="178"/>
      <c r="V55" s="178"/>
      <c r="W55" s="178"/>
      <c r="X55" s="178"/>
      <c r="Y55" s="178"/>
      <c r="Z55" s="178"/>
      <c r="AA55" s="178"/>
      <c r="AB55" s="178"/>
      <c r="AC55" s="178"/>
      <c r="AD55" s="178"/>
      <c r="AE55" s="178"/>
      <c r="AF55" s="178"/>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85"/>
    </row>
    <row r="56" spans="2:56" ht="36" customHeight="1">
      <c r="B56" s="223"/>
      <c r="C56" s="178"/>
      <c r="D56" s="178"/>
      <c r="E56" s="495" t="s">
        <v>2994</v>
      </c>
      <c r="F56" s="495"/>
      <c r="G56" s="495"/>
      <c r="H56" s="495"/>
      <c r="I56" s="495"/>
      <c r="J56" s="495"/>
      <c r="K56" s="495"/>
      <c r="L56" s="495"/>
      <c r="M56" s="495"/>
      <c r="N56" s="495"/>
      <c r="O56" s="495"/>
      <c r="P56" s="495"/>
      <c r="Q56" s="495"/>
      <c r="R56" s="495"/>
      <c r="S56" s="495"/>
      <c r="T56" s="226"/>
      <c r="U56" s="221" t="s">
        <v>2959</v>
      </c>
      <c r="V56" s="226"/>
      <c r="W56" s="226" t="str">
        <f>'기본정보 입력하기'!G13</f>
        <v>복도공사4</v>
      </c>
      <c r="X56" s="226"/>
      <c r="Y56" s="226"/>
      <c r="Z56" s="226"/>
      <c r="AA56" s="226"/>
      <c r="AB56" s="226"/>
      <c r="AC56" s="226"/>
      <c r="AD56" s="226"/>
      <c r="AE56" s="226"/>
      <c r="AF56" s="226"/>
      <c r="AG56" s="226"/>
      <c r="AH56" s="226"/>
      <c r="AI56" s="226"/>
      <c r="AJ56" s="226"/>
      <c r="AK56" s="226"/>
      <c r="AL56" s="226"/>
      <c r="AM56" s="226"/>
      <c r="AN56" s="226"/>
      <c r="AO56" s="226"/>
      <c r="AP56" s="226"/>
      <c r="AQ56" s="226"/>
      <c r="AR56" s="226"/>
      <c r="AS56" s="226"/>
      <c r="AT56" s="226"/>
      <c r="AU56" s="226"/>
      <c r="AV56" s="226"/>
      <c r="AW56" s="226"/>
      <c r="AX56" s="226"/>
      <c r="AY56" s="226"/>
      <c r="AZ56" s="226"/>
      <c r="BA56" s="226"/>
      <c r="BB56" s="226"/>
      <c r="BC56" s="226"/>
      <c r="BD56" s="185"/>
    </row>
    <row r="57" spans="2:56" ht="36" customHeight="1">
      <c r="B57" s="223"/>
      <c r="C57" s="178"/>
      <c r="D57" s="178"/>
      <c r="E57" s="495" t="s">
        <v>2995</v>
      </c>
      <c r="F57" s="495"/>
      <c r="G57" s="495"/>
      <c r="H57" s="495"/>
      <c r="I57" s="495"/>
      <c r="J57" s="495"/>
      <c r="K57" s="495"/>
      <c r="L57" s="495"/>
      <c r="M57" s="495"/>
      <c r="N57" s="495"/>
      <c r="O57" s="495"/>
      <c r="P57" s="495"/>
      <c r="Q57" s="495"/>
      <c r="R57" s="495"/>
      <c r="S57" s="495"/>
      <c r="T57" s="226"/>
      <c r="U57" s="221" t="s">
        <v>2959</v>
      </c>
      <c r="V57" s="226"/>
      <c r="W57" s="226" t="str">
        <f>'기본정보 입력하기'!G20</f>
        <v>아이텐㈜</v>
      </c>
      <c r="X57" s="226"/>
      <c r="Y57" s="226"/>
      <c r="Z57" s="226"/>
      <c r="AA57" s="226"/>
      <c r="AB57" s="226"/>
      <c r="AC57" s="226"/>
      <c r="AD57" s="226"/>
      <c r="AE57" s="226"/>
      <c r="AF57" s="226"/>
      <c r="AG57" s="226"/>
      <c r="AH57" s="226"/>
      <c r="AI57" s="226"/>
      <c r="AJ57" s="226"/>
      <c r="AK57" s="226"/>
      <c r="AL57" s="226"/>
      <c r="AM57" s="226"/>
      <c r="AN57" s="226"/>
      <c r="AO57" s="226"/>
      <c r="AP57" s="226"/>
      <c r="AQ57" s="226"/>
      <c r="AR57" s="226"/>
      <c r="AS57" s="226"/>
      <c r="AT57" s="226"/>
      <c r="AU57" s="226"/>
      <c r="AV57" s="226"/>
      <c r="AW57" s="226"/>
      <c r="AX57" s="226"/>
      <c r="AY57" s="226"/>
      <c r="AZ57" s="226"/>
      <c r="BA57" s="226"/>
      <c r="BB57" s="226"/>
      <c r="BC57" s="226"/>
      <c r="BD57" s="185"/>
    </row>
    <row r="58" spans="2:56" ht="36" customHeight="1">
      <c r="B58" s="223"/>
      <c r="C58" s="178"/>
      <c r="D58" s="178"/>
      <c r="E58" s="495" t="s">
        <v>24</v>
      </c>
      <c r="F58" s="495"/>
      <c r="G58" s="495"/>
      <c r="H58" s="495"/>
      <c r="I58" s="495"/>
      <c r="J58" s="495"/>
      <c r="K58" s="495"/>
      <c r="L58" s="495"/>
      <c r="M58" s="495"/>
      <c r="N58" s="495"/>
      <c r="O58" s="495"/>
      <c r="P58" s="495"/>
      <c r="Q58" s="495"/>
      <c r="R58" s="495"/>
      <c r="S58" s="495"/>
      <c r="T58" s="226"/>
      <c r="U58" s="221" t="s">
        <v>2959</v>
      </c>
      <c r="V58" s="226"/>
      <c r="W58" s="226" t="str">
        <f>'기본정보 입력하기'!G23</f>
        <v>123-45-67890</v>
      </c>
      <c r="X58" s="226"/>
      <c r="Y58" s="226"/>
      <c r="Z58" s="226"/>
      <c r="AA58" s="226"/>
      <c r="AB58" s="226"/>
      <c r="AC58" s="226"/>
      <c r="AD58" s="226"/>
      <c r="AE58" s="226"/>
      <c r="AF58" s="226"/>
      <c r="AG58" s="226"/>
      <c r="AH58" s="226"/>
      <c r="AI58" s="226"/>
      <c r="AJ58" s="226"/>
      <c r="AK58" s="226"/>
      <c r="AL58" s="226"/>
      <c r="AM58" s="226"/>
      <c r="AN58" s="226"/>
      <c r="AO58" s="226"/>
      <c r="AP58" s="226"/>
      <c r="AQ58" s="226"/>
      <c r="AR58" s="226"/>
      <c r="AS58" s="226"/>
      <c r="AT58" s="226"/>
      <c r="AU58" s="226"/>
      <c r="AV58" s="226"/>
      <c r="AW58" s="226"/>
      <c r="AX58" s="226"/>
      <c r="AY58" s="226"/>
      <c r="AZ58" s="226"/>
      <c r="BA58" s="226"/>
      <c r="BB58" s="226"/>
      <c r="BC58" s="226"/>
      <c r="BD58" s="185"/>
    </row>
    <row r="59" spans="2:56" ht="36" customHeight="1">
      <c r="B59" s="223"/>
      <c r="C59" s="178"/>
      <c r="D59" s="178"/>
      <c r="E59" s="495" t="s">
        <v>2956</v>
      </c>
      <c r="F59" s="495"/>
      <c r="G59" s="495"/>
      <c r="H59" s="495"/>
      <c r="I59" s="495"/>
      <c r="J59" s="495"/>
      <c r="K59" s="495"/>
      <c r="L59" s="495"/>
      <c r="M59" s="495"/>
      <c r="N59" s="495"/>
      <c r="O59" s="495"/>
      <c r="P59" s="495"/>
      <c r="Q59" s="495"/>
      <c r="R59" s="495"/>
      <c r="S59" s="495"/>
      <c r="T59" s="226"/>
      <c r="U59" s="221" t="s">
        <v>2959</v>
      </c>
      <c r="V59" s="226"/>
      <c r="W59" s="226" t="str">
        <f>'기본정보 입력하기'!G21</f>
        <v>전주시 덕진구 틀못16</v>
      </c>
      <c r="X59" s="226"/>
      <c r="Y59" s="226"/>
      <c r="Z59" s="226"/>
      <c r="AA59" s="226"/>
      <c r="AB59" s="226"/>
      <c r="AC59" s="226"/>
      <c r="AD59" s="226"/>
      <c r="AE59" s="226"/>
      <c r="AF59" s="226"/>
      <c r="AG59" s="226"/>
      <c r="AH59" s="226"/>
      <c r="AI59" s="226"/>
      <c r="AJ59" s="226"/>
      <c r="AK59" s="226"/>
      <c r="AL59" s="226"/>
      <c r="AM59" s="226"/>
      <c r="AN59" s="226"/>
      <c r="AO59" s="226"/>
      <c r="AP59" s="226"/>
      <c r="AQ59" s="226"/>
      <c r="AR59" s="226"/>
      <c r="AS59" s="226"/>
      <c r="AT59" s="226"/>
      <c r="AU59" s="226"/>
      <c r="AV59" s="226"/>
      <c r="AW59" s="226"/>
      <c r="AX59" s="226"/>
      <c r="AY59" s="226"/>
      <c r="AZ59" s="226"/>
      <c r="BA59" s="226"/>
      <c r="BB59" s="226"/>
      <c r="BC59" s="226"/>
      <c r="BD59" s="185"/>
    </row>
    <row r="60" spans="2:56" ht="36" customHeight="1">
      <c r="B60" s="223"/>
      <c r="C60" s="178"/>
      <c r="D60" s="178"/>
      <c r="E60" s="495" t="s">
        <v>23</v>
      </c>
      <c r="F60" s="495"/>
      <c r="G60" s="495"/>
      <c r="H60" s="495"/>
      <c r="I60" s="495"/>
      <c r="J60" s="495"/>
      <c r="K60" s="495"/>
      <c r="L60" s="495"/>
      <c r="M60" s="495"/>
      <c r="N60" s="495"/>
      <c r="O60" s="495"/>
      <c r="P60" s="495"/>
      <c r="Q60" s="495"/>
      <c r="R60" s="495"/>
      <c r="S60" s="495"/>
      <c r="T60" s="226"/>
      <c r="U60" s="221" t="s">
        <v>2959</v>
      </c>
      <c r="V60" s="226"/>
      <c r="W60" s="226" t="str">
        <f>'기본정보 입력하기'!T20 &amp; "  (인)"</f>
        <v>홍길동  (인)</v>
      </c>
      <c r="X60" s="226"/>
      <c r="Y60" s="226"/>
      <c r="Z60" s="226"/>
      <c r="AA60" s="226"/>
      <c r="AB60" s="226"/>
      <c r="AC60" s="226"/>
      <c r="AD60" s="226"/>
      <c r="AE60" s="226"/>
      <c r="AF60" s="226"/>
      <c r="AG60" s="226"/>
      <c r="AH60" s="226"/>
      <c r="AI60" s="226"/>
      <c r="AJ60" s="226"/>
      <c r="AK60" s="226"/>
      <c r="AL60" s="226"/>
      <c r="AM60" s="226"/>
      <c r="AN60" s="226"/>
      <c r="AO60" s="226"/>
      <c r="AP60" s="226"/>
      <c r="AQ60" s="226"/>
      <c r="AR60" s="226"/>
      <c r="AS60" s="226"/>
      <c r="AT60" s="226"/>
      <c r="AU60" s="226"/>
      <c r="AV60" s="226"/>
      <c r="AW60" s="226"/>
      <c r="AX60" s="226"/>
      <c r="AY60" s="226"/>
      <c r="AZ60" s="226"/>
      <c r="BA60" s="226"/>
      <c r="BB60" s="226"/>
      <c r="BC60" s="226"/>
      <c r="BD60" s="185"/>
    </row>
    <row r="61" spans="2:56" ht="20.25" customHeight="1">
      <c r="B61" s="223"/>
      <c r="C61" s="178"/>
      <c r="D61" s="178"/>
      <c r="E61" s="178"/>
      <c r="F61" s="178"/>
      <c r="G61" s="178"/>
      <c r="H61" s="178"/>
      <c r="I61" s="178"/>
      <c r="J61" s="178"/>
      <c r="K61" s="178"/>
      <c r="L61" s="178"/>
      <c r="M61" s="178"/>
      <c r="N61" s="178"/>
      <c r="O61" s="178"/>
      <c r="P61" s="178"/>
      <c r="Q61" s="178"/>
      <c r="R61" s="178"/>
      <c r="S61" s="178"/>
      <c r="T61" s="178"/>
      <c r="U61" s="178"/>
      <c r="V61" s="178"/>
      <c r="W61" s="178"/>
      <c r="X61" s="178"/>
      <c r="Y61" s="178"/>
      <c r="Z61" s="178"/>
      <c r="AA61" s="178"/>
      <c r="AB61" s="178"/>
      <c r="AC61" s="178"/>
      <c r="AD61" s="178"/>
      <c r="AE61" s="178"/>
      <c r="AF61" s="178"/>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85"/>
    </row>
    <row r="62" spans="2:56">
      <c r="B62" s="223"/>
      <c r="C62" s="178"/>
      <c r="D62" s="178"/>
      <c r="E62" s="178"/>
      <c r="F62" s="178"/>
      <c r="G62" s="178"/>
      <c r="H62" s="178"/>
      <c r="I62" s="178"/>
      <c r="J62" s="178"/>
      <c r="K62" s="178"/>
      <c r="L62" s="178"/>
      <c r="M62" s="178"/>
      <c r="N62" s="178"/>
      <c r="O62" s="178"/>
      <c r="P62" s="178"/>
      <c r="Q62" s="178"/>
      <c r="R62" s="178"/>
      <c r="S62" s="178"/>
      <c r="T62" s="178"/>
      <c r="U62" s="178"/>
      <c r="V62" s="178"/>
      <c r="W62" s="178"/>
      <c r="X62" s="178"/>
      <c r="Y62" s="178"/>
      <c r="Z62" s="178"/>
      <c r="AA62" s="178"/>
      <c r="AB62" s="178"/>
      <c r="AC62" s="178"/>
      <c r="AD62" s="178"/>
      <c r="AE62" s="178"/>
      <c r="AF62" s="178"/>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85"/>
    </row>
    <row r="63" spans="2:56">
      <c r="B63" s="223"/>
      <c r="C63" s="178"/>
      <c r="D63" s="178"/>
      <c r="E63" s="178"/>
      <c r="F63" s="178"/>
      <c r="G63" s="178"/>
      <c r="H63" s="178"/>
      <c r="I63" s="178"/>
      <c r="J63" s="178"/>
      <c r="K63" s="178"/>
      <c r="L63" s="178"/>
      <c r="M63" s="178"/>
      <c r="N63" s="178"/>
      <c r="O63" s="178"/>
      <c r="P63" s="178"/>
      <c r="Q63" s="178"/>
      <c r="R63" s="178"/>
      <c r="S63" s="178"/>
      <c r="T63" s="178"/>
      <c r="U63" s="178"/>
      <c r="V63" s="178"/>
      <c r="W63" s="178"/>
      <c r="X63" s="178"/>
      <c r="Y63" s="178"/>
      <c r="Z63" s="178"/>
      <c r="AA63" s="178"/>
      <c r="AB63" s="178"/>
      <c r="AC63" s="178"/>
      <c r="AD63" s="178"/>
      <c r="AE63" s="178"/>
      <c r="AF63" s="178"/>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85"/>
    </row>
    <row r="64" spans="2:56">
      <c r="B64" s="223"/>
      <c r="C64" s="178"/>
      <c r="D64" s="178"/>
      <c r="E64" s="178"/>
      <c r="F64" s="178"/>
      <c r="G64" s="178"/>
      <c r="H64" s="178"/>
      <c r="I64" s="178"/>
      <c r="J64" s="178"/>
      <c r="K64" s="178"/>
      <c r="L64" s="178"/>
      <c r="M64" s="178"/>
      <c r="N64" s="178"/>
      <c r="O64" s="178"/>
      <c r="P64" s="178"/>
      <c r="Q64" s="178"/>
      <c r="R64" s="178"/>
      <c r="S64" s="178"/>
      <c r="T64" s="178"/>
      <c r="U64" s="178"/>
      <c r="V64" s="178"/>
      <c r="W64" s="178"/>
      <c r="X64" s="178"/>
      <c r="Y64" s="178"/>
      <c r="Z64" s="178"/>
      <c r="AA64" s="178"/>
      <c r="AB64" s="178"/>
      <c r="AC64" s="178"/>
      <c r="AD64" s="178"/>
      <c r="AE64" s="178"/>
      <c r="AF64" s="178"/>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85"/>
    </row>
    <row r="65" spans="2:56" ht="52.5" customHeight="1">
      <c r="B65" s="223"/>
      <c r="C65" s="178"/>
      <c r="D65" s="178"/>
      <c r="E65" s="52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F65" s="520"/>
      <c r="G65" s="520"/>
      <c r="H65" s="520"/>
      <c r="I65" s="520"/>
      <c r="J65" s="520"/>
      <c r="K65" s="520"/>
      <c r="L65" s="520"/>
      <c r="M65" s="520"/>
      <c r="N65" s="520"/>
      <c r="O65" s="520"/>
      <c r="P65" s="520"/>
      <c r="Q65" s="520"/>
      <c r="R65" s="520"/>
      <c r="S65" s="520"/>
      <c r="T65" s="520"/>
      <c r="U65" s="520"/>
      <c r="V65" s="520"/>
      <c r="W65" s="520"/>
      <c r="X65" s="520"/>
      <c r="Y65" s="520"/>
      <c r="Z65" s="178"/>
      <c r="AA65" s="178"/>
      <c r="AB65" s="178"/>
      <c r="AC65" s="178"/>
      <c r="AD65" s="178"/>
      <c r="AE65" s="178"/>
      <c r="AF65" s="178"/>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85"/>
    </row>
    <row r="66" spans="2:56">
      <c r="B66" s="213"/>
      <c r="C66" s="214"/>
      <c r="D66" s="214"/>
      <c r="E66" s="214"/>
      <c r="F66" s="214"/>
      <c r="G66" s="214"/>
      <c r="H66" s="214"/>
      <c r="I66" s="214"/>
      <c r="J66" s="214"/>
      <c r="K66" s="214"/>
      <c r="L66" s="214"/>
      <c r="M66" s="214"/>
      <c r="N66" s="214"/>
      <c r="O66" s="214"/>
      <c r="P66" s="214"/>
      <c r="Q66" s="214"/>
      <c r="R66" s="214"/>
      <c r="S66" s="214"/>
      <c r="T66" s="214"/>
      <c r="U66" s="214"/>
      <c r="V66" s="214"/>
      <c r="W66" s="214"/>
      <c r="X66" s="214"/>
      <c r="Y66" s="214"/>
      <c r="Z66" s="214"/>
      <c r="AA66" s="214"/>
      <c r="AB66" s="214"/>
      <c r="AC66" s="214"/>
      <c r="AD66" s="214"/>
      <c r="AE66" s="214"/>
      <c r="AF66" s="214"/>
      <c r="AG66" s="214"/>
      <c r="AH66" s="214"/>
      <c r="AI66" s="214"/>
      <c r="AJ66" s="214"/>
      <c r="AK66" s="214"/>
      <c r="AL66" s="214"/>
      <c r="AM66" s="214"/>
      <c r="AN66" s="214"/>
      <c r="AO66" s="214"/>
      <c r="AP66" s="214"/>
      <c r="AQ66" s="214"/>
      <c r="AR66" s="214"/>
      <c r="AS66" s="214"/>
      <c r="AT66" s="214"/>
      <c r="AU66" s="214"/>
      <c r="AV66" s="214"/>
      <c r="AW66" s="214"/>
      <c r="AX66" s="214"/>
      <c r="AY66" s="214"/>
      <c r="AZ66" s="214"/>
      <c r="BA66" s="214"/>
      <c r="BB66" s="214"/>
      <c r="BC66" s="214"/>
      <c r="BD66" s="215"/>
    </row>
    <row r="67" spans="2:56">
      <c r="B67" s="213"/>
      <c r="C67" s="214"/>
      <c r="D67" s="214"/>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c r="AK67" s="214"/>
      <c r="AL67" s="214"/>
      <c r="AM67" s="214"/>
      <c r="AN67" s="214"/>
      <c r="AO67" s="214"/>
      <c r="AP67" s="214"/>
      <c r="AQ67" s="214"/>
      <c r="AR67" s="214"/>
      <c r="AS67" s="214"/>
      <c r="AT67" s="214"/>
      <c r="AU67" s="214"/>
      <c r="AV67" s="214"/>
      <c r="AW67" s="214"/>
      <c r="AX67" s="214"/>
      <c r="AY67" s="214"/>
      <c r="AZ67" s="214"/>
      <c r="BA67" s="214"/>
      <c r="BB67" s="214"/>
      <c r="BC67" s="214"/>
      <c r="BD67" s="215"/>
    </row>
    <row r="68" spans="2:56">
      <c r="B68" s="216"/>
      <c r="C68" s="217"/>
      <c r="D68" s="217"/>
      <c r="E68" s="217"/>
      <c r="F68" s="217"/>
      <c r="G68" s="217"/>
      <c r="H68" s="217"/>
      <c r="I68" s="217"/>
      <c r="J68" s="217"/>
      <c r="K68" s="217"/>
      <c r="L68" s="217"/>
      <c r="M68" s="217"/>
      <c r="N68" s="217"/>
      <c r="O68" s="217"/>
      <c r="P68" s="217"/>
      <c r="Q68" s="217"/>
      <c r="R68" s="217"/>
      <c r="S68" s="217"/>
      <c r="T68" s="217"/>
      <c r="U68" s="217"/>
      <c r="V68" s="217"/>
      <c r="W68" s="217"/>
      <c r="X68" s="217"/>
      <c r="Y68" s="217"/>
      <c r="Z68" s="217"/>
      <c r="AA68" s="217"/>
      <c r="AB68" s="217"/>
      <c r="AC68" s="217"/>
      <c r="AD68" s="217"/>
      <c r="AE68" s="217"/>
      <c r="AF68" s="217"/>
      <c r="AG68" s="217"/>
      <c r="AH68" s="217"/>
      <c r="AI68" s="217"/>
      <c r="AJ68" s="217"/>
      <c r="AK68" s="217"/>
      <c r="AL68" s="217"/>
      <c r="AM68" s="217"/>
      <c r="AN68" s="217"/>
      <c r="AO68" s="217"/>
      <c r="AP68" s="217"/>
      <c r="AQ68" s="217"/>
      <c r="AR68" s="217"/>
      <c r="AS68" s="217"/>
      <c r="AT68" s="217"/>
      <c r="AU68" s="217"/>
      <c r="AV68" s="217"/>
      <c r="AW68" s="217"/>
      <c r="AX68" s="217"/>
      <c r="AY68" s="217"/>
      <c r="AZ68" s="217"/>
      <c r="BA68" s="217"/>
      <c r="BB68" s="217"/>
      <c r="BC68" s="217"/>
      <c r="BD68" s="218"/>
    </row>
    <row r="69" spans="2:56" ht="22.5" customHeight="1"/>
    <row r="70" spans="2:56" ht="90" customHeight="1">
      <c r="B70" s="608" t="s">
        <v>2996</v>
      </c>
      <c r="C70" s="609"/>
      <c r="D70" s="609"/>
      <c r="E70" s="609"/>
      <c r="F70" s="609"/>
      <c r="G70" s="609"/>
      <c r="H70" s="609"/>
      <c r="I70" s="609"/>
      <c r="J70" s="609"/>
      <c r="K70" s="609"/>
      <c r="L70" s="609"/>
      <c r="M70" s="609"/>
      <c r="N70" s="609"/>
      <c r="O70" s="609"/>
      <c r="P70" s="609"/>
      <c r="Q70" s="609"/>
      <c r="R70" s="609"/>
      <c r="S70" s="609"/>
      <c r="T70" s="609"/>
      <c r="U70" s="609"/>
      <c r="V70" s="609"/>
      <c r="W70" s="609"/>
      <c r="X70" s="609"/>
      <c r="Y70" s="609"/>
      <c r="Z70" s="609"/>
      <c r="AA70" s="609"/>
      <c r="AB70" s="609"/>
      <c r="AC70" s="609"/>
      <c r="AD70" s="609"/>
      <c r="AE70" s="609"/>
      <c r="AF70" s="609"/>
      <c r="AG70" s="609"/>
      <c r="AH70" s="609"/>
      <c r="AI70" s="609"/>
      <c r="AJ70" s="609"/>
      <c r="AK70" s="609"/>
      <c r="AL70" s="609"/>
      <c r="AM70" s="609"/>
      <c r="AN70" s="609"/>
      <c r="AO70" s="609"/>
      <c r="AP70" s="609"/>
      <c r="AQ70" s="609"/>
      <c r="AR70" s="609"/>
      <c r="AS70" s="609"/>
      <c r="AT70" s="609"/>
      <c r="AU70" s="609"/>
      <c r="AV70" s="609"/>
      <c r="AW70" s="609"/>
      <c r="AX70" s="609"/>
      <c r="AY70" s="609"/>
      <c r="AZ70" s="609"/>
      <c r="BA70" s="609"/>
      <c r="BB70" s="609"/>
      <c r="BC70" s="610"/>
    </row>
    <row r="71" spans="2:56" ht="33" customHeight="1">
      <c r="B71" s="223"/>
      <c r="C71" s="178"/>
      <c r="D71" s="178"/>
      <c r="E71" s="178"/>
      <c r="F71" s="178"/>
      <c r="G71" s="178"/>
      <c r="H71" s="178"/>
      <c r="I71" s="178"/>
      <c r="J71" s="178"/>
      <c r="K71" s="178"/>
      <c r="L71" s="178"/>
      <c r="M71" s="178"/>
      <c r="N71" s="178"/>
      <c r="O71" s="178"/>
      <c r="P71" s="178"/>
      <c r="Q71" s="178"/>
      <c r="R71" s="178"/>
      <c r="S71" s="178"/>
      <c r="T71" s="178"/>
      <c r="U71" s="178"/>
      <c r="V71" s="178"/>
      <c r="W71" s="178"/>
      <c r="X71" s="178"/>
      <c r="Y71" s="178"/>
      <c r="Z71" s="178"/>
      <c r="AA71" s="178"/>
      <c r="AB71" s="178"/>
      <c r="AC71" s="178"/>
      <c r="AD71" s="178"/>
      <c r="AE71" s="178"/>
      <c r="AF71" s="178"/>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85"/>
    </row>
    <row r="72" spans="2:56" ht="39.75" customHeight="1">
      <c r="B72" s="223"/>
      <c r="C72" s="178"/>
      <c r="D72" s="230" t="s">
        <v>2997</v>
      </c>
      <c r="E72" s="178"/>
      <c r="F72" s="613" t="str">
        <f>"계약사항에 의하여 "&amp;TEXT('기본정보 입력하기'!G28,"yyyy년mm월dd일")&amp;" 착수하고 "&amp;TEXT('기본정보 입력하기'!G29,"yyyy년mm월dd일")&amp;"까지 완수하여야 한다."</f>
        <v>계약사항에 의하여 2023년01월01일 착수하고 2023년01월01일까지 완수하여야 한다.</v>
      </c>
      <c r="G72" s="613"/>
      <c r="H72" s="613"/>
      <c r="I72" s="613"/>
      <c r="J72" s="613"/>
      <c r="K72" s="613"/>
      <c r="L72" s="613"/>
      <c r="M72" s="613"/>
      <c r="N72" s="613"/>
      <c r="O72" s="613"/>
      <c r="P72" s="613"/>
      <c r="Q72" s="613"/>
      <c r="R72" s="613"/>
      <c r="S72" s="613"/>
      <c r="T72" s="613"/>
      <c r="U72" s="613"/>
      <c r="V72" s="613"/>
      <c r="W72" s="613"/>
      <c r="X72" s="613"/>
      <c r="Y72" s="613"/>
      <c r="Z72" s="613"/>
      <c r="AA72" s="613"/>
      <c r="AB72" s="613"/>
      <c r="AC72" s="613"/>
      <c r="AD72" s="613"/>
      <c r="AE72" s="613"/>
      <c r="AF72" s="613"/>
      <c r="AG72" s="613"/>
      <c r="AH72" s="613"/>
      <c r="AI72" s="613"/>
      <c r="AJ72" s="613"/>
      <c r="AK72" s="613"/>
      <c r="AL72" s="613"/>
      <c r="AM72" s="613"/>
      <c r="AN72" s="613"/>
      <c r="AO72" s="613"/>
      <c r="AP72" s="613"/>
      <c r="AQ72" s="613"/>
      <c r="AR72" s="613"/>
      <c r="AS72" s="613"/>
      <c r="AT72" s="613"/>
      <c r="AU72" s="613"/>
      <c r="AV72" s="613"/>
      <c r="AW72" s="613"/>
      <c r="AX72" s="613"/>
      <c r="AY72" s="613"/>
      <c r="AZ72" s="613"/>
      <c r="BA72" s="178"/>
      <c r="BB72" s="178"/>
      <c r="BC72" s="185"/>
    </row>
    <row r="73" spans="2:56" ht="29.25" customHeight="1">
      <c r="B73" s="223"/>
      <c r="C73" s="178"/>
      <c r="D73" s="178"/>
      <c r="E73" s="178"/>
      <c r="F73" s="178"/>
      <c r="G73" s="178"/>
      <c r="H73" s="178"/>
      <c r="I73" s="178"/>
      <c r="J73" s="178"/>
      <c r="K73" s="178"/>
      <c r="L73" s="178"/>
      <c r="M73" s="178"/>
      <c r="N73" s="178"/>
      <c r="O73" s="178"/>
      <c r="P73" s="178"/>
      <c r="Q73" s="178"/>
      <c r="R73" s="178"/>
      <c r="S73" s="178"/>
      <c r="T73" s="178"/>
      <c r="U73" s="178"/>
      <c r="V73" s="178"/>
      <c r="W73" s="178"/>
      <c r="X73" s="178"/>
      <c r="Y73" s="178"/>
      <c r="Z73" s="178"/>
      <c r="AA73" s="178"/>
      <c r="AB73" s="178"/>
      <c r="AC73" s="178"/>
      <c r="AD73" s="178"/>
      <c r="AE73" s="178"/>
      <c r="AF73" s="178"/>
      <c r="AG73" s="178"/>
      <c r="AH73" s="178"/>
      <c r="AI73" s="178"/>
      <c r="AJ73" s="178"/>
      <c r="AK73" s="178"/>
      <c r="AL73" s="178"/>
      <c r="AM73" s="178"/>
      <c r="AN73" s="178"/>
      <c r="AO73" s="178"/>
      <c r="AP73" s="178"/>
      <c r="AQ73" s="178"/>
      <c r="AR73" s="178"/>
      <c r="AS73" s="178"/>
      <c r="AT73" s="178"/>
      <c r="AU73" s="178"/>
      <c r="AV73" s="178"/>
      <c r="AW73" s="178"/>
      <c r="AX73" s="178"/>
      <c r="AY73" s="178"/>
      <c r="AZ73" s="178"/>
      <c r="BA73" s="178"/>
      <c r="BB73" s="178"/>
      <c r="BC73" s="185"/>
    </row>
    <row r="74" spans="2:56" ht="39.75" customHeight="1">
      <c r="B74" s="223"/>
      <c r="C74" s="178"/>
      <c r="D74" s="230" t="s">
        <v>2998</v>
      </c>
      <c r="E74" s="178"/>
      <c r="F74" s="611" t="str">
        <f>"계약의 변경으로 인하여 계약금액에 증감이 생긴 때에는 명세서상의 단가로 증감하고 그 "&amp; IF('기본정보 입력하기'!AA32=1,"총액","단가") &amp; "에 의하기 어려운 때에는 설계변경 당시의 단가에 의한다."</f>
        <v>계약의 변경으로 인하여 계약금액에 증감이 생긴 때에는 명세서상의 단가로 증감하고 그 단가에 의하기 어려운 때에는 설계변경 당시의 단가에 의한다.</v>
      </c>
      <c r="G74" s="611"/>
      <c r="H74" s="611"/>
      <c r="I74" s="611"/>
      <c r="J74" s="611"/>
      <c r="K74" s="611"/>
      <c r="L74" s="611"/>
      <c r="M74" s="611"/>
      <c r="N74" s="611"/>
      <c r="O74" s="611"/>
      <c r="P74" s="611"/>
      <c r="Q74" s="611"/>
      <c r="R74" s="611"/>
      <c r="S74" s="611"/>
      <c r="T74" s="611"/>
      <c r="U74" s="611"/>
      <c r="V74" s="611"/>
      <c r="W74" s="611"/>
      <c r="X74" s="611"/>
      <c r="Y74" s="611"/>
      <c r="Z74" s="611"/>
      <c r="AA74" s="611"/>
      <c r="AB74" s="611"/>
      <c r="AC74" s="611"/>
      <c r="AD74" s="611"/>
      <c r="AE74" s="611"/>
      <c r="AF74" s="611"/>
      <c r="AG74" s="611"/>
      <c r="AH74" s="611"/>
      <c r="AI74" s="611"/>
      <c r="AJ74" s="611"/>
      <c r="AK74" s="611"/>
      <c r="AL74" s="611"/>
      <c r="AM74" s="611"/>
      <c r="AN74" s="611"/>
      <c r="AO74" s="611"/>
      <c r="AP74" s="611"/>
      <c r="AQ74" s="611"/>
      <c r="AR74" s="611"/>
      <c r="AS74" s="611"/>
      <c r="AT74" s="611"/>
      <c r="AU74" s="611"/>
      <c r="AV74" s="611"/>
      <c r="AW74" s="611"/>
      <c r="AX74" s="611"/>
      <c r="AY74" s="611"/>
      <c r="AZ74" s="611"/>
      <c r="BA74" s="178"/>
      <c r="BB74" s="178"/>
      <c r="BC74" s="185"/>
    </row>
    <row r="75" spans="2:56" ht="29.25" customHeight="1">
      <c r="B75" s="223"/>
      <c r="C75" s="178"/>
      <c r="D75" s="178"/>
      <c r="E75" s="178"/>
      <c r="F75" s="178"/>
      <c r="G75" s="178"/>
      <c r="H75" s="178"/>
      <c r="I75" s="178"/>
      <c r="J75" s="178"/>
      <c r="K75" s="178"/>
      <c r="L75" s="178"/>
      <c r="M75" s="178"/>
      <c r="N75" s="178"/>
      <c r="O75" s="178"/>
      <c r="P75" s="178"/>
      <c r="Q75" s="178"/>
      <c r="R75" s="178"/>
      <c r="S75" s="178"/>
      <c r="T75" s="178"/>
      <c r="U75" s="178"/>
      <c r="V75" s="178"/>
      <c r="W75" s="178"/>
      <c r="X75" s="178"/>
      <c r="Y75" s="178"/>
      <c r="Z75" s="178"/>
      <c r="AA75" s="178"/>
      <c r="AB75" s="178"/>
      <c r="AC75" s="178"/>
      <c r="AD75" s="178"/>
      <c r="AE75" s="178"/>
      <c r="AF75" s="178"/>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85"/>
    </row>
    <row r="76" spans="2:56" ht="60" customHeight="1">
      <c r="B76" s="223"/>
      <c r="C76" s="178"/>
      <c r="D76" s="230" t="s">
        <v>2999</v>
      </c>
      <c r="E76" s="178"/>
      <c r="F76" s="612" t="str">
        <f>"기한 내에 용역를 준공하지 못한 때에는 그 지연일수 1일에 대하여 계약금액의"&amp;'기본정보 입력하기'!R29&amp;"에 해당하는 지연배상금을 납부하여야 하며, 납부하여야할 금액은 계약대가에서 상계할 수 있다."</f>
        <v>기한 내에 용역를 준공하지 못한 때에는 그 지연일수 1일에 대하여 계약금액의1.3/1000에 해당하는 지연배상금을 납부하여야 하며, 납부하여야할 금액은 계약대가에서 상계할 수 있다.</v>
      </c>
      <c r="G76" s="612"/>
      <c r="H76" s="612"/>
      <c r="I76" s="612"/>
      <c r="J76" s="612"/>
      <c r="K76" s="612"/>
      <c r="L76" s="612"/>
      <c r="M76" s="612"/>
      <c r="N76" s="612"/>
      <c r="O76" s="612"/>
      <c r="P76" s="612"/>
      <c r="Q76" s="612"/>
      <c r="R76" s="612"/>
      <c r="S76" s="612"/>
      <c r="T76" s="612"/>
      <c r="U76" s="612"/>
      <c r="V76" s="612"/>
      <c r="W76" s="612"/>
      <c r="X76" s="612"/>
      <c r="Y76" s="612"/>
      <c r="Z76" s="612"/>
      <c r="AA76" s="612"/>
      <c r="AB76" s="612"/>
      <c r="AC76" s="612"/>
      <c r="AD76" s="612"/>
      <c r="AE76" s="612"/>
      <c r="AF76" s="612"/>
      <c r="AG76" s="612"/>
      <c r="AH76" s="612"/>
      <c r="AI76" s="612"/>
      <c r="AJ76" s="612"/>
      <c r="AK76" s="612"/>
      <c r="AL76" s="612"/>
      <c r="AM76" s="612"/>
      <c r="AN76" s="612"/>
      <c r="AO76" s="612"/>
      <c r="AP76" s="612"/>
      <c r="AQ76" s="612"/>
      <c r="AR76" s="612"/>
      <c r="AS76" s="612"/>
      <c r="AT76" s="612"/>
      <c r="AU76" s="612"/>
      <c r="AV76" s="612"/>
      <c r="AW76" s="612"/>
      <c r="AX76" s="612"/>
      <c r="AY76" s="612"/>
      <c r="AZ76" s="612"/>
      <c r="BA76" s="178"/>
      <c r="BB76" s="178"/>
      <c r="BC76" s="185"/>
    </row>
    <row r="77" spans="2:56" ht="29.25" customHeight="1">
      <c r="B77" s="223"/>
      <c r="C77" s="178"/>
      <c r="D77" s="178"/>
      <c r="E77" s="178"/>
      <c r="F77" s="178"/>
      <c r="G77" s="178"/>
      <c r="H77" s="178"/>
      <c r="I77" s="178"/>
      <c r="J77" s="178"/>
      <c r="K77" s="178"/>
      <c r="L77" s="178"/>
      <c r="M77" s="178"/>
      <c r="N77" s="178"/>
      <c r="O77" s="178"/>
      <c r="P77" s="178"/>
      <c r="Q77" s="178"/>
      <c r="R77" s="178"/>
      <c r="S77" s="178"/>
      <c r="T77" s="178"/>
      <c r="U77" s="178"/>
      <c r="V77" s="178"/>
      <c r="W77" s="178"/>
      <c r="X77" s="178"/>
      <c r="Y77" s="178"/>
      <c r="Z77" s="178"/>
      <c r="AA77" s="178"/>
      <c r="AB77" s="178"/>
      <c r="AC77" s="178"/>
      <c r="AD77" s="178"/>
      <c r="AE77" s="178"/>
      <c r="AF77" s="178"/>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85"/>
    </row>
    <row r="78" spans="2:56" ht="39.75" customHeight="1">
      <c r="B78" s="223"/>
      <c r="C78" s="178"/>
      <c r="D78" s="230" t="s">
        <v>3000</v>
      </c>
      <c r="E78" s="178"/>
      <c r="F78" s="612" t="str">
        <f>"계약상대자는 용역 준공일로부터 "&amp;'기본정보 입력하기'!G32&amp;"간 그 용역의 하자에 대하여 담보 책임을 진다."</f>
        <v>계약상대자는 용역 준공일로부터 1년간 그 용역의 하자에 대하여 담보 책임을 진다.</v>
      </c>
      <c r="G78" s="612"/>
      <c r="H78" s="612"/>
      <c r="I78" s="612"/>
      <c r="J78" s="612"/>
      <c r="K78" s="612"/>
      <c r="L78" s="612"/>
      <c r="M78" s="612"/>
      <c r="N78" s="612"/>
      <c r="O78" s="612"/>
      <c r="P78" s="612"/>
      <c r="Q78" s="612"/>
      <c r="R78" s="612"/>
      <c r="S78" s="612"/>
      <c r="T78" s="612"/>
      <c r="U78" s="612"/>
      <c r="V78" s="612"/>
      <c r="W78" s="612"/>
      <c r="X78" s="612"/>
      <c r="Y78" s="612"/>
      <c r="Z78" s="612"/>
      <c r="AA78" s="612"/>
      <c r="AB78" s="612"/>
      <c r="AC78" s="612"/>
      <c r="AD78" s="612"/>
      <c r="AE78" s="612"/>
      <c r="AF78" s="612"/>
      <c r="AG78" s="612"/>
      <c r="AH78" s="612"/>
      <c r="AI78" s="612"/>
      <c r="AJ78" s="612"/>
      <c r="AK78" s="612"/>
      <c r="AL78" s="612"/>
      <c r="AM78" s="612"/>
      <c r="AN78" s="612"/>
      <c r="AO78" s="612"/>
      <c r="AP78" s="612"/>
      <c r="AQ78" s="612"/>
      <c r="AR78" s="612"/>
      <c r="AS78" s="612"/>
      <c r="AT78" s="612"/>
      <c r="AU78" s="612"/>
      <c r="AV78" s="612"/>
      <c r="AW78" s="612"/>
      <c r="AX78" s="612"/>
      <c r="AY78" s="612"/>
      <c r="AZ78" s="612"/>
      <c r="BA78" s="178"/>
      <c r="BB78" s="178"/>
      <c r="BC78" s="185"/>
    </row>
    <row r="79" spans="2:56" ht="29.25" customHeight="1">
      <c r="B79" s="223"/>
      <c r="C79" s="178"/>
      <c r="D79" s="178"/>
      <c r="E79" s="178"/>
      <c r="F79" s="178"/>
      <c r="G79" s="178"/>
      <c r="H79" s="178"/>
      <c r="I79" s="178"/>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178"/>
      <c r="AU79" s="178"/>
      <c r="AV79" s="178"/>
      <c r="AW79" s="178"/>
      <c r="AX79" s="178"/>
      <c r="AY79" s="178"/>
      <c r="AZ79" s="178"/>
      <c r="BA79" s="178"/>
      <c r="BB79" s="178"/>
      <c r="BC79" s="185"/>
    </row>
    <row r="80" spans="2:56" ht="43.5" customHeight="1">
      <c r="B80" s="223"/>
      <c r="C80" s="178"/>
      <c r="D80" s="230" t="s">
        <v>3001</v>
      </c>
      <c r="E80" s="178"/>
      <c r="F80" s="612" t="str">
        <f>"기타 이 계약서에 명시되지 아니한 사항은 " &amp; IF(LEFT('기본정보 입력하기'!G14,1)="공","지방자치단체를 당사자로 하는 계약에","국가를 당사자로 하는 계약에")&amp;" 관한 법률 등의 규정을 준용한다."</f>
        <v>기타 이 계약서에 명시되지 아니한 사항은 지방자치단체를 당사자로 하는 계약에 관한 법률 등의 규정을 준용한다.</v>
      </c>
      <c r="G80" s="612"/>
      <c r="H80" s="612"/>
      <c r="I80" s="612"/>
      <c r="J80" s="612"/>
      <c r="K80" s="612"/>
      <c r="L80" s="612"/>
      <c r="M80" s="612"/>
      <c r="N80" s="612"/>
      <c r="O80" s="612"/>
      <c r="P80" s="612"/>
      <c r="Q80" s="612"/>
      <c r="R80" s="612"/>
      <c r="S80" s="612"/>
      <c r="T80" s="612"/>
      <c r="U80" s="612"/>
      <c r="V80" s="612"/>
      <c r="W80" s="612"/>
      <c r="X80" s="612"/>
      <c r="Y80" s="612"/>
      <c r="Z80" s="612"/>
      <c r="AA80" s="612"/>
      <c r="AB80" s="612"/>
      <c r="AC80" s="612"/>
      <c r="AD80" s="612"/>
      <c r="AE80" s="612"/>
      <c r="AF80" s="612"/>
      <c r="AG80" s="612"/>
      <c r="AH80" s="612"/>
      <c r="AI80" s="612"/>
      <c r="AJ80" s="612"/>
      <c r="AK80" s="612"/>
      <c r="AL80" s="612"/>
      <c r="AM80" s="612"/>
      <c r="AN80" s="612"/>
      <c r="AO80" s="612"/>
      <c r="AP80" s="612"/>
      <c r="AQ80" s="612"/>
      <c r="AR80" s="612"/>
      <c r="AS80" s="612"/>
      <c r="AT80" s="612"/>
      <c r="AU80" s="612"/>
      <c r="AV80" s="612"/>
      <c r="AW80" s="612"/>
      <c r="AX80" s="612"/>
      <c r="AY80" s="612"/>
      <c r="AZ80" s="612"/>
      <c r="BA80" s="178"/>
      <c r="BB80" s="178"/>
      <c r="BC80" s="185"/>
    </row>
    <row r="81" spans="2:55" ht="58.5" customHeight="1">
      <c r="B81" s="223"/>
      <c r="C81" s="178"/>
      <c r="D81" s="178"/>
      <c r="E81" s="178"/>
      <c r="F81" s="178"/>
      <c r="G81" s="178"/>
      <c r="H81" s="178"/>
      <c r="I81" s="178"/>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85"/>
    </row>
    <row r="82" spans="2:55" ht="27.75" customHeight="1">
      <c r="B82" s="223"/>
      <c r="C82" s="178"/>
      <c r="D82" s="526">
        <f>'기본정보 입력하기'!G27</f>
        <v>44927</v>
      </c>
      <c r="E82" s="526"/>
      <c r="F82" s="526"/>
      <c r="G82" s="526"/>
      <c r="H82" s="526"/>
      <c r="I82" s="526"/>
      <c r="J82" s="526"/>
      <c r="K82" s="526"/>
      <c r="L82" s="526"/>
      <c r="M82" s="526"/>
      <c r="N82" s="526"/>
      <c r="O82" s="526"/>
      <c r="P82" s="526"/>
      <c r="Q82" s="526"/>
      <c r="R82" s="526"/>
      <c r="S82" s="526"/>
      <c r="T82" s="526"/>
      <c r="U82" s="526"/>
      <c r="V82" s="526"/>
      <c r="W82" s="526"/>
      <c r="X82" s="526"/>
      <c r="Y82" s="526"/>
      <c r="Z82" s="526"/>
      <c r="AA82" s="526"/>
      <c r="AB82" s="526"/>
      <c r="AC82" s="526"/>
      <c r="AD82" s="526"/>
      <c r="AE82" s="526"/>
      <c r="AF82" s="526"/>
      <c r="AG82" s="526"/>
      <c r="AH82" s="526"/>
      <c r="AI82" s="526"/>
      <c r="AJ82" s="526"/>
      <c r="AK82" s="526"/>
      <c r="AL82" s="526"/>
      <c r="AM82" s="526"/>
      <c r="AN82" s="526"/>
      <c r="AO82" s="526"/>
      <c r="AP82" s="526"/>
      <c r="AQ82" s="526"/>
      <c r="AR82" s="526"/>
      <c r="AS82" s="526"/>
      <c r="AT82" s="526"/>
      <c r="AU82" s="526"/>
      <c r="AV82" s="526"/>
      <c r="AW82" s="526"/>
      <c r="AX82" s="526"/>
      <c r="AY82" s="526"/>
      <c r="AZ82" s="526"/>
      <c r="BA82" s="178"/>
      <c r="BB82" s="178"/>
      <c r="BC82" s="185"/>
    </row>
    <row r="83" spans="2:55" ht="28.5" customHeight="1">
      <c r="B83" s="223"/>
      <c r="C83" s="178"/>
      <c r="D83" s="178"/>
      <c r="E83" s="178"/>
      <c r="F83" s="178"/>
      <c r="G83" s="178"/>
      <c r="H83" s="178"/>
      <c r="I83" s="178"/>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85"/>
    </row>
    <row r="84" spans="2:55">
      <c r="B84" s="223"/>
      <c r="C84" s="178"/>
      <c r="D84" s="178"/>
      <c r="E84" s="178"/>
      <c r="F84" s="178"/>
      <c r="G84" s="178"/>
      <c r="H84" s="178"/>
      <c r="I84" s="178"/>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c r="AJ84" s="178"/>
      <c r="AK84" s="178"/>
      <c r="AL84" s="178"/>
      <c r="AM84" s="178"/>
      <c r="AN84" s="178"/>
      <c r="AO84" s="178"/>
      <c r="AP84" s="178"/>
      <c r="AQ84" s="178"/>
      <c r="AR84" s="178"/>
      <c r="AS84" s="178"/>
      <c r="AT84" s="178"/>
      <c r="AU84" s="178"/>
      <c r="AV84" s="178"/>
      <c r="AW84" s="178"/>
      <c r="AX84" s="178"/>
      <c r="AY84" s="178"/>
      <c r="AZ84" s="178"/>
      <c r="BA84" s="178"/>
      <c r="BB84" s="178"/>
      <c r="BC84" s="185"/>
    </row>
    <row r="85" spans="2:55" ht="41.25" customHeight="1">
      <c r="B85" s="223"/>
      <c r="C85" s="178"/>
      <c r="D85" s="178"/>
      <c r="E85" s="178"/>
      <c r="F85" s="495" t="s">
        <v>2994</v>
      </c>
      <c r="G85" s="495"/>
      <c r="H85" s="495"/>
      <c r="I85" s="495"/>
      <c r="J85" s="495"/>
      <c r="K85" s="495"/>
      <c r="L85" s="495"/>
      <c r="M85" s="495"/>
      <c r="N85" s="495"/>
      <c r="O85" s="495"/>
      <c r="P85" s="495"/>
      <c r="Q85" s="495"/>
      <c r="R85" s="495"/>
      <c r="S85" s="495"/>
      <c r="T85" s="221"/>
      <c r="U85" s="221" t="s">
        <v>2959</v>
      </c>
      <c r="V85" s="221"/>
      <c r="W85" s="221" t="str">
        <f>'기본정보 입력하기'!G13</f>
        <v>복도공사4</v>
      </c>
      <c r="X85" s="221"/>
      <c r="Y85" s="178"/>
      <c r="Z85" s="178"/>
      <c r="AA85" s="178"/>
      <c r="AB85" s="178"/>
      <c r="AC85" s="178"/>
      <c r="AD85" s="178"/>
      <c r="AE85" s="178"/>
      <c r="AF85" s="178"/>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85"/>
    </row>
    <row r="86" spans="2:55" ht="41.25" customHeight="1">
      <c r="B86" s="223"/>
      <c r="C86" s="178"/>
      <c r="D86" s="178"/>
      <c r="E86" s="178"/>
      <c r="F86" s="495" t="s">
        <v>3002</v>
      </c>
      <c r="G86" s="495"/>
      <c r="H86" s="495"/>
      <c r="I86" s="495"/>
      <c r="J86" s="495"/>
      <c r="K86" s="495"/>
      <c r="L86" s="495"/>
      <c r="M86" s="495"/>
      <c r="N86" s="495"/>
      <c r="O86" s="495"/>
      <c r="P86" s="495"/>
      <c r="Q86" s="495"/>
      <c r="R86" s="495"/>
      <c r="S86" s="495"/>
      <c r="T86" s="221"/>
      <c r="U86" s="221" t="s">
        <v>2959</v>
      </c>
      <c r="V86" s="221"/>
      <c r="W86" s="221" t="str">
        <f>'기본정보 입력하기'!G20</f>
        <v>아이텐㈜</v>
      </c>
      <c r="X86" s="221"/>
      <c r="Y86" s="178"/>
      <c r="Z86" s="178"/>
      <c r="AA86" s="178"/>
      <c r="AB86" s="178"/>
      <c r="AC86" s="178"/>
      <c r="AD86" s="178"/>
      <c r="AE86" s="178"/>
      <c r="AF86" s="178"/>
      <c r="AG86" s="178"/>
      <c r="AH86" s="178"/>
      <c r="AI86" s="178"/>
      <c r="AJ86" s="178"/>
      <c r="AK86" s="178"/>
      <c r="AL86" s="178"/>
      <c r="AM86" s="178"/>
      <c r="AN86" s="178"/>
      <c r="AO86" s="178"/>
      <c r="AP86" s="178"/>
      <c r="AQ86" s="178"/>
      <c r="AR86" s="178"/>
      <c r="AS86" s="178"/>
      <c r="AT86" s="178"/>
      <c r="AU86" s="178"/>
      <c r="AV86" s="178"/>
      <c r="AW86" s="178"/>
      <c r="AX86" s="178"/>
      <c r="AY86" s="178"/>
      <c r="AZ86" s="178"/>
      <c r="BA86" s="178"/>
      <c r="BB86" s="178"/>
      <c r="BC86" s="185"/>
    </row>
    <row r="87" spans="2:55" ht="41.25" customHeight="1">
      <c r="B87" s="223"/>
      <c r="C87" s="178"/>
      <c r="D87" s="178"/>
      <c r="E87" s="178"/>
      <c r="F87" s="495" t="s">
        <v>3003</v>
      </c>
      <c r="G87" s="495"/>
      <c r="H87" s="495"/>
      <c r="I87" s="495"/>
      <c r="J87" s="495"/>
      <c r="K87" s="495"/>
      <c r="L87" s="495"/>
      <c r="M87" s="495"/>
      <c r="N87" s="495"/>
      <c r="O87" s="495"/>
      <c r="P87" s="495"/>
      <c r="Q87" s="495"/>
      <c r="R87" s="495"/>
      <c r="S87" s="495"/>
      <c r="T87" s="221"/>
      <c r="U87" s="221" t="s">
        <v>2959</v>
      </c>
      <c r="V87" s="221"/>
      <c r="W87" s="221" t="str">
        <f>'기본정보 입력하기'!G23</f>
        <v>123-45-67890</v>
      </c>
      <c r="X87" s="221"/>
      <c r="Y87" s="178"/>
      <c r="Z87" s="178"/>
      <c r="AA87" s="178"/>
      <c r="AB87" s="178"/>
      <c r="AC87" s="178"/>
      <c r="AD87" s="178"/>
      <c r="AE87" s="178"/>
      <c r="AF87" s="178"/>
      <c r="AG87" s="178"/>
      <c r="AH87" s="178"/>
      <c r="AI87" s="178"/>
      <c r="AJ87" s="178"/>
      <c r="AK87" s="178"/>
      <c r="AL87" s="178"/>
      <c r="AM87" s="178"/>
      <c r="AN87" s="178"/>
      <c r="AO87" s="178"/>
      <c r="AP87" s="178"/>
      <c r="AQ87" s="178"/>
      <c r="AR87" s="178"/>
      <c r="AS87" s="178"/>
      <c r="AT87" s="178"/>
      <c r="AU87" s="178"/>
      <c r="AV87" s="178"/>
      <c r="AW87" s="178"/>
      <c r="AX87" s="178"/>
      <c r="AY87" s="178"/>
      <c r="AZ87" s="178"/>
      <c r="BA87" s="178"/>
      <c r="BB87" s="178"/>
      <c r="BC87" s="185"/>
    </row>
    <row r="88" spans="2:55" ht="41.25" customHeight="1">
      <c r="B88" s="223"/>
      <c r="C88" s="178"/>
      <c r="D88" s="178"/>
      <c r="E88" s="178"/>
      <c r="F88" s="495" t="s">
        <v>2982</v>
      </c>
      <c r="G88" s="495"/>
      <c r="H88" s="495"/>
      <c r="I88" s="495"/>
      <c r="J88" s="495"/>
      <c r="K88" s="495"/>
      <c r="L88" s="495"/>
      <c r="M88" s="495"/>
      <c r="N88" s="495"/>
      <c r="O88" s="495"/>
      <c r="P88" s="495"/>
      <c r="Q88" s="495"/>
      <c r="R88" s="495"/>
      <c r="S88" s="495"/>
      <c r="T88" s="221"/>
      <c r="U88" s="221" t="s">
        <v>2959</v>
      </c>
      <c r="V88" s="221"/>
      <c r="W88" s="221" t="str">
        <f>'기본정보 입력하기'!T21</f>
        <v>063-000-0000</v>
      </c>
      <c r="X88" s="221"/>
      <c r="Y88" s="178"/>
      <c r="Z88" s="178"/>
      <c r="AA88" s="178"/>
      <c r="AB88" s="178"/>
      <c r="AC88" s="178"/>
      <c r="AD88" s="178"/>
      <c r="AE88" s="178"/>
      <c r="AF88" s="178"/>
      <c r="AG88" s="178"/>
      <c r="AH88" s="178"/>
      <c r="AI88" s="178"/>
      <c r="AJ88" s="178"/>
      <c r="AK88" s="178"/>
      <c r="AL88" s="178"/>
      <c r="AM88" s="178"/>
      <c r="AN88" s="178"/>
      <c r="AO88" s="178"/>
      <c r="AP88" s="178"/>
      <c r="AQ88" s="178"/>
      <c r="AR88" s="178"/>
      <c r="AS88" s="178"/>
      <c r="AT88" s="178"/>
      <c r="AU88" s="178"/>
      <c r="AV88" s="178"/>
      <c r="AW88" s="178"/>
      <c r="AX88" s="178"/>
      <c r="AY88" s="178"/>
      <c r="AZ88" s="178"/>
      <c r="BA88" s="178"/>
      <c r="BB88" s="178"/>
      <c r="BC88" s="185"/>
    </row>
    <row r="89" spans="2:55" ht="41.25" customHeight="1">
      <c r="B89" s="223"/>
      <c r="C89" s="178"/>
      <c r="D89" s="178"/>
      <c r="E89" s="178"/>
      <c r="F89" s="495" t="s">
        <v>2956</v>
      </c>
      <c r="G89" s="495"/>
      <c r="H89" s="495"/>
      <c r="I89" s="495"/>
      <c r="J89" s="495"/>
      <c r="K89" s="495"/>
      <c r="L89" s="495"/>
      <c r="M89" s="495"/>
      <c r="N89" s="495"/>
      <c r="O89" s="495"/>
      <c r="P89" s="495"/>
      <c r="Q89" s="495"/>
      <c r="R89" s="495"/>
      <c r="S89" s="495"/>
      <c r="T89" s="221"/>
      <c r="U89" s="221" t="s">
        <v>2959</v>
      </c>
      <c r="V89" s="221"/>
      <c r="W89" s="221" t="str">
        <f>'기본정보 입력하기'!G21</f>
        <v>전주시 덕진구 틀못16</v>
      </c>
      <c r="X89" s="221"/>
      <c r="Y89" s="178"/>
      <c r="Z89" s="178"/>
      <c r="AA89" s="178"/>
      <c r="AB89" s="178"/>
      <c r="AC89" s="178"/>
      <c r="AD89" s="178"/>
      <c r="AE89" s="178"/>
      <c r="AF89" s="178"/>
      <c r="AG89" s="178"/>
      <c r="AH89" s="178"/>
      <c r="AI89" s="178"/>
      <c r="AJ89" s="178"/>
      <c r="AK89" s="178"/>
      <c r="AL89" s="178"/>
      <c r="AM89" s="178"/>
      <c r="AN89" s="178"/>
      <c r="AO89" s="178"/>
      <c r="AP89" s="178"/>
      <c r="AQ89" s="178"/>
      <c r="AR89" s="178"/>
      <c r="AS89" s="178"/>
      <c r="AT89" s="178"/>
      <c r="AU89" s="178"/>
      <c r="AV89" s="178"/>
      <c r="AW89" s="178"/>
      <c r="AX89" s="178"/>
      <c r="AY89" s="178"/>
      <c r="AZ89" s="178"/>
      <c r="BA89" s="178"/>
      <c r="BB89" s="178"/>
      <c r="BC89" s="185"/>
    </row>
    <row r="90" spans="2:55" ht="41.25" customHeight="1">
      <c r="B90" s="223"/>
      <c r="C90" s="178"/>
      <c r="D90" s="178"/>
      <c r="E90" s="178"/>
      <c r="F90" s="495" t="s">
        <v>23</v>
      </c>
      <c r="G90" s="495"/>
      <c r="H90" s="495"/>
      <c r="I90" s="495"/>
      <c r="J90" s="495"/>
      <c r="K90" s="495"/>
      <c r="L90" s="495"/>
      <c r="M90" s="495"/>
      <c r="N90" s="495"/>
      <c r="O90" s="495"/>
      <c r="P90" s="495"/>
      <c r="Q90" s="495"/>
      <c r="R90" s="495"/>
      <c r="S90" s="495"/>
      <c r="T90" s="221"/>
      <c r="U90" s="221" t="s">
        <v>2959</v>
      </c>
      <c r="V90" s="221"/>
      <c r="W90" s="221" t="str">
        <f>'기본정보 입력하기'!T20 &amp; "  (인)"</f>
        <v>홍길동  (인)</v>
      </c>
      <c r="X90" s="221"/>
      <c r="Y90" s="178"/>
      <c r="Z90" s="178"/>
      <c r="AA90" s="178"/>
      <c r="AB90" s="178"/>
      <c r="AC90" s="178"/>
      <c r="AD90" s="178"/>
      <c r="AE90" s="178"/>
      <c r="AF90" s="178"/>
      <c r="AG90" s="178"/>
      <c r="AH90" s="178"/>
      <c r="AI90" s="178"/>
      <c r="AJ90" s="178"/>
      <c r="AK90" s="178"/>
      <c r="AL90" s="178"/>
      <c r="AM90" s="178"/>
      <c r="AN90" s="178"/>
      <c r="AO90" s="178"/>
      <c r="AP90" s="178"/>
      <c r="AQ90" s="178"/>
      <c r="AR90" s="178"/>
      <c r="AS90" s="178"/>
      <c r="AT90" s="178"/>
      <c r="AU90" s="178"/>
      <c r="AV90" s="178"/>
      <c r="AW90" s="178"/>
      <c r="AX90" s="178"/>
      <c r="AY90" s="178"/>
      <c r="AZ90" s="178"/>
      <c r="BA90" s="178"/>
      <c r="BB90" s="178"/>
      <c r="BC90" s="185"/>
    </row>
    <row r="91" spans="2:55" ht="11.25" customHeight="1">
      <c r="B91" s="213"/>
      <c r="C91" s="214"/>
      <c r="D91" s="214"/>
      <c r="E91" s="214"/>
      <c r="F91" s="229"/>
      <c r="G91" s="229"/>
      <c r="H91" s="229"/>
      <c r="I91" s="229"/>
      <c r="J91" s="229"/>
      <c r="K91" s="229"/>
      <c r="L91" s="229"/>
      <c r="M91" s="229"/>
      <c r="N91" s="229"/>
      <c r="O91" s="229"/>
      <c r="P91" s="229"/>
      <c r="Q91" s="229"/>
      <c r="R91" s="229"/>
      <c r="S91" s="229"/>
      <c r="T91" s="214"/>
      <c r="U91" s="228"/>
      <c r="V91" s="214"/>
      <c r="W91" s="214"/>
      <c r="X91" s="214"/>
      <c r="Y91" s="214"/>
      <c r="Z91" s="214"/>
      <c r="AA91" s="214"/>
      <c r="AB91" s="214"/>
      <c r="AC91" s="214"/>
      <c r="AD91" s="214"/>
      <c r="AE91" s="214"/>
      <c r="AF91" s="214"/>
      <c r="AG91" s="214"/>
      <c r="AH91" s="214"/>
      <c r="AI91" s="214"/>
      <c r="AJ91" s="214"/>
      <c r="AK91" s="214"/>
      <c r="AL91" s="214"/>
      <c r="AM91" s="214"/>
      <c r="AN91" s="214"/>
      <c r="AO91" s="214"/>
      <c r="AP91" s="214"/>
      <c r="AQ91" s="214"/>
      <c r="AR91" s="214"/>
      <c r="AS91" s="214"/>
      <c r="AT91" s="214"/>
      <c r="AU91" s="214"/>
      <c r="AV91" s="214"/>
      <c r="AW91" s="214"/>
      <c r="AX91" s="214"/>
      <c r="AY91" s="214"/>
      <c r="AZ91" s="214"/>
      <c r="BA91" s="214"/>
      <c r="BB91" s="214"/>
      <c r="BC91" s="215"/>
    </row>
    <row r="92" spans="2:55" ht="9" customHeight="1">
      <c r="B92" s="213"/>
      <c r="C92" s="214"/>
      <c r="D92" s="214"/>
      <c r="E92" s="214"/>
      <c r="F92" s="214"/>
      <c r="G92" s="214"/>
      <c r="H92" s="214"/>
      <c r="I92" s="214"/>
      <c r="J92" s="214"/>
      <c r="K92" s="214"/>
      <c r="L92" s="214"/>
      <c r="M92" s="214"/>
      <c r="N92" s="214"/>
      <c r="O92" s="214"/>
      <c r="P92" s="214"/>
      <c r="Q92" s="214"/>
      <c r="R92" s="214"/>
      <c r="S92" s="214"/>
      <c r="T92" s="214"/>
      <c r="U92" s="214"/>
      <c r="V92" s="214"/>
      <c r="W92" s="214"/>
      <c r="X92" s="214"/>
      <c r="Y92" s="214"/>
      <c r="Z92" s="214"/>
      <c r="AA92" s="214"/>
      <c r="AB92" s="214"/>
      <c r="AC92" s="214"/>
      <c r="AD92" s="214"/>
      <c r="AE92" s="214"/>
      <c r="AF92" s="214"/>
      <c r="AG92" s="214"/>
      <c r="AH92" s="214"/>
      <c r="AI92" s="214"/>
      <c r="AJ92" s="214"/>
      <c r="AK92" s="214"/>
      <c r="AL92" s="214"/>
      <c r="AM92" s="214"/>
      <c r="AN92" s="214"/>
      <c r="AO92" s="214"/>
      <c r="AP92" s="214"/>
      <c r="AQ92" s="214"/>
      <c r="AR92" s="214"/>
      <c r="AS92" s="214"/>
      <c r="AT92" s="214"/>
      <c r="AU92" s="214"/>
      <c r="AV92" s="214"/>
      <c r="AW92" s="214"/>
      <c r="AX92" s="214"/>
      <c r="AY92" s="214"/>
      <c r="AZ92" s="214"/>
      <c r="BA92" s="214"/>
      <c r="BB92" s="214"/>
      <c r="BC92" s="215"/>
    </row>
    <row r="93" spans="2:55">
      <c r="B93" s="213"/>
      <c r="C93" s="214"/>
      <c r="D93" s="214"/>
      <c r="E93" s="214"/>
      <c r="F93" s="214"/>
      <c r="G93" s="214"/>
      <c r="H93" s="214"/>
      <c r="I93" s="214"/>
      <c r="J93" s="214"/>
      <c r="K93" s="214"/>
      <c r="L93" s="214"/>
      <c r="M93" s="214"/>
      <c r="N93" s="214"/>
      <c r="O93" s="214"/>
      <c r="P93" s="214"/>
      <c r="Q93" s="214"/>
      <c r="R93" s="214"/>
      <c r="S93" s="214"/>
      <c r="T93" s="214"/>
      <c r="U93" s="214"/>
      <c r="V93" s="214"/>
      <c r="W93" s="214"/>
      <c r="X93" s="214"/>
      <c r="Y93" s="214"/>
      <c r="Z93" s="214"/>
      <c r="AA93" s="214"/>
      <c r="AB93" s="214"/>
      <c r="AC93" s="214"/>
      <c r="AD93" s="214"/>
      <c r="AE93" s="214"/>
      <c r="AF93" s="214"/>
      <c r="AG93" s="214"/>
      <c r="AH93" s="214"/>
      <c r="AI93" s="214"/>
      <c r="AJ93" s="214"/>
      <c r="AK93" s="214"/>
      <c r="AL93" s="214"/>
      <c r="AM93" s="214"/>
      <c r="AN93" s="214"/>
      <c r="AO93" s="214"/>
      <c r="AP93" s="214"/>
      <c r="AQ93" s="214"/>
      <c r="AR93" s="214"/>
      <c r="AS93" s="214"/>
      <c r="AT93" s="214"/>
      <c r="AU93" s="214"/>
      <c r="AV93" s="214"/>
      <c r="AW93" s="214"/>
      <c r="AX93" s="214"/>
      <c r="AY93" s="214"/>
      <c r="AZ93" s="214"/>
      <c r="BA93" s="214"/>
      <c r="BB93" s="214"/>
      <c r="BC93" s="215"/>
    </row>
    <row r="94" spans="2:55">
      <c r="B94" s="213"/>
      <c r="C94" s="214"/>
      <c r="D94" s="214"/>
      <c r="E94" s="214"/>
      <c r="F94" s="214"/>
      <c r="G94" s="214"/>
      <c r="H94" s="214"/>
      <c r="I94" s="214"/>
      <c r="J94" s="214"/>
      <c r="K94" s="214"/>
      <c r="L94" s="214"/>
      <c r="M94" s="214"/>
      <c r="N94" s="214"/>
      <c r="O94" s="214"/>
      <c r="P94" s="214"/>
      <c r="Q94" s="214"/>
      <c r="R94" s="214"/>
      <c r="S94" s="214"/>
      <c r="T94" s="214"/>
      <c r="U94" s="214"/>
      <c r="V94" s="214"/>
      <c r="W94" s="214"/>
      <c r="X94" s="214"/>
      <c r="Y94" s="214"/>
      <c r="Z94" s="214"/>
      <c r="AA94" s="214"/>
      <c r="AB94" s="214"/>
      <c r="AC94" s="214"/>
      <c r="AD94" s="214"/>
      <c r="AE94" s="214"/>
      <c r="AF94" s="214"/>
      <c r="AG94" s="214"/>
      <c r="AH94" s="214"/>
      <c r="AI94" s="214"/>
      <c r="AJ94" s="214"/>
      <c r="AK94" s="214"/>
      <c r="AL94" s="214"/>
      <c r="AM94" s="214"/>
      <c r="AN94" s="214"/>
      <c r="AO94" s="214"/>
      <c r="AP94" s="214"/>
      <c r="AQ94" s="214"/>
      <c r="AR94" s="214"/>
      <c r="AS94" s="214"/>
      <c r="AT94" s="214"/>
      <c r="AU94" s="214"/>
      <c r="AV94" s="214"/>
      <c r="AW94" s="214"/>
      <c r="AX94" s="214"/>
      <c r="AY94" s="214"/>
      <c r="AZ94" s="214"/>
      <c r="BA94" s="214"/>
      <c r="BB94" s="214"/>
      <c r="BC94" s="215"/>
    </row>
    <row r="95" spans="2:55">
      <c r="B95" s="216"/>
      <c r="C95" s="217"/>
      <c r="D95" s="217"/>
      <c r="E95" s="217"/>
      <c r="F95" s="217"/>
      <c r="G95" s="217"/>
      <c r="H95" s="217"/>
      <c r="I95" s="217"/>
      <c r="J95" s="217"/>
      <c r="K95" s="217"/>
      <c r="L95" s="217"/>
      <c r="M95" s="217"/>
      <c r="N95" s="217"/>
      <c r="O95" s="217"/>
      <c r="P95" s="217"/>
      <c r="Q95" s="217"/>
      <c r="R95" s="217"/>
      <c r="S95" s="217"/>
      <c r="T95" s="217"/>
      <c r="U95" s="217"/>
      <c r="V95" s="217"/>
      <c r="W95" s="217"/>
      <c r="X95" s="217"/>
      <c r="Y95" s="217"/>
      <c r="Z95" s="217"/>
      <c r="AA95" s="217"/>
      <c r="AB95" s="217"/>
      <c r="AC95" s="217"/>
      <c r="AD95" s="217"/>
      <c r="AE95" s="217"/>
      <c r="AF95" s="217"/>
      <c r="AG95" s="217"/>
      <c r="AH95" s="217"/>
      <c r="AI95" s="217"/>
      <c r="AJ95" s="217"/>
      <c r="AK95" s="217"/>
      <c r="AL95" s="217"/>
      <c r="AM95" s="217"/>
      <c r="AN95" s="217"/>
      <c r="AO95" s="217"/>
      <c r="AP95" s="217"/>
      <c r="AQ95" s="217"/>
      <c r="AR95" s="217"/>
      <c r="AS95" s="217"/>
      <c r="AT95" s="217"/>
      <c r="AU95" s="217"/>
      <c r="AV95" s="217"/>
      <c r="AW95" s="217"/>
      <c r="AX95" s="217"/>
      <c r="AY95" s="217"/>
      <c r="AZ95" s="217"/>
      <c r="BA95" s="217"/>
      <c r="BB95" s="217"/>
      <c r="BC95" s="218"/>
    </row>
    <row r="96" spans="2:55">
      <c r="B96" s="214"/>
      <c r="C96" s="214"/>
      <c r="D96" s="214"/>
      <c r="E96" s="214"/>
      <c r="F96" s="214"/>
      <c r="G96" s="214"/>
      <c r="H96" s="214"/>
      <c r="I96" s="214"/>
      <c r="J96" s="214"/>
      <c r="K96" s="214"/>
      <c r="L96" s="214"/>
      <c r="M96" s="214"/>
      <c r="N96" s="214"/>
      <c r="O96" s="214"/>
      <c r="P96" s="214"/>
      <c r="Q96" s="214"/>
      <c r="R96" s="214"/>
      <c r="S96" s="214"/>
      <c r="T96" s="214"/>
      <c r="U96" s="214"/>
      <c r="V96" s="214"/>
      <c r="W96" s="214"/>
      <c r="X96" s="214"/>
      <c r="Y96" s="214"/>
      <c r="Z96" s="214"/>
      <c r="AA96" s="214"/>
      <c r="AB96" s="214"/>
      <c r="AC96" s="214"/>
      <c r="AD96" s="214"/>
      <c r="AE96" s="214"/>
      <c r="AF96" s="214"/>
      <c r="AG96" s="214"/>
      <c r="AH96" s="214"/>
      <c r="AI96" s="214"/>
      <c r="AJ96" s="214"/>
      <c r="AK96" s="214"/>
      <c r="AL96" s="214"/>
      <c r="AM96" s="214"/>
      <c r="AN96" s="214"/>
      <c r="AO96" s="214"/>
      <c r="AP96" s="214"/>
      <c r="AQ96" s="214"/>
      <c r="AR96" s="214"/>
      <c r="AS96" s="214"/>
      <c r="AT96" s="214"/>
      <c r="AU96" s="214"/>
      <c r="AV96" s="214"/>
      <c r="AW96" s="214"/>
      <c r="AX96" s="214"/>
      <c r="AY96" s="214"/>
      <c r="AZ96" s="214"/>
      <c r="BA96" s="214"/>
      <c r="BB96" s="214"/>
      <c r="BC96" s="214"/>
    </row>
    <row r="97" spans="2:55">
      <c r="B97" s="211"/>
      <c r="C97" s="204"/>
      <c r="D97" s="204"/>
      <c r="E97" s="204"/>
      <c r="F97" s="204"/>
      <c r="G97" s="204"/>
      <c r="H97" s="204"/>
      <c r="I97" s="204"/>
      <c r="J97" s="204"/>
      <c r="K97" s="204"/>
      <c r="L97" s="204"/>
      <c r="M97" s="204"/>
      <c r="N97" s="204"/>
      <c r="O97" s="204"/>
      <c r="P97" s="204"/>
      <c r="Q97" s="204"/>
      <c r="R97" s="204"/>
      <c r="S97" s="204"/>
      <c r="T97" s="204"/>
      <c r="U97" s="204"/>
      <c r="V97" s="204"/>
      <c r="W97" s="204"/>
      <c r="X97" s="204"/>
      <c r="Y97" s="204"/>
      <c r="Z97" s="204"/>
      <c r="AA97" s="204"/>
      <c r="AB97" s="204"/>
      <c r="AC97" s="204"/>
      <c r="AD97" s="204"/>
      <c r="AE97" s="204"/>
      <c r="AF97" s="204"/>
      <c r="AG97" s="204"/>
      <c r="AH97" s="204"/>
      <c r="AI97" s="204"/>
      <c r="AJ97" s="204"/>
      <c r="AK97" s="204"/>
      <c r="AL97" s="204"/>
      <c r="AM97" s="204"/>
      <c r="AN97" s="204"/>
      <c r="AO97" s="204"/>
      <c r="AP97" s="204"/>
      <c r="AQ97" s="204"/>
      <c r="AR97" s="204"/>
      <c r="AS97" s="204"/>
      <c r="AT97" s="204"/>
      <c r="AU97" s="204"/>
      <c r="AV97" s="204"/>
      <c r="AW97" s="204"/>
      <c r="AX97" s="204"/>
      <c r="AY97" s="204"/>
      <c r="AZ97" s="204"/>
      <c r="BA97" s="204"/>
      <c r="BB97" s="204"/>
      <c r="BC97" s="212"/>
    </row>
    <row r="98" spans="2:55">
      <c r="B98" s="213"/>
      <c r="C98" s="214"/>
      <c r="D98" s="214"/>
      <c r="E98" s="214"/>
      <c r="F98" s="214"/>
      <c r="G98" s="214"/>
      <c r="H98" s="214"/>
      <c r="I98" s="214"/>
      <c r="J98" s="214"/>
      <c r="K98" s="214"/>
      <c r="L98" s="214"/>
      <c r="M98" s="214"/>
      <c r="N98" s="214"/>
      <c r="O98" s="214"/>
      <c r="P98" s="214"/>
      <c r="Q98" s="214"/>
      <c r="R98" s="214"/>
      <c r="S98" s="214"/>
      <c r="T98" s="214"/>
      <c r="U98" s="214"/>
      <c r="V98" s="214"/>
      <c r="W98" s="214"/>
      <c r="X98" s="214"/>
      <c r="Y98" s="214"/>
      <c r="Z98" s="214"/>
      <c r="AA98" s="214"/>
      <c r="AB98" s="214"/>
      <c r="AC98" s="214"/>
      <c r="AD98" s="214"/>
      <c r="AE98" s="214"/>
      <c r="AF98" s="214"/>
      <c r="AG98" s="214"/>
      <c r="AH98" s="214"/>
      <c r="AI98" s="214"/>
      <c r="AJ98" s="214"/>
      <c r="AK98" s="214"/>
      <c r="AL98" s="214"/>
      <c r="AM98" s="214"/>
      <c r="AN98" s="214"/>
      <c r="AO98" s="214"/>
      <c r="AP98" s="214"/>
      <c r="AQ98" s="214"/>
      <c r="AR98" s="214"/>
      <c r="AS98" s="214"/>
      <c r="AT98" s="214"/>
      <c r="AU98" s="214"/>
      <c r="AV98" s="214"/>
      <c r="AW98" s="214"/>
      <c r="AX98" s="214"/>
      <c r="AY98" s="214"/>
      <c r="AZ98" s="214"/>
      <c r="BA98" s="214"/>
      <c r="BB98" s="214"/>
      <c r="BC98" s="215"/>
    </row>
    <row r="99" spans="2:55">
      <c r="B99" s="213"/>
      <c r="C99" s="214"/>
      <c r="D99" s="214"/>
      <c r="E99" s="214"/>
      <c r="F99" s="214"/>
      <c r="G99" s="214"/>
      <c r="H99" s="214"/>
      <c r="I99" s="214"/>
      <c r="J99" s="214"/>
      <c r="K99" s="214"/>
      <c r="L99" s="214"/>
      <c r="M99" s="214"/>
      <c r="N99" s="214"/>
      <c r="O99" s="214"/>
      <c r="P99" s="214"/>
      <c r="Q99" s="214"/>
      <c r="R99" s="214"/>
      <c r="S99" s="214"/>
      <c r="T99" s="214"/>
      <c r="U99" s="214"/>
      <c r="V99" s="214"/>
      <c r="W99" s="214"/>
      <c r="X99" s="214"/>
      <c r="Y99" s="214"/>
      <c r="Z99" s="214"/>
      <c r="AA99" s="214"/>
      <c r="AB99" s="214"/>
      <c r="AC99" s="214"/>
      <c r="AD99" s="214"/>
      <c r="AE99" s="214"/>
      <c r="AF99" s="214"/>
      <c r="AG99" s="214"/>
      <c r="AH99" s="214"/>
      <c r="AI99" s="214"/>
      <c r="AJ99" s="214"/>
      <c r="AK99" s="214"/>
      <c r="AL99" s="214"/>
      <c r="AM99" s="214"/>
      <c r="AN99" s="214"/>
      <c r="AO99" s="214"/>
      <c r="AP99" s="214"/>
      <c r="AQ99" s="214"/>
      <c r="AR99" s="214"/>
      <c r="AS99" s="214"/>
      <c r="AT99" s="214"/>
      <c r="AU99" s="214"/>
      <c r="AV99" s="214"/>
      <c r="AW99" s="214"/>
      <c r="AX99" s="214"/>
      <c r="AY99" s="214"/>
      <c r="AZ99" s="214"/>
      <c r="BA99" s="214"/>
      <c r="BB99" s="214"/>
      <c r="BC99" s="215"/>
    </row>
    <row r="100" spans="2:55" ht="53.25" customHeight="1">
      <c r="B100" s="213"/>
      <c r="C100" s="214"/>
      <c r="D100" s="527" t="s">
        <v>3004</v>
      </c>
      <c r="E100" s="527"/>
      <c r="F100" s="527"/>
      <c r="G100" s="527"/>
      <c r="H100" s="527"/>
      <c r="I100" s="527"/>
      <c r="J100" s="527"/>
      <c r="K100" s="527"/>
      <c r="L100" s="527"/>
      <c r="M100" s="527"/>
      <c r="N100" s="527"/>
      <c r="O100" s="527"/>
      <c r="P100" s="527"/>
      <c r="Q100" s="527"/>
      <c r="R100" s="527"/>
      <c r="S100" s="527"/>
      <c r="T100" s="527"/>
      <c r="U100" s="527"/>
      <c r="V100" s="527"/>
      <c r="W100" s="527"/>
      <c r="X100" s="527"/>
      <c r="Y100" s="527"/>
      <c r="Z100" s="527"/>
      <c r="AA100" s="527"/>
      <c r="AB100" s="527"/>
      <c r="AC100" s="527"/>
      <c r="AD100" s="527"/>
      <c r="AE100" s="527"/>
      <c r="AF100" s="527"/>
      <c r="AG100" s="527"/>
      <c r="AH100" s="527"/>
      <c r="AI100" s="527"/>
      <c r="AJ100" s="527"/>
      <c r="AK100" s="527"/>
      <c r="AL100" s="527"/>
      <c r="AM100" s="527"/>
      <c r="AN100" s="527"/>
      <c r="AO100" s="527"/>
      <c r="AP100" s="527"/>
      <c r="AQ100" s="527"/>
      <c r="AR100" s="527"/>
      <c r="AS100" s="527"/>
      <c r="AT100" s="527"/>
      <c r="AU100" s="527"/>
      <c r="AV100" s="527"/>
      <c r="AW100" s="527"/>
      <c r="AX100" s="527"/>
      <c r="AY100" s="527"/>
      <c r="AZ100" s="527"/>
      <c r="BA100" s="527"/>
      <c r="BB100" s="214"/>
      <c r="BC100" s="215"/>
    </row>
    <row r="101" spans="2:55">
      <c r="B101" s="213"/>
      <c r="C101" s="214"/>
      <c r="D101" s="178"/>
      <c r="E101" s="178"/>
      <c r="F101" s="178"/>
      <c r="G101" s="178"/>
      <c r="H101" s="178"/>
      <c r="I101" s="178"/>
      <c r="J101" s="178"/>
      <c r="K101" s="178"/>
      <c r="L101" s="178"/>
      <c r="M101" s="178"/>
      <c r="N101" s="178"/>
      <c r="O101" s="178"/>
      <c r="P101" s="178"/>
      <c r="Q101" s="178"/>
      <c r="R101" s="178"/>
      <c r="S101" s="178"/>
      <c r="T101" s="178"/>
      <c r="U101" s="178"/>
      <c r="V101" s="178"/>
      <c r="W101" s="178"/>
      <c r="X101" s="178"/>
      <c r="Y101" s="178"/>
      <c r="Z101" s="178"/>
      <c r="AA101" s="178"/>
      <c r="AB101" s="178"/>
      <c r="AC101" s="178"/>
      <c r="AD101" s="178"/>
      <c r="AE101" s="178"/>
      <c r="AF101" s="178"/>
      <c r="AG101" s="178"/>
      <c r="AH101" s="178"/>
      <c r="AI101" s="178"/>
      <c r="AJ101" s="178"/>
      <c r="AK101" s="178"/>
      <c r="AL101" s="178"/>
      <c r="AM101" s="178"/>
      <c r="AN101" s="178"/>
      <c r="AO101" s="178"/>
      <c r="AP101" s="178"/>
      <c r="AQ101" s="178"/>
      <c r="AR101" s="178"/>
      <c r="AS101" s="178"/>
      <c r="AT101" s="178"/>
      <c r="AU101" s="178"/>
      <c r="AV101" s="178"/>
      <c r="AW101" s="178"/>
      <c r="AX101" s="178"/>
      <c r="AY101" s="178"/>
      <c r="AZ101" s="178"/>
      <c r="BA101" s="178"/>
      <c r="BB101" s="214"/>
      <c r="BC101" s="215"/>
    </row>
    <row r="102" spans="2:55">
      <c r="B102" s="213"/>
      <c r="C102" s="214"/>
      <c r="D102" s="178"/>
      <c r="E102" s="178"/>
      <c r="F102" s="178"/>
      <c r="G102" s="178"/>
      <c r="H102" s="178"/>
      <c r="I102" s="178"/>
      <c r="J102" s="178"/>
      <c r="K102" s="178"/>
      <c r="L102" s="178"/>
      <c r="M102" s="178"/>
      <c r="N102" s="178"/>
      <c r="O102" s="178"/>
      <c r="P102" s="178"/>
      <c r="Q102" s="178"/>
      <c r="R102" s="178"/>
      <c r="S102" s="178"/>
      <c r="T102" s="178"/>
      <c r="U102" s="178"/>
      <c r="V102" s="178"/>
      <c r="W102" s="178"/>
      <c r="X102" s="178"/>
      <c r="Y102" s="178"/>
      <c r="Z102" s="178"/>
      <c r="AA102" s="178"/>
      <c r="AB102" s="178"/>
      <c r="AC102" s="178"/>
      <c r="AD102" s="178"/>
      <c r="AE102" s="178"/>
      <c r="AF102" s="178"/>
      <c r="AG102" s="178"/>
      <c r="AH102" s="178"/>
      <c r="AI102" s="178"/>
      <c r="AJ102" s="178"/>
      <c r="AK102" s="178"/>
      <c r="AL102" s="178"/>
      <c r="AM102" s="178"/>
      <c r="AN102" s="178"/>
      <c r="AO102" s="178"/>
      <c r="AP102" s="178"/>
      <c r="AQ102" s="178"/>
      <c r="AR102" s="178"/>
      <c r="AS102" s="178"/>
      <c r="AT102" s="178"/>
      <c r="AU102" s="178"/>
      <c r="AV102" s="178"/>
      <c r="AW102" s="178"/>
      <c r="AX102" s="178"/>
      <c r="AY102" s="178"/>
      <c r="AZ102" s="178"/>
      <c r="BA102" s="178"/>
      <c r="BB102" s="214"/>
      <c r="BC102" s="215"/>
    </row>
    <row r="103" spans="2:55">
      <c r="B103" s="213"/>
      <c r="C103" s="214"/>
      <c r="D103" s="178"/>
      <c r="E103" s="178"/>
      <c r="F103" s="178"/>
      <c r="G103" s="178"/>
      <c r="H103" s="178"/>
      <c r="I103" s="178"/>
      <c r="J103" s="178"/>
      <c r="K103" s="178"/>
      <c r="L103" s="178"/>
      <c r="M103" s="178"/>
      <c r="N103" s="178"/>
      <c r="O103" s="178"/>
      <c r="P103" s="178"/>
      <c r="Q103" s="178"/>
      <c r="R103" s="178"/>
      <c r="S103" s="178"/>
      <c r="T103" s="178"/>
      <c r="U103" s="178"/>
      <c r="V103" s="178"/>
      <c r="W103" s="178"/>
      <c r="X103" s="178"/>
      <c r="Y103" s="178"/>
      <c r="Z103" s="178"/>
      <c r="AA103" s="178"/>
      <c r="AB103" s="178"/>
      <c r="AC103" s="178"/>
      <c r="AD103" s="178"/>
      <c r="AE103" s="178"/>
      <c r="AF103" s="178"/>
      <c r="AG103" s="178"/>
      <c r="AH103" s="178"/>
      <c r="AI103" s="178"/>
      <c r="AJ103" s="178"/>
      <c r="AK103" s="178"/>
      <c r="AL103" s="178"/>
      <c r="AM103" s="178"/>
      <c r="AN103" s="178"/>
      <c r="AO103" s="178"/>
      <c r="AP103" s="178"/>
      <c r="AQ103" s="178"/>
      <c r="AR103" s="178"/>
      <c r="AS103" s="178"/>
      <c r="AT103" s="178"/>
      <c r="AU103" s="178"/>
      <c r="AV103" s="178"/>
      <c r="AW103" s="178"/>
      <c r="AX103" s="178"/>
      <c r="AY103" s="178"/>
      <c r="AZ103" s="178"/>
      <c r="BA103" s="178"/>
      <c r="BB103" s="214"/>
      <c r="BC103" s="215"/>
    </row>
    <row r="104" spans="2:55" ht="31.5" customHeight="1">
      <c r="B104" s="213"/>
      <c r="C104" s="214"/>
      <c r="D104" s="178"/>
      <c r="E104" s="178"/>
      <c r="F104" s="178"/>
      <c r="G104" s="178"/>
      <c r="H104" s="178"/>
      <c r="I104" s="178"/>
      <c r="J104" s="178"/>
      <c r="K104" s="178"/>
      <c r="L104" s="178"/>
      <c r="M104" s="178"/>
      <c r="N104" s="178"/>
      <c r="O104" s="178"/>
      <c r="P104" s="178"/>
      <c r="Q104" s="178"/>
      <c r="R104" s="178"/>
      <c r="S104" s="178"/>
      <c r="T104" s="178"/>
      <c r="U104" s="178"/>
      <c r="V104" s="605" t="s">
        <v>3005</v>
      </c>
      <c r="W104" s="606"/>
      <c r="X104" s="606"/>
      <c r="Y104" s="606"/>
      <c r="Z104" s="606"/>
      <c r="AA104" s="606"/>
      <c r="AB104" s="606"/>
      <c r="AC104" s="606"/>
      <c r="AD104" s="606"/>
      <c r="AE104" s="606"/>
      <c r="AF104" s="606"/>
      <c r="AG104" s="606"/>
      <c r="AH104" s="606"/>
      <c r="AI104" s="607"/>
      <c r="AJ104" s="178"/>
      <c r="AK104" s="178"/>
      <c r="AL104" s="178"/>
      <c r="AM104" s="178"/>
      <c r="AN104" s="178"/>
      <c r="AO104" s="178"/>
      <c r="AP104" s="178"/>
      <c r="AQ104" s="178"/>
      <c r="AR104" s="178"/>
      <c r="AS104" s="178"/>
      <c r="AT104" s="178"/>
      <c r="AU104" s="178"/>
      <c r="AV104" s="178"/>
      <c r="AW104" s="178"/>
      <c r="AX104" s="178"/>
      <c r="AY104" s="178"/>
      <c r="AZ104" s="178"/>
      <c r="BA104" s="178"/>
      <c r="BB104" s="214"/>
      <c r="BC104" s="215"/>
    </row>
    <row r="105" spans="2:55" ht="118.5" customHeight="1">
      <c r="B105" s="213"/>
      <c r="C105" s="214"/>
      <c r="D105" s="178"/>
      <c r="E105" s="178"/>
      <c r="F105" s="178"/>
      <c r="G105" s="178"/>
      <c r="H105" s="178"/>
      <c r="I105" s="178"/>
      <c r="J105" s="178"/>
      <c r="K105" s="178"/>
      <c r="L105" s="178"/>
      <c r="M105" s="178"/>
      <c r="N105" s="178"/>
      <c r="O105" s="178"/>
      <c r="P105" s="178"/>
      <c r="Q105" s="178"/>
      <c r="R105" s="178"/>
      <c r="S105" s="178"/>
      <c r="T105" s="178"/>
      <c r="U105" s="178"/>
      <c r="V105" s="602"/>
      <c r="W105" s="603"/>
      <c r="X105" s="603"/>
      <c r="Y105" s="603"/>
      <c r="Z105" s="603"/>
      <c r="AA105" s="603"/>
      <c r="AB105" s="603"/>
      <c r="AC105" s="603"/>
      <c r="AD105" s="603"/>
      <c r="AE105" s="603"/>
      <c r="AF105" s="603"/>
      <c r="AG105" s="603"/>
      <c r="AH105" s="603"/>
      <c r="AI105" s="604"/>
      <c r="AJ105" s="178"/>
      <c r="AK105" s="178"/>
      <c r="AL105" s="178"/>
      <c r="AM105" s="178"/>
      <c r="AN105" s="178"/>
      <c r="AO105" s="178"/>
      <c r="AP105" s="178"/>
      <c r="AQ105" s="178"/>
      <c r="AR105" s="178"/>
      <c r="AS105" s="178"/>
      <c r="AT105" s="178"/>
      <c r="AU105" s="178"/>
      <c r="AV105" s="178"/>
      <c r="AW105" s="178"/>
      <c r="AX105" s="178"/>
      <c r="AY105" s="178"/>
      <c r="AZ105" s="178"/>
      <c r="BA105" s="178"/>
      <c r="BB105" s="214"/>
      <c r="BC105" s="215"/>
    </row>
    <row r="106" spans="2:55">
      <c r="B106" s="213"/>
      <c r="C106" s="214"/>
      <c r="D106" s="178"/>
      <c r="E106" s="178"/>
      <c r="F106" s="178"/>
      <c r="G106" s="178"/>
      <c r="H106" s="178"/>
      <c r="I106" s="178"/>
      <c r="J106" s="178"/>
      <c r="K106" s="178"/>
      <c r="L106" s="178"/>
      <c r="M106" s="178"/>
      <c r="N106" s="178"/>
      <c r="O106" s="178"/>
      <c r="P106" s="178"/>
      <c r="Q106" s="178"/>
      <c r="R106" s="178"/>
      <c r="S106" s="178"/>
      <c r="T106" s="178"/>
      <c r="U106" s="178"/>
      <c r="V106" s="178"/>
      <c r="W106" s="178"/>
      <c r="X106" s="178"/>
      <c r="Y106" s="178"/>
      <c r="Z106" s="178"/>
      <c r="AA106" s="178"/>
      <c r="AB106" s="178"/>
      <c r="AC106" s="178"/>
      <c r="AD106" s="178"/>
      <c r="AE106" s="178"/>
      <c r="AF106" s="178"/>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214"/>
      <c r="BC106" s="215"/>
    </row>
    <row r="107" spans="2:55">
      <c r="B107" s="213"/>
      <c r="C107" s="214"/>
      <c r="D107" s="178"/>
      <c r="E107" s="178"/>
      <c r="F107" s="178"/>
      <c r="G107" s="178"/>
      <c r="H107" s="178"/>
      <c r="I107" s="178"/>
      <c r="J107" s="178"/>
      <c r="K107" s="178"/>
      <c r="L107" s="178"/>
      <c r="M107" s="178"/>
      <c r="N107" s="178"/>
      <c r="O107" s="178"/>
      <c r="P107" s="178"/>
      <c r="Q107" s="178"/>
      <c r="R107" s="178"/>
      <c r="S107" s="178"/>
      <c r="T107" s="178"/>
      <c r="U107" s="178"/>
      <c r="V107" s="178"/>
      <c r="W107" s="178"/>
      <c r="X107" s="178"/>
      <c r="Y107" s="178"/>
      <c r="Z107" s="178"/>
      <c r="AA107" s="178"/>
      <c r="AB107" s="178"/>
      <c r="AC107" s="178"/>
      <c r="AD107" s="178"/>
      <c r="AE107" s="178"/>
      <c r="AF107" s="178"/>
      <c r="AG107" s="178"/>
      <c r="AH107" s="178"/>
      <c r="AI107" s="178"/>
      <c r="AJ107" s="178"/>
      <c r="AK107" s="178"/>
      <c r="AL107" s="178"/>
      <c r="AM107" s="178"/>
      <c r="AN107" s="178"/>
      <c r="AO107" s="178"/>
      <c r="AP107" s="178"/>
      <c r="AQ107" s="178"/>
      <c r="AR107" s="178"/>
      <c r="AS107" s="178"/>
      <c r="AT107" s="178"/>
      <c r="AU107" s="178"/>
      <c r="AV107" s="178"/>
      <c r="AW107" s="178"/>
      <c r="AX107" s="178"/>
      <c r="AY107" s="178"/>
      <c r="AZ107" s="178"/>
      <c r="BA107" s="178"/>
      <c r="BB107" s="214"/>
      <c r="BC107" s="215"/>
    </row>
    <row r="108" spans="2:55" ht="123" customHeight="1">
      <c r="B108" s="213"/>
      <c r="C108" s="214"/>
      <c r="D108" s="451" t="s">
        <v>3006</v>
      </c>
      <c r="E108" s="451"/>
      <c r="F108" s="451"/>
      <c r="G108" s="451"/>
      <c r="H108" s="451"/>
      <c r="I108" s="451"/>
      <c r="J108" s="451"/>
      <c r="K108" s="451"/>
      <c r="L108" s="451"/>
      <c r="M108" s="451"/>
      <c r="N108" s="451"/>
      <c r="O108" s="451"/>
      <c r="P108" s="451"/>
      <c r="Q108" s="451"/>
      <c r="R108" s="451"/>
      <c r="S108" s="451"/>
      <c r="T108" s="451"/>
      <c r="U108" s="451"/>
      <c r="V108" s="451"/>
      <c r="W108" s="451"/>
      <c r="X108" s="451"/>
      <c r="Y108" s="451"/>
      <c r="Z108" s="451"/>
      <c r="AA108" s="451"/>
      <c r="AB108" s="451"/>
      <c r="AC108" s="451"/>
      <c r="AD108" s="451"/>
      <c r="AE108" s="451"/>
      <c r="AF108" s="451"/>
      <c r="AG108" s="451"/>
      <c r="AH108" s="451"/>
      <c r="AI108" s="451"/>
      <c r="AJ108" s="451"/>
      <c r="AK108" s="451"/>
      <c r="AL108" s="451"/>
      <c r="AM108" s="451"/>
      <c r="AN108" s="451"/>
      <c r="AO108" s="451"/>
      <c r="AP108" s="451"/>
      <c r="AQ108" s="451"/>
      <c r="AR108" s="451"/>
      <c r="AS108" s="451"/>
      <c r="AT108" s="451"/>
      <c r="AU108" s="451"/>
      <c r="AV108" s="451"/>
      <c r="AW108" s="451"/>
      <c r="AX108" s="451"/>
      <c r="AY108" s="451"/>
      <c r="AZ108" s="451"/>
      <c r="BA108" s="451"/>
      <c r="BB108" s="214"/>
      <c r="BC108" s="215"/>
    </row>
    <row r="109" spans="2:55">
      <c r="B109" s="231"/>
      <c r="C109" s="214"/>
      <c r="D109" s="178"/>
      <c r="E109" s="178"/>
      <c r="F109" s="178"/>
      <c r="G109" s="178"/>
      <c r="H109" s="178"/>
      <c r="I109" s="178"/>
      <c r="J109" s="178"/>
      <c r="K109" s="178"/>
      <c r="L109" s="178"/>
      <c r="M109" s="178"/>
      <c r="N109" s="178"/>
      <c r="O109" s="178"/>
      <c r="P109" s="178"/>
      <c r="Q109" s="178"/>
      <c r="R109" s="178"/>
      <c r="S109" s="178"/>
      <c r="T109" s="178"/>
      <c r="U109" s="178"/>
      <c r="V109" s="178"/>
      <c r="W109" s="178"/>
      <c r="X109" s="178"/>
      <c r="Y109" s="178"/>
      <c r="Z109" s="178"/>
      <c r="AA109" s="178"/>
      <c r="AB109" s="178"/>
      <c r="AC109" s="178"/>
      <c r="AD109" s="178"/>
      <c r="AE109" s="178"/>
      <c r="AF109" s="178"/>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214"/>
      <c r="BC109" s="215"/>
    </row>
    <row r="110" spans="2:55" ht="30" customHeight="1">
      <c r="B110" s="231"/>
      <c r="C110" s="214"/>
      <c r="D110" s="178"/>
      <c r="E110" s="178"/>
      <c r="F110" s="178"/>
      <c r="G110" s="178"/>
      <c r="H110" s="178"/>
      <c r="I110" s="178"/>
      <c r="J110" s="178"/>
      <c r="K110" s="178"/>
      <c r="L110" s="178"/>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214"/>
      <c r="BC110" s="215"/>
    </row>
    <row r="111" spans="2:55" ht="39" customHeight="1">
      <c r="B111" s="213"/>
      <c r="C111" s="214"/>
      <c r="D111" s="178"/>
      <c r="E111" s="178"/>
      <c r="F111" s="178"/>
      <c r="G111" s="178"/>
      <c r="H111" s="178"/>
      <c r="I111" s="178"/>
      <c r="J111" s="498" t="str">
        <f>"□ 용   역   명 : " &amp; '기본정보 입력하기'!G13</f>
        <v>□ 용   역   명 : 복도공사4</v>
      </c>
      <c r="K111" s="498"/>
      <c r="L111" s="498"/>
      <c r="M111" s="498"/>
      <c r="N111" s="498"/>
      <c r="O111" s="498"/>
      <c r="P111" s="498"/>
      <c r="Q111" s="498"/>
      <c r="R111" s="498"/>
      <c r="S111" s="498"/>
      <c r="T111" s="498"/>
      <c r="U111" s="498"/>
      <c r="V111" s="498"/>
      <c r="W111" s="498"/>
      <c r="X111" s="498"/>
      <c r="Y111" s="498"/>
      <c r="Z111" s="498"/>
      <c r="AA111" s="498"/>
      <c r="AB111" s="498"/>
      <c r="AC111" s="498"/>
      <c r="AD111" s="498"/>
      <c r="AE111" s="498"/>
      <c r="AF111" s="498"/>
      <c r="AG111" s="498"/>
      <c r="AH111" s="498"/>
      <c r="AI111" s="498"/>
      <c r="AJ111" s="498"/>
      <c r="AK111" s="498"/>
      <c r="AL111" s="498"/>
      <c r="AM111" s="498"/>
      <c r="AN111" s="498"/>
      <c r="AO111" s="498"/>
      <c r="AP111" s="498"/>
      <c r="AQ111" s="498"/>
      <c r="AR111" s="498"/>
      <c r="AS111" s="498"/>
      <c r="AT111" s="498"/>
      <c r="AU111" s="498"/>
      <c r="AV111" s="178"/>
      <c r="AW111" s="178"/>
      <c r="AX111" s="178"/>
      <c r="AY111" s="178"/>
      <c r="AZ111" s="178"/>
      <c r="BA111" s="178"/>
      <c r="BB111" s="214"/>
      <c r="BC111" s="215"/>
    </row>
    <row r="112" spans="2:55">
      <c r="B112" s="213"/>
      <c r="C112" s="214"/>
      <c r="D112" s="178"/>
      <c r="E112" s="178"/>
      <c r="F112" s="178"/>
      <c r="G112" s="178"/>
      <c r="H112" s="178"/>
      <c r="I112" s="178"/>
      <c r="J112" s="178"/>
      <c r="K112" s="178"/>
      <c r="L112" s="178"/>
      <c r="M112" s="178"/>
      <c r="N112" s="178"/>
      <c r="O112" s="178"/>
      <c r="P112" s="178"/>
      <c r="Q112" s="178"/>
      <c r="R112" s="178"/>
      <c r="S112" s="178"/>
      <c r="T112" s="178"/>
      <c r="U112" s="178"/>
      <c r="V112" s="178"/>
      <c r="W112" s="178"/>
      <c r="X112" s="178"/>
      <c r="Y112" s="178"/>
      <c r="Z112" s="178"/>
      <c r="AA112" s="178"/>
      <c r="AB112" s="178"/>
      <c r="AC112" s="178"/>
      <c r="AD112" s="178"/>
      <c r="AE112" s="178"/>
      <c r="AF112" s="178"/>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214"/>
      <c r="BC112" s="215"/>
    </row>
    <row r="113" spans="2:55">
      <c r="B113" s="213"/>
      <c r="C113" s="214"/>
      <c r="D113" s="178"/>
      <c r="E113" s="178"/>
      <c r="F113" s="178"/>
      <c r="G113" s="178"/>
      <c r="H113" s="178"/>
      <c r="I113" s="178"/>
      <c r="J113" s="178"/>
      <c r="K113" s="178"/>
      <c r="L113" s="178"/>
      <c r="M113" s="178"/>
      <c r="N113" s="178"/>
      <c r="O113" s="178"/>
      <c r="P113" s="178"/>
      <c r="Q113" s="178"/>
      <c r="R113" s="178"/>
      <c r="S113" s="178"/>
      <c r="T113" s="178"/>
      <c r="U113" s="178"/>
      <c r="V113" s="178"/>
      <c r="W113" s="178"/>
      <c r="X113" s="178"/>
      <c r="Y113" s="178"/>
      <c r="Z113" s="178"/>
      <c r="AA113" s="178"/>
      <c r="AB113" s="178"/>
      <c r="AC113" s="178"/>
      <c r="AD113" s="178"/>
      <c r="AE113" s="178"/>
      <c r="AF113" s="178"/>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214"/>
      <c r="BC113" s="215"/>
    </row>
    <row r="114" spans="2:55" ht="30" customHeight="1">
      <c r="B114" s="213"/>
      <c r="C114" s="214"/>
      <c r="D114" s="526">
        <f>'기본정보 입력하기'!G27</f>
        <v>44927</v>
      </c>
      <c r="E114" s="526"/>
      <c r="F114" s="526"/>
      <c r="G114" s="526"/>
      <c r="H114" s="526"/>
      <c r="I114" s="526"/>
      <c r="J114" s="526"/>
      <c r="K114" s="526"/>
      <c r="L114" s="526"/>
      <c r="M114" s="526"/>
      <c r="N114" s="526"/>
      <c r="O114" s="526"/>
      <c r="P114" s="526"/>
      <c r="Q114" s="526"/>
      <c r="R114" s="526"/>
      <c r="S114" s="526"/>
      <c r="T114" s="526"/>
      <c r="U114" s="526"/>
      <c r="V114" s="526"/>
      <c r="W114" s="526"/>
      <c r="X114" s="526"/>
      <c r="Y114" s="526"/>
      <c r="Z114" s="526"/>
      <c r="AA114" s="526"/>
      <c r="AB114" s="526"/>
      <c r="AC114" s="526"/>
      <c r="AD114" s="526"/>
      <c r="AE114" s="526"/>
      <c r="AF114" s="526"/>
      <c r="AG114" s="526"/>
      <c r="AH114" s="526"/>
      <c r="AI114" s="526"/>
      <c r="AJ114" s="526"/>
      <c r="AK114" s="526"/>
      <c r="AL114" s="526"/>
      <c r="AM114" s="526"/>
      <c r="AN114" s="526"/>
      <c r="AO114" s="526"/>
      <c r="AP114" s="526"/>
      <c r="AQ114" s="526"/>
      <c r="AR114" s="526"/>
      <c r="AS114" s="526"/>
      <c r="AT114" s="526"/>
      <c r="AU114" s="526"/>
      <c r="AV114" s="526"/>
      <c r="AW114" s="526"/>
      <c r="AX114" s="526"/>
      <c r="AY114" s="526"/>
      <c r="AZ114" s="526"/>
      <c r="BA114" s="526"/>
      <c r="BB114" s="214"/>
      <c r="BC114" s="215"/>
    </row>
    <row r="115" spans="2:55">
      <c r="B115" s="213"/>
      <c r="C115" s="214"/>
      <c r="D115" s="178"/>
      <c r="E115" s="178"/>
      <c r="F115" s="178"/>
      <c r="G115" s="178"/>
      <c r="H115" s="178"/>
      <c r="I115" s="178"/>
      <c r="J115" s="178"/>
      <c r="K115" s="178"/>
      <c r="L115" s="178"/>
      <c r="M115" s="178"/>
      <c r="N115" s="178"/>
      <c r="O115" s="178"/>
      <c r="P115" s="178"/>
      <c r="Q115" s="178"/>
      <c r="R115" s="178"/>
      <c r="S115" s="178"/>
      <c r="T115" s="178"/>
      <c r="U115" s="178"/>
      <c r="V115" s="178"/>
      <c r="W115" s="178"/>
      <c r="X115" s="178"/>
      <c r="Y115" s="178"/>
      <c r="Z115" s="178"/>
      <c r="AA115" s="178"/>
      <c r="AB115" s="178"/>
      <c r="AC115" s="178"/>
      <c r="AD115" s="178"/>
      <c r="AE115" s="178"/>
      <c r="AF115" s="178"/>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214"/>
      <c r="BC115" s="215"/>
    </row>
    <row r="116" spans="2:55">
      <c r="B116" s="213"/>
      <c r="C116" s="214"/>
      <c r="D116" s="178"/>
      <c r="E116" s="178"/>
      <c r="F116" s="178"/>
      <c r="G116" s="178"/>
      <c r="H116" s="178"/>
      <c r="I116" s="178"/>
      <c r="J116" s="178"/>
      <c r="K116" s="178"/>
      <c r="L116" s="178"/>
      <c r="M116" s="178"/>
      <c r="N116" s="178"/>
      <c r="O116" s="178"/>
      <c r="P116" s="178"/>
      <c r="Q116" s="178"/>
      <c r="R116" s="178"/>
      <c r="S116" s="178"/>
      <c r="T116" s="178"/>
      <c r="U116" s="178"/>
      <c r="V116" s="178"/>
      <c r="W116" s="178"/>
      <c r="X116" s="178"/>
      <c r="Y116" s="178"/>
      <c r="Z116" s="178"/>
      <c r="AA116" s="178"/>
      <c r="AB116" s="178"/>
      <c r="AC116" s="178"/>
      <c r="AD116" s="178"/>
      <c r="AE116" s="178"/>
      <c r="AF116" s="178"/>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214"/>
      <c r="BC116" s="215"/>
    </row>
    <row r="117" spans="2:55" ht="43.5" customHeight="1">
      <c r="B117" s="213"/>
      <c r="C117" s="214"/>
      <c r="D117" s="178"/>
      <c r="E117" s="178"/>
      <c r="F117" s="178"/>
      <c r="G117" s="178"/>
      <c r="H117" s="178"/>
      <c r="I117" s="178"/>
      <c r="J117" s="178"/>
      <c r="K117" s="178"/>
      <c r="L117" s="178"/>
      <c r="M117" s="178"/>
      <c r="N117" s="495" t="s">
        <v>3007</v>
      </c>
      <c r="O117" s="495"/>
      <c r="P117" s="495"/>
      <c r="Q117" s="495"/>
      <c r="R117" s="495"/>
      <c r="S117" s="495"/>
      <c r="T117" s="495"/>
      <c r="U117" s="495"/>
      <c r="V117" s="210" t="s">
        <v>2959</v>
      </c>
      <c r="W117" s="178"/>
      <c r="X117" s="498" t="str">
        <f>'기본정보 입력하기'!G20</f>
        <v>아이텐㈜</v>
      </c>
      <c r="Y117" s="498"/>
      <c r="Z117" s="498"/>
      <c r="AA117" s="498"/>
      <c r="AB117" s="498"/>
      <c r="AC117" s="498"/>
      <c r="AD117" s="498"/>
      <c r="AE117" s="498"/>
      <c r="AF117" s="498"/>
      <c r="AG117" s="498"/>
      <c r="AH117" s="498"/>
      <c r="AI117" s="498"/>
      <c r="AJ117" s="498"/>
      <c r="AK117" s="498"/>
      <c r="AL117" s="498"/>
      <c r="AM117" s="498"/>
      <c r="AN117" s="498"/>
      <c r="AO117" s="498"/>
      <c r="AP117" s="498"/>
      <c r="AQ117" s="498"/>
      <c r="AR117" s="498"/>
      <c r="AS117" s="178"/>
      <c r="AT117" s="178"/>
      <c r="AU117" s="178"/>
      <c r="AV117" s="178"/>
      <c r="AW117" s="178"/>
      <c r="AX117" s="178"/>
      <c r="AY117" s="178"/>
      <c r="AZ117" s="178"/>
      <c r="BA117" s="178"/>
      <c r="BB117" s="214"/>
      <c r="BC117" s="215"/>
    </row>
    <row r="118" spans="2:55" ht="43.5" customHeight="1">
      <c r="B118" s="213"/>
      <c r="C118" s="214"/>
      <c r="D118" s="178"/>
      <c r="E118" s="178"/>
      <c r="F118" s="178"/>
      <c r="G118" s="178"/>
      <c r="H118" s="178"/>
      <c r="I118" s="178"/>
      <c r="J118" s="178"/>
      <c r="K118" s="178"/>
      <c r="L118" s="178"/>
      <c r="M118" s="178"/>
      <c r="N118" s="495" t="s">
        <v>23</v>
      </c>
      <c r="O118" s="495"/>
      <c r="P118" s="495"/>
      <c r="Q118" s="495"/>
      <c r="R118" s="495"/>
      <c r="S118" s="495"/>
      <c r="T118" s="495"/>
      <c r="U118" s="495"/>
      <c r="V118" s="210" t="s">
        <v>2959</v>
      </c>
      <c r="W118" s="178"/>
      <c r="X118" s="498" t="str">
        <f>'기본정보 입력하기'!T15 &amp;"   (인)"</f>
        <v>고창고교장   (인)</v>
      </c>
      <c r="Y118" s="498"/>
      <c r="Z118" s="498"/>
      <c r="AA118" s="498"/>
      <c r="AB118" s="498"/>
      <c r="AC118" s="498"/>
      <c r="AD118" s="498"/>
      <c r="AE118" s="498"/>
      <c r="AF118" s="498"/>
      <c r="AG118" s="498"/>
      <c r="AH118" s="498"/>
      <c r="AI118" s="498"/>
      <c r="AJ118" s="498"/>
      <c r="AK118" s="498"/>
      <c r="AL118" s="498"/>
      <c r="AM118" s="498"/>
      <c r="AN118" s="498"/>
      <c r="AO118" s="498"/>
      <c r="AP118" s="498"/>
      <c r="AQ118" s="498"/>
      <c r="AR118" s="498"/>
      <c r="AS118" s="178"/>
      <c r="AT118" s="178"/>
      <c r="AU118" s="178"/>
      <c r="AV118" s="178"/>
      <c r="AW118" s="178"/>
      <c r="AX118" s="178"/>
      <c r="AY118" s="178"/>
      <c r="AZ118" s="178"/>
      <c r="BA118" s="178"/>
      <c r="BB118" s="214"/>
      <c r="BC118" s="215"/>
    </row>
    <row r="119" spans="2:55" ht="43.5" customHeight="1">
      <c r="B119" s="213"/>
      <c r="C119" s="214"/>
      <c r="D119" s="178"/>
      <c r="E119" s="178"/>
      <c r="F119" s="178"/>
      <c r="G119" s="178"/>
      <c r="H119" s="178"/>
      <c r="I119" s="178"/>
      <c r="J119" s="178"/>
      <c r="K119" s="178"/>
      <c r="L119" s="178"/>
      <c r="M119" s="178"/>
      <c r="N119" s="495" t="s">
        <v>2956</v>
      </c>
      <c r="O119" s="495"/>
      <c r="P119" s="495"/>
      <c r="Q119" s="495"/>
      <c r="R119" s="495"/>
      <c r="S119" s="495"/>
      <c r="T119" s="495"/>
      <c r="U119" s="495"/>
      <c r="V119" s="210" t="s">
        <v>2959</v>
      </c>
      <c r="W119" s="178"/>
      <c r="X119" s="498" t="str">
        <f>'기본정보 입력하기'!G21</f>
        <v>전주시 덕진구 틀못16</v>
      </c>
      <c r="Y119" s="498"/>
      <c r="Z119" s="498"/>
      <c r="AA119" s="498"/>
      <c r="AB119" s="498"/>
      <c r="AC119" s="498"/>
      <c r="AD119" s="498"/>
      <c r="AE119" s="498"/>
      <c r="AF119" s="498"/>
      <c r="AG119" s="498"/>
      <c r="AH119" s="498"/>
      <c r="AI119" s="498"/>
      <c r="AJ119" s="498"/>
      <c r="AK119" s="498"/>
      <c r="AL119" s="498"/>
      <c r="AM119" s="498"/>
      <c r="AN119" s="498"/>
      <c r="AO119" s="498"/>
      <c r="AP119" s="498"/>
      <c r="AQ119" s="498"/>
      <c r="AR119" s="498"/>
      <c r="AS119" s="498"/>
      <c r="AT119" s="498"/>
      <c r="AU119" s="498"/>
      <c r="AV119" s="498"/>
      <c r="AW119" s="498"/>
      <c r="AX119" s="498"/>
      <c r="AY119" s="498"/>
      <c r="AZ119" s="178"/>
      <c r="BA119" s="178"/>
      <c r="BB119" s="214"/>
      <c r="BC119" s="215"/>
    </row>
    <row r="120" spans="2:55">
      <c r="B120" s="213"/>
      <c r="C120" s="214"/>
      <c r="D120" s="178"/>
      <c r="E120" s="178"/>
      <c r="F120" s="178"/>
      <c r="G120" s="178"/>
      <c r="H120" s="178"/>
      <c r="I120" s="178"/>
      <c r="J120" s="178"/>
      <c r="K120" s="178"/>
      <c r="L120" s="178"/>
      <c r="M120" s="178"/>
      <c r="N120" s="178"/>
      <c r="O120" s="178"/>
      <c r="P120" s="178"/>
      <c r="Q120" s="178"/>
      <c r="R120" s="178"/>
      <c r="S120" s="178"/>
      <c r="T120" s="178"/>
      <c r="U120" s="178"/>
      <c r="V120" s="178"/>
      <c r="W120" s="178"/>
      <c r="X120" s="178"/>
      <c r="Y120" s="178"/>
      <c r="Z120" s="178"/>
      <c r="AA120" s="178"/>
      <c r="AB120" s="178"/>
      <c r="AC120" s="178"/>
      <c r="AD120" s="178"/>
      <c r="AE120" s="178"/>
      <c r="AF120" s="178"/>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214"/>
      <c r="BC120" s="215"/>
    </row>
    <row r="121" spans="2:55">
      <c r="B121" s="213"/>
      <c r="C121" s="214"/>
      <c r="D121" s="178"/>
      <c r="E121" s="178"/>
      <c r="F121" s="178"/>
      <c r="G121" s="178"/>
      <c r="H121" s="178"/>
      <c r="I121" s="178"/>
      <c r="J121" s="178"/>
      <c r="K121" s="178"/>
      <c r="L121" s="178"/>
      <c r="M121" s="178"/>
      <c r="N121" s="178"/>
      <c r="O121" s="178"/>
      <c r="P121" s="178"/>
      <c r="Q121" s="178"/>
      <c r="R121" s="178"/>
      <c r="S121" s="178"/>
      <c r="T121" s="178"/>
      <c r="U121" s="178"/>
      <c r="V121" s="178"/>
      <c r="W121" s="178"/>
      <c r="X121" s="178"/>
      <c r="Y121" s="178"/>
      <c r="Z121" s="178"/>
      <c r="AA121" s="178"/>
      <c r="AB121" s="178"/>
      <c r="AC121" s="178"/>
      <c r="AD121" s="178"/>
      <c r="AE121" s="178"/>
      <c r="AF121" s="178"/>
      <c r="AG121" s="178"/>
      <c r="AH121" s="178"/>
      <c r="AI121" s="178"/>
      <c r="AJ121" s="178"/>
      <c r="AK121" s="178"/>
      <c r="AL121" s="178"/>
      <c r="AM121" s="178"/>
      <c r="AN121" s="178"/>
      <c r="AO121" s="178"/>
      <c r="AP121" s="178"/>
      <c r="AQ121" s="178"/>
      <c r="AR121" s="178"/>
      <c r="AS121" s="178"/>
      <c r="AT121" s="178"/>
      <c r="AU121" s="178"/>
      <c r="AV121" s="178"/>
      <c r="AW121" s="178"/>
      <c r="AX121" s="178"/>
      <c r="AY121" s="178"/>
      <c r="AZ121" s="178"/>
      <c r="BA121" s="178"/>
      <c r="BB121" s="214"/>
      <c r="BC121" s="215"/>
    </row>
    <row r="122" spans="2:55">
      <c r="B122" s="213"/>
      <c r="C122" s="214"/>
      <c r="D122" s="178"/>
      <c r="E122" s="178"/>
      <c r="F122" s="178"/>
      <c r="G122" s="178"/>
      <c r="H122" s="178"/>
      <c r="I122" s="178"/>
      <c r="J122" s="178"/>
      <c r="K122" s="178"/>
      <c r="L122" s="178"/>
      <c r="M122" s="178"/>
      <c r="N122" s="178"/>
      <c r="O122" s="178"/>
      <c r="P122" s="178"/>
      <c r="Q122" s="178"/>
      <c r="R122" s="178"/>
      <c r="S122" s="178"/>
      <c r="T122" s="178"/>
      <c r="U122" s="178"/>
      <c r="V122" s="178"/>
      <c r="W122" s="178"/>
      <c r="X122" s="178"/>
      <c r="Y122" s="178"/>
      <c r="Z122" s="178"/>
      <c r="AA122" s="178"/>
      <c r="AB122" s="178"/>
      <c r="AC122" s="178"/>
      <c r="AD122" s="178"/>
      <c r="AE122" s="178"/>
      <c r="AF122" s="178"/>
      <c r="AG122" s="178"/>
      <c r="AH122" s="178"/>
      <c r="AI122" s="178"/>
      <c r="AJ122" s="178"/>
      <c r="AK122" s="178"/>
      <c r="AL122" s="178"/>
      <c r="AM122" s="178"/>
      <c r="AN122" s="178"/>
      <c r="AO122" s="178"/>
      <c r="AP122" s="178"/>
      <c r="AQ122" s="178"/>
      <c r="AR122" s="178"/>
      <c r="AS122" s="178"/>
      <c r="AT122" s="178"/>
      <c r="AU122" s="178"/>
      <c r="AV122" s="178"/>
      <c r="AW122" s="178"/>
      <c r="AX122" s="178"/>
      <c r="AY122" s="178"/>
      <c r="AZ122" s="178"/>
      <c r="BA122" s="178"/>
      <c r="BB122" s="214"/>
      <c r="BC122" s="215"/>
    </row>
    <row r="123" spans="2:55" ht="42.75" customHeight="1">
      <c r="B123" s="213"/>
      <c r="C123" s="214"/>
      <c r="D123" s="52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123" s="520"/>
      <c r="F123" s="520"/>
      <c r="G123" s="520"/>
      <c r="H123" s="520"/>
      <c r="I123" s="520"/>
      <c r="J123" s="520"/>
      <c r="K123" s="520"/>
      <c r="L123" s="520"/>
      <c r="M123" s="520"/>
      <c r="N123" s="520"/>
      <c r="O123" s="520"/>
      <c r="P123" s="520"/>
      <c r="Q123" s="520"/>
      <c r="R123" s="520"/>
      <c r="S123" s="520"/>
      <c r="T123" s="520"/>
      <c r="U123" s="520"/>
      <c r="V123" s="520"/>
      <c r="W123" s="520"/>
      <c r="X123" s="520"/>
      <c r="Y123" s="520"/>
      <c r="Z123" s="520"/>
      <c r="AA123" s="520"/>
      <c r="AB123" s="520"/>
      <c r="AC123" s="520"/>
      <c r="AD123" s="520"/>
      <c r="AE123" s="520"/>
      <c r="AF123" s="520"/>
      <c r="AG123" s="520"/>
      <c r="AH123" s="520"/>
      <c r="AI123" s="520"/>
      <c r="AJ123" s="520"/>
      <c r="AK123" s="520"/>
      <c r="AL123" s="520"/>
      <c r="AM123" s="520"/>
      <c r="AN123" s="520"/>
      <c r="AO123" s="520"/>
      <c r="AP123" s="520"/>
      <c r="AQ123" s="520"/>
      <c r="AR123" s="520"/>
      <c r="AS123" s="520"/>
      <c r="AT123" s="520"/>
      <c r="AU123" s="520"/>
      <c r="AV123" s="520"/>
      <c r="AW123" s="520"/>
      <c r="AX123" s="520"/>
      <c r="AY123" s="520"/>
      <c r="AZ123" s="520"/>
      <c r="BA123" s="520"/>
      <c r="BB123" s="214"/>
      <c r="BC123" s="215"/>
    </row>
    <row r="124" spans="2:55">
      <c r="B124" s="213"/>
      <c r="C124" s="214"/>
      <c r="D124" s="214"/>
      <c r="E124" s="214"/>
      <c r="F124" s="214"/>
      <c r="G124" s="214"/>
      <c r="H124" s="214"/>
      <c r="I124" s="214"/>
      <c r="J124" s="214"/>
      <c r="K124" s="214"/>
      <c r="L124" s="214"/>
      <c r="M124" s="214"/>
      <c r="N124" s="214"/>
      <c r="O124" s="214"/>
      <c r="P124" s="214"/>
      <c r="Q124" s="214"/>
      <c r="R124" s="214"/>
      <c r="S124" s="214"/>
      <c r="T124" s="214"/>
      <c r="U124" s="214"/>
      <c r="V124" s="214"/>
      <c r="W124" s="214"/>
      <c r="X124" s="214"/>
      <c r="Y124" s="214"/>
      <c r="Z124" s="214"/>
      <c r="AA124" s="214"/>
      <c r="AB124" s="214"/>
      <c r="AC124" s="214"/>
      <c r="AD124" s="214"/>
      <c r="AE124" s="214"/>
      <c r="AF124" s="214"/>
      <c r="AG124" s="214"/>
      <c r="AH124" s="214"/>
      <c r="AI124" s="214"/>
      <c r="AJ124" s="214"/>
      <c r="AK124" s="214"/>
      <c r="AL124" s="214"/>
      <c r="AM124" s="214"/>
      <c r="AN124" s="214"/>
      <c r="AO124" s="214"/>
      <c r="AP124" s="214"/>
      <c r="AQ124" s="214"/>
      <c r="AR124" s="214"/>
      <c r="AS124" s="214"/>
      <c r="AT124" s="214"/>
      <c r="AU124" s="214"/>
      <c r="AV124" s="214"/>
      <c r="AW124" s="214"/>
      <c r="AX124" s="214"/>
      <c r="AY124" s="214"/>
      <c r="AZ124" s="214"/>
      <c r="BA124" s="214"/>
      <c r="BB124" s="214"/>
      <c r="BC124" s="215"/>
    </row>
    <row r="125" spans="2:55">
      <c r="B125" s="213"/>
      <c r="C125" s="214"/>
      <c r="D125" s="214"/>
      <c r="E125" s="214"/>
      <c r="F125" s="214"/>
      <c r="G125" s="214"/>
      <c r="H125" s="214"/>
      <c r="I125" s="214"/>
      <c r="J125" s="214"/>
      <c r="K125" s="214"/>
      <c r="L125" s="214"/>
      <c r="M125" s="214"/>
      <c r="N125" s="214"/>
      <c r="O125" s="214"/>
      <c r="P125" s="214"/>
      <c r="Q125" s="214"/>
      <c r="R125" s="214"/>
      <c r="S125" s="214"/>
      <c r="T125" s="214"/>
      <c r="U125" s="214"/>
      <c r="V125" s="214"/>
      <c r="W125" s="214"/>
      <c r="X125" s="214"/>
      <c r="Y125" s="214"/>
      <c r="Z125" s="214"/>
      <c r="AA125" s="214"/>
      <c r="AB125" s="214"/>
      <c r="AC125" s="214"/>
      <c r="AD125" s="214"/>
      <c r="AE125" s="214"/>
      <c r="AF125" s="214"/>
      <c r="AG125" s="214"/>
      <c r="AH125" s="214"/>
      <c r="AI125" s="214"/>
      <c r="AJ125" s="214"/>
      <c r="AK125" s="214"/>
      <c r="AL125" s="214"/>
      <c r="AM125" s="214"/>
      <c r="AN125" s="214"/>
      <c r="AO125" s="214"/>
      <c r="AP125" s="214"/>
      <c r="AQ125" s="214"/>
      <c r="AR125" s="214"/>
      <c r="AS125" s="214"/>
      <c r="AT125" s="214"/>
      <c r="AU125" s="214"/>
      <c r="AV125" s="214"/>
      <c r="AW125" s="214"/>
      <c r="AX125" s="214"/>
      <c r="AY125" s="214"/>
      <c r="AZ125" s="214"/>
      <c r="BA125" s="214"/>
      <c r="BB125" s="214"/>
      <c r="BC125" s="215"/>
    </row>
    <row r="126" spans="2:55">
      <c r="B126" s="216"/>
      <c r="C126" s="217"/>
      <c r="D126" s="217"/>
      <c r="E126" s="217"/>
      <c r="F126" s="217"/>
      <c r="G126" s="217"/>
      <c r="H126" s="217"/>
      <c r="I126" s="217"/>
      <c r="J126" s="217"/>
      <c r="K126" s="217"/>
      <c r="L126" s="217"/>
      <c r="M126" s="217"/>
      <c r="N126" s="217"/>
      <c r="O126" s="217"/>
      <c r="P126" s="217"/>
      <c r="Q126" s="217"/>
      <c r="R126" s="217"/>
      <c r="S126" s="217"/>
      <c r="T126" s="217"/>
      <c r="U126" s="217"/>
      <c r="V126" s="217"/>
      <c r="W126" s="217"/>
      <c r="X126" s="217"/>
      <c r="Y126" s="217"/>
      <c r="Z126" s="217"/>
      <c r="AA126" s="217"/>
      <c r="AB126" s="217"/>
      <c r="AC126" s="217"/>
      <c r="AD126" s="217"/>
      <c r="AE126" s="217"/>
      <c r="AF126" s="217"/>
      <c r="AG126" s="217"/>
      <c r="AH126" s="217"/>
      <c r="AI126" s="217"/>
      <c r="AJ126" s="217"/>
      <c r="AK126" s="217"/>
      <c r="AL126" s="217"/>
      <c r="AM126" s="217"/>
      <c r="AN126" s="217"/>
      <c r="AO126" s="217"/>
      <c r="AP126" s="217"/>
      <c r="AQ126" s="217"/>
      <c r="AR126" s="217"/>
      <c r="AS126" s="217"/>
      <c r="AT126" s="217"/>
      <c r="AU126" s="217"/>
      <c r="AV126" s="217"/>
      <c r="AW126" s="217"/>
      <c r="AX126" s="217"/>
      <c r="AY126" s="217"/>
      <c r="AZ126" s="217"/>
      <c r="BA126" s="217"/>
      <c r="BB126" s="217"/>
      <c r="BC126" s="218"/>
    </row>
    <row r="127" spans="2:55">
      <c r="B127" s="214"/>
      <c r="C127" s="214"/>
      <c r="D127" s="214"/>
      <c r="E127" s="214"/>
      <c r="F127" s="214"/>
      <c r="G127" s="214"/>
      <c r="H127" s="214"/>
      <c r="I127" s="214"/>
      <c r="J127" s="214"/>
      <c r="K127" s="214"/>
      <c r="L127" s="214"/>
      <c r="M127" s="214"/>
      <c r="N127" s="214"/>
      <c r="O127" s="214"/>
      <c r="P127" s="214"/>
      <c r="Q127" s="214"/>
      <c r="R127" s="214"/>
      <c r="S127" s="214"/>
      <c r="T127" s="214"/>
      <c r="U127" s="214"/>
      <c r="V127" s="214"/>
      <c r="W127" s="214"/>
      <c r="X127" s="214"/>
      <c r="Y127" s="214"/>
      <c r="Z127" s="214"/>
      <c r="AA127" s="214"/>
      <c r="AB127" s="214"/>
      <c r="AC127" s="214"/>
      <c r="AD127" s="214"/>
      <c r="AE127" s="214"/>
      <c r="AF127" s="214"/>
      <c r="AG127" s="214"/>
      <c r="AH127" s="214"/>
      <c r="AI127" s="214"/>
      <c r="AJ127" s="214"/>
      <c r="AK127" s="214"/>
      <c r="AL127" s="214"/>
      <c r="AM127" s="214"/>
      <c r="AN127" s="214"/>
      <c r="AO127" s="214"/>
      <c r="AP127" s="214"/>
      <c r="AQ127" s="214"/>
      <c r="AR127" s="214"/>
      <c r="AS127" s="214"/>
      <c r="AT127" s="214"/>
      <c r="AU127" s="214"/>
      <c r="AV127" s="214"/>
      <c r="AW127" s="214"/>
      <c r="AX127" s="214"/>
      <c r="AY127" s="214"/>
      <c r="AZ127" s="214"/>
      <c r="BA127" s="214"/>
      <c r="BB127" s="214"/>
      <c r="BC127" s="214"/>
    </row>
    <row r="128" spans="2:55" ht="86.25" customHeight="1">
      <c r="B128" s="233"/>
      <c r="C128" s="205"/>
      <c r="D128" s="601" t="s">
        <v>3008</v>
      </c>
      <c r="E128" s="601"/>
      <c r="F128" s="601"/>
      <c r="G128" s="601"/>
      <c r="H128" s="601"/>
      <c r="I128" s="601"/>
      <c r="J128" s="601"/>
      <c r="K128" s="601"/>
      <c r="L128" s="601"/>
      <c r="M128" s="601"/>
      <c r="N128" s="601"/>
      <c r="O128" s="601"/>
      <c r="P128" s="601"/>
      <c r="Q128" s="601"/>
      <c r="R128" s="601"/>
      <c r="S128" s="601"/>
      <c r="T128" s="601"/>
      <c r="U128" s="601"/>
      <c r="V128" s="601"/>
      <c r="W128" s="601"/>
      <c r="X128" s="601"/>
      <c r="Y128" s="601"/>
      <c r="Z128" s="601"/>
      <c r="AA128" s="601"/>
      <c r="AB128" s="601"/>
      <c r="AC128" s="601"/>
      <c r="AD128" s="601"/>
      <c r="AE128" s="601"/>
      <c r="AF128" s="601"/>
      <c r="AG128" s="601"/>
      <c r="AH128" s="601"/>
      <c r="AI128" s="601"/>
      <c r="AJ128" s="601"/>
      <c r="AK128" s="601"/>
      <c r="AL128" s="601"/>
      <c r="AM128" s="601"/>
      <c r="AN128" s="601"/>
      <c r="AO128" s="601"/>
      <c r="AP128" s="601"/>
      <c r="AQ128" s="601"/>
      <c r="AR128" s="601"/>
      <c r="AS128" s="601"/>
      <c r="AT128" s="601"/>
      <c r="AU128" s="601"/>
      <c r="AV128" s="601"/>
      <c r="AW128" s="601"/>
      <c r="AX128" s="601"/>
      <c r="AY128" s="601"/>
      <c r="AZ128" s="601"/>
      <c r="BA128" s="601"/>
      <c r="BB128" s="205"/>
      <c r="BC128" s="206"/>
    </row>
    <row r="129" spans="2:55">
      <c r="B129" s="223"/>
      <c r="C129" s="178"/>
      <c r="D129" s="178"/>
      <c r="E129" s="178"/>
      <c r="F129" s="178"/>
      <c r="G129" s="178"/>
      <c r="H129" s="178"/>
      <c r="I129" s="178"/>
      <c r="J129" s="178"/>
      <c r="K129" s="178"/>
      <c r="L129" s="178"/>
      <c r="M129" s="178"/>
      <c r="N129" s="178"/>
      <c r="O129" s="178"/>
      <c r="P129" s="178"/>
      <c r="Q129" s="178"/>
      <c r="R129" s="178"/>
      <c r="S129" s="178"/>
      <c r="T129" s="178"/>
      <c r="U129" s="178"/>
      <c r="V129" s="178"/>
      <c r="W129" s="178"/>
      <c r="X129" s="178"/>
      <c r="Y129" s="178"/>
      <c r="Z129" s="178"/>
      <c r="AA129" s="178"/>
      <c r="AB129" s="178"/>
      <c r="AC129" s="178"/>
      <c r="AD129" s="178"/>
      <c r="AE129" s="178"/>
      <c r="AF129" s="178"/>
      <c r="AG129" s="178"/>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85"/>
    </row>
    <row r="130" spans="2:55" ht="42" customHeight="1">
      <c r="B130" s="493" t="s">
        <v>3011</v>
      </c>
      <c r="C130" s="493"/>
      <c r="D130" s="493"/>
      <c r="E130" s="493"/>
      <c r="F130" s="493"/>
      <c r="G130" s="493"/>
      <c r="H130" s="493"/>
      <c r="I130" s="493"/>
      <c r="J130" s="493"/>
      <c r="K130" s="493"/>
      <c r="L130" s="493"/>
      <c r="M130" s="242"/>
      <c r="N130" s="596" t="s">
        <v>3019</v>
      </c>
      <c r="O130" s="596"/>
      <c r="P130" s="596"/>
      <c r="Q130" s="243"/>
      <c r="R130" s="595"/>
      <c r="S130" s="595"/>
      <c r="T130" s="595"/>
      <c r="U130" s="595"/>
      <c r="V130" s="595"/>
      <c r="W130" s="595" t="s">
        <v>2964</v>
      </c>
      <c r="X130" s="595"/>
      <c r="Y130" s="595"/>
      <c r="Z130" s="244"/>
      <c r="AA130" s="598" t="s">
        <v>3018</v>
      </c>
      <c r="AB130" s="595"/>
      <c r="AC130" s="595"/>
      <c r="AD130" s="595"/>
      <c r="AE130" s="595"/>
      <c r="AF130" s="595"/>
      <c r="AG130" s="595"/>
      <c r="AH130" s="595"/>
      <c r="AI130" s="595"/>
      <c r="AJ130" s="595"/>
      <c r="AK130" s="595"/>
      <c r="AL130" s="595"/>
      <c r="AM130" s="599"/>
      <c r="AN130" s="242"/>
      <c r="AO130" s="600"/>
      <c r="AP130" s="600"/>
      <c r="AQ130" s="600"/>
      <c r="AR130" s="600"/>
      <c r="AS130" s="600"/>
      <c r="AT130" s="600"/>
      <c r="AU130" s="600"/>
      <c r="AV130" s="600"/>
      <c r="AW130" s="600"/>
      <c r="AX130" s="600"/>
      <c r="AY130" s="600"/>
      <c r="AZ130" s="600"/>
      <c r="BA130" s="600"/>
      <c r="BB130" s="600"/>
      <c r="BC130" s="244"/>
    </row>
    <row r="131" spans="2:55" ht="42" customHeight="1">
      <c r="B131" s="493" t="s">
        <v>3012</v>
      </c>
      <c r="C131" s="493"/>
      <c r="D131" s="493"/>
      <c r="E131" s="493"/>
      <c r="F131" s="493"/>
      <c r="G131" s="493"/>
      <c r="H131" s="493"/>
      <c r="I131" s="493"/>
      <c r="J131" s="493"/>
      <c r="K131" s="493"/>
      <c r="L131" s="493"/>
      <c r="M131" s="242"/>
      <c r="N131" s="596" t="str">
        <f>'기본정보 입력하기'!G13</f>
        <v>복도공사4</v>
      </c>
      <c r="O131" s="596"/>
      <c r="P131" s="596"/>
      <c r="Q131" s="596"/>
      <c r="R131" s="596"/>
      <c r="S131" s="596"/>
      <c r="T131" s="596"/>
      <c r="U131" s="596"/>
      <c r="V131" s="596"/>
      <c r="W131" s="596"/>
      <c r="X131" s="596"/>
      <c r="Y131" s="596"/>
      <c r="Z131" s="596"/>
      <c r="AA131" s="596"/>
      <c r="AB131" s="596"/>
      <c r="AC131" s="596"/>
      <c r="AD131" s="596"/>
      <c r="AE131" s="596"/>
      <c r="AF131" s="596"/>
      <c r="AG131" s="596"/>
      <c r="AH131" s="596"/>
      <c r="AI131" s="596"/>
      <c r="AJ131" s="596"/>
      <c r="AK131" s="596"/>
      <c r="AL131" s="596"/>
      <c r="AM131" s="596"/>
      <c r="AN131" s="596"/>
      <c r="AO131" s="596"/>
      <c r="AP131" s="596"/>
      <c r="AQ131" s="596"/>
      <c r="AR131" s="596"/>
      <c r="AS131" s="596"/>
      <c r="AT131" s="596"/>
      <c r="AU131" s="596"/>
      <c r="AV131" s="596"/>
      <c r="AW131" s="596"/>
      <c r="AX131" s="596"/>
      <c r="AY131" s="596"/>
      <c r="AZ131" s="596"/>
      <c r="BA131" s="596"/>
      <c r="BB131" s="596"/>
      <c r="BC131" s="244"/>
    </row>
    <row r="132" spans="2:55" ht="42" customHeight="1">
      <c r="B132" s="493" t="s">
        <v>3013</v>
      </c>
      <c r="C132" s="493"/>
      <c r="D132" s="493"/>
      <c r="E132" s="493"/>
      <c r="F132" s="493"/>
      <c r="G132" s="493"/>
      <c r="H132" s="493"/>
      <c r="I132" s="493"/>
      <c r="J132" s="493"/>
      <c r="K132" s="493"/>
      <c r="L132" s="493"/>
      <c r="M132" s="245"/>
      <c r="N132" s="596" t="s">
        <v>3019</v>
      </c>
      <c r="O132" s="596"/>
      <c r="P132" s="596"/>
      <c r="Q132" s="243"/>
      <c r="R132" s="595">
        <f>'기본정보 입력하기'!R30</f>
        <v>10</v>
      </c>
      <c r="S132" s="595"/>
      <c r="T132" s="595"/>
      <c r="U132" s="595"/>
      <c r="V132" s="595"/>
      <c r="W132" s="595" t="s">
        <v>2964</v>
      </c>
      <c r="X132" s="595"/>
      <c r="Y132" s="595"/>
      <c r="Z132" s="246"/>
      <c r="AA132" s="598" t="s">
        <v>3017</v>
      </c>
      <c r="AB132" s="595"/>
      <c r="AC132" s="595"/>
      <c r="AD132" s="595"/>
      <c r="AE132" s="595"/>
      <c r="AF132" s="595"/>
      <c r="AG132" s="595"/>
      <c r="AH132" s="595"/>
      <c r="AI132" s="595"/>
      <c r="AJ132" s="595"/>
      <c r="AK132" s="595"/>
      <c r="AL132" s="595"/>
      <c r="AM132" s="599"/>
      <c r="AN132" s="246"/>
      <c r="AO132" s="600">
        <f>'기본정보 입력하기'!G27</f>
        <v>44927</v>
      </c>
      <c r="AP132" s="600"/>
      <c r="AQ132" s="600"/>
      <c r="AR132" s="600"/>
      <c r="AS132" s="600"/>
      <c r="AT132" s="600"/>
      <c r="AU132" s="600"/>
      <c r="AV132" s="600"/>
      <c r="AW132" s="600"/>
      <c r="AX132" s="600"/>
      <c r="AY132" s="600"/>
      <c r="AZ132" s="600"/>
      <c r="BA132" s="600"/>
      <c r="BB132" s="600"/>
      <c r="BC132" s="247"/>
    </row>
    <row r="133" spans="2:55" ht="42" customHeight="1">
      <c r="B133" s="493" t="s">
        <v>2966</v>
      </c>
      <c r="C133" s="493"/>
      <c r="D133" s="493"/>
      <c r="E133" s="493"/>
      <c r="F133" s="493"/>
      <c r="G133" s="493"/>
      <c r="H133" s="493"/>
      <c r="I133" s="493"/>
      <c r="J133" s="493"/>
      <c r="K133" s="493"/>
      <c r="L133" s="493"/>
      <c r="M133" s="242"/>
      <c r="N133" s="596" t="str">
        <f>TEXT('기본정보 입력하기'!G26,"금 #,##0 원(금 "&amp;NUMBERSTRING('기본정보 입력하기'!G26,1)&amp;" 원정)")</f>
        <v>금 5,000,000 원(금 오백만 원정)</v>
      </c>
      <c r="O133" s="596"/>
      <c r="P133" s="596"/>
      <c r="Q133" s="596"/>
      <c r="R133" s="596"/>
      <c r="S133" s="596"/>
      <c r="T133" s="596"/>
      <c r="U133" s="596"/>
      <c r="V133" s="596"/>
      <c r="W133" s="596"/>
      <c r="X133" s="596"/>
      <c r="Y133" s="596"/>
      <c r="Z133" s="596"/>
      <c r="AA133" s="596"/>
      <c r="AB133" s="596"/>
      <c r="AC133" s="596"/>
      <c r="AD133" s="596"/>
      <c r="AE133" s="596"/>
      <c r="AF133" s="596"/>
      <c r="AG133" s="596"/>
      <c r="AH133" s="596"/>
      <c r="AI133" s="596"/>
      <c r="AJ133" s="596"/>
      <c r="AK133" s="596"/>
      <c r="AL133" s="596"/>
      <c r="AM133" s="596"/>
      <c r="AN133" s="596"/>
      <c r="AO133" s="596"/>
      <c r="AP133" s="596"/>
      <c r="AQ133" s="243"/>
      <c r="AR133" s="243"/>
      <c r="AS133" s="243"/>
      <c r="AT133" s="243"/>
      <c r="AU133" s="243"/>
      <c r="AV133" s="243"/>
      <c r="AW133" s="243"/>
      <c r="AX133" s="243"/>
      <c r="AY133" s="243"/>
      <c r="AZ133" s="243"/>
      <c r="BA133" s="243"/>
      <c r="BB133" s="243"/>
      <c r="BC133" s="244"/>
    </row>
    <row r="134" spans="2:55" ht="42" customHeight="1">
      <c r="B134" s="493" t="s">
        <v>3014</v>
      </c>
      <c r="C134" s="493"/>
      <c r="D134" s="493"/>
      <c r="E134" s="493"/>
      <c r="F134" s="493"/>
      <c r="G134" s="493"/>
      <c r="H134" s="493"/>
      <c r="I134" s="493"/>
      <c r="J134" s="493"/>
      <c r="K134" s="493"/>
      <c r="L134" s="493"/>
      <c r="M134" s="242"/>
      <c r="N134" s="596" t="str">
        <f>TEXT('기본정보 입력하기'!R26,"금 #,##0 원(금 "&amp;NUMBERSTRING('기본정보 입력하기'!R26,1)&amp;" 원정)")</f>
        <v>금 250,000 원(금 이십오만 원정)</v>
      </c>
      <c r="O134" s="596"/>
      <c r="P134" s="596"/>
      <c r="Q134" s="596"/>
      <c r="R134" s="596"/>
      <c r="S134" s="596"/>
      <c r="T134" s="596"/>
      <c r="U134" s="596"/>
      <c r="V134" s="596"/>
      <c r="W134" s="596"/>
      <c r="X134" s="596"/>
      <c r="Y134" s="596"/>
      <c r="Z134" s="596"/>
      <c r="AA134" s="596"/>
      <c r="AB134" s="596"/>
      <c r="AC134" s="596"/>
      <c r="AD134" s="596"/>
      <c r="AE134" s="596"/>
      <c r="AF134" s="596"/>
      <c r="AG134" s="596"/>
      <c r="AH134" s="596"/>
      <c r="AI134" s="596"/>
      <c r="AJ134" s="596"/>
      <c r="AK134" s="596"/>
      <c r="AL134" s="596"/>
      <c r="AM134" s="596"/>
      <c r="AN134" s="596"/>
      <c r="AO134" s="596"/>
      <c r="AP134" s="596"/>
      <c r="AQ134" s="596"/>
      <c r="AR134" s="596"/>
      <c r="AS134" s="596"/>
      <c r="AT134" s="596"/>
      <c r="AU134" s="596"/>
      <c r="AV134" s="596"/>
      <c r="AW134" s="596"/>
      <c r="AX134" s="596"/>
      <c r="AY134" s="243"/>
      <c r="AZ134" s="243"/>
      <c r="BA134" s="243"/>
      <c r="BB134" s="243"/>
      <c r="BC134" s="244"/>
    </row>
    <row r="135" spans="2:55" ht="42" customHeight="1">
      <c r="B135" s="493" t="s">
        <v>3015</v>
      </c>
      <c r="C135" s="493"/>
      <c r="D135" s="493"/>
      <c r="E135" s="493"/>
      <c r="F135" s="493"/>
      <c r="G135" s="493"/>
      <c r="H135" s="493"/>
      <c r="I135" s="493"/>
      <c r="J135" s="493"/>
      <c r="K135" s="493"/>
      <c r="L135" s="493"/>
      <c r="M135" s="242"/>
      <c r="N135" s="596" t="str">
        <f>'기본정보 입력하기'!R28</f>
        <v>지급각서</v>
      </c>
      <c r="O135" s="596"/>
      <c r="P135" s="596"/>
      <c r="Q135" s="596"/>
      <c r="R135" s="596"/>
      <c r="S135" s="596"/>
      <c r="T135" s="596"/>
      <c r="U135" s="596"/>
      <c r="V135" s="596"/>
      <c r="W135" s="596"/>
      <c r="X135" s="596"/>
      <c r="Y135" s="596"/>
      <c r="Z135" s="596"/>
      <c r="AA135" s="596"/>
      <c r="AB135" s="596"/>
      <c r="AC135" s="596"/>
      <c r="AD135" s="596"/>
      <c r="AE135" s="596"/>
      <c r="AF135" s="596"/>
      <c r="AG135" s="596"/>
      <c r="AH135" s="596"/>
      <c r="AI135" s="596"/>
      <c r="AJ135" s="596"/>
      <c r="AK135" s="596"/>
      <c r="AL135" s="596"/>
      <c r="AM135" s="596"/>
      <c r="AN135" s="596"/>
      <c r="AO135" s="596"/>
      <c r="AP135" s="596"/>
      <c r="AQ135" s="596"/>
      <c r="AR135" s="596"/>
      <c r="AS135" s="596"/>
      <c r="AT135" s="596"/>
      <c r="AU135" s="596"/>
      <c r="AV135" s="596"/>
      <c r="AW135" s="596"/>
      <c r="AX135" s="596"/>
      <c r="AY135" s="596"/>
      <c r="AZ135" s="596"/>
      <c r="BA135" s="596"/>
      <c r="BB135" s="596"/>
      <c r="BC135" s="597"/>
    </row>
    <row r="136" spans="2:55" ht="42" customHeight="1">
      <c r="B136" s="493" t="s">
        <v>3016</v>
      </c>
      <c r="C136" s="493"/>
      <c r="D136" s="493"/>
      <c r="E136" s="493"/>
      <c r="F136" s="493"/>
      <c r="G136" s="493"/>
      <c r="H136" s="493"/>
      <c r="I136" s="493"/>
      <c r="J136" s="493"/>
      <c r="K136" s="493"/>
      <c r="L136" s="493"/>
      <c r="M136" s="242"/>
      <c r="N136" s="585">
        <f>'기본정보 입력하기'!G28</f>
        <v>44927</v>
      </c>
      <c r="O136" s="585"/>
      <c r="P136" s="585"/>
      <c r="Q136" s="585"/>
      <c r="R136" s="585"/>
      <c r="S136" s="585"/>
      <c r="T136" s="585"/>
      <c r="U136" s="585"/>
      <c r="V136" s="585"/>
      <c r="W136" s="585"/>
      <c r="X136" s="585"/>
      <c r="Y136" s="595" t="s">
        <v>2990</v>
      </c>
      <c r="Z136" s="595"/>
      <c r="AA136" s="243"/>
      <c r="AB136" s="585">
        <f>'기본정보 입력하기'!G29</f>
        <v>44927</v>
      </c>
      <c r="AC136" s="585"/>
      <c r="AD136" s="585"/>
      <c r="AE136" s="585"/>
      <c r="AF136" s="585"/>
      <c r="AG136" s="585"/>
      <c r="AH136" s="585"/>
      <c r="AI136" s="585"/>
      <c r="AJ136" s="585"/>
      <c r="AK136" s="585"/>
      <c r="AL136" s="585"/>
      <c r="AM136" s="585"/>
      <c r="AN136" s="585"/>
      <c r="AO136" s="243"/>
      <c r="AP136" s="243"/>
      <c r="AQ136" s="243"/>
      <c r="AR136" s="243"/>
      <c r="AS136" s="243"/>
      <c r="AT136" s="243"/>
      <c r="AU136" s="243"/>
      <c r="AV136" s="243"/>
      <c r="AW136" s="243"/>
      <c r="AX136" s="243"/>
      <c r="AY136" s="243"/>
      <c r="AZ136" s="243"/>
      <c r="BA136" s="243"/>
      <c r="BB136" s="243"/>
      <c r="BC136" s="244"/>
    </row>
    <row r="137" spans="2:55" ht="36.75" customHeight="1">
      <c r="B137" s="223"/>
      <c r="C137" s="178"/>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78"/>
      <c r="AB137" s="178"/>
      <c r="AC137" s="178"/>
      <c r="AD137" s="178"/>
      <c r="AE137" s="178"/>
      <c r="AF137" s="178"/>
      <c r="AG137" s="178"/>
      <c r="AH137" s="178"/>
      <c r="AI137" s="178"/>
      <c r="AJ137" s="178"/>
      <c r="AK137" s="178"/>
      <c r="AL137" s="178"/>
      <c r="AM137" s="178"/>
      <c r="AN137" s="178"/>
      <c r="AO137" s="178"/>
      <c r="AP137" s="178"/>
      <c r="AQ137" s="178"/>
      <c r="AR137" s="178"/>
      <c r="AS137" s="178"/>
      <c r="AT137" s="178"/>
      <c r="AU137" s="178"/>
      <c r="AV137" s="178"/>
      <c r="AW137" s="178"/>
      <c r="AX137" s="178"/>
      <c r="AY137" s="178"/>
      <c r="AZ137" s="178"/>
      <c r="BA137" s="178"/>
      <c r="BB137" s="178"/>
      <c r="BC137" s="185"/>
    </row>
    <row r="138" spans="2:55" ht="43.5" customHeight="1">
      <c r="B138" s="591" t="s">
        <v>3010</v>
      </c>
      <c r="C138" s="559"/>
      <c r="D138" s="559"/>
      <c r="E138" s="559"/>
      <c r="F138" s="559"/>
      <c r="G138" s="559"/>
      <c r="H138" s="559"/>
      <c r="I138" s="559"/>
      <c r="J138" s="559"/>
      <c r="K138" s="559"/>
      <c r="L138" s="559"/>
      <c r="M138" s="559"/>
      <c r="N138" s="559"/>
      <c r="O138" s="559"/>
      <c r="P138" s="559"/>
      <c r="Q138" s="559"/>
      <c r="R138" s="559"/>
      <c r="S138" s="559"/>
      <c r="T138" s="559"/>
      <c r="U138" s="559"/>
      <c r="V138" s="559"/>
      <c r="W138" s="559"/>
      <c r="X138" s="559"/>
      <c r="Y138" s="559"/>
      <c r="Z138" s="559"/>
      <c r="AA138" s="559"/>
      <c r="AB138" s="559"/>
      <c r="AC138" s="559"/>
      <c r="AD138" s="559"/>
      <c r="AE138" s="559"/>
      <c r="AF138" s="559"/>
      <c r="AG138" s="559"/>
      <c r="AH138" s="559"/>
      <c r="AI138" s="559"/>
      <c r="AJ138" s="559"/>
      <c r="AK138" s="559"/>
      <c r="AL138" s="559"/>
      <c r="AM138" s="559"/>
      <c r="AN138" s="559"/>
      <c r="AO138" s="559"/>
      <c r="AP138" s="559"/>
      <c r="AQ138" s="559"/>
      <c r="AR138" s="559"/>
      <c r="AS138" s="559"/>
      <c r="AT138" s="559"/>
      <c r="AU138" s="559"/>
      <c r="AV138" s="559"/>
      <c r="AW138" s="559"/>
      <c r="AX138" s="559"/>
      <c r="AY138" s="559"/>
      <c r="AZ138" s="559"/>
      <c r="BA138" s="559"/>
      <c r="BB138" s="559"/>
      <c r="BC138" s="592"/>
    </row>
    <row r="139" spans="2:55" ht="39" customHeight="1">
      <c r="B139" s="223"/>
      <c r="C139" s="178"/>
      <c r="D139" s="178"/>
      <c r="E139" s="178"/>
      <c r="F139" s="178"/>
      <c r="G139" s="178"/>
      <c r="H139" s="178"/>
      <c r="I139" s="178"/>
      <c r="J139" s="178"/>
      <c r="K139" s="178"/>
      <c r="L139" s="178"/>
      <c r="M139" s="178"/>
      <c r="N139" s="178"/>
      <c r="O139" s="178"/>
      <c r="P139" s="178"/>
      <c r="Q139" s="178"/>
      <c r="R139" s="178"/>
      <c r="S139" s="178"/>
      <c r="T139" s="178"/>
      <c r="U139" s="178"/>
      <c r="V139" s="178"/>
      <c r="W139" s="178"/>
      <c r="X139" s="178"/>
      <c r="Y139" s="178"/>
      <c r="Z139" s="178"/>
      <c r="AA139" s="178"/>
      <c r="AB139" s="178"/>
      <c r="AC139" s="178"/>
      <c r="AD139" s="178"/>
      <c r="AE139" s="178"/>
      <c r="AF139" s="178"/>
      <c r="AG139" s="178"/>
      <c r="AH139" s="178"/>
      <c r="AI139" s="178"/>
      <c r="AJ139" s="178"/>
      <c r="AK139" s="178"/>
      <c r="AL139" s="178"/>
      <c r="AM139" s="178"/>
      <c r="AN139" s="178"/>
      <c r="AO139" s="178"/>
      <c r="AP139" s="178"/>
      <c r="AQ139" s="178"/>
      <c r="AR139" s="178"/>
      <c r="AS139" s="178"/>
      <c r="AT139" s="178"/>
      <c r="AU139" s="178"/>
      <c r="AV139" s="178"/>
      <c r="AW139" s="178"/>
      <c r="AX139" s="178"/>
      <c r="AY139" s="178"/>
      <c r="AZ139" s="178"/>
      <c r="BA139" s="178"/>
      <c r="BB139" s="178"/>
      <c r="BC139" s="185"/>
    </row>
    <row r="140" spans="2:55" ht="30.75" customHeight="1">
      <c r="B140" s="593">
        <f>'기본정보 입력하기'!G27</f>
        <v>44927</v>
      </c>
      <c r="C140" s="542"/>
      <c r="D140" s="542"/>
      <c r="E140" s="542"/>
      <c r="F140" s="542"/>
      <c r="G140" s="542"/>
      <c r="H140" s="542"/>
      <c r="I140" s="542"/>
      <c r="J140" s="542"/>
      <c r="K140" s="542"/>
      <c r="L140" s="542"/>
      <c r="M140" s="542"/>
      <c r="N140" s="542"/>
      <c r="O140" s="542"/>
      <c r="P140" s="542"/>
      <c r="Q140" s="542"/>
      <c r="R140" s="542"/>
      <c r="S140" s="542"/>
      <c r="T140" s="542"/>
      <c r="U140" s="542"/>
      <c r="V140" s="542"/>
      <c r="W140" s="542"/>
      <c r="X140" s="542"/>
      <c r="Y140" s="542"/>
      <c r="Z140" s="542"/>
      <c r="AA140" s="542"/>
      <c r="AB140" s="542"/>
      <c r="AC140" s="542"/>
      <c r="AD140" s="542"/>
      <c r="AE140" s="542"/>
      <c r="AF140" s="542"/>
      <c r="AG140" s="542"/>
      <c r="AH140" s="542"/>
      <c r="AI140" s="542"/>
      <c r="AJ140" s="542"/>
      <c r="AK140" s="542"/>
      <c r="AL140" s="542"/>
      <c r="AM140" s="542"/>
      <c r="AN140" s="542"/>
      <c r="AO140" s="542"/>
      <c r="AP140" s="542"/>
      <c r="AQ140" s="542"/>
      <c r="AR140" s="542"/>
      <c r="AS140" s="542"/>
      <c r="AT140" s="542"/>
      <c r="AU140" s="542"/>
      <c r="AV140" s="542"/>
      <c r="AW140" s="542"/>
      <c r="AX140" s="542"/>
      <c r="AY140" s="542"/>
      <c r="AZ140" s="542"/>
      <c r="BA140" s="542"/>
      <c r="BB140" s="542"/>
      <c r="BC140" s="594"/>
    </row>
    <row r="141" spans="2:55" ht="47.25" customHeight="1">
      <c r="B141" s="223"/>
      <c r="C141" s="178"/>
      <c r="D141" s="178"/>
      <c r="E141" s="178"/>
      <c r="F141" s="178"/>
      <c r="G141" s="178"/>
      <c r="H141" s="178"/>
      <c r="I141" s="178"/>
      <c r="J141" s="178"/>
      <c r="K141" s="178"/>
      <c r="L141" s="178"/>
      <c r="M141" s="178"/>
      <c r="N141" s="178"/>
      <c r="O141" s="178"/>
      <c r="P141" s="178"/>
      <c r="Q141" s="178"/>
      <c r="R141" s="178"/>
      <c r="S141" s="178"/>
      <c r="T141" s="178"/>
      <c r="U141" s="178"/>
      <c r="V141" s="178"/>
      <c r="W141" s="178"/>
      <c r="X141" s="178"/>
      <c r="Y141" s="178"/>
      <c r="Z141" s="178"/>
      <c r="AA141" s="178"/>
      <c r="AB141" s="178"/>
      <c r="AC141" s="178"/>
      <c r="AD141" s="178"/>
      <c r="AE141" s="178"/>
      <c r="AF141" s="178"/>
      <c r="AG141" s="178"/>
      <c r="AH141" s="178"/>
      <c r="AI141" s="178"/>
      <c r="AJ141" s="178"/>
      <c r="AK141" s="178"/>
      <c r="AL141" s="178"/>
      <c r="AM141" s="178"/>
      <c r="AN141" s="178"/>
      <c r="AO141" s="178"/>
      <c r="AP141" s="178"/>
      <c r="AQ141" s="178"/>
      <c r="AR141" s="178"/>
      <c r="AS141" s="178"/>
      <c r="AT141" s="178"/>
      <c r="AU141" s="178"/>
      <c r="AV141" s="178"/>
      <c r="AW141" s="178"/>
      <c r="AX141" s="178"/>
      <c r="AY141" s="178"/>
      <c r="AZ141" s="178"/>
      <c r="BA141" s="178"/>
      <c r="BB141" s="178"/>
      <c r="BC141" s="185"/>
    </row>
    <row r="142" spans="2:55" ht="41.25" customHeight="1">
      <c r="B142" s="234"/>
      <c r="C142" s="235"/>
      <c r="D142" s="586" t="s">
        <v>3009</v>
      </c>
      <c r="E142" s="586"/>
      <c r="F142" s="586"/>
      <c r="G142" s="586"/>
      <c r="H142" s="586"/>
      <c r="I142" s="586"/>
      <c r="J142" s="586"/>
      <c r="K142" s="586"/>
      <c r="L142" s="586"/>
      <c r="M142" s="586"/>
      <c r="N142" s="236" t="s">
        <v>2959</v>
      </c>
      <c r="O142" s="237"/>
      <c r="P142" s="541" t="str">
        <f>'기본정보 입력하기'!G20</f>
        <v>아이텐㈜</v>
      </c>
      <c r="Q142" s="541"/>
      <c r="R142" s="541"/>
      <c r="S142" s="541"/>
      <c r="T142" s="541"/>
      <c r="U142" s="541"/>
      <c r="V142" s="541"/>
      <c r="W142" s="541"/>
      <c r="X142" s="541"/>
      <c r="Y142" s="541"/>
      <c r="Z142" s="541"/>
      <c r="AA142" s="541"/>
      <c r="AB142" s="541"/>
      <c r="AC142" s="541"/>
      <c r="AD142" s="541"/>
      <c r="AE142" s="541"/>
      <c r="AF142" s="541"/>
      <c r="AG142" s="541"/>
      <c r="AH142" s="541"/>
      <c r="AI142" s="541"/>
      <c r="AJ142" s="541"/>
      <c r="AK142" s="541"/>
      <c r="AL142" s="541"/>
      <c r="AM142" s="541"/>
      <c r="AN142" s="541"/>
      <c r="AO142" s="541"/>
      <c r="AP142" s="541"/>
      <c r="AQ142" s="541"/>
      <c r="AR142" s="541"/>
      <c r="AS142" s="541"/>
      <c r="AT142" s="541"/>
      <c r="AU142" s="541"/>
      <c r="AV142" s="541"/>
      <c r="AW142" s="541"/>
      <c r="AX142" s="541"/>
      <c r="AY142" s="541"/>
      <c r="AZ142" s="541"/>
      <c r="BA142" s="541"/>
      <c r="BB142" s="541"/>
      <c r="BC142" s="587"/>
    </row>
    <row r="143" spans="2:55" ht="41.25" customHeight="1">
      <c r="B143" s="234"/>
      <c r="C143" s="235"/>
      <c r="D143" s="586" t="s">
        <v>2982</v>
      </c>
      <c r="E143" s="586"/>
      <c r="F143" s="586"/>
      <c r="G143" s="586"/>
      <c r="H143" s="586"/>
      <c r="I143" s="586"/>
      <c r="J143" s="586"/>
      <c r="K143" s="586"/>
      <c r="L143" s="586"/>
      <c r="M143" s="586"/>
      <c r="N143" s="236" t="s">
        <v>2959</v>
      </c>
      <c r="O143" s="237"/>
      <c r="P143" s="541" t="str">
        <f>'기본정보 입력하기'!T21</f>
        <v>063-000-0000</v>
      </c>
      <c r="Q143" s="541"/>
      <c r="R143" s="541"/>
      <c r="S143" s="541"/>
      <c r="T143" s="541"/>
      <c r="U143" s="541"/>
      <c r="V143" s="541"/>
      <c r="W143" s="541"/>
      <c r="X143" s="541"/>
      <c r="Y143" s="541"/>
      <c r="Z143" s="541"/>
      <c r="AA143" s="541"/>
      <c r="AB143" s="541"/>
      <c r="AC143" s="541"/>
      <c r="AD143" s="541"/>
      <c r="AE143" s="541"/>
      <c r="AF143" s="541"/>
      <c r="AG143" s="541"/>
      <c r="AH143" s="541"/>
      <c r="AI143" s="541"/>
      <c r="AJ143" s="541"/>
      <c r="AK143" s="541"/>
      <c r="AL143" s="541"/>
      <c r="AM143" s="541"/>
      <c r="AN143" s="541"/>
      <c r="AO143" s="541"/>
      <c r="AP143" s="541"/>
      <c r="AQ143" s="541"/>
      <c r="AR143" s="541"/>
      <c r="AS143" s="541"/>
      <c r="AT143" s="541"/>
      <c r="AU143" s="541"/>
      <c r="AV143" s="541"/>
      <c r="AW143" s="541"/>
      <c r="AX143" s="541"/>
      <c r="AY143" s="541"/>
      <c r="AZ143" s="541"/>
      <c r="BA143" s="541"/>
      <c r="BB143" s="541"/>
      <c r="BC143" s="587"/>
    </row>
    <row r="144" spans="2:55" ht="41.25" customHeight="1">
      <c r="B144" s="234"/>
      <c r="C144" s="235"/>
      <c r="D144" s="590" t="s">
        <v>3003</v>
      </c>
      <c r="E144" s="590"/>
      <c r="F144" s="590"/>
      <c r="G144" s="590"/>
      <c r="H144" s="590"/>
      <c r="I144" s="590"/>
      <c r="J144" s="590"/>
      <c r="K144" s="590"/>
      <c r="L144" s="590"/>
      <c r="M144" s="590"/>
      <c r="N144" s="236" t="s">
        <v>2959</v>
      </c>
      <c r="O144" s="237"/>
      <c r="P144" s="541" t="str">
        <f>'기본정보 입력하기'!G23</f>
        <v>123-45-67890</v>
      </c>
      <c r="Q144" s="541"/>
      <c r="R144" s="541"/>
      <c r="S144" s="541"/>
      <c r="T144" s="541"/>
      <c r="U144" s="541"/>
      <c r="V144" s="541"/>
      <c r="W144" s="541"/>
      <c r="X144" s="541"/>
      <c r="Y144" s="541"/>
      <c r="Z144" s="541"/>
      <c r="AA144" s="541"/>
      <c r="AB144" s="541"/>
      <c r="AC144" s="541"/>
      <c r="AD144" s="541"/>
      <c r="AE144" s="541"/>
      <c r="AF144" s="541"/>
      <c r="AG144" s="541"/>
      <c r="AH144" s="541"/>
      <c r="AI144" s="541"/>
      <c r="AJ144" s="541"/>
      <c r="AK144" s="541"/>
      <c r="AL144" s="541"/>
      <c r="AM144" s="541"/>
      <c r="AN144" s="541"/>
      <c r="AO144" s="541"/>
      <c r="AP144" s="541"/>
      <c r="AQ144" s="541"/>
      <c r="AR144" s="541"/>
      <c r="AS144" s="541"/>
      <c r="AT144" s="541"/>
      <c r="AU144" s="541"/>
      <c r="AV144" s="541"/>
      <c r="AW144" s="541"/>
      <c r="AX144" s="541"/>
      <c r="AY144" s="541"/>
      <c r="AZ144" s="541"/>
      <c r="BA144" s="541"/>
      <c r="BB144" s="541"/>
      <c r="BC144" s="587"/>
    </row>
    <row r="145" spans="2:55" ht="41.25" customHeight="1">
      <c r="B145" s="234"/>
      <c r="C145" s="235"/>
      <c r="D145" s="586" t="s">
        <v>2956</v>
      </c>
      <c r="E145" s="586"/>
      <c r="F145" s="586"/>
      <c r="G145" s="586"/>
      <c r="H145" s="586"/>
      <c r="I145" s="586"/>
      <c r="J145" s="586"/>
      <c r="K145" s="586"/>
      <c r="L145" s="586"/>
      <c r="M145" s="586"/>
      <c r="N145" s="236" t="s">
        <v>2959</v>
      </c>
      <c r="O145" s="237"/>
      <c r="P145" s="588" t="str">
        <f>'기본정보 입력하기'!G21</f>
        <v>전주시 덕진구 틀못16</v>
      </c>
      <c r="Q145" s="588"/>
      <c r="R145" s="588"/>
      <c r="S145" s="588"/>
      <c r="T145" s="588"/>
      <c r="U145" s="588"/>
      <c r="V145" s="588"/>
      <c r="W145" s="588"/>
      <c r="X145" s="588"/>
      <c r="Y145" s="588"/>
      <c r="Z145" s="588"/>
      <c r="AA145" s="588"/>
      <c r="AB145" s="588"/>
      <c r="AC145" s="588"/>
      <c r="AD145" s="588"/>
      <c r="AE145" s="588"/>
      <c r="AF145" s="588"/>
      <c r="AG145" s="588"/>
      <c r="AH145" s="588"/>
      <c r="AI145" s="588"/>
      <c r="AJ145" s="588"/>
      <c r="AK145" s="588"/>
      <c r="AL145" s="588"/>
      <c r="AM145" s="588"/>
      <c r="AN145" s="588"/>
      <c r="AO145" s="588"/>
      <c r="AP145" s="588"/>
      <c r="AQ145" s="588"/>
      <c r="AR145" s="588"/>
      <c r="AS145" s="588"/>
      <c r="AT145" s="588"/>
      <c r="AU145" s="588"/>
      <c r="AV145" s="588"/>
      <c r="AW145" s="588"/>
      <c r="AX145" s="588"/>
      <c r="AY145" s="588"/>
      <c r="AZ145" s="588"/>
      <c r="BA145" s="588"/>
      <c r="BB145" s="588"/>
      <c r="BC145" s="589"/>
    </row>
    <row r="146" spans="2:55" ht="41.25" customHeight="1">
      <c r="B146" s="234"/>
      <c r="C146" s="235"/>
      <c r="D146" s="586" t="s">
        <v>23</v>
      </c>
      <c r="E146" s="586"/>
      <c r="F146" s="586"/>
      <c r="G146" s="586"/>
      <c r="H146" s="586"/>
      <c r="I146" s="586"/>
      <c r="J146" s="586"/>
      <c r="K146" s="586"/>
      <c r="L146" s="586"/>
      <c r="M146" s="586"/>
      <c r="N146" s="236" t="s">
        <v>2959</v>
      </c>
      <c r="O146" s="237"/>
      <c r="P146" s="541" t="str">
        <f>'기본정보 입력하기'!T20 &amp; "  (인)"</f>
        <v>홍길동  (인)</v>
      </c>
      <c r="Q146" s="541"/>
      <c r="R146" s="541"/>
      <c r="S146" s="541"/>
      <c r="T146" s="541"/>
      <c r="U146" s="541"/>
      <c r="V146" s="541"/>
      <c r="W146" s="541"/>
      <c r="X146" s="541"/>
      <c r="Y146" s="541"/>
      <c r="Z146" s="541"/>
      <c r="AA146" s="541"/>
      <c r="AB146" s="541"/>
      <c r="AC146" s="541"/>
      <c r="AD146" s="541"/>
      <c r="AE146" s="541"/>
      <c r="AF146" s="541"/>
      <c r="AG146" s="541"/>
      <c r="AH146" s="541"/>
      <c r="AI146" s="541"/>
      <c r="AJ146" s="541"/>
      <c r="AK146" s="541"/>
      <c r="AL146" s="541"/>
      <c r="AM146" s="541"/>
      <c r="AN146" s="541"/>
      <c r="AO146" s="541"/>
      <c r="AP146" s="541"/>
      <c r="AQ146" s="541"/>
      <c r="AR146" s="541"/>
      <c r="AS146" s="541"/>
      <c r="AT146" s="541"/>
      <c r="AU146" s="541"/>
      <c r="AV146" s="541"/>
      <c r="AW146" s="541"/>
      <c r="AX146" s="541"/>
      <c r="AY146" s="541"/>
      <c r="AZ146" s="541"/>
      <c r="BA146" s="541"/>
      <c r="BB146" s="541"/>
      <c r="BC146" s="587"/>
    </row>
    <row r="147" spans="2:55" ht="33" customHeight="1">
      <c r="B147" s="223"/>
      <c r="C147" s="178"/>
      <c r="D147" s="178"/>
      <c r="E147" s="178"/>
      <c r="F147" s="178"/>
      <c r="G147" s="178"/>
      <c r="H147" s="178"/>
      <c r="I147" s="178"/>
      <c r="J147" s="178"/>
      <c r="K147" s="178"/>
      <c r="L147" s="178"/>
      <c r="M147" s="178"/>
      <c r="N147" s="178"/>
      <c r="O147" s="178"/>
      <c r="P147" s="178"/>
      <c r="Q147" s="178"/>
      <c r="R147" s="178"/>
      <c r="S147" s="178"/>
      <c r="T147" s="178"/>
      <c r="U147" s="178"/>
      <c r="V147" s="178"/>
      <c r="W147" s="178"/>
      <c r="X147" s="178"/>
      <c r="Y147" s="178"/>
      <c r="Z147" s="178"/>
      <c r="AA147" s="178"/>
      <c r="AB147" s="178"/>
      <c r="AC147" s="178"/>
      <c r="AD147" s="178"/>
      <c r="AE147" s="178"/>
      <c r="AF147" s="178"/>
      <c r="AG147" s="178"/>
      <c r="AH147" s="178"/>
      <c r="AI147" s="178"/>
      <c r="AJ147" s="178"/>
      <c r="AK147" s="178"/>
      <c r="AL147" s="178"/>
      <c r="AM147" s="178"/>
      <c r="AN147" s="178"/>
      <c r="AO147" s="178"/>
      <c r="AP147" s="178"/>
      <c r="AQ147" s="178"/>
      <c r="AR147" s="178"/>
      <c r="AS147" s="178"/>
      <c r="AT147" s="178"/>
      <c r="AU147" s="178"/>
      <c r="AV147" s="178"/>
      <c r="AW147" s="178"/>
      <c r="AX147" s="178"/>
      <c r="AY147" s="178"/>
      <c r="AZ147" s="178"/>
      <c r="BA147" s="178"/>
      <c r="BB147" s="178"/>
      <c r="BC147" s="185"/>
    </row>
    <row r="148" spans="2:55" ht="33" customHeight="1">
      <c r="B148" s="238"/>
      <c r="C148" s="239"/>
      <c r="D148" s="239"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148" s="239"/>
      <c r="F148" s="239"/>
      <c r="G148" s="239"/>
      <c r="H148" s="239"/>
      <c r="I148" s="239"/>
      <c r="J148" s="239"/>
      <c r="K148" s="239"/>
      <c r="L148" s="239"/>
      <c r="M148" s="239"/>
      <c r="N148" s="239"/>
      <c r="O148" s="239"/>
      <c r="P148" s="239"/>
      <c r="Q148" s="239"/>
      <c r="R148" s="239"/>
      <c r="S148" s="239"/>
      <c r="T148" s="239"/>
      <c r="U148" s="239"/>
      <c r="V148" s="239"/>
      <c r="W148" s="239"/>
      <c r="X148" s="239"/>
      <c r="Y148" s="239"/>
      <c r="Z148" s="239"/>
      <c r="AA148" s="239"/>
      <c r="AB148" s="239"/>
      <c r="AC148" s="239"/>
      <c r="AD148" s="239"/>
      <c r="AE148" s="239"/>
      <c r="AF148" s="239"/>
      <c r="AG148" s="239"/>
      <c r="AH148" s="239"/>
      <c r="AI148" s="239"/>
      <c r="AJ148" s="239"/>
      <c r="AK148" s="239"/>
      <c r="AL148" s="239"/>
      <c r="AM148" s="239"/>
      <c r="AN148" s="239"/>
      <c r="AO148" s="239"/>
      <c r="AP148" s="239"/>
      <c r="AQ148" s="239"/>
      <c r="AR148" s="239"/>
      <c r="AS148" s="239"/>
      <c r="AT148" s="239"/>
      <c r="AU148" s="239"/>
      <c r="AV148" s="239"/>
      <c r="AW148" s="239"/>
      <c r="AX148" s="239"/>
      <c r="AY148" s="239"/>
      <c r="AZ148" s="239"/>
      <c r="BA148" s="239"/>
      <c r="BB148" s="239"/>
      <c r="BC148" s="240"/>
    </row>
    <row r="149" spans="2:55">
      <c r="B149" s="213"/>
      <c r="C149" s="214"/>
      <c r="D149" s="214"/>
      <c r="E149" s="214"/>
      <c r="F149" s="214"/>
      <c r="G149" s="214"/>
      <c r="H149" s="214"/>
      <c r="I149" s="214"/>
      <c r="J149" s="214"/>
      <c r="K149" s="214"/>
      <c r="L149" s="214"/>
      <c r="M149" s="214"/>
      <c r="N149" s="214"/>
      <c r="O149" s="214"/>
      <c r="P149" s="214"/>
      <c r="Q149" s="214"/>
      <c r="R149" s="214"/>
      <c r="S149" s="214"/>
      <c r="T149" s="214"/>
      <c r="U149" s="214"/>
      <c r="V149" s="214"/>
      <c r="W149" s="214"/>
      <c r="X149" s="214"/>
      <c r="Y149" s="214"/>
      <c r="Z149" s="214"/>
      <c r="AA149" s="214"/>
      <c r="AB149" s="214"/>
      <c r="AC149" s="214"/>
      <c r="AD149" s="214"/>
      <c r="AE149" s="214"/>
      <c r="AF149" s="214"/>
      <c r="AG149" s="214"/>
      <c r="AH149" s="214"/>
      <c r="AI149" s="214"/>
      <c r="AJ149" s="214"/>
      <c r="AK149" s="214"/>
      <c r="AL149" s="214"/>
      <c r="AM149" s="214"/>
      <c r="AN149" s="214"/>
      <c r="AO149" s="214"/>
      <c r="AP149" s="214"/>
      <c r="AQ149" s="214"/>
      <c r="AR149" s="214"/>
      <c r="AS149" s="214"/>
      <c r="AT149" s="214"/>
      <c r="AU149" s="214"/>
      <c r="AV149" s="214"/>
      <c r="AW149" s="214"/>
      <c r="AX149" s="214"/>
      <c r="AY149" s="214"/>
      <c r="AZ149" s="214"/>
      <c r="BA149" s="214"/>
      <c r="BB149" s="214"/>
      <c r="BC149" s="215"/>
    </row>
    <row r="150" spans="2:55">
      <c r="B150" s="213"/>
      <c r="C150" s="214"/>
      <c r="D150" s="214"/>
      <c r="E150" s="214"/>
      <c r="F150" s="214"/>
      <c r="G150" s="214"/>
      <c r="H150" s="214"/>
      <c r="I150" s="214"/>
      <c r="J150" s="214"/>
      <c r="K150" s="214"/>
      <c r="L150" s="214"/>
      <c r="M150" s="214"/>
      <c r="N150" s="214"/>
      <c r="O150" s="214"/>
      <c r="P150" s="214"/>
      <c r="Q150" s="214"/>
      <c r="R150" s="214"/>
      <c r="S150" s="214"/>
      <c r="T150" s="214"/>
      <c r="U150" s="214"/>
      <c r="V150" s="214"/>
      <c r="W150" s="214"/>
      <c r="X150" s="214"/>
      <c r="Y150" s="214"/>
      <c r="Z150" s="214"/>
      <c r="AA150" s="214"/>
      <c r="AB150" s="214"/>
      <c r="AC150" s="214"/>
      <c r="AD150" s="214"/>
      <c r="AE150" s="214"/>
      <c r="AF150" s="214"/>
      <c r="AG150" s="214"/>
      <c r="AH150" s="214"/>
      <c r="AI150" s="214"/>
      <c r="AJ150" s="214"/>
      <c r="AK150" s="214"/>
      <c r="AL150" s="214"/>
      <c r="AM150" s="214"/>
      <c r="AN150" s="214"/>
      <c r="AO150" s="214"/>
      <c r="AP150" s="214"/>
      <c r="AQ150" s="214"/>
      <c r="AR150" s="214"/>
      <c r="AS150" s="214"/>
      <c r="AT150" s="214"/>
      <c r="AU150" s="214"/>
      <c r="AV150" s="214"/>
      <c r="AW150" s="214"/>
      <c r="AX150" s="214"/>
      <c r="AY150" s="214"/>
      <c r="AZ150" s="214"/>
      <c r="BA150" s="214"/>
      <c r="BB150" s="214"/>
      <c r="BC150" s="215"/>
    </row>
    <row r="151" spans="2:55">
      <c r="B151" s="216"/>
      <c r="C151" s="217"/>
      <c r="D151" s="217"/>
      <c r="E151" s="217"/>
      <c r="F151" s="217"/>
      <c r="G151" s="217"/>
      <c r="H151" s="217"/>
      <c r="I151" s="217"/>
      <c r="J151" s="217"/>
      <c r="K151" s="217"/>
      <c r="L151" s="217"/>
      <c r="M151" s="217"/>
      <c r="N151" s="217"/>
      <c r="O151" s="217"/>
      <c r="P151" s="217"/>
      <c r="Q151" s="217"/>
      <c r="R151" s="217"/>
      <c r="S151" s="217"/>
      <c r="T151" s="217"/>
      <c r="U151" s="217"/>
      <c r="V151" s="217"/>
      <c r="W151" s="217"/>
      <c r="X151" s="217"/>
      <c r="Y151" s="217"/>
      <c r="Z151" s="217"/>
      <c r="AA151" s="217"/>
      <c r="AB151" s="217"/>
      <c r="AC151" s="217"/>
      <c r="AD151" s="217"/>
      <c r="AE151" s="217"/>
      <c r="AF151" s="217"/>
      <c r="AG151" s="217"/>
      <c r="AH151" s="217"/>
      <c r="AI151" s="217"/>
      <c r="AJ151" s="217"/>
      <c r="AK151" s="217"/>
      <c r="AL151" s="217"/>
      <c r="AM151" s="217"/>
      <c r="AN151" s="217"/>
      <c r="AO151" s="217"/>
      <c r="AP151" s="217"/>
      <c r="AQ151" s="217"/>
      <c r="AR151" s="217"/>
      <c r="AS151" s="217"/>
      <c r="AT151" s="217"/>
      <c r="AU151" s="217"/>
      <c r="AV151" s="217"/>
      <c r="AW151" s="217"/>
      <c r="AX151" s="217"/>
      <c r="AY151" s="217"/>
      <c r="AZ151" s="217"/>
      <c r="BA151" s="217"/>
      <c r="BB151" s="217"/>
      <c r="BC151" s="218"/>
    </row>
    <row r="152" spans="2:55">
      <c r="B152" s="214"/>
      <c r="C152" s="214"/>
      <c r="D152" s="214"/>
      <c r="E152" s="214"/>
      <c r="F152" s="214"/>
      <c r="G152" s="214"/>
      <c r="H152" s="214"/>
      <c r="I152" s="214"/>
      <c r="J152" s="214"/>
      <c r="K152" s="214"/>
      <c r="L152" s="214"/>
      <c r="M152" s="214"/>
      <c r="N152" s="214"/>
      <c r="O152" s="214"/>
      <c r="P152" s="214"/>
      <c r="Q152" s="214"/>
      <c r="R152" s="214"/>
      <c r="S152" s="214"/>
      <c r="T152" s="214"/>
      <c r="U152" s="214"/>
      <c r="V152" s="214"/>
      <c r="W152" s="214"/>
      <c r="X152" s="214"/>
      <c r="Y152" s="214"/>
      <c r="Z152" s="214"/>
      <c r="AA152" s="214"/>
      <c r="AB152" s="214"/>
      <c r="AC152" s="214"/>
      <c r="AD152" s="214"/>
      <c r="AE152" s="214"/>
      <c r="AF152" s="214"/>
      <c r="AG152" s="214"/>
      <c r="AH152" s="214"/>
      <c r="AI152" s="214"/>
      <c r="AJ152" s="214"/>
      <c r="AK152" s="214"/>
      <c r="AL152" s="214"/>
      <c r="AM152" s="214"/>
      <c r="AN152" s="214"/>
      <c r="AO152" s="214"/>
      <c r="AP152" s="214"/>
      <c r="AQ152" s="214"/>
      <c r="AR152" s="214"/>
      <c r="AS152" s="214"/>
      <c r="AT152" s="214"/>
      <c r="AU152" s="214"/>
      <c r="AV152" s="214"/>
      <c r="AW152" s="214"/>
      <c r="AX152" s="214"/>
      <c r="AY152" s="214"/>
      <c r="AZ152" s="214"/>
      <c r="BA152" s="214"/>
      <c r="BB152" s="214"/>
      <c r="BC152" s="214"/>
    </row>
    <row r="153" spans="2:55" ht="31.5" customHeight="1">
      <c r="B153" s="211"/>
      <c r="C153" s="204"/>
      <c r="D153" s="204"/>
      <c r="E153" s="204"/>
      <c r="F153" s="204"/>
      <c r="G153" s="204"/>
      <c r="H153" s="204"/>
      <c r="I153" s="204"/>
      <c r="J153" s="204"/>
      <c r="K153" s="204"/>
      <c r="L153" s="204"/>
      <c r="M153" s="204"/>
      <c r="N153" s="204"/>
      <c r="O153" s="204"/>
      <c r="P153" s="204"/>
      <c r="Q153" s="204"/>
      <c r="R153" s="204"/>
      <c r="S153" s="204"/>
      <c r="T153" s="204"/>
      <c r="U153" s="204"/>
      <c r="V153" s="204"/>
      <c r="W153" s="204"/>
      <c r="X153" s="204"/>
      <c r="Y153" s="204"/>
      <c r="Z153" s="204"/>
      <c r="AA153" s="204"/>
      <c r="AB153" s="204"/>
      <c r="AC153" s="204"/>
      <c r="AD153" s="204"/>
      <c r="AE153" s="204"/>
      <c r="AF153" s="204"/>
      <c r="AG153" s="204"/>
      <c r="AH153" s="204"/>
      <c r="AI153" s="204"/>
      <c r="AJ153" s="204"/>
      <c r="AK153" s="204"/>
      <c r="AL153" s="204"/>
      <c r="AM153" s="204"/>
      <c r="AN153" s="204"/>
      <c r="AO153" s="204"/>
      <c r="AP153" s="204"/>
      <c r="AQ153" s="204"/>
      <c r="AR153" s="204"/>
      <c r="AS153" s="204"/>
      <c r="AT153" s="204"/>
      <c r="AU153" s="204"/>
      <c r="AV153" s="204"/>
      <c r="AW153" s="204"/>
      <c r="AX153" s="204"/>
      <c r="AY153" s="204"/>
      <c r="AZ153" s="204"/>
      <c r="BA153" s="204"/>
      <c r="BB153" s="204"/>
      <c r="BC153" s="212"/>
    </row>
    <row r="154" spans="2:55" ht="81" customHeight="1">
      <c r="B154" s="213"/>
      <c r="C154" s="214"/>
      <c r="D154" s="527" t="s">
        <v>3020</v>
      </c>
      <c r="E154" s="527"/>
      <c r="F154" s="527"/>
      <c r="G154" s="527"/>
      <c r="H154" s="527"/>
      <c r="I154" s="527"/>
      <c r="J154" s="527"/>
      <c r="K154" s="527"/>
      <c r="L154" s="527"/>
      <c r="M154" s="527"/>
      <c r="N154" s="527"/>
      <c r="O154" s="527"/>
      <c r="P154" s="527"/>
      <c r="Q154" s="527"/>
      <c r="R154" s="527"/>
      <c r="S154" s="527"/>
      <c r="T154" s="527"/>
      <c r="U154" s="527"/>
      <c r="V154" s="527"/>
      <c r="W154" s="527"/>
      <c r="X154" s="527"/>
      <c r="Y154" s="527"/>
      <c r="Z154" s="527"/>
      <c r="AA154" s="527"/>
      <c r="AB154" s="527"/>
      <c r="AC154" s="527"/>
      <c r="AD154" s="527"/>
      <c r="AE154" s="527"/>
      <c r="AF154" s="527"/>
      <c r="AG154" s="527"/>
      <c r="AH154" s="527"/>
      <c r="AI154" s="527"/>
      <c r="AJ154" s="527"/>
      <c r="AK154" s="527"/>
      <c r="AL154" s="527"/>
      <c r="AM154" s="527"/>
      <c r="AN154" s="527"/>
      <c r="AO154" s="527"/>
      <c r="AP154" s="527"/>
      <c r="AQ154" s="527"/>
      <c r="AR154" s="527"/>
      <c r="AS154" s="527"/>
      <c r="AT154" s="527"/>
      <c r="AU154" s="527"/>
      <c r="AV154" s="527"/>
      <c r="AW154" s="527"/>
      <c r="AX154" s="527"/>
      <c r="AY154" s="527"/>
      <c r="AZ154" s="527"/>
      <c r="BA154" s="527"/>
      <c r="BB154" s="214"/>
      <c r="BC154" s="215"/>
    </row>
    <row r="155" spans="2:55">
      <c r="B155" s="213"/>
      <c r="C155" s="214"/>
      <c r="D155" s="178"/>
      <c r="E155" s="178"/>
      <c r="F155" s="178"/>
      <c r="G155" s="178"/>
      <c r="H155" s="178"/>
      <c r="I155" s="178"/>
      <c r="J155" s="178"/>
      <c r="K155" s="178"/>
      <c r="L155" s="178"/>
      <c r="M155" s="178"/>
      <c r="N155" s="178"/>
      <c r="O155" s="178"/>
      <c r="P155" s="178"/>
      <c r="Q155" s="178"/>
      <c r="R155" s="178"/>
      <c r="S155" s="178"/>
      <c r="T155" s="178"/>
      <c r="U155" s="178"/>
      <c r="V155" s="178"/>
      <c r="W155" s="178"/>
      <c r="X155" s="178"/>
      <c r="Y155" s="178"/>
      <c r="Z155" s="178"/>
      <c r="AA155" s="178"/>
      <c r="AB155" s="178"/>
      <c r="AC155" s="178"/>
      <c r="AD155" s="178"/>
      <c r="AE155" s="178"/>
      <c r="AF155" s="178"/>
      <c r="AG155" s="178"/>
      <c r="AH155" s="178"/>
      <c r="AI155" s="178"/>
      <c r="AJ155" s="178"/>
      <c r="AK155" s="178"/>
      <c r="AL155" s="178"/>
      <c r="AM155" s="178"/>
      <c r="AN155" s="178"/>
      <c r="AO155" s="178"/>
      <c r="AP155" s="178"/>
      <c r="AQ155" s="178"/>
      <c r="AR155" s="178"/>
      <c r="AS155" s="178"/>
      <c r="AT155" s="178"/>
      <c r="AU155" s="178"/>
      <c r="AV155" s="178"/>
      <c r="AW155" s="178"/>
      <c r="AX155" s="178"/>
      <c r="AY155" s="178"/>
      <c r="AZ155" s="178"/>
      <c r="BA155" s="178"/>
      <c r="BB155" s="214"/>
      <c r="BC155" s="215"/>
    </row>
    <row r="156" spans="2:55">
      <c r="B156" s="213"/>
      <c r="C156" s="214"/>
      <c r="D156" s="178"/>
      <c r="E156" s="178"/>
      <c r="F156" s="178"/>
      <c r="G156" s="178"/>
      <c r="H156" s="178"/>
      <c r="I156" s="178"/>
      <c r="J156" s="178"/>
      <c r="K156" s="178"/>
      <c r="L156" s="178"/>
      <c r="M156" s="178"/>
      <c r="N156" s="178"/>
      <c r="O156" s="178"/>
      <c r="P156" s="178"/>
      <c r="Q156" s="178"/>
      <c r="R156" s="178"/>
      <c r="S156" s="178"/>
      <c r="T156" s="178"/>
      <c r="U156" s="178"/>
      <c r="V156" s="178"/>
      <c r="W156" s="178"/>
      <c r="X156" s="178"/>
      <c r="Y156" s="178"/>
      <c r="Z156" s="178"/>
      <c r="AA156" s="178"/>
      <c r="AB156" s="178"/>
      <c r="AC156" s="178"/>
      <c r="AD156" s="178"/>
      <c r="AE156" s="178"/>
      <c r="AF156" s="178"/>
      <c r="AG156" s="178"/>
      <c r="AH156" s="178"/>
      <c r="AI156" s="178"/>
      <c r="AJ156" s="178"/>
      <c r="AK156" s="178"/>
      <c r="AL156" s="178"/>
      <c r="AM156" s="178"/>
      <c r="AN156" s="178"/>
      <c r="AO156" s="178"/>
      <c r="AP156" s="178"/>
      <c r="AQ156" s="178"/>
      <c r="AR156" s="178"/>
      <c r="AS156" s="178"/>
      <c r="AT156" s="178"/>
      <c r="AU156" s="178"/>
      <c r="AV156" s="178"/>
      <c r="AW156" s="178"/>
      <c r="AX156" s="178"/>
      <c r="AY156" s="178"/>
      <c r="AZ156" s="178"/>
      <c r="BA156" s="178"/>
      <c r="BB156" s="214"/>
      <c r="BC156" s="215"/>
    </row>
    <row r="157" spans="2:55" ht="37.5" customHeight="1">
      <c r="B157" s="213"/>
      <c r="C157" s="214"/>
      <c r="D157" s="495" t="s">
        <v>2994</v>
      </c>
      <c r="E157" s="495"/>
      <c r="F157" s="495"/>
      <c r="G157" s="495"/>
      <c r="H157" s="495"/>
      <c r="I157" s="495"/>
      <c r="J157" s="495"/>
      <c r="K157" s="495"/>
      <c r="L157" s="495"/>
      <c r="M157" s="225" t="s">
        <v>2959</v>
      </c>
      <c r="N157" s="221"/>
      <c r="O157" s="498" t="str">
        <f>'기본정보 입력하기'!G13</f>
        <v>복도공사4</v>
      </c>
      <c r="P157" s="498"/>
      <c r="Q157" s="498"/>
      <c r="R157" s="498"/>
      <c r="S157" s="498"/>
      <c r="T157" s="498"/>
      <c r="U157" s="498"/>
      <c r="V157" s="498"/>
      <c r="W157" s="498"/>
      <c r="X157" s="498"/>
      <c r="Y157" s="498"/>
      <c r="Z157" s="498"/>
      <c r="AA157" s="498"/>
      <c r="AB157" s="498"/>
      <c r="AC157" s="498"/>
      <c r="AD157" s="498"/>
      <c r="AE157" s="498"/>
      <c r="AF157" s="498"/>
      <c r="AG157" s="498"/>
      <c r="AH157" s="498"/>
      <c r="AI157" s="498"/>
      <c r="AJ157" s="498"/>
      <c r="AK157" s="498"/>
      <c r="AL157" s="498"/>
      <c r="AM157" s="498"/>
      <c r="AN157" s="498"/>
      <c r="AO157" s="498"/>
      <c r="AP157" s="498"/>
      <c r="AQ157" s="498"/>
      <c r="AR157" s="498"/>
      <c r="AS157" s="498"/>
      <c r="AT157" s="498"/>
      <c r="AU157" s="498"/>
      <c r="AV157" s="498"/>
      <c r="AW157" s="498"/>
      <c r="AX157" s="498"/>
      <c r="AY157" s="498"/>
      <c r="AZ157" s="498"/>
      <c r="BA157" s="498"/>
      <c r="BB157" s="214"/>
      <c r="BC157" s="215"/>
    </row>
    <row r="158" spans="2:55" ht="37.5" customHeight="1">
      <c r="B158" s="213"/>
      <c r="C158" s="214"/>
      <c r="D158" s="495" t="s">
        <v>30</v>
      </c>
      <c r="E158" s="495"/>
      <c r="F158" s="495"/>
      <c r="G158" s="495"/>
      <c r="H158" s="495"/>
      <c r="I158" s="495"/>
      <c r="J158" s="495"/>
      <c r="K158" s="495"/>
      <c r="L158" s="495"/>
      <c r="M158" s="225" t="s">
        <v>2959</v>
      </c>
      <c r="N158" s="221"/>
      <c r="O158" s="498" t="str">
        <f>TEXT('기본정보 입력하기'!G26,"금 #,##0 원(금 "&amp;NUMBERSTRING('기본정보 입력하기'!G26,1)&amp;" 원정)")</f>
        <v>금 5,000,000 원(금 오백만 원정)</v>
      </c>
      <c r="P158" s="498"/>
      <c r="Q158" s="498"/>
      <c r="R158" s="498"/>
      <c r="S158" s="498"/>
      <c r="T158" s="498"/>
      <c r="U158" s="498"/>
      <c r="V158" s="498"/>
      <c r="W158" s="498"/>
      <c r="X158" s="498"/>
      <c r="Y158" s="498"/>
      <c r="Z158" s="498"/>
      <c r="AA158" s="498"/>
      <c r="AB158" s="498"/>
      <c r="AC158" s="498"/>
      <c r="AD158" s="498"/>
      <c r="AE158" s="498"/>
      <c r="AF158" s="498"/>
      <c r="AG158" s="498"/>
      <c r="AH158" s="498"/>
      <c r="AI158" s="498"/>
      <c r="AJ158" s="498"/>
      <c r="AK158" s="498"/>
      <c r="AL158" s="498"/>
      <c r="AM158" s="498"/>
      <c r="AN158" s="498"/>
      <c r="AO158" s="498"/>
      <c r="AP158" s="498"/>
      <c r="AQ158" s="498"/>
      <c r="AR158" s="498"/>
      <c r="AS158" s="498"/>
      <c r="AT158" s="498"/>
      <c r="AU158" s="498"/>
      <c r="AV158" s="498"/>
      <c r="AW158" s="498"/>
      <c r="AX158" s="498"/>
      <c r="AY158" s="498"/>
      <c r="AZ158" s="498"/>
      <c r="BA158" s="498"/>
      <c r="BB158" s="214"/>
      <c r="BC158" s="215"/>
    </row>
    <row r="159" spans="2:55" ht="37.5" customHeight="1">
      <c r="B159" s="213"/>
      <c r="C159" s="214"/>
      <c r="D159" s="495" t="s">
        <v>2969</v>
      </c>
      <c r="E159" s="495"/>
      <c r="F159" s="495"/>
      <c r="G159" s="495"/>
      <c r="H159" s="495"/>
      <c r="I159" s="495"/>
      <c r="J159" s="495"/>
      <c r="K159" s="495"/>
      <c r="L159" s="495"/>
      <c r="M159" s="225" t="s">
        <v>2959</v>
      </c>
      <c r="N159" s="221"/>
      <c r="O159" s="498" t="str">
        <f>TEXT('기본정보 입력하기'!R26,"금 #,##0 원(금 "&amp;NUMBERSTRING('기본정보 입력하기'!R26,1)&amp;" 원정)")</f>
        <v>금 250,000 원(금 이십오만 원정)</v>
      </c>
      <c r="P159" s="498"/>
      <c r="Q159" s="498"/>
      <c r="R159" s="498"/>
      <c r="S159" s="498"/>
      <c r="T159" s="498"/>
      <c r="U159" s="498"/>
      <c r="V159" s="498"/>
      <c r="W159" s="498"/>
      <c r="X159" s="498"/>
      <c r="Y159" s="498"/>
      <c r="Z159" s="498"/>
      <c r="AA159" s="498"/>
      <c r="AB159" s="498"/>
      <c r="AC159" s="498"/>
      <c r="AD159" s="498"/>
      <c r="AE159" s="498"/>
      <c r="AF159" s="498"/>
      <c r="AG159" s="498"/>
      <c r="AH159" s="498"/>
      <c r="AI159" s="498"/>
      <c r="AJ159" s="498"/>
      <c r="AK159" s="498"/>
      <c r="AL159" s="498"/>
      <c r="AM159" s="498"/>
      <c r="AN159" s="498"/>
      <c r="AO159" s="498"/>
      <c r="AP159" s="498"/>
      <c r="AQ159" s="498"/>
      <c r="AR159" s="498"/>
      <c r="AS159" s="498"/>
      <c r="AT159" s="498"/>
      <c r="AU159" s="498"/>
      <c r="AV159" s="498"/>
      <c r="AW159" s="498"/>
      <c r="AX159" s="498"/>
      <c r="AY159" s="498"/>
      <c r="AZ159" s="498"/>
      <c r="BA159" s="498"/>
      <c r="BB159" s="214"/>
      <c r="BC159" s="215"/>
    </row>
    <row r="160" spans="2:55" ht="37.5" customHeight="1">
      <c r="B160" s="213"/>
      <c r="C160" s="214"/>
      <c r="D160" s="495" t="s">
        <v>2971</v>
      </c>
      <c r="E160" s="495"/>
      <c r="F160" s="495"/>
      <c r="G160" s="495"/>
      <c r="H160" s="495"/>
      <c r="I160" s="495"/>
      <c r="J160" s="495"/>
      <c r="K160" s="495"/>
      <c r="L160" s="495"/>
      <c r="M160" s="225" t="s">
        <v>2959</v>
      </c>
      <c r="N160" s="221"/>
      <c r="O160" s="583">
        <f>'기본정보 입력하기'!G28</f>
        <v>44927</v>
      </c>
      <c r="P160" s="583"/>
      <c r="Q160" s="583"/>
      <c r="R160" s="583"/>
      <c r="S160" s="583"/>
      <c r="T160" s="583"/>
      <c r="U160" s="583"/>
      <c r="V160" s="583"/>
      <c r="W160" s="583"/>
      <c r="X160" s="583"/>
      <c r="Y160" s="583"/>
      <c r="Z160" s="525" t="s">
        <v>2990</v>
      </c>
      <c r="AA160" s="525"/>
      <c r="AB160" s="584">
        <f>'기본정보 입력하기'!G29</f>
        <v>44927</v>
      </c>
      <c r="AC160" s="584"/>
      <c r="AD160" s="584"/>
      <c r="AE160" s="584"/>
      <c r="AF160" s="584"/>
      <c r="AG160" s="584"/>
      <c r="AH160" s="584"/>
      <c r="AI160" s="584"/>
      <c r="AJ160" s="584"/>
      <c r="AK160" s="584"/>
      <c r="AL160" s="584"/>
      <c r="AM160" s="584"/>
      <c r="AN160" s="584"/>
      <c r="AO160" s="584"/>
      <c r="AP160" s="584"/>
      <c r="AQ160" s="221"/>
      <c r="AR160" s="221"/>
      <c r="AS160" s="221"/>
      <c r="AT160" s="221"/>
      <c r="AU160" s="221"/>
      <c r="AV160" s="221"/>
      <c r="AW160" s="221"/>
      <c r="AX160" s="221"/>
      <c r="AY160" s="221"/>
      <c r="AZ160" s="221"/>
      <c r="BA160" s="221"/>
      <c r="BB160" s="214"/>
      <c r="BC160" s="215"/>
    </row>
    <row r="161" spans="2:55" ht="35.25" customHeight="1">
      <c r="B161" s="213"/>
      <c r="C161" s="214"/>
      <c r="D161" s="221"/>
      <c r="E161" s="221"/>
      <c r="F161" s="221"/>
      <c r="G161" s="221"/>
      <c r="H161" s="221"/>
      <c r="I161" s="221"/>
      <c r="J161" s="221"/>
      <c r="K161" s="221"/>
      <c r="L161" s="221"/>
      <c r="M161" s="221"/>
      <c r="N161" s="221"/>
      <c r="O161" s="221"/>
      <c r="P161" s="221"/>
      <c r="Q161" s="221"/>
      <c r="R161" s="221"/>
      <c r="S161" s="221"/>
      <c r="T161" s="221"/>
      <c r="U161" s="221"/>
      <c r="V161" s="221"/>
      <c r="W161" s="221"/>
      <c r="X161" s="221"/>
      <c r="Y161" s="221"/>
      <c r="Z161" s="221"/>
      <c r="AA161" s="221"/>
      <c r="AB161" s="221"/>
      <c r="AC161" s="221"/>
      <c r="AD161" s="221"/>
      <c r="AE161" s="221"/>
      <c r="AF161" s="221"/>
      <c r="AG161" s="221"/>
      <c r="AH161" s="221"/>
      <c r="AI161" s="221"/>
      <c r="AJ161" s="221"/>
      <c r="AK161" s="221"/>
      <c r="AL161" s="221"/>
      <c r="AM161" s="221"/>
      <c r="AN161" s="221"/>
      <c r="AO161" s="221"/>
      <c r="AP161" s="221"/>
      <c r="AQ161" s="221"/>
      <c r="AR161" s="221"/>
      <c r="AS161" s="221"/>
      <c r="AT161" s="221"/>
      <c r="AU161" s="221"/>
      <c r="AV161" s="221"/>
      <c r="AW161" s="221"/>
      <c r="AX161" s="221"/>
      <c r="AY161" s="221"/>
      <c r="AZ161" s="221"/>
      <c r="BA161" s="221"/>
      <c r="BB161" s="214"/>
      <c r="BC161" s="215"/>
    </row>
    <row r="162" spans="2:55" ht="154.5" customHeight="1">
      <c r="B162" s="213"/>
      <c r="C162" s="214"/>
      <c r="D162" s="451" t="str">
        <f>"  위 계약을 체결함에 있어서 "&amp; IF(LEFT('기본정보 입력하기'!G14,1)="공","지방자치단체를 당사자로 하는 계약에 관한 법률 시행령 제53조에 의해","국가를 당사자로 하는 계약에 관한 법률 시행령 제50조에 의해 ") &amp; " 계약보증금 납부를 면제 받는바, " &amp; IF(LEFT('기본정보 입력하기'!G14,1)="공","같은법 시행령 제54조","같은법 시행령 제51조") &amp; "에 따라 계약보증금 세입조치의 사유가 발생한 때에는 해당 계약보증금을 지체 없이 현금으로 납부할 것을 확약하며, 납부하지 않아 발생되는 모든 문제의 책임은 본인이 지겠습니다."</f>
        <v xml:space="preserve">  위 계약을 체결함에 있어서 지방자치단체를 당사자로 하는 계약에 관한 법률 시행령 제53조에 의해 계약보증금 납부를 면제 받는바, 같은법 시행령 제54조에 따라 계약보증금 세입조치의 사유가 발생한 때에는 해당 계약보증금을 지체 없이 현금으로 납부할 것을 확약하며, 납부하지 않아 발생되는 모든 문제의 책임은 본인이 지겠습니다.</v>
      </c>
      <c r="E162" s="451"/>
      <c r="F162" s="451"/>
      <c r="G162" s="451"/>
      <c r="H162" s="451"/>
      <c r="I162" s="451"/>
      <c r="J162" s="451"/>
      <c r="K162" s="451"/>
      <c r="L162" s="451"/>
      <c r="M162" s="451"/>
      <c r="N162" s="451"/>
      <c r="O162" s="451"/>
      <c r="P162" s="451"/>
      <c r="Q162" s="451"/>
      <c r="R162" s="451"/>
      <c r="S162" s="451"/>
      <c r="T162" s="451"/>
      <c r="U162" s="451"/>
      <c r="V162" s="451"/>
      <c r="W162" s="451"/>
      <c r="X162" s="451"/>
      <c r="Y162" s="451"/>
      <c r="Z162" s="451"/>
      <c r="AA162" s="451"/>
      <c r="AB162" s="451"/>
      <c r="AC162" s="451"/>
      <c r="AD162" s="451"/>
      <c r="AE162" s="451"/>
      <c r="AF162" s="451"/>
      <c r="AG162" s="451"/>
      <c r="AH162" s="451"/>
      <c r="AI162" s="451"/>
      <c r="AJ162" s="451"/>
      <c r="AK162" s="451"/>
      <c r="AL162" s="451"/>
      <c r="AM162" s="451"/>
      <c r="AN162" s="451"/>
      <c r="AO162" s="451"/>
      <c r="AP162" s="451"/>
      <c r="AQ162" s="451"/>
      <c r="AR162" s="451"/>
      <c r="AS162" s="451"/>
      <c r="AT162" s="451"/>
      <c r="AU162" s="451"/>
      <c r="AV162" s="451"/>
      <c r="AW162" s="451"/>
      <c r="AX162" s="451"/>
      <c r="AY162" s="451"/>
      <c r="AZ162" s="451"/>
      <c r="BA162" s="451"/>
      <c r="BB162" s="214"/>
      <c r="BC162" s="215"/>
    </row>
    <row r="163" spans="2:55" ht="28.5" customHeight="1">
      <c r="B163" s="213"/>
      <c r="C163" s="214"/>
      <c r="D163" s="221"/>
      <c r="E163" s="221"/>
      <c r="F163" s="221"/>
      <c r="G163" s="221"/>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c r="AR163" s="221"/>
      <c r="AS163" s="221"/>
      <c r="AT163" s="221"/>
      <c r="AU163" s="221"/>
      <c r="AV163" s="221"/>
      <c r="AW163" s="221"/>
      <c r="AX163" s="221"/>
      <c r="AY163" s="221"/>
      <c r="AZ163" s="221"/>
      <c r="BA163" s="221"/>
      <c r="BB163" s="214"/>
      <c r="BC163" s="215"/>
    </row>
    <row r="164" spans="2:55" ht="27" customHeight="1">
      <c r="B164" s="213"/>
      <c r="C164" s="214"/>
      <c r="D164" s="221"/>
      <c r="E164" s="221"/>
      <c r="F164" s="221"/>
      <c r="G164" s="221"/>
      <c r="H164" s="221"/>
      <c r="I164" s="221"/>
      <c r="J164" s="221"/>
      <c r="K164" s="221"/>
      <c r="L164" s="221"/>
      <c r="M164" s="221"/>
      <c r="N164" s="221"/>
      <c r="O164" s="221"/>
      <c r="P164" s="221"/>
      <c r="Q164" s="221"/>
      <c r="R164" s="221"/>
      <c r="S164" s="221"/>
      <c r="T164" s="221"/>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c r="AR164" s="221"/>
      <c r="AS164" s="221"/>
      <c r="AT164" s="221"/>
      <c r="AU164" s="221"/>
      <c r="AV164" s="221"/>
      <c r="AW164" s="221"/>
      <c r="AX164" s="221"/>
      <c r="AY164" s="221"/>
      <c r="AZ164" s="221"/>
      <c r="BA164" s="221"/>
      <c r="BB164" s="214"/>
      <c r="BC164" s="215"/>
    </row>
    <row r="165" spans="2:55" ht="30" customHeight="1">
      <c r="B165" s="213"/>
      <c r="C165" s="214"/>
      <c r="D165" s="526">
        <f>'기본정보 입력하기'!G27</f>
        <v>44927</v>
      </c>
      <c r="E165" s="526"/>
      <c r="F165" s="526"/>
      <c r="G165" s="526"/>
      <c r="H165" s="526"/>
      <c r="I165" s="526"/>
      <c r="J165" s="526"/>
      <c r="K165" s="526"/>
      <c r="L165" s="526"/>
      <c r="M165" s="526"/>
      <c r="N165" s="526"/>
      <c r="O165" s="526"/>
      <c r="P165" s="526"/>
      <c r="Q165" s="526"/>
      <c r="R165" s="526"/>
      <c r="S165" s="526"/>
      <c r="T165" s="526"/>
      <c r="U165" s="526"/>
      <c r="V165" s="526"/>
      <c r="W165" s="526"/>
      <c r="X165" s="526"/>
      <c r="Y165" s="526"/>
      <c r="Z165" s="526"/>
      <c r="AA165" s="526"/>
      <c r="AB165" s="526"/>
      <c r="AC165" s="526"/>
      <c r="AD165" s="526"/>
      <c r="AE165" s="526"/>
      <c r="AF165" s="526"/>
      <c r="AG165" s="526"/>
      <c r="AH165" s="526"/>
      <c r="AI165" s="526"/>
      <c r="AJ165" s="526"/>
      <c r="AK165" s="526"/>
      <c r="AL165" s="526"/>
      <c r="AM165" s="526"/>
      <c r="AN165" s="526"/>
      <c r="AO165" s="526"/>
      <c r="AP165" s="526"/>
      <c r="AQ165" s="526"/>
      <c r="AR165" s="526"/>
      <c r="AS165" s="526"/>
      <c r="AT165" s="526"/>
      <c r="AU165" s="526"/>
      <c r="AV165" s="526"/>
      <c r="AW165" s="526"/>
      <c r="AX165" s="526"/>
      <c r="AY165" s="526"/>
      <c r="AZ165" s="526"/>
      <c r="BA165" s="526"/>
      <c r="BB165" s="214"/>
      <c r="BC165" s="215"/>
    </row>
    <row r="166" spans="2:55" ht="34.5" customHeight="1">
      <c r="B166" s="213"/>
      <c r="C166" s="214"/>
      <c r="D166" s="221"/>
      <c r="E166" s="221"/>
      <c r="F166" s="221"/>
      <c r="G166" s="221"/>
      <c r="H166" s="221"/>
      <c r="I166" s="221"/>
      <c r="J166" s="221"/>
      <c r="K166" s="221"/>
      <c r="L166" s="221"/>
      <c r="M166" s="221"/>
      <c r="N166" s="221"/>
      <c r="O166" s="221"/>
      <c r="P166" s="221"/>
      <c r="Q166" s="221"/>
      <c r="R166" s="221"/>
      <c r="S166" s="221"/>
      <c r="T166" s="221"/>
      <c r="U166" s="221"/>
      <c r="V166" s="221"/>
      <c r="W166" s="221"/>
      <c r="X166" s="221"/>
      <c r="Y166" s="221"/>
      <c r="Z166" s="221"/>
      <c r="AA166" s="221"/>
      <c r="AB166" s="221"/>
      <c r="AC166" s="221"/>
      <c r="AD166" s="221"/>
      <c r="AE166" s="221"/>
      <c r="AF166" s="221"/>
      <c r="AG166" s="221"/>
      <c r="AH166" s="221"/>
      <c r="AI166" s="221"/>
      <c r="AJ166" s="221"/>
      <c r="AK166" s="221"/>
      <c r="AL166" s="221"/>
      <c r="AM166" s="221"/>
      <c r="AN166" s="221"/>
      <c r="AO166" s="221"/>
      <c r="AP166" s="221"/>
      <c r="AQ166" s="221"/>
      <c r="AR166" s="221"/>
      <c r="AS166" s="221"/>
      <c r="AT166" s="221"/>
      <c r="AU166" s="221"/>
      <c r="AV166" s="221"/>
      <c r="AW166" s="221"/>
      <c r="AX166" s="221"/>
      <c r="AY166" s="221"/>
      <c r="AZ166" s="221"/>
      <c r="BA166" s="221"/>
      <c r="BB166" s="214"/>
      <c r="BC166" s="215"/>
    </row>
    <row r="167" spans="2:55" ht="32.25" customHeight="1">
      <c r="B167" s="213"/>
      <c r="C167" s="214"/>
      <c r="D167" s="221"/>
      <c r="E167" s="221"/>
      <c r="F167" s="221"/>
      <c r="G167" s="221"/>
      <c r="H167" s="221"/>
      <c r="I167" s="221"/>
      <c r="J167" s="221"/>
      <c r="K167" s="221"/>
      <c r="L167" s="221"/>
      <c r="M167" s="495" t="s">
        <v>22</v>
      </c>
      <c r="N167" s="495"/>
      <c r="O167" s="495"/>
      <c r="P167" s="495"/>
      <c r="Q167" s="495"/>
      <c r="R167" s="495"/>
      <c r="S167" s="495"/>
      <c r="T167" s="495"/>
      <c r="U167" s="495"/>
      <c r="V167" s="495"/>
      <c r="W167" s="495"/>
      <c r="X167" s="225" t="s">
        <v>2959</v>
      </c>
      <c r="Y167" s="221"/>
      <c r="Z167" s="496" t="str">
        <f>'기본정보 입력하기'!G20</f>
        <v>아이텐㈜</v>
      </c>
      <c r="AA167" s="496"/>
      <c r="AB167" s="496"/>
      <c r="AC167" s="496"/>
      <c r="AD167" s="496"/>
      <c r="AE167" s="496"/>
      <c r="AF167" s="496"/>
      <c r="AG167" s="496"/>
      <c r="AH167" s="496"/>
      <c r="AI167" s="496"/>
      <c r="AJ167" s="496"/>
      <c r="AK167" s="496"/>
      <c r="AL167" s="496"/>
      <c r="AM167" s="496"/>
      <c r="AN167" s="496"/>
      <c r="AO167" s="496"/>
      <c r="AP167" s="496"/>
      <c r="AQ167" s="496"/>
      <c r="AR167" s="496"/>
      <c r="AS167" s="496"/>
      <c r="AT167" s="496"/>
      <c r="AU167" s="496"/>
      <c r="AV167" s="496"/>
      <c r="AW167" s="496"/>
      <c r="AX167" s="496"/>
      <c r="AY167" s="496"/>
      <c r="AZ167" s="496"/>
      <c r="BA167" s="496"/>
      <c r="BB167" s="214"/>
      <c r="BC167" s="215"/>
    </row>
    <row r="168" spans="2:55" ht="32.25" customHeight="1">
      <c r="B168" s="213"/>
      <c r="C168" s="214"/>
      <c r="D168" s="221"/>
      <c r="E168" s="221"/>
      <c r="F168" s="221"/>
      <c r="G168" s="221"/>
      <c r="H168" s="221"/>
      <c r="I168" s="221"/>
      <c r="J168" s="221"/>
      <c r="K168" s="221"/>
      <c r="L168" s="221"/>
      <c r="M168" s="495" t="s">
        <v>24</v>
      </c>
      <c r="N168" s="495"/>
      <c r="O168" s="495"/>
      <c r="P168" s="495"/>
      <c r="Q168" s="495"/>
      <c r="R168" s="495"/>
      <c r="S168" s="495"/>
      <c r="T168" s="495"/>
      <c r="U168" s="495"/>
      <c r="V168" s="495"/>
      <c r="W168" s="495"/>
      <c r="X168" s="225" t="s">
        <v>2959</v>
      </c>
      <c r="Y168" s="221"/>
      <c r="Z168" s="496" t="str">
        <f>'기본정보 입력하기'!G23</f>
        <v>123-45-67890</v>
      </c>
      <c r="AA168" s="496"/>
      <c r="AB168" s="496"/>
      <c r="AC168" s="496"/>
      <c r="AD168" s="496"/>
      <c r="AE168" s="496"/>
      <c r="AF168" s="496"/>
      <c r="AG168" s="496"/>
      <c r="AH168" s="496"/>
      <c r="AI168" s="496"/>
      <c r="AJ168" s="496"/>
      <c r="AK168" s="496"/>
      <c r="AL168" s="496"/>
      <c r="AM168" s="496"/>
      <c r="AN168" s="496"/>
      <c r="AO168" s="496"/>
      <c r="AP168" s="496"/>
      <c r="AQ168" s="496"/>
      <c r="AR168" s="496"/>
      <c r="AS168" s="496"/>
      <c r="AT168" s="496"/>
      <c r="AU168" s="496"/>
      <c r="AV168" s="496"/>
      <c r="AW168" s="496"/>
      <c r="AX168" s="496"/>
      <c r="AY168" s="496"/>
      <c r="AZ168" s="496"/>
      <c r="BA168" s="496"/>
      <c r="BB168" s="214"/>
      <c r="BC168" s="215"/>
    </row>
    <row r="169" spans="2:55" ht="32.25" customHeight="1">
      <c r="B169" s="213"/>
      <c r="C169" s="214"/>
      <c r="D169" s="221"/>
      <c r="E169" s="221"/>
      <c r="F169" s="221"/>
      <c r="G169" s="221"/>
      <c r="H169" s="221"/>
      <c r="I169" s="221"/>
      <c r="J169" s="221"/>
      <c r="K169" s="221"/>
      <c r="L169" s="221"/>
      <c r="M169" s="495" t="s">
        <v>2956</v>
      </c>
      <c r="N169" s="495"/>
      <c r="O169" s="495"/>
      <c r="P169" s="495"/>
      <c r="Q169" s="495"/>
      <c r="R169" s="495"/>
      <c r="S169" s="495"/>
      <c r="T169" s="495"/>
      <c r="U169" s="495"/>
      <c r="V169" s="495"/>
      <c r="W169" s="495"/>
      <c r="X169" s="225" t="s">
        <v>2959</v>
      </c>
      <c r="Y169" s="221"/>
      <c r="Z169" s="496" t="str">
        <f>'기본정보 입력하기'!G21</f>
        <v>전주시 덕진구 틀못16</v>
      </c>
      <c r="AA169" s="496"/>
      <c r="AB169" s="496"/>
      <c r="AC169" s="496"/>
      <c r="AD169" s="496"/>
      <c r="AE169" s="496"/>
      <c r="AF169" s="496"/>
      <c r="AG169" s="496"/>
      <c r="AH169" s="496"/>
      <c r="AI169" s="496"/>
      <c r="AJ169" s="496"/>
      <c r="AK169" s="496"/>
      <c r="AL169" s="496"/>
      <c r="AM169" s="496"/>
      <c r="AN169" s="496"/>
      <c r="AO169" s="496"/>
      <c r="AP169" s="496"/>
      <c r="AQ169" s="496"/>
      <c r="AR169" s="496"/>
      <c r="AS169" s="496"/>
      <c r="AT169" s="496"/>
      <c r="AU169" s="496"/>
      <c r="AV169" s="496"/>
      <c r="AW169" s="496"/>
      <c r="AX169" s="496"/>
      <c r="AY169" s="496"/>
      <c r="AZ169" s="496"/>
      <c r="BA169" s="496"/>
      <c r="BB169" s="214"/>
      <c r="BC169" s="215"/>
    </row>
    <row r="170" spans="2:55" ht="32.25" customHeight="1">
      <c r="B170" s="213"/>
      <c r="C170" s="214"/>
      <c r="D170" s="221"/>
      <c r="E170" s="221"/>
      <c r="F170" s="221"/>
      <c r="G170" s="221"/>
      <c r="H170" s="221"/>
      <c r="I170" s="221"/>
      <c r="J170" s="221"/>
      <c r="K170" s="221"/>
      <c r="L170" s="221"/>
      <c r="M170" s="495" t="s">
        <v>23</v>
      </c>
      <c r="N170" s="495"/>
      <c r="O170" s="495"/>
      <c r="P170" s="495"/>
      <c r="Q170" s="495"/>
      <c r="R170" s="495"/>
      <c r="S170" s="495"/>
      <c r="T170" s="495"/>
      <c r="U170" s="495"/>
      <c r="V170" s="495"/>
      <c r="W170" s="495"/>
      <c r="X170" s="225" t="s">
        <v>2959</v>
      </c>
      <c r="Y170" s="221"/>
      <c r="Z170" s="496" t="str">
        <f>'기본정보 입력하기'!T20 &amp; "  (인)"</f>
        <v>홍길동  (인)</v>
      </c>
      <c r="AA170" s="496"/>
      <c r="AB170" s="496"/>
      <c r="AC170" s="496"/>
      <c r="AD170" s="496"/>
      <c r="AE170" s="496"/>
      <c r="AF170" s="496"/>
      <c r="AG170" s="496"/>
      <c r="AH170" s="496"/>
      <c r="AI170" s="496"/>
      <c r="AJ170" s="496"/>
      <c r="AK170" s="496"/>
      <c r="AL170" s="496"/>
      <c r="AM170" s="496"/>
      <c r="AN170" s="496"/>
      <c r="AO170" s="496"/>
      <c r="AP170" s="496"/>
      <c r="AQ170" s="496"/>
      <c r="AR170" s="496"/>
      <c r="AS170" s="496"/>
      <c r="AT170" s="496"/>
      <c r="AU170" s="496"/>
      <c r="AV170" s="496"/>
      <c r="AW170" s="496"/>
      <c r="AX170" s="496"/>
      <c r="AY170" s="496"/>
      <c r="AZ170" s="496"/>
      <c r="BA170" s="496"/>
      <c r="BB170" s="214"/>
      <c r="BC170" s="215"/>
    </row>
    <row r="171" spans="2:55">
      <c r="B171" s="213"/>
      <c r="C171" s="214"/>
      <c r="D171" s="178"/>
      <c r="E171" s="178"/>
      <c r="F171" s="178"/>
      <c r="G171" s="178"/>
      <c r="H171" s="178"/>
      <c r="I171" s="178"/>
      <c r="J171" s="178"/>
      <c r="K171" s="178"/>
      <c r="L171" s="178"/>
      <c r="M171" s="178"/>
      <c r="N171" s="178"/>
      <c r="O171" s="178"/>
      <c r="P171" s="178"/>
      <c r="Q171" s="178"/>
      <c r="R171" s="178"/>
      <c r="S171" s="178"/>
      <c r="T171" s="178"/>
      <c r="U171" s="178"/>
      <c r="V171" s="178"/>
      <c r="W171" s="178"/>
      <c r="X171" s="178"/>
      <c r="Y171" s="178"/>
      <c r="Z171" s="178"/>
      <c r="AA171" s="178"/>
      <c r="AB171" s="178"/>
      <c r="AC171" s="178"/>
      <c r="AD171" s="178"/>
      <c r="AE171" s="178"/>
      <c r="AF171" s="178"/>
      <c r="AG171" s="178"/>
      <c r="AH171" s="178"/>
      <c r="AI171" s="178"/>
      <c r="AJ171" s="178"/>
      <c r="AK171" s="178"/>
      <c r="AL171" s="178"/>
      <c r="AM171" s="178"/>
      <c r="AN171" s="178"/>
      <c r="AO171" s="178"/>
      <c r="AP171" s="178"/>
      <c r="AQ171" s="178"/>
      <c r="AR171" s="178"/>
      <c r="AS171" s="178"/>
      <c r="AT171" s="178"/>
      <c r="AU171" s="178"/>
      <c r="AV171" s="178"/>
      <c r="AW171" s="178"/>
      <c r="AX171" s="178"/>
      <c r="AY171" s="178"/>
      <c r="AZ171" s="178"/>
      <c r="BA171" s="178"/>
      <c r="BB171" s="214"/>
      <c r="BC171" s="215"/>
    </row>
    <row r="172" spans="2:55">
      <c r="B172" s="213"/>
      <c r="C172" s="214"/>
      <c r="D172" s="178"/>
      <c r="E172" s="178"/>
      <c r="F172" s="178"/>
      <c r="G172" s="178"/>
      <c r="H172" s="178"/>
      <c r="I172" s="178"/>
      <c r="J172" s="178"/>
      <c r="K172" s="178"/>
      <c r="L172" s="178"/>
      <c r="M172" s="178"/>
      <c r="N172" s="178"/>
      <c r="O172" s="178"/>
      <c r="P172" s="178"/>
      <c r="Q172" s="178"/>
      <c r="R172" s="178"/>
      <c r="S172" s="178"/>
      <c r="T172" s="178"/>
      <c r="U172" s="178"/>
      <c r="V172" s="178"/>
      <c r="W172" s="178"/>
      <c r="X172" s="178"/>
      <c r="Y172" s="178"/>
      <c r="Z172" s="178"/>
      <c r="AA172" s="178"/>
      <c r="AB172" s="178"/>
      <c r="AC172" s="178"/>
      <c r="AD172" s="178"/>
      <c r="AE172" s="178"/>
      <c r="AF172" s="178"/>
      <c r="AG172" s="178"/>
      <c r="AH172" s="178"/>
      <c r="AI172" s="178"/>
      <c r="AJ172" s="178"/>
      <c r="AK172" s="178"/>
      <c r="AL172" s="178"/>
      <c r="AM172" s="178"/>
      <c r="AN172" s="178"/>
      <c r="AO172" s="178"/>
      <c r="AP172" s="178"/>
      <c r="AQ172" s="178"/>
      <c r="AR172" s="178"/>
      <c r="AS172" s="178"/>
      <c r="AT172" s="178"/>
      <c r="AU172" s="178"/>
      <c r="AV172" s="178"/>
      <c r="AW172" s="178"/>
      <c r="AX172" s="178"/>
      <c r="AY172" s="178"/>
      <c r="AZ172" s="178"/>
      <c r="BA172" s="178"/>
      <c r="BB172" s="214"/>
      <c r="BC172" s="215"/>
    </row>
    <row r="173" spans="2:55">
      <c r="B173" s="213"/>
      <c r="C173" s="214"/>
      <c r="D173" s="178"/>
      <c r="E173" s="178"/>
      <c r="F173" s="178"/>
      <c r="G173" s="178"/>
      <c r="H173" s="178"/>
      <c r="I173" s="178"/>
      <c r="J173" s="178"/>
      <c r="K173" s="178"/>
      <c r="L173" s="178"/>
      <c r="M173" s="178"/>
      <c r="N173" s="178"/>
      <c r="O173" s="178"/>
      <c r="P173" s="178"/>
      <c r="Q173" s="178"/>
      <c r="R173" s="178"/>
      <c r="S173" s="178"/>
      <c r="T173" s="178"/>
      <c r="U173" s="178"/>
      <c r="V173" s="178"/>
      <c r="W173" s="178"/>
      <c r="X173" s="178"/>
      <c r="Y173" s="178"/>
      <c r="Z173" s="178"/>
      <c r="AA173" s="178"/>
      <c r="AB173" s="178"/>
      <c r="AC173" s="178"/>
      <c r="AD173" s="178"/>
      <c r="AE173" s="178"/>
      <c r="AF173" s="178"/>
      <c r="AG173" s="178"/>
      <c r="AH173" s="178"/>
      <c r="AI173" s="178"/>
      <c r="AJ173" s="178"/>
      <c r="AK173" s="178"/>
      <c r="AL173" s="178"/>
      <c r="AM173" s="178"/>
      <c r="AN173" s="178"/>
      <c r="AO173" s="178"/>
      <c r="AP173" s="178"/>
      <c r="AQ173" s="178"/>
      <c r="AR173" s="178"/>
      <c r="AS173" s="178"/>
      <c r="AT173" s="178"/>
      <c r="AU173" s="178"/>
      <c r="AV173" s="178"/>
      <c r="AW173" s="178"/>
      <c r="AX173" s="178"/>
      <c r="AY173" s="178"/>
      <c r="AZ173" s="178"/>
      <c r="BA173" s="178"/>
      <c r="BB173" s="214"/>
      <c r="BC173" s="215"/>
    </row>
    <row r="174" spans="2:55" ht="54" customHeight="1">
      <c r="B174" s="213"/>
      <c r="C174" s="214"/>
      <c r="D174" s="52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174" s="520"/>
      <c r="F174" s="520"/>
      <c r="G174" s="520"/>
      <c r="H174" s="520"/>
      <c r="I174" s="520"/>
      <c r="J174" s="520"/>
      <c r="K174" s="520"/>
      <c r="L174" s="520"/>
      <c r="M174" s="520"/>
      <c r="N174" s="520"/>
      <c r="O174" s="520"/>
      <c r="P174" s="520"/>
      <c r="Q174" s="520"/>
      <c r="R174" s="520"/>
      <c r="S174" s="520"/>
      <c r="T174" s="520"/>
      <c r="U174" s="520"/>
      <c r="V174" s="520"/>
      <c r="W174" s="520"/>
      <c r="X174" s="520"/>
      <c r="Y174" s="520"/>
      <c r="Z174" s="520"/>
      <c r="AA174" s="520"/>
      <c r="AB174" s="520"/>
      <c r="AC174" s="520"/>
      <c r="AD174" s="520"/>
      <c r="AE174" s="520"/>
      <c r="AF174" s="520"/>
      <c r="AG174" s="520"/>
      <c r="AH174" s="520"/>
      <c r="AI174" s="520"/>
      <c r="AJ174" s="520"/>
      <c r="AK174" s="520"/>
      <c r="AL174" s="520"/>
      <c r="AM174" s="520"/>
      <c r="AN174" s="520"/>
      <c r="AO174" s="520"/>
      <c r="AP174" s="520"/>
      <c r="AQ174" s="520"/>
      <c r="AR174" s="520"/>
      <c r="AS174" s="520"/>
      <c r="AT174" s="520"/>
      <c r="AU174" s="520"/>
      <c r="AV174" s="520"/>
      <c r="AW174" s="520"/>
      <c r="AX174" s="520"/>
      <c r="AY174" s="520"/>
      <c r="AZ174" s="520"/>
      <c r="BA174" s="520"/>
      <c r="BB174" s="214"/>
      <c r="BC174" s="215"/>
    </row>
    <row r="175" spans="2:55">
      <c r="B175" s="213"/>
      <c r="C175" s="214"/>
      <c r="D175" s="214"/>
      <c r="E175" s="214"/>
      <c r="F175" s="214"/>
      <c r="G175" s="214"/>
      <c r="H175" s="214"/>
      <c r="I175" s="214"/>
      <c r="J175" s="214"/>
      <c r="K175" s="214"/>
      <c r="L175" s="214"/>
      <c r="M175" s="214"/>
      <c r="N175" s="214"/>
      <c r="O175" s="214"/>
      <c r="P175" s="214"/>
      <c r="Q175" s="214"/>
      <c r="R175" s="214"/>
      <c r="S175" s="214"/>
      <c r="T175" s="214"/>
      <c r="U175" s="214"/>
      <c r="V175" s="214"/>
      <c r="W175" s="214"/>
      <c r="X175" s="214"/>
      <c r="Y175" s="214"/>
      <c r="Z175" s="214"/>
      <c r="AA175" s="214"/>
      <c r="AB175" s="214"/>
      <c r="AC175" s="214"/>
      <c r="AD175" s="214"/>
      <c r="AE175" s="214"/>
      <c r="AF175" s="214"/>
      <c r="AG175" s="214"/>
      <c r="AH175" s="214"/>
      <c r="AI175" s="214"/>
      <c r="AJ175" s="214"/>
      <c r="AK175" s="214"/>
      <c r="AL175" s="214"/>
      <c r="AM175" s="214"/>
      <c r="AN175" s="214"/>
      <c r="AO175" s="214"/>
      <c r="AP175" s="214"/>
      <c r="AQ175" s="214"/>
      <c r="AR175" s="214"/>
      <c r="AS175" s="214"/>
      <c r="AT175" s="214"/>
      <c r="AU175" s="214"/>
      <c r="AV175" s="214"/>
      <c r="AW175" s="214"/>
      <c r="AX175" s="214"/>
      <c r="AY175" s="214"/>
      <c r="AZ175" s="214"/>
      <c r="BA175" s="214"/>
      <c r="BB175" s="214"/>
      <c r="BC175" s="215"/>
    </row>
    <row r="176" spans="2:55">
      <c r="B176" s="216"/>
      <c r="C176" s="217"/>
      <c r="D176" s="217"/>
      <c r="E176" s="217"/>
      <c r="F176" s="217"/>
      <c r="G176" s="217"/>
      <c r="H176" s="217"/>
      <c r="I176" s="217"/>
      <c r="J176" s="217"/>
      <c r="K176" s="217"/>
      <c r="L176" s="217"/>
      <c r="M176" s="217"/>
      <c r="N176" s="217"/>
      <c r="O176" s="217"/>
      <c r="P176" s="217"/>
      <c r="Q176" s="217"/>
      <c r="R176" s="217"/>
      <c r="S176" s="217"/>
      <c r="T176" s="217"/>
      <c r="U176" s="217"/>
      <c r="V176" s="217"/>
      <c r="W176" s="217"/>
      <c r="X176" s="217"/>
      <c r="Y176" s="217"/>
      <c r="Z176" s="217"/>
      <c r="AA176" s="217"/>
      <c r="AB176" s="217"/>
      <c r="AC176" s="217"/>
      <c r="AD176" s="217"/>
      <c r="AE176" s="217"/>
      <c r="AF176" s="217"/>
      <c r="AG176" s="217"/>
      <c r="AH176" s="217"/>
      <c r="AI176" s="217"/>
      <c r="AJ176" s="217"/>
      <c r="AK176" s="217"/>
      <c r="AL176" s="217"/>
      <c r="AM176" s="217"/>
      <c r="AN176" s="217"/>
      <c r="AO176" s="217"/>
      <c r="AP176" s="217"/>
      <c r="AQ176" s="217"/>
      <c r="AR176" s="217"/>
      <c r="AS176" s="217"/>
      <c r="AT176" s="217"/>
      <c r="AU176" s="217"/>
      <c r="AV176" s="217"/>
      <c r="AW176" s="217"/>
      <c r="AX176" s="217"/>
      <c r="AY176" s="217"/>
      <c r="AZ176" s="217"/>
      <c r="BA176" s="217"/>
      <c r="BB176" s="217"/>
      <c r="BC176" s="218"/>
    </row>
    <row r="177" spans="2:55">
      <c r="B177" s="214"/>
      <c r="C177" s="214"/>
      <c r="D177" s="214"/>
      <c r="E177" s="214"/>
      <c r="F177" s="214"/>
      <c r="G177" s="214"/>
      <c r="H177" s="214"/>
      <c r="I177" s="214"/>
      <c r="J177" s="214"/>
      <c r="K177" s="214"/>
      <c r="L177" s="214"/>
      <c r="M177" s="214"/>
      <c r="N177" s="214"/>
      <c r="O177" s="214"/>
      <c r="P177" s="214"/>
      <c r="Q177" s="214"/>
      <c r="R177" s="214"/>
      <c r="S177" s="214"/>
      <c r="T177" s="214"/>
      <c r="U177" s="214"/>
      <c r="V177" s="214"/>
      <c r="W177" s="214"/>
      <c r="X177" s="214"/>
      <c r="Y177" s="214"/>
      <c r="Z177" s="214"/>
      <c r="AA177" s="214"/>
      <c r="AB177" s="214"/>
      <c r="AC177" s="214"/>
      <c r="AD177" s="214"/>
      <c r="AE177" s="214"/>
      <c r="AF177" s="214"/>
      <c r="AG177" s="214"/>
      <c r="AH177" s="214"/>
      <c r="AI177" s="214"/>
      <c r="AJ177" s="214"/>
      <c r="AK177" s="214"/>
      <c r="AL177" s="214"/>
      <c r="AM177" s="214"/>
      <c r="AN177" s="214"/>
      <c r="AO177" s="214"/>
      <c r="AP177" s="214"/>
      <c r="AQ177" s="214"/>
      <c r="AR177" s="214"/>
      <c r="AS177" s="214"/>
      <c r="AT177" s="214"/>
      <c r="AU177" s="214"/>
      <c r="AV177" s="214"/>
      <c r="AW177" s="214"/>
      <c r="AX177" s="214"/>
      <c r="AY177" s="214"/>
      <c r="AZ177" s="214"/>
      <c r="BA177" s="214"/>
      <c r="BB177" s="214"/>
      <c r="BC177" s="214"/>
    </row>
    <row r="178" spans="2:55">
      <c r="B178" s="214"/>
      <c r="C178" s="214"/>
      <c r="D178" s="214"/>
      <c r="E178" s="214"/>
      <c r="F178" s="214"/>
      <c r="G178" s="214"/>
      <c r="H178" s="214"/>
      <c r="I178" s="214"/>
      <c r="J178" s="214"/>
      <c r="K178" s="214"/>
      <c r="L178" s="214"/>
      <c r="M178" s="214"/>
      <c r="N178" s="214"/>
      <c r="O178" s="214"/>
      <c r="P178" s="214"/>
      <c r="Q178" s="214"/>
      <c r="R178" s="214"/>
      <c r="S178" s="214"/>
      <c r="T178" s="214"/>
      <c r="U178" s="214"/>
      <c r="V178" s="214"/>
      <c r="W178" s="214"/>
      <c r="X178" s="214"/>
      <c r="Y178" s="214"/>
      <c r="Z178" s="214"/>
      <c r="AA178" s="214"/>
      <c r="AB178" s="214"/>
      <c r="AC178" s="214"/>
      <c r="AD178" s="214"/>
      <c r="AE178" s="214"/>
      <c r="AF178" s="214"/>
      <c r="AG178" s="214"/>
      <c r="AH178" s="214"/>
      <c r="AI178" s="214"/>
      <c r="AJ178" s="214"/>
      <c r="AK178" s="214"/>
      <c r="AL178" s="214"/>
      <c r="AM178" s="214"/>
      <c r="AN178" s="214"/>
      <c r="AO178" s="214"/>
      <c r="AP178" s="214"/>
      <c r="AQ178" s="214"/>
      <c r="AR178" s="214"/>
      <c r="AS178" s="214"/>
      <c r="AT178" s="214"/>
      <c r="AU178" s="214"/>
      <c r="AV178" s="214"/>
      <c r="AW178" s="214"/>
      <c r="AX178" s="214"/>
      <c r="AY178" s="214"/>
      <c r="AZ178" s="214"/>
      <c r="BA178" s="214"/>
      <c r="BB178" s="214"/>
      <c r="BC178" s="214"/>
    </row>
    <row r="179" spans="2:55">
      <c r="B179" s="214"/>
      <c r="C179" s="214"/>
      <c r="D179" s="214"/>
      <c r="E179" s="214"/>
      <c r="F179" s="214"/>
      <c r="G179" s="214"/>
      <c r="H179" s="214"/>
      <c r="I179" s="214"/>
      <c r="J179" s="214"/>
      <c r="K179" s="214"/>
      <c r="L179" s="214"/>
      <c r="M179" s="214"/>
      <c r="N179" s="214"/>
      <c r="O179" s="214"/>
      <c r="P179" s="214"/>
      <c r="Q179" s="214"/>
      <c r="R179" s="214"/>
      <c r="S179" s="214"/>
      <c r="T179" s="214"/>
      <c r="U179" s="214"/>
      <c r="V179" s="214"/>
      <c r="W179" s="214"/>
      <c r="X179" s="214"/>
      <c r="Y179" s="214"/>
      <c r="Z179" s="214"/>
      <c r="AA179" s="214"/>
      <c r="AB179" s="214"/>
      <c r="AC179" s="214"/>
      <c r="AD179" s="214"/>
      <c r="AE179" s="214"/>
      <c r="AF179" s="214"/>
      <c r="AG179" s="214"/>
      <c r="AH179" s="214"/>
      <c r="AI179" s="214"/>
      <c r="AJ179" s="214"/>
      <c r="AK179" s="214"/>
      <c r="AL179" s="214"/>
      <c r="AM179" s="214"/>
      <c r="AN179" s="214"/>
      <c r="AO179" s="214"/>
      <c r="AP179" s="214"/>
      <c r="AQ179" s="214"/>
      <c r="AR179" s="214"/>
      <c r="AS179" s="214"/>
      <c r="AT179" s="214"/>
      <c r="AU179" s="214"/>
      <c r="AV179" s="214"/>
      <c r="AW179" s="214"/>
      <c r="AX179" s="214"/>
      <c r="AY179" s="214"/>
      <c r="AZ179" s="214"/>
      <c r="BA179" s="214"/>
      <c r="BB179" s="214"/>
      <c r="BC179" s="214"/>
    </row>
    <row r="180" spans="2:55" ht="32.25" customHeight="1">
      <c r="B180" s="211"/>
      <c r="C180" s="204"/>
      <c r="D180" s="204"/>
      <c r="E180" s="204"/>
      <c r="F180" s="204"/>
      <c r="G180" s="204"/>
      <c r="H180" s="204"/>
      <c r="I180" s="204"/>
      <c r="J180" s="204"/>
      <c r="K180" s="204"/>
      <c r="L180" s="204"/>
      <c r="M180" s="204"/>
      <c r="N180" s="204"/>
      <c r="O180" s="204"/>
      <c r="P180" s="204"/>
      <c r="Q180" s="204"/>
      <c r="R180" s="204"/>
      <c r="S180" s="204"/>
      <c r="T180" s="204"/>
      <c r="U180" s="204"/>
      <c r="V180" s="204"/>
      <c r="W180" s="204"/>
      <c r="X180" s="204"/>
      <c r="Y180" s="204"/>
      <c r="Z180" s="204"/>
      <c r="AA180" s="204"/>
      <c r="AB180" s="204"/>
      <c r="AC180" s="204"/>
      <c r="AD180" s="204"/>
      <c r="AE180" s="204"/>
      <c r="AF180" s="204"/>
      <c r="AG180" s="204"/>
      <c r="AH180" s="204"/>
      <c r="AI180" s="204"/>
      <c r="AJ180" s="204"/>
      <c r="AK180" s="204"/>
      <c r="AL180" s="204"/>
      <c r="AM180" s="204"/>
      <c r="AN180" s="204"/>
      <c r="AO180" s="204"/>
      <c r="AP180" s="204"/>
      <c r="AQ180" s="204"/>
      <c r="AR180" s="204"/>
      <c r="AS180" s="204"/>
      <c r="AT180" s="204"/>
      <c r="AU180" s="204"/>
      <c r="AV180" s="204"/>
      <c r="AW180" s="204"/>
      <c r="AX180" s="204"/>
      <c r="AY180" s="204"/>
      <c r="AZ180" s="204"/>
      <c r="BA180" s="204"/>
      <c r="BB180" s="204"/>
      <c r="BC180" s="212"/>
    </row>
    <row r="181" spans="2:55" ht="49.5" customHeight="1">
      <c r="B181" s="213"/>
      <c r="C181" s="214"/>
      <c r="D181" s="527" t="s">
        <v>3021</v>
      </c>
      <c r="E181" s="527"/>
      <c r="F181" s="527"/>
      <c r="G181" s="527"/>
      <c r="H181" s="527"/>
      <c r="I181" s="527"/>
      <c r="J181" s="527"/>
      <c r="K181" s="527"/>
      <c r="L181" s="527"/>
      <c r="M181" s="527"/>
      <c r="N181" s="527"/>
      <c r="O181" s="527"/>
      <c r="P181" s="527"/>
      <c r="Q181" s="527"/>
      <c r="R181" s="527"/>
      <c r="S181" s="527"/>
      <c r="T181" s="527"/>
      <c r="U181" s="527"/>
      <c r="V181" s="527"/>
      <c r="W181" s="527"/>
      <c r="X181" s="527"/>
      <c r="Y181" s="527"/>
      <c r="Z181" s="527"/>
      <c r="AA181" s="527"/>
      <c r="AB181" s="527"/>
      <c r="AC181" s="527"/>
      <c r="AD181" s="527"/>
      <c r="AE181" s="527"/>
      <c r="AF181" s="527"/>
      <c r="AG181" s="527"/>
      <c r="AH181" s="527"/>
      <c r="AI181" s="527"/>
      <c r="AJ181" s="527"/>
      <c r="AK181" s="527"/>
      <c r="AL181" s="527"/>
      <c r="AM181" s="527"/>
      <c r="AN181" s="527"/>
      <c r="AO181" s="527"/>
      <c r="AP181" s="527"/>
      <c r="AQ181" s="527"/>
      <c r="AR181" s="527"/>
      <c r="AS181" s="527"/>
      <c r="AT181" s="527"/>
      <c r="AU181" s="527"/>
      <c r="AV181" s="527"/>
      <c r="AW181" s="527"/>
      <c r="AX181" s="527"/>
      <c r="AY181" s="527"/>
      <c r="AZ181" s="527"/>
      <c r="BA181" s="527"/>
      <c r="BB181" s="214"/>
      <c r="BC181" s="215"/>
    </row>
    <row r="182" spans="2:55" ht="15.75" customHeight="1">
      <c r="B182" s="213"/>
      <c r="C182" s="214"/>
      <c r="D182" s="214"/>
      <c r="E182" s="214"/>
      <c r="F182" s="214"/>
      <c r="G182" s="214"/>
      <c r="H182" s="214"/>
      <c r="I182" s="214"/>
      <c r="J182" s="214"/>
      <c r="K182" s="214"/>
      <c r="L182" s="214"/>
      <c r="M182" s="214"/>
      <c r="N182" s="214"/>
      <c r="O182" s="214"/>
      <c r="P182" s="214"/>
      <c r="Q182" s="214"/>
      <c r="R182" s="214"/>
      <c r="S182" s="214"/>
      <c r="T182" s="214"/>
      <c r="U182" s="214"/>
      <c r="V182" s="214"/>
      <c r="W182" s="214"/>
      <c r="X182" s="214"/>
      <c r="Y182" s="214"/>
      <c r="Z182" s="214"/>
      <c r="AA182" s="214"/>
      <c r="AB182" s="214"/>
      <c r="AC182" s="214"/>
      <c r="AD182" s="214"/>
      <c r="AE182" s="214"/>
      <c r="AF182" s="214"/>
      <c r="AG182" s="214"/>
      <c r="AH182" s="214"/>
      <c r="AI182" s="214"/>
      <c r="AJ182" s="214"/>
      <c r="AK182" s="214"/>
      <c r="AL182" s="214"/>
      <c r="AM182" s="214"/>
      <c r="AN182" s="214"/>
      <c r="AO182" s="214"/>
      <c r="AP182" s="214"/>
      <c r="AQ182" s="214"/>
      <c r="AR182" s="214"/>
      <c r="AS182" s="214"/>
      <c r="AT182" s="214"/>
      <c r="AU182" s="214"/>
      <c r="AV182" s="214"/>
      <c r="AW182" s="214"/>
      <c r="AX182" s="214"/>
      <c r="AY182" s="214"/>
      <c r="AZ182" s="214"/>
      <c r="BA182" s="214"/>
      <c r="BB182" s="214"/>
      <c r="BC182" s="215"/>
    </row>
    <row r="183" spans="2:55" ht="22.5" customHeight="1">
      <c r="B183" s="213"/>
      <c r="C183" s="214"/>
      <c r="D183" s="214"/>
      <c r="E183" s="214"/>
      <c r="F183" s="214"/>
      <c r="G183" s="214"/>
      <c r="H183" s="214"/>
      <c r="I183" s="214"/>
      <c r="J183" s="214"/>
      <c r="K183" s="214"/>
      <c r="L183" s="214"/>
      <c r="M183" s="214"/>
      <c r="N183" s="214"/>
      <c r="O183" s="214"/>
      <c r="P183" s="214"/>
      <c r="Q183" s="214"/>
      <c r="R183" s="214"/>
      <c r="S183" s="214"/>
      <c r="T183" s="214"/>
      <c r="U183" s="214"/>
      <c r="V183" s="214"/>
      <c r="W183" s="214"/>
      <c r="X183" s="214"/>
      <c r="Y183" s="214"/>
      <c r="Z183" s="214"/>
      <c r="AA183" s="214"/>
      <c r="AB183" s="214"/>
      <c r="AC183" s="214"/>
      <c r="AD183" s="214"/>
      <c r="AE183" s="214"/>
      <c r="AF183" s="214"/>
      <c r="AG183" s="214"/>
      <c r="AH183" s="214"/>
      <c r="AI183" s="214"/>
      <c r="AJ183" s="214"/>
      <c r="AK183" s="214"/>
      <c r="AL183" s="214"/>
      <c r="AM183" s="214"/>
      <c r="AN183" s="214"/>
      <c r="AO183" s="214"/>
      <c r="AP183" s="214"/>
      <c r="AQ183" s="214"/>
      <c r="AR183" s="214"/>
      <c r="AS183" s="214"/>
      <c r="AT183" s="214"/>
      <c r="AU183" s="214"/>
      <c r="AV183" s="214"/>
      <c r="AW183" s="214"/>
      <c r="AX183" s="214"/>
      <c r="AY183" s="214"/>
      <c r="AZ183" s="214"/>
      <c r="BA183" s="214"/>
      <c r="BB183" s="214"/>
      <c r="BC183" s="215"/>
    </row>
    <row r="184" spans="2:55" ht="142.5" customHeight="1">
      <c r="B184" s="213"/>
      <c r="C184" s="221"/>
      <c r="D184" s="451" t="str">
        <f>"    당사는 「부패 없는 투명한 기업경영과 공정한 행정」이 사회발전과 국가 경쟁력에 중요한 관건이 됨을  깊이 인식하며,  국제적으로도 OECD뇌물방지 협약이 발효되었고  부패기업 및 국가에 대한 제재가 강화되는 추세에 맞추어  청렴계약 취지에  적극 호응하여 "&amp;'기본정보 입력하기'!G15&amp;"에서 발주하는  모든 공사, 물품 및 용역 등의 입찰에 참여할 때  당사 및 하도급업체(하도급업체와 직․간접적으로 업무를 수행하는 자를 포함)의 임직원과 대리인은"</f>
        <v xml:space="preserve">    당사는 「부패 없는 투명한 기업경영과 공정한 행정」이 사회발전과 국가 경쟁력에 중요한 관건이 됨을  깊이 인식하며,  국제적으로도 OECD뇌물방지 협약이 발효되었고  부패기업 및 국가에 대한 제재가 강화되는 추세에 맞추어  청렴계약 취지에  적극 호응하여 고창고등학교에서 발주하는  모든 공사, 물품 및 용역 등의 입찰에 참여할 때  당사 및 하도급업체(하도급업체와 직․간접적으로 업무를 수행하는 자를 포함)의 임직원과 대리인은</v>
      </c>
      <c r="E184" s="451"/>
      <c r="F184" s="451"/>
      <c r="G184" s="451"/>
      <c r="H184" s="451"/>
      <c r="I184" s="451"/>
      <c r="J184" s="451"/>
      <c r="K184" s="451"/>
      <c r="L184" s="451"/>
      <c r="M184" s="451"/>
      <c r="N184" s="451"/>
      <c r="O184" s="451"/>
      <c r="P184" s="451"/>
      <c r="Q184" s="451"/>
      <c r="R184" s="451"/>
      <c r="S184" s="451"/>
      <c r="T184" s="451"/>
      <c r="U184" s="451"/>
      <c r="V184" s="451"/>
      <c r="W184" s="451"/>
      <c r="X184" s="451"/>
      <c r="Y184" s="451"/>
      <c r="Z184" s="451"/>
      <c r="AA184" s="451"/>
      <c r="AB184" s="451"/>
      <c r="AC184" s="451"/>
      <c r="AD184" s="451"/>
      <c r="AE184" s="451"/>
      <c r="AF184" s="451"/>
      <c r="AG184" s="451"/>
      <c r="AH184" s="451"/>
      <c r="AI184" s="451"/>
      <c r="AJ184" s="451"/>
      <c r="AK184" s="451"/>
      <c r="AL184" s="451"/>
      <c r="AM184" s="451"/>
      <c r="AN184" s="451"/>
      <c r="AO184" s="451"/>
      <c r="AP184" s="451"/>
      <c r="AQ184" s="451"/>
      <c r="AR184" s="451"/>
      <c r="AS184" s="451"/>
      <c r="AT184" s="451"/>
      <c r="AU184" s="451"/>
      <c r="AV184" s="451"/>
      <c r="AW184" s="451"/>
      <c r="AX184" s="451"/>
      <c r="AY184" s="451"/>
      <c r="AZ184" s="451"/>
      <c r="BA184" s="451"/>
      <c r="BB184" s="214"/>
      <c r="BC184" s="215"/>
    </row>
    <row r="185" spans="2:55" ht="21.75" customHeight="1">
      <c r="B185" s="213"/>
      <c r="C185" s="221"/>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c r="AD185" s="249"/>
      <c r="AE185" s="249"/>
      <c r="AF185" s="249"/>
      <c r="AG185" s="249"/>
      <c r="AH185" s="249"/>
      <c r="AI185" s="249"/>
      <c r="AJ185" s="249"/>
      <c r="AK185" s="249"/>
      <c r="AL185" s="249"/>
      <c r="AM185" s="249"/>
      <c r="AN185" s="249"/>
      <c r="AO185" s="249"/>
      <c r="AP185" s="249"/>
      <c r="AQ185" s="249"/>
      <c r="AR185" s="249"/>
      <c r="AS185" s="249"/>
      <c r="AT185" s="249"/>
      <c r="AU185" s="249"/>
      <c r="AV185" s="249"/>
      <c r="AW185" s="249"/>
      <c r="AX185" s="249"/>
      <c r="AY185" s="249"/>
      <c r="AZ185" s="249"/>
      <c r="BA185" s="249"/>
      <c r="BB185" s="214"/>
      <c r="BC185" s="215"/>
    </row>
    <row r="186" spans="2:55" ht="69.75" customHeight="1">
      <c r="B186" s="213"/>
      <c r="C186" s="536" t="s">
        <v>2944</v>
      </c>
      <c r="D186" s="536"/>
      <c r="E186" s="249"/>
      <c r="F186" s="451" t="str">
        <f>"입찰가격의 유지나 특정인의 낙찰을 위한 담합을 하거나 다른 업체와 협정,결의,합의하여 입찰의 자유경쟁을 부당하게 저해하는 일체의 불공정한 행위를 않겠습니다."</f>
        <v>입찰가격의 유지나 특정인의 낙찰을 위한 담합을 하거나 다른 업체와 협정,결의,합의하여 입찰의 자유경쟁을 부당하게 저해하는 일체의 불공정한 행위를 않겠습니다.</v>
      </c>
      <c r="G186" s="451"/>
      <c r="H186" s="451"/>
      <c r="I186" s="451"/>
      <c r="J186" s="451"/>
      <c r="K186" s="451"/>
      <c r="L186" s="451"/>
      <c r="M186" s="451"/>
      <c r="N186" s="451"/>
      <c r="O186" s="451"/>
      <c r="P186" s="451"/>
      <c r="Q186" s="451"/>
      <c r="R186" s="451"/>
      <c r="S186" s="451"/>
      <c r="T186" s="451"/>
      <c r="U186" s="451"/>
      <c r="V186" s="451"/>
      <c r="W186" s="451"/>
      <c r="X186" s="451"/>
      <c r="Y186" s="451"/>
      <c r="Z186" s="451"/>
      <c r="AA186" s="451"/>
      <c r="AB186" s="451"/>
      <c r="AC186" s="451"/>
      <c r="AD186" s="451"/>
      <c r="AE186" s="451"/>
      <c r="AF186" s="451"/>
      <c r="AG186" s="451"/>
      <c r="AH186" s="451"/>
      <c r="AI186" s="451"/>
      <c r="AJ186" s="451"/>
      <c r="AK186" s="451"/>
      <c r="AL186" s="451"/>
      <c r="AM186" s="451"/>
      <c r="AN186" s="451"/>
      <c r="AO186" s="451"/>
      <c r="AP186" s="451"/>
      <c r="AQ186" s="451"/>
      <c r="AR186" s="451"/>
      <c r="AS186" s="451"/>
      <c r="AT186" s="451"/>
      <c r="AU186" s="451"/>
      <c r="AV186" s="451"/>
      <c r="AW186" s="451"/>
      <c r="AX186" s="451"/>
      <c r="AY186" s="451"/>
      <c r="AZ186" s="451"/>
      <c r="BA186" s="451"/>
      <c r="BB186" s="214"/>
      <c r="BC186" s="215"/>
    </row>
    <row r="187" spans="2:55" ht="12" customHeight="1">
      <c r="B187" s="213"/>
      <c r="C187" s="221"/>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c r="AD187" s="249"/>
      <c r="AE187" s="249"/>
      <c r="AF187" s="249"/>
      <c r="AG187" s="249"/>
      <c r="AH187" s="249"/>
      <c r="AI187" s="249"/>
      <c r="AJ187" s="249"/>
      <c r="AK187" s="249"/>
      <c r="AL187" s="249"/>
      <c r="AM187" s="249"/>
      <c r="AN187" s="249"/>
      <c r="AO187" s="249"/>
      <c r="AP187" s="249"/>
      <c r="AQ187" s="249"/>
      <c r="AR187" s="249"/>
      <c r="AS187" s="249"/>
      <c r="AT187" s="249"/>
      <c r="AU187" s="249"/>
      <c r="AV187" s="249"/>
      <c r="AW187" s="249"/>
      <c r="AX187" s="249"/>
      <c r="AY187" s="249"/>
      <c r="AZ187" s="249"/>
      <c r="BA187" s="249"/>
      <c r="BB187" s="214"/>
      <c r="BC187" s="215"/>
    </row>
    <row r="188" spans="2:55" ht="65.25" customHeight="1">
      <c r="B188" s="213"/>
      <c r="C188" s="221"/>
      <c r="D188" s="249"/>
      <c r="E188" s="250" t="s">
        <v>3025</v>
      </c>
      <c r="F188" s="451" t="str">
        <f>"이를 위반하여 경쟁입찰에서 담합을 주도하여 낙찰을 받은 것이 사실로 드러날 경우 "&amp;'기본정보 입력하기'!G15&amp;"에서 발주하는 입찰에 입찰참가자격 제한 처분을 받은 날로부터 2년 동안 참가하지 않겠으며,"</f>
        <v>이를 위반하여 경쟁입찰에서 담합을 주도하여 낙찰을 받은 것이 사실로 드러날 경우 고창고등학교에서 발주하는 입찰에 입찰참가자격 제한 처분을 받은 날로부터 2년 동안 참가하지 않겠으며,</v>
      </c>
      <c r="G188" s="451"/>
      <c r="H188" s="451"/>
      <c r="I188" s="451"/>
      <c r="J188" s="451"/>
      <c r="K188" s="451"/>
      <c r="L188" s="451"/>
      <c r="M188" s="451"/>
      <c r="N188" s="451"/>
      <c r="O188" s="451"/>
      <c r="P188" s="451"/>
      <c r="Q188" s="451"/>
      <c r="R188" s="451"/>
      <c r="S188" s="451"/>
      <c r="T188" s="451"/>
      <c r="U188" s="451"/>
      <c r="V188" s="451"/>
      <c r="W188" s="451"/>
      <c r="X188" s="451"/>
      <c r="Y188" s="451"/>
      <c r="Z188" s="451"/>
      <c r="AA188" s="451"/>
      <c r="AB188" s="451"/>
      <c r="AC188" s="451"/>
      <c r="AD188" s="451"/>
      <c r="AE188" s="451"/>
      <c r="AF188" s="451"/>
      <c r="AG188" s="451"/>
      <c r="AH188" s="451"/>
      <c r="AI188" s="451"/>
      <c r="AJ188" s="451"/>
      <c r="AK188" s="451"/>
      <c r="AL188" s="451"/>
      <c r="AM188" s="451"/>
      <c r="AN188" s="451"/>
      <c r="AO188" s="451"/>
      <c r="AP188" s="451"/>
      <c r="AQ188" s="451"/>
      <c r="AR188" s="451"/>
      <c r="AS188" s="451"/>
      <c r="AT188" s="451"/>
      <c r="AU188" s="451"/>
      <c r="AV188" s="451"/>
      <c r="AW188" s="451"/>
      <c r="AX188" s="451"/>
      <c r="AY188" s="451"/>
      <c r="AZ188" s="451"/>
      <c r="BA188" s="451"/>
      <c r="BB188" s="214"/>
      <c r="BC188" s="215"/>
    </row>
    <row r="189" spans="2:55" ht="12" customHeight="1">
      <c r="B189" s="213"/>
      <c r="C189" s="221"/>
      <c r="D189" s="249"/>
      <c r="E189" s="250"/>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c r="AD189" s="249"/>
      <c r="AE189" s="249"/>
      <c r="AF189" s="249"/>
      <c r="AG189" s="249"/>
      <c r="AH189" s="249"/>
      <c r="AI189" s="249"/>
      <c r="AJ189" s="249"/>
      <c r="AK189" s="249"/>
      <c r="AL189" s="249"/>
      <c r="AM189" s="249"/>
      <c r="AN189" s="249"/>
      <c r="AO189" s="249"/>
      <c r="AP189" s="249"/>
      <c r="AQ189" s="249"/>
      <c r="AR189" s="249"/>
      <c r="AS189" s="249"/>
      <c r="AT189" s="249"/>
      <c r="AU189" s="249"/>
      <c r="AV189" s="249"/>
      <c r="AW189" s="249"/>
      <c r="AX189" s="249"/>
      <c r="AY189" s="249"/>
      <c r="AZ189" s="249"/>
      <c r="BA189" s="249"/>
      <c r="BB189" s="214"/>
      <c r="BC189" s="215"/>
    </row>
    <row r="190" spans="2:55" ht="70.5" customHeight="1">
      <c r="B190" s="213"/>
      <c r="C190" s="221"/>
      <c r="D190" s="249"/>
      <c r="E190" s="250" t="s">
        <v>3025</v>
      </c>
      <c r="F190" s="451" t="str">
        <f>"경쟁입찰에서 담합을 주도한 것이  사실로 드러날 경우  "&amp;'기본정보 입력하기'!G15&amp;"에서 발주하는 입찰에  입찰참가자격 제한 처분을 받은 날로부터  1년 동안 입찰에 참가하지 않겠으며,"</f>
        <v>경쟁입찰에서 담합을 주도한 것이  사실로 드러날 경우  고창고등학교에서 발주하는 입찰에  입찰참가자격 제한 처분을 받은 날로부터  1년 동안 입찰에 참가하지 않겠으며,</v>
      </c>
      <c r="G190" s="451"/>
      <c r="H190" s="451"/>
      <c r="I190" s="451"/>
      <c r="J190" s="451"/>
      <c r="K190" s="451"/>
      <c r="L190" s="451"/>
      <c r="M190" s="451"/>
      <c r="N190" s="451"/>
      <c r="O190" s="451"/>
      <c r="P190" s="451"/>
      <c r="Q190" s="451"/>
      <c r="R190" s="451"/>
      <c r="S190" s="451"/>
      <c r="T190" s="451"/>
      <c r="U190" s="451"/>
      <c r="V190" s="451"/>
      <c r="W190" s="451"/>
      <c r="X190" s="451"/>
      <c r="Y190" s="451"/>
      <c r="Z190" s="451"/>
      <c r="AA190" s="451"/>
      <c r="AB190" s="451"/>
      <c r="AC190" s="451"/>
      <c r="AD190" s="451"/>
      <c r="AE190" s="451"/>
      <c r="AF190" s="451"/>
      <c r="AG190" s="451"/>
      <c r="AH190" s="451"/>
      <c r="AI190" s="451"/>
      <c r="AJ190" s="451"/>
      <c r="AK190" s="451"/>
      <c r="AL190" s="451"/>
      <c r="AM190" s="451"/>
      <c r="AN190" s="451"/>
      <c r="AO190" s="451"/>
      <c r="AP190" s="451"/>
      <c r="AQ190" s="451"/>
      <c r="AR190" s="451"/>
      <c r="AS190" s="451"/>
      <c r="AT190" s="451"/>
      <c r="AU190" s="451"/>
      <c r="AV190" s="451"/>
      <c r="AW190" s="451"/>
      <c r="AX190" s="451"/>
      <c r="AY190" s="451"/>
      <c r="AZ190" s="451"/>
      <c r="BA190" s="451"/>
      <c r="BB190" s="214"/>
      <c r="BC190" s="215"/>
    </row>
    <row r="191" spans="2:55" ht="12" customHeight="1">
      <c r="B191" s="213"/>
      <c r="C191" s="221"/>
      <c r="D191" s="249"/>
      <c r="E191" s="250"/>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c r="AD191" s="249"/>
      <c r="AE191" s="249"/>
      <c r="AF191" s="249"/>
      <c r="AG191" s="249"/>
      <c r="AH191" s="249"/>
      <c r="AI191" s="249"/>
      <c r="AJ191" s="249"/>
      <c r="AK191" s="249"/>
      <c r="AL191" s="249"/>
      <c r="AM191" s="249"/>
      <c r="AN191" s="249"/>
      <c r="AO191" s="249"/>
      <c r="AP191" s="249"/>
      <c r="AQ191" s="249"/>
      <c r="AR191" s="249"/>
      <c r="AS191" s="249"/>
      <c r="AT191" s="249"/>
      <c r="AU191" s="249"/>
      <c r="AV191" s="249"/>
      <c r="AW191" s="249"/>
      <c r="AX191" s="249"/>
      <c r="AY191" s="249"/>
      <c r="AZ191" s="249"/>
      <c r="BA191" s="249"/>
      <c r="BB191" s="214"/>
      <c r="BC191" s="215"/>
    </row>
    <row r="192" spans="2:55" ht="93" customHeight="1">
      <c r="B192" s="213"/>
      <c r="C192" s="221"/>
      <c r="D192" s="249"/>
      <c r="E192" s="250" t="s">
        <v>3025</v>
      </c>
      <c r="F192" s="451" t="str">
        <f>"경쟁입찰에서 입찰자 간에 서로 상의하여  미리 입찰 가격을 협정하거나  특정인의 낙찰을 위하여 담합한 것이 사실로 드러날 경우  "&amp;'기본정보 입력하기'!G15&amp;"에서 발주하는 입찰에 입찰참가자격 제한 처분을 받은 날로부터  6개월 동안 입찰에 참가하지 않겠으며,"</f>
        <v>경쟁입찰에서 입찰자 간에 서로 상의하여  미리 입찰 가격을 협정하거나  특정인의 낙찰을 위하여 담합한 것이 사실로 드러날 경우  고창고등학교에서 발주하는 입찰에 입찰참가자격 제한 처분을 받은 날로부터  6개월 동안 입찰에 참가하지 않겠으며,</v>
      </c>
      <c r="G192" s="451"/>
      <c r="H192" s="451"/>
      <c r="I192" s="451"/>
      <c r="J192" s="451"/>
      <c r="K192" s="451"/>
      <c r="L192" s="451"/>
      <c r="M192" s="451"/>
      <c r="N192" s="451"/>
      <c r="O192" s="451"/>
      <c r="P192" s="451"/>
      <c r="Q192" s="451"/>
      <c r="R192" s="451"/>
      <c r="S192" s="451"/>
      <c r="T192" s="451"/>
      <c r="U192" s="451"/>
      <c r="V192" s="451"/>
      <c r="W192" s="451"/>
      <c r="X192" s="451"/>
      <c r="Y192" s="451"/>
      <c r="Z192" s="451"/>
      <c r="AA192" s="451"/>
      <c r="AB192" s="451"/>
      <c r="AC192" s="451"/>
      <c r="AD192" s="451"/>
      <c r="AE192" s="451"/>
      <c r="AF192" s="451"/>
      <c r="AG192" s="451"/>
      <c r="AH192" s="451"/>
      <c r="AI192" s="451"/>
      <c r="AJ192" s="451"/>
      <c r="AK192" s="451"/>
      <c r="AL192" s="451"/>
      <c r="AM192" s="451"/>
      <c r="AN192" s="451"/>
      <c r="AO192" s="451"/>
      <c r="AP192" s="451"/>
      <c r="AQ192" s="451"/>
      <c r="AR192" s="451"/>
      <c r="AS192" s="451"/>
      <c r="AT192" s="451"/>
      <c r="AU192" s="451"/>
      <c r="AV192" s="451"/>
      <c r="AW192" s="451"/>
      <c r="AX192" s="451"/>
      <c r="AY192" s="451"/>
      <c r="AZ192" s="451"/>
      <c r="BA192" s="451"/>
      <c r="BB192" s="214"/>
      <c r="BC192" s="215"/>
    </row>
    <row r="193" spans="2:55" ht="12" customHeight="1">
      <c r="B193" s="213"/>
      <c r="C193" s="221"/>
      <c r="D193" s="249"/>
      <c r="E193" s="250"/>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c r="AD193" s="249"/>
      <c r="AE193" s="249"/>
      <c r="AF193" s="249"/>
      <c r="AG193" s="249"/>
      <c r="AH193" s="249"/>
      <c r="AI193" s="249"/>
      <c r="AJ193" s="249"/>
      <c r="AK193" s="249"/>
      <c r="AL193" s="249"/>
      <c r="AM193" s="249"/>
      <c r="AN193" s="249"/>
      <c r="AO193" s="249"/>
      <c r="AP193" s="249"/>
      <c r="AQ193" s="249"/>
      <c r="AR193" s="249"/>
      <c r="AS193" s="249"/>
      <c r="AT193" s="249"/>
      <c r="AU193" s="249"/>
      <c r="AV193" s="249"/>
      <c r="AW193" s="249"/>
      <c r="AX193" s="249"/>
      <c r="AY193" s="249"/>
      <c r="AZ193" s="249"/>
      <c r="BA193" s="249"/>
      <c r="BB193" s="214"/>
      <c r="BC193" s="215"/>
    </row>
    <row r="194" spans="2:55" ht="69.75" customHeight="1">
      <c r="B194" s="213"/>
      <c r="C194" s="221"/>
      <c r="D194" s="249"/>
      <c r="E194" s="250" t="s">
        <v>3025</v>
      </c>
      <c r="F194" s="451" t="str">
        <f>"위와 같이 담합 등 불공정행위를 한 사실이 드러날 경우「독점규제 및 공정거래에 관한 법률」에 따라 공정거래위원회에 고발하여 과징금 등을 부과토록 하는데 일체의 이의를 제기하지 않겠습니다."</f>
        <v>위와 같이 담합 등 불공정행위를 한 사실이 드러날 경우「독점규제 및 공정거래에 관한 법률」에 따라 공정거래위원회에 고발하여 과징금 등을 부과토록 하는데 일체의 이의를 제기하지 않겠습니다.</v>
      </c>
      <c r="G194" s="451"/>
      <c r="H194" s="451"/>
      <c r="I194" s="451"/>
      <c r="J194" s="451"/>
      <c r="K194" s="451"/>
      <c r="L194" s="451"/>
      <c r="M194" s="451"/>
      <c r="N194" s="451"/>
      <c r="O194" s="451"/>
      <c r="P194" s="451"/>
      <c r="Q194" s="451"/>
      <c r="R194" s="451"/>
      <c r="S194" s="451"/>
      <c r="T194" s="451"/>
      <c r="U194" s="451"/>
      <c r="V194" s="451"/>
      <c r="W194" s="451"/>
      <c r="X194" s="451"/>
      <c r="Y194" s="451"/>
      <c r="Z194" s="451"/>
      <c r="AA194" s="451"/>
      <c r="AB194" s="451"/>
      <c r="AC194" s="451"/>
      <c r="AD194" s="451"/>
      <c r="AE194" s="451"/>
      <c r="AF194" s="451"/>
      <c r="AG194" s="451"/>
      <c r="AH194" s="451"/>
      <c r="AI194" s="451"/>
      <c r="AJ194" s="451"/>
      <c r="AK194" s="451"/>
      <c r="AL194" s="451"/>
      <c r="AM194" s="451"/>
      <c r="AN194" s="451"/>
      <c r="AO194" s="451"/>
      <c r="AP194" s="451"/>
      <c r="AQ194" s="451"/>
      <c r="AR194" s="451"/>
      <c r="AS194" s="451"/>
      <c r="AT194" s="451"/>
      <c r="AU194" s="451"/>
      <c r="AV194" s="451"/>
      <c r="AW194" s="451"/>
      <c r="AX194" s="451"/>
      <c r="AY194" s="451"/>
      <c r="AZ194" s="451"/>
      <c r="BA194" s="451"/>
      <c r="BB194" s="214"/>
      <c r="BC194" s="215"/>
    </row>
    <row r="195" spans="2:55" ht="12" customHeight="1">
      <c r="B195" s="213"/>
      <c r="C195" s="221"/>
      <c r="D195" s="249"/>
      <c r="E195" s="250"/>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c r="AD195" s="249"/>
      <c r="AE195" s="249"/>
      <c r="AF195" s="249"/>
      <c r="AG195" s="249"/>
      <c r="AH195" s="249"/>
      <c r="AI195" s="249"/>
      <c r="AJ195" s="249"/>
      <c r="AK195" s="249"/>
      <c r="AL195" s="249"/>
      <c r="AM195" s="249"/>
      <c r="AN195" s="249"/>
      <c r="AO195" s="249"/>
      <c r="AP195" s="249"/>
      <c r="AQ195" s="249"/>
      <c r="AR195" s="249"/>
      <c r="AS195" s="249"/>
      <c r="AT195" s="249"/>
      <c r="AU195" s="249"/>
      <c r="AV195" s="249"/>
      <c r="AW195" s="249"/>
      <c r="AX195" s="249"/>
      <c r="AY195" s="249"/>
      <c r="AZ195" s="249"/>
      <c r="BA195" s="249"/>
      <c r="BB195" s="214"/>
      <c r="BC195" s="215"/>
    </row>
    <row r="196" spans="2:55" ht="74.25" customHeight="1">
      <c r="B196" s="213"/>
      <c r="C196" s="582" t="s">
        <v>2945</v>
      </c>
      <c r="D196" s="582"/>
      <c r="E196" s="250"/>
      <c r="F196" s="451" t="str">
        <f>" 입찰, 낙찰, 계약체결 또는 계약이행과정(준공 이후도 포함)에서 관계공무원에게 직·간접적으로 금품․향응 등(친인척 등에 대한 부정한 취업 제공 포함)의 부당한 이익을 제공하지 않겠으며, "</f>
        <v xml:space="preserve"> 입찰, 낙찰, 계약체결 또는 계약이행과정(준공 이후도 포함)에서 관계공무원에게 직·간접적으로 금품․향응 등(친인척 등에 대한 부정한 취업 제공 포함)의 부당한 이익을 제공하지 않겠으며, </v>
      </c>
      <c r="G196" s="451"/>
      <c r="H196" s="451"/>
      <c r="I196" s="451"/>
      <c r="J196" s="451"/>
      <c r="K196" s="451"/>
      <c r="L196" s="451"/>
      <c r="M196" s="451"/>
      <c r="N196" s="451"/>
      <c r="O196" s="451"/>
      <c r="P196" s="451"/>
      <c r="Q196" s="451"/>
      <c r="R196" s="451"/>
      <c r="S196" s="451"/>
      <c r="T196" s="451"/>
      <c r="U196" s="451"/>
      <c r="V196" s="451"/>
      <c r="W196" s="451"/>
      <c r="X196" s="451"/>
      <c r="Y196" s="451"/>
      <c r="Z196" s="451"/>
      <c r="AA196" s="451"/>
      <c r="AB196" s="451"/>
      <c r="AC196" s="451"/>
      <c r="AD196" s="451"/>
      <c r="AE196" s="451"/>
      <c r="AF196" s="451"/>
      <c r="AG196" s="451"/>
      <c r="AH196" s="451"/>
      <c r="AI196" s="451"/>
      <c r="AJ196" s="451"/>
      <c r="AK196" s="451"/>
      <c r="AL196" s="451"/>
      <c r="AM196" s="451"/>
      <c r="AN196" s="451"/>
      <c r="AO196" s="451"/>
      <c r="AP196" s="451"/>
      <c r="AQ196" s="451"/>
      <c r="AR196" s="451"/>
      <c r="AS196" s="451"/>
      <c r="AT196" s="451"/>
      <c r="AU196" s="451"/>
      <c r="AV196" s="451"/>
      <c r="AW196" s="451"/>
      <c r="AX196" s="451"/>
      <c r="AY196" s="451"/>
      <c r="AZ196" s="451"/>
      <c r="BA196" s="451"/>
      <c r="BB196" s="214"/>
      <c r="BC196" s="215"/>
    </row>
    <row r="197" spans="2:55" ht="12" customHeight="1">
      <c r="B197" s="213"/>
      <c r="C197" s="221"/>
      <c r="D197" s="249"/>
      <c r="E197" s="250"/>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c r="AD197" s="249"/>
      <c r="AE197" s="249"/>
      <c r="AF197" s="249"/>
      <c r="AG197" s="249"/>
      <c r="AH197" s="249"/>
      <c r="AI197" s="249"/>
      <c r="AJ197" s="249"/>
      <c r="AK197" s="249"/>
      <c r="AL197" s="249"/>
      <c r="AM197" s="249"/>
      <c r="AN197" s="249"/>
      <c r="AO197" s="249"/>
      <c r="AP197" s="249"/>
      <c r="AQ197" s="249"/>
      <c r="AR197" s="249"/>
      <c r="AS197" s="249"/>
      <c r="AT197" s="249"/>
      <c r="AU197" s="249"/>
      <c r="AV197" s="249"/>
      <c r="AW197" s="249"/>
      <c r="AX197" s="249"/>
      <c r="AY197" s="249"/>
      <c r="AZ197" s="249"/>
      <c r="BA197" s="249"/>
      <c r="BB197" s="214"/>
      <c r="BC197" s="215"/>
    </row>
    <row r="198" spans="2:55" ht="79.5" customHeight="1">
      <c r="B198" s="213"/>
      <c r="C198" s="221"/>
      <c r="D198" s="249"/>
      <c r="E198" s="250" t="s">
        <v>3025</v>
      </c>
      <c r="F198" s="451" t="str">
        <f>"이를 위반하여 입찰, 낙찰, 계약체결 및 계약이행과 관련하여 관계공무원에게 2억원 이상의 뇌물을 제공한 사실이 드러날 경우에는 입찰참가자격 제한 처분을 받은 날로부터 2년 동안 입찰에 참가하지 않겠으며,"</f>
        <v>이를 위반하여 입찰, 낙찰, 계약체결 및 계약이행과 관련하여 관계공무원에게 2억원 이상의 뇌물을 제공한 사실이 드러날 경우에는 입찰참가자격 제한 처분을 받은 날로부터 2년 동안 입찰에 참가하지 않겠으며,</v>
      </c>
      <c r="G198" s="451"/>
      <c r="H198" s="451"/>
      <c r="I198" s="451"/>
      <c r="J198" s="451"/>
      <c r="K198" s="451"/>
      <c r="L198" s="451"/>
      <c r="M198" s="451"/>
      <c r="N198" s="451"/>
      <c r="O198" s="451"/>
      <c r="P198" s="451"/>
      <c r="Q198" s="451"/>
      <c r="R198" s="451"/>
      <c r="S198" s="451"/>
      <c r="T198" s="451"/>
      <c r="U198" s="451"/>
      <c r="V198" s="451"/>
      <c r="W198" s="451"/>
      <c r="X198" s="451"/>
      <c r="Y198" s="451"/>
      <c r="Z198" s="451"/>
      <c r="AA198" s="451"/>
      <c r="AB198" s="451"/>
      <c r="AC198" s="451"/>
      <c r="AD198" s="451"/>
      <c r="AE198" s="451"/>
      <c r="AF198" s="451"/>
      <c r="AG198" s="451"/>
      <c r="AH198" s="451"/>
      <c r="AI198" s="451"/>
      <c r="AJ198" s="451"/>
      <c r="AK198" s="451"/>
      <c r="AL198" s="451"/>
      <c r="AM198" s="451"/>
      <c r="AN198" s="451"/>
      <c r="AO198" s="451"/>
      <c r="AP198" s="451"/>
      <c r="AQ198" s="451"/>
      <c r="AR198" s="451"/>
      <c r="AS198" s="451"/>
      <c r="AT198" s="451"/>
      <c r="AU198" s="451"/>
      <c r="AV198" s="451"/>
      <c r="AW198" s="451"/>
      <c r="AX198" s="451"/>
      <c r="AY198" s="451"/>
      <c r="AZ198" s="451"/>
      <c r="BA198" s="451"/>
      <c r="BB198" s="214"/>
      <c r="BC198" s="215"/>
    </row>
    <row r="199" spans="2:55" ht="28.5" customHeight="1">
      <c r="B199" s="216"/>
      <c r="C199" s="256"/>
      <c r="D199" s="251"/>
      <c r="E199" s="252"/>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c r="AD199" s="251"/>
      <c r="AE199" s="251"/>
      <c r="AF199" s="251"/>
      <c r="AG199" s="251"/>
      <c r="AH199" s="251"/>
      <c r="AI199" s="251"/>
      <c r="AJ199" s="251"/>
      <c r="AK199" s="251"/>
      <c r="AL199" s="251"/>
      <c r="AM199" s="251"/>
      <c r="AN199" s="251"/>
      <c r="AO199" s="251"/>
      <c r="AP199" s="251"/>
      <c r="AQ199" s="251"/>
      <c r="AR199" s="251"/>
      <c r="AS199" s="251"/>
      <c r="AT199" s="251"/>
      <c r="AU199" s="251"/>
      <c r="AV199" s="251"/>
      <c r="AW199" s="251"/>
      <c r="AX199" s="251"/>
      <c r="AY199" s="251"/>
      <c r="AZ199" s="251"/>
      <c r="BA199" s="251"/>
      <c r="BB199" s="217"/>
      <c r="BC199" s="218"/>
    </row>
    <row r="200" spans="2:55" ht="19.5" customHeight="1">
      <c r="B200" s="214"/>
      <c r="C200" s="221"/>
      <c r="D200" s="249"/>
      <c r="E200" s="250"/>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c r="AD200" s="249"/>
      <c r="AE200" s="249"/>
      <c r="AF200" s="249"/>
      <c r="AG200" s="249"/>
      <c r="AH200" s="249"/>
      <c r="AI200" s="249"/>
      <c r="AJ200" s="249"/>
      <c r="AK200" s="249"/>
      <c r="AL200" s="249"/>
      <c r="AM200" s="249"/>
      <c r="AN200" s="249"/>
      <c r="AO200" s="249"/>
      <c r="AP200" s="249"/>
      <c r="AQ200" s="249"/>
      <c r="AR200" s="249"/>
      <c r="AS200" s="249"/>
      <c r="AT200" s="249"/>
      <c r="AU200" s="249"/>
      <c r="AV200" s="249"/>
      <c r="AW200" s="249"/>
      <c r="AX200" s="249"/>
      <c r="AY200" s="249"/>
      <c r="AZ200" s="249"/>
      <c r="BA200" s="249"/>
      <c r="BB200" s="214"/>
      <c r="BC200" s="214"/>
    </row>
    <row r="201" spans="2:55" ht="13.5" customHeight="1">
      <c r="B201" s="211"/>
      <c r="C201" s="257"/>
      <c r="D201" s="253"/>
      <c r="E201" s="254"/>
      <c r="F201" s="253"/>
      <c r="G201" s="253"/>
      <c r="H201" s="253"/>
      <c r="I201" s="253"/>
      <c r="J201" s="253"/>
      <c r="K201" s="253"/>
      <c r="L201" s="253"/>
      <c r="M201" s="253"/>
      <c r="N201" s="253"/>
      <c r="O201" s="253"/>
      <c r="P201" s="253"/>
      <c r="Q201" s="253"/>
      <c r="R201" s="253"/>
      <c r="S201" s="253"/>
      <c r="T201" s="253"/>
      <c r="U201" s="253"/>
      <c r="V201" s="253"/>
      <c r="W201" s="253"/>
      <c r="X201" s="253"/>
      <c r="Y201" s="253"/>
      <c r="Z201" s="253"/>
      <c r="AA201" s="253"/>
      <c r="AB201" s="253"/>
      <c r="AC201" s="253"/>
      <c r="AD201" s="253"/>
      <c r="AE201" s="253"/>
      <c r="AF201" s="253"/>
      <c r="AG201" s="253"/>
      <c r="AH201" s="253"/>
      <c r="AI201" s="253"/>
      <c r="AJ201" s="253"/>
      <c r="AK201" s="253"/>
      <c r="AL201" s="253"/>
      <c r="AM201" s="253"/>
      <c r="AN201" s="253"/>
      <c r="AO201" s="253"/>
      <c r="AP201" s="253"/>
      <c r="AQ201" s="253"/>
      <c r="AR201" s="253"/>
      <c r="AS201" s="253"/>
      <c r="AT201" s="253"/>
      <c r="AU201" s="253"/>
      <c r="AV201" s="253"/>
      <c r="AW201" s="253"/>
      <c r="AX201" s="253"/>
      <c r="AY201" s="253"/>
      <c r="AZ201" s="253"/>
      <c r="BA201" s="253"/>
      <c r="BB201" s="204"/>
      <c r="BC201" s="212"/>
    </row>
    <row r="202" spans="2:55" ht="44.25" customHeight="1">
      <c r="B202" s="213"/>
      <c r="C202" s="221"/>
      <c r="D202" s="249"/>
      <c r="E202" s="250" t="s">
        <v>3025</v>
      </c>
      <c r="F202" s="451" t="s">
        <v>3022</v>
      </c>
      <c r="G202" s="451"/>
      <c r="H202" s="451"/>
      <c r="I202" s="451"/>
      <c r="J202" s="451"/>
      <c r="K202" s="451"/>
      <c r="L202" s="451"/>
      <c r="M202" s="451"/>
      <c r="N202" s="451"/>
      <c r="O202" s="451"/>
      <c r="P202" s="451"/>
      <c r="Q202" s="451"/>
      <c r="R202" s="451"/>
      <c r="S202" s="451"/>
      <c r="T202" s="451"/>
      <c r="U202" s="451"/>
      <c r="V202" s="451"/>
      <c r="W202" s="451"/>
      <c r="X202" s="451"/>
      <c r="Y202" s="451"/>
      <c r="Z202" s="451"/>
      <c r="AA202" s="451"/>
      <c r="AB202" s="451"/>
      <c r="AC202" s="451"/>
      <c r="AD202" s="451"/>
      <c r="AE202" s="451"/>
      <c r="AF202" s="451"/>
      <c r="AG202" s="451"/>
      <c r="AH202" s="451"/>
      <c r="AI202" s="451"/>
      <c r="AJ202" s="451"/>
      <c r="AK202" s="451"/>
      <c r="AL202" s="451"/>
      <c r="AM202" s="451"/>
      <c r="AN202" s="451"/>
      <c r="AO202" s="451"/>
      <c r="AP202" s="451"/>
      <c r="AQ202" s="451"/>
      <c r="AR202" s="451"/>
      <c r="AS202" s="451"/>
      <c r="AT202" s="451"/>
      <c r="AU202" s="451"/>
      <c r="AV202" s="451"/>
      <c r="AW202" s="451"/>
      <c r="AX202" s="451"/>
      <c r="AY202" s="451"/>
      <c r="AZ202" s="451"/>
      <c r="BA202" s="451"/>
      <c r="BB202" s="214"/>
      <c r="BC202" s="215"/>
    </row>
    <row r="203" spans="2:55" ht="12" customHeight="1">
      <c r="B203" s="213"/>
      <c r="C203" s="221"/>
      <c r="D203" s="249"/>
      <c r="E203" s="250"/>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c r="AD203" s="249"/>
      <c r="AE203" s="249"/>
      <c r="AF203" s="249"/>
      <c r="AG203" s="249"/>
      <c r="AH203" s="249"/>
      <c r="AI203" s="249"/>
      <c r="AJ203" s="249"/>
      <c r="AK203" s="249"/>
      <c r="AL203" s="249"/>
      <c r="AM203" s="249"/>
      <c r="AN203" s="249"/>
      <c r="AO203" s="249"/>
      <c r="AP203" s="249"/>
      <c r="AQ203" s="249"/>
      <c r="AR203" s="249"/>
      <c r="AS203" s="249"/>
      <c r="AT203" s="249"/>
      <c r="AU203" s="249"/>
      <c r="AV203" s="249"/>
      <c r="AW203" s="249"/>
      <c r="AX203" s="249"/>
      <c r="AY203" s="249"/>
      <c r="AZ203" s="249"/>
      <c r="BA203" s="249"/>
      <c r="BB203" s="214"/>
      <c r="BC203" s="215"/>
    </row>
    <row r="204" spans="2:55" ht="45" customHeight="1">
      <c r="B204" s="213"/>
      <c r="C204" s="221"/>
      <c r="D204" s="249"/>
      <c r="E204" s="250" t="s">
        <v>3025</v>
      </c>
      <c r="F204" s="451" t="s">
        <v>3023</v>
      </c>
      <c r="G204" s="451"/>
      <c r="H204" s="451"/>
      <c r="I204" s="451"/>
      <c r="J204" s="451"/>
      <c r="K204" s="451"/>
      <c r="L204" s="451"/>
      <c r="M204" s="451"/>
      <c r="N204" s="451"/>
      <c r="O204" s="451"/>
      <c r="P204" s="451"/>
      <c r="Q204" s="451"/>
      <c r="R204" s="451"/>
      <c r="S204" s="451"/>
      <c r="T204" s="451"/>
      <c r="U204" s="451"/>
      <c r="V204" s="451"/>
      <c r="W204" s="451"/>
      <c r="X204" s="451"/>
      <c r="Y204" s="451"/>
      <c r="Z204" s="451"/>
      <c r="AA204" s="451"/>
      <c r="AB204" s="451"/>
      <c r="AC204" s="451"/>
      <c r="AD204" s="451"/>
      <c r="AE204" s="451"/>
      <c r="AF204" s="451"/>
      <c r="AG204" s="451"/>
      <c r="AH204" s="451"/>
      <c r="AI204" s="451"/>
      <c r="AJ204" s="451"/>
      <c r="AK204" s="451"/>
      <c r="AL204" s="451"/>
      <c r="AM204" s="451"/>
      <c r="AN204" s="451"/>
      <c r="AO204" s="451"/>
      <c r="AP204" s="451"/>
      <c r="AQ204" s="451"/>
      <c r="AR204" s="451"/>
      <c r="AS204" s="451"/>
      <c r="AT204" s="451"/>
      <c r="AU204" s="451"/>
      <c r="AV204" s="451"/>
      <c r="AW204" s="451"/>
      <c r="AX204" s="451"/>
      <c r="AY204" s="451"/>
      <c r="AZ204" s="451"/>
      <c r="BA204" s="451"/>
      <c r="BB204" s="214"/>
      <c r="BC204" s="215"/>
    </row>
    <row r="205" spans="2:55" ht="12" customHeight="1">
      <c r="B205" s="213"/>
      <c r="C205" s="221"/>
      <c r="D205" s="248"/>
      <c r="E205" s="248"/>
      <c r="F205" s="248"/>
      <c r="G205" s="248"/>
      <c r="H205" s="248"/>
      <c r="I205" s="248"/>
      <c r="J205" s="248"/>
      <c r="K205" s="248"/>
      <c r="L205" s="248"/>
      <c r="M205" s="248"/>
      <c r="N205" s="248"/>
      <c r="O205" s="248"/>
      <c r="P205" s="248"/>
      <c r="Q205" s="248"/>
      <c r="R205" s="248"/>
      <c r="S205" s="248"/>
      <c r="T205" s="248"/>
      <c r="U205" s="248"/>
      <c r="V205" s="248"/>
      <c r="W205" s="248"/>
      <c r="X205" s="248"/>
      <c r="Y205" s="248"/>
      <c r="Z205" s="248"/>
      <c r="AA205" s="248"/>
      <c r="AB205" s="248"/>
      <c r="AC205" s="248"/>
      <c r="AD205" s="248"/>
      <c r="AE205" s="248"/>
      <c r="AF205" s="248"/>
      <c r="AG205" s="248"/>
      <c r="AH205" s="248"/>
      <c r="AI205" s="248"/>
      <c r="AJ205" s="248"/>
      <c r="AK205" s="248"/>
      <c r="AL205" s="248"/>
      <c r="AM205" s="248"/>
      <c r="AN205" s="248"/>
      <c r="AO205" s="248"/>
      <c r="AP205" s="248"/>
      <c r="AQ205" s="248"/>
      <c r="AR205" s="248"/>
      <c r="AS205" s="248"/>
      <c r="AT205" s="248"/>
      <c r="AU205" s="248"/>
      <c r="AV205" s="248"/>
      <c r="AW205" s="248"/>
      <c r="AX205" s="248"/>
      <c r="AY205" s="248"/>
      <c r="AZ205" s="248"/>
      <c r="BA205" s="248"/>
      <c r="BB205" s="214"/>
      <c r="BC205" s="215"/>
    </row>
    <row r="206" spans="2:55" ht="42.75" customHeight="1">
      <c r="B206" s="213"/>
      <c r="C206" s="221"/>
      <c r="D206" s="248"/>
      <c r="E206" s="255" t="s">
        <v>3025</v>
      </c>
      <c r="F206" s="451" t="s">
        <v>3024</v>
      </c>
      <c r="G206" s="451"/>
      <c r="H206" s="451"/>
      <c r="I206" s="451"/>
      <c r="J206" s="451"/>
      <c r="K206" s="451"/>
      <c r="L206" s="451"/>
      <c r="M206" s="451"/>
      <c r="N206" s="451"/>
      <c r="O206" s="451"/>
      <c r="P206" s="451"/>
      <c r="Q206" s="451"/>
      <c r="R206" s="451"/>
      <c r="S206" s="451"/>
      <c r="T206" s="451"/>
      <c r="U206" s="451"/>
      <c r="V206" s="451"/>
      <c r="W206" s="451"/>
      <c r="X206" s="451"/>
      <c r="Y206" s="451"/>
      <c r="Z206" s="451"/>
      <c r="AA206" s="451"/>
      <c r="AB206" s="451"/>
      <c r="AC206" s="451"/>
      <c r="AD206" s="451"/>
      <c r="AE206" s="451"/>
      <c r="AF206" s="451"/>
      <c r="AG206" s="451"/>
      <c r="AH206" s="451"/>
      <c r="AI206" s="451"/>
      <c r="AJ206" s="451"/>
      <c r="AK206" s="451"/>
      <c r="AL206" s="451"/>
      <c r="AM206" s="451"/>
      <c r="AN206" s="451"/>
      <c r="AO206" s="451"/>
      <c r="AP206" s="451"/>
      <c r="AQ206" s="451"/>
      <c r="AR206" s="451"/>
      <c r="AS206" s="451"/>
      <c r="AT206" s="451"/>
      <c r="AU206" s="451"/>
      <c r="AV206" s="451"/>
      <c r="AW206" s="451"/>
      <c r="AX206" s="451"/>
      <c r="AY206" s="451"/>
      <c r="AZ206" s="451"/>
      <c r="BA206" s="451"/>
      <c r="BB206" s="214"/>
      <c r="BC206" s="215"/>
    </row>
    <row r="207" spans="2:55" ht="12" customHeight="1">
      <c r="B207" s="213"/>
      <c r="C207" s="221"/>
      <c r="D207" s="221"/>
      <c r="E207" s="221"/>
      <c r="F207" s="221"/>
      <c r="G207" s="221"/>
      <c r="H207" s="221"/>
      <c r="I207" s="221"/>
      <c r="J207" s="221"/>
      <c r="K207" s="221"/>
      <c r="L207" s="221"/>
      <c r="M207" s="221"/>
      <c r="N207" s="221"/>
      <c r="O207" s="221"/>
      <c r="P207" s="221"/>
      <c r="Q207" s="221"/>
      <c r="R207" s="221"/>
      <c r="S207" s="221"/>
      <c r="T207" s="221"/>
      <c r="U207" s="221"/>
      <c r="V207" s="221"/>
      <c r="W207" s="221"/>
      <c r="X207" s="221"/>
      <c r="Y207" s="221"/>
      <c r="Z207" s="221"/>
      <c r="AA207" s="221"/>
      <c r="AB207" s="221"/>
      <c r="AC207" s="221"/>
      <c r="AD207" s="221"/>
      <c r="AE207" s="221"/>
      <c r="AF207" s="221"/>
      <c r="AG207" s="221"/>
      <c r="AH207" s="221"/>
      <c r="AI207" s="221"/>
      <c r="AJ207" s="221"/>
      <c r="AK207" s="221"/>
      <c r="AL207" s="221"/>
      <c r="AM207" s="221"/>
      <c r="AN207" s="221"/>
      <c r="AO207" s="221"/>
      <c r="AP207" s="221"/>
      <c r="AQ207" s="221"/>
      <c r="AR207" s="221"/>
      <c r="AS207" s="221"/>
      <c r="AT207" s="221"/>
      <c r="AU207" s="221"/>
      <c r="AV207" s="221"/>
      <c r="AW207" s="221"/>
      <c r="AX207" s="221"/>
      <c r="AY207" s="221"/>
      <c r="AZ207" s="221"/>
      <c r="BA207" s="221"/>
      <c r="BB207" s="214"/>
      <c r="BC207" s="215"/>
    </row>
    <row r="208" spans="2:55" ht="122.25" customHeight="1">
      <c r="B208" s="213"/>
      <c r="C208" s="536" t="s">
        <v>2946</v>
      </c>
      <c r="D208" s="536"/>
      <c r="E208" s="221"/>
      <c r="F208" s="451" t="s">
        <v>3028</v>
      </c>
      <c r="G208" s="451"/>
      <c r="H208" s="451"/>
      <c r="I208" s="451"/>
      <c r="J208" s="451"/>
      <c r="K208" s="451"/>
      <c r="L208" s="451"/>
      <c r="M208" s="451"/>
      <c r="N208" s="451"/>
      <c r="O208" s="451"/>
      <c r="P208" s="451"/>
      <c r="Q208" s="451"/>
      <c r="R208" s="451"/>
      <c r="S208" s="451"/>
      <c r="T208" s="451"/>
      <c r="U208" s="451"/>
      <c r="V208" s="451"/>
      <c r="W208" s="451"/>
      <c r="X208" s="451"/>
      <c r="Y208" s="451"/>
      <c r="Z208" s="451"/>
      <c r="AA208" s="451"/>
      <c r="AB208" s="451"/>
      <c r="AC208" s="451"/>
      <c r="AD208" s="451"/>
      <c r="AE208" s="451"/>
      <c r="AF208" s="451"/>
      <c r="AG208" s="451"/>
      <c r="AH208" s="451"/>
      <c r="AI208" s="451"/>
      <c r="AJ208" s="451"/>
      <c r="AK208" s="451"/>
      <c r="AL208" s="451"/>
      <c r="AM208" s="451"/>
      <c r="AN208" s="451"/>
      <c r="AO208" s="451"/>
      <c r="AP208" s="451"/>
      <c r="AQ208" s="451"/>
      <c r="AR208" s="451"/>
      <c r="AS208" s="451"/>
      <c r="AT208" s="451"/>
      <c r="AU208" s="451"/>
      <c r="AV208" s="451"/>
      <c r="AW208" s="451"/>
      <c r="AX208" s="451"/>
      <c r="AY208" s="451"/>
      <c r="AZ208" s="451"/>
      <c r="BA208" s="451"/>
      <c r="BB208" s="214"/>
      <c r="BC208" s="215"/>
    </row>
    <row r="209" spans="2:55" ht="12" customHeight="1">
      <c r="B209" s="213"/>
      <c r="C209" s="221"/>
      <c r="D209" s="221"/>
      <c r="E209" s="221"/>
      <c r="F209" s="221"/>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c r="AS209" s="221"/>
      <c r="AT209" s="221"/>
      <c r="AU209" s="221"/>
      <c r="AV209" s="221"/>
      <c r="AW209" s="221"/>
      <c r="AX209" s="221"/>
      <c r="AY209" s="221"/>
      <c r="AZ209" s="221"/>
      <c r="BA209" s="221"/>
      <c r="BB209" s="214"/>
      <c r="BC209" s="215"/>
    </row>
    <row r="210" spans="2:55" ht="69.75" customHeight="1">
      <c r="B210" s="213"/>
      <c r="C210" s="536" t="s">
        <v>2947</v>
      </c>
      <c r="D210" s="536"/>
      <c r="E210" s="221"/>
      <c r="F210" s="451" t="s">
        <v>3029</v>
      </c>
      <c r="G210" s="451"/>
      <c r="H210" s="451"/>
      <c r="I210" s="451"/>
      <c r="J210" s="451"/>
      <c r="K210" s="451"/>
      <c r="L210" s="451"/>
      <c r="M210" s="451"/>
      <c r="N210" s="451"/>
      <c r="O210" s="451"/>
      <c r="P210" s="451"/>
      <c r="Q210" s="451"/>
      <c r="R210" s="451"/>
      <c r="S210" s="451"/>
      <c r="T210" s="451"/>
      <c r="U210" s="451"/>
      <c r="V210" s="451"/>
      <c r="W210" s="451"/>
      <c r="X210" s="451"/>
      <c r="Y210" s="451"/>
      <c r="Z210" s="451"/>
      <c r="AA210" s="451"/>
      <c r="AB210" s="451"/>
      <c r="AC210" s="451"/>
      <c r="AD210" s="451"/>
      <c r="AE210" s="451"/>
      <c r="AF210" s="451"/>
      <c r="AG210" s="451"/>
      <c r="AH210" s="451"/>
      <c r="AI210" s="451"/>
      <c r="AJ210" s="451"/>
      <c r="AK210" s="451"/>
      <c r="AL210" s="451"/>
      <c r="AM210" s="451"/>
      <c r="AN210" s="451"/>
      <c r="AO210" s="451"/>
      <c r="AP210" s="451"/>
      <c r="AQ210" s="451"/>
      <c r="AR210" s="451"/>
      <c r="AS210" s="451"/>
      <c r="AT210" s="451"/>
      <c r="AU210" s="451"/>
      <c r="AV210" s="451"/>
      <c r="AW210" s="451"/>
      <c r="AX210" s="451"/>
      <c r="AY210" s="451"/>
      <c r="AZ210" s="451"/>
      <c r="BA210" s="451"/>
      <c r="BB210" s="214"/>
      <c r="BC210" s="215"/>
    </row>
    <row r="211" spans="2:55" ht="21.75" customHeight="1">
      <c r="B211" s="213"/>
      <c r="C211" s="221"/>
      <c r="D211" s="221"/>
      <c r="E211" s="221"/>
      <c r="F211" s="221"/>
      <c r="G211" s="221"/>
      <c r="H211" s="221"/>
      <c r="I211" s="221"/>
      <c r="J211" s="221"/>
      <c r="K211" s="221"/>
      <c r="L211" s="221"/>
      <c r="M211" s="221"/>
      <c r="N211" s="221"/>
      <c r="O211" s="221"/>
      <c r="P211" s="221"/>
      <c r="Q211" s="221"/>
      <c r="R211" s="221"/>
      <c r="S211" s="221"/>
      <c r="T211" s="221"/>
      <c r="U211" s="221"/>
      <c r="V211" s="221"/>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c r="AR211" s="221"/>
      <c r="AS211" s="221"/>
      <c r="AT211" s="221"/>
      <c r="AU211" s="221"/>
      <c r="AV211" s="221"/>
      <c r="AW211" s="221"/>
      <c r="AX211" s="221"/>
      <c r="AY211" s="221"/>
      <c r="AZ211" s="221"/>
      <c r="BA211" s="221"/>
      <c r="BB211" s="214"/>
      <c r="BC211" s="215"/>
    </row>
    <row r="212" spans="2:55" ht="129.75" customHeight="1">
      <c r="B212" s="213"/>
      <c r="C212" s="221"/>
      <c r="D212" s="451" t="str">
        <f>"  위 청렴계약 서약은 상호신뢰를 바탕으로 한 약속으로서 반드시 지킬 것이며, 낙찰자로 결정될 시 본 서약내용을 그대로 계약특수조건으로 계약하여 이행하고, 입찰참가자격 제한, 계약해지 등 "&amp;'기본정보 입력하기'!G15&amp;"의 조치와 관련하여 당사가 "&amp;'기본정보 입력하기'!G15&amp;"을(를) 상대로 손해배상을 청구하거나 당사를 배제하는 입찰에 관하여 민·형사상 어떠한 이의도 제기하지 않을 것을 서약합니다."</f>
        <v xml:space="preserve">  위 청렴계약 서약은 상호신뢰를 바탕으로 한 약속으로서 반드시 지킬 것이며, 낙찰자로 결정될 시 본 서약내용을 그대로 계약특수조건으로 계약하여 이행하고, 입찰참가자격 제한, 계약해지 등 고창고등학교의 조치와 관련하여 당사가 고창고등학교을(를) 상대로 손해배상을 청구하거나 당사를 배제하는 입찰에 관하여 민·형사상 어떠한 이의도 제기하지 않을 것을 서약합니다.</v>
      </c>
      <c r="E212" s="451"/>
      <c r="F212" s="451"/>
      <c r="G212" s="451"/>
      <c r="H212" s="451"/>
      <c r="I212" s="451"/>
      <c r="J212" s="451"/>
      <c r="K212" s="451"/>
      <c r="L212" s="451"/>
      <c r="M212" s="451"/>
      <c r="N212" s="451"/>
      <c r="O212" s="451"/>
      <c r="P212" s="451"/>
      <c r="Q212" s="451"/>
      <c r="R212" s="451"/>
      <c r="S212" s="451"/>
      <c r="T212" s="451"/>
      <c r="U212" s="451"/>
      <c r="V212" s="451"/>
      <c r="W212" s="451"/>
      <c r="X212" s="451"/>
      <c r="Y212" s="451"/>
      <c r="Z212" s="451"/>
      <c r="AA212" s="451"/>
      <c r="AB212" s="451"/>
      <c r="AC212" s="451"/>
      <c r="AD212" s="451"/>
      <c r="AE212" s="451"/>
      <c r="AF212" s="451"/>
      <c r="AG212" s="451"/>
      <c r="AH212" s="451"/>
      <c r="AI212" s="451"/>
      <c r="AJ212" s="451"/>
      <c r="AK212" s="451"/>
      <c r="AL212" s="451"/>
      <c r="AM212" s="451"/>
      <c r="AN212" s="451"/>
      <c r="AO212" s="451"/>
      <c r="AP212" s="451"/>
      <c r="AQ212" s="451"/>
      <c r="AR212" s="451"/>
      <c r="AS212" s="451"/>
      <c r="AT212" s="451"/>
      <c r="AU212" s="451"/>
      <c r="AV212" s="451"/>
      <c r="AW212" s="451"/>
      <c r="AX212" s="451"/>
      <c r="AY212" s="451"/>
      <c r="AZ212" s="451"/>
      <c r="BA212" s="451"/>
      <c r="BB212" s="214"/>
      <c r="BC212" s="215"/>
    </row>
    <row r="213" spans="2:55" ht="63.75" customHeight="1">
      <c r="B213" s="213"/>
      <c r="C213" s="214"/>
      <c r="D213" s="214"/>
      <c r="E213" s="214"/>
      <c r="F213" s="214"/>
      <c r="G213" s="214"/>
      <c r="H213" s="214"/>
      <c r="I213" s="214"/>
      <c r="J213" s="214"/>
      <c r="K213" s="214"/>
      <c r="L213" s="214"/>
      <c r="M213" s="214"/>
      <c r="N213" s="214"/>
      <c r="O213" s="214"/>
      <c r="P213" s="214"/>
      <c r="Q213" s="214"/>
      <c r="R213" s="214"/>
      <c r="S213" s="214"/>
      <c r="T213" s="214"/>
      <c r="U213" s="214"/>
      <c r="V213" s="214"/>
      <c r="W213" s="214"/>
      <c r="X213" s="214"/>
      <c r="Y213" s="214"/>
      <c r="Z213" s="214"/>
      <c r="AA213" s="214"/>
      <c r="AB213" s="214"/>
      <c r="AC213" s="214"/>
      <c r="AD213" s="214"/>
      <c r="AE213" s="214"/>
      <c r="AF213" s="214"/>
      <c r="AG213" s="214"/>
      <c r="AH213" s="214"/>
      <c r="AI213" s="214"/>
      <c r="AJ213" s="214"/>
      <c r="AK213" s="214"/>
      <c r="AL213" s="214"/>
      <c r="AM213" s="214"/>
      <c r="AN213" s="214"/>
      <c r="AO213" s="214"/>
      <c r="AP213" s="214"/>
      <c r="AQ213" s="214"/>
      <c r="AR213" s="214"/>
      <c r="AS213" s="214"/>
      <c r="AT213" s="214"/>
      <c r="AU213" s="214"/>
      <c r="AV213" s="214"/>
      <c r="AW213" s="214"/>
      <c r="AX213" s="214"/>
      <c r="AY213" s="214"/>
      <c r="AZ213" s="214"/>
      <c r="BA213" s="214"/>
      <c r="BB213" s="214"/>
      <c r="BC213" s="215"/>
    </row>
    <row r="214" spans="2:55" ht="33.75" customHeight="1">
      <c r="B214" s="213"/>
      <c r="C214" s="214"/>
      <c r="D214" s="447">
        <f>'기본정보 입력하기'!G27</f>
        <v>44927</v>
      </c>
      <c r="E214" s="447"/>
      <c r="F214" s="447"/>
      <c r="G214" s="447"/>
      <c r="H214" s="447"/>
      <c r="I214" s="447"/>
      <c r="J214" s="447"/>
      <c r="K214" s="447"/>
      <c r="L214" s="447"/>
      <c r="M214" s="447"/>
      <c r="N214" s="447"/>
      <c r="O214" s="447"/>
      <c r="P214" s="447"/>
      <c r="Q214" s="447"/>
      <c r="R214" s="447"/>
      <c r="S214" s="447"/>
      <c r="T214" s="447"/>
      <c r="U214" s="447"/>
      <c r="V214" s="447"/>
      <c r="W214" s="447"/>
      <c r="X214" s="447"/>
      <c r="Y214" s="447"/>
      <c r="Z214" s="447"/>
      <c r="AA214" s="447"/>
      <c r="AB214" s="447"/>
      <c r="AC214" s="447"/>
      <c r="AD214" s="447"/>
      <c r="AE214" s="447"/>
      <c r="AF214" s="447"/>
      <c r="AG214" s="447"/>
      <c r="AH214" s="447"/>
      <c r="AI214" s="447"/>
      <c r="AJ214" s="447"/>
      <c r="AK214" s="447"/>
      <c r="AL214" s="447"/>
      <c r="AM214" s="447"/>
      <c r="AN214" s="447"/>
      <c r="AO214" s="447"/>
      <c r="AP214" s="447"/>
      <c r="AQ214" s="447"/>
      <c r="AR214" s="447"/>
      <c r="AS214" s="447"/>
      <c r="AT214" s="447"/>
      <c r="AU214" s="447"/>
      <c r="AV214" s="447"/>
      <c r="AW214" s="447"/>
      <c r="AX214" s="447"/>
      <c r="AY214" s="447"/>
      <c r="AZ214" s="447"/>
      <c r="BA214" s="447"/>
      <c r="BB214" s="214"/>
      <c r="BC214" s="215"/>
    </row>
    <row r="215" spans="2:55">
      <c r="B215" s="213"/>
      <c r="C215" s="214"/>
      <c r="D215" s="214"/>
      <c r="E215" s="214"/>
      <c r="F215" s="214"/>
      <c r="G215" s="214"/>
      <c r="H215" s="214"/>
      <c r="I215" s="214"/>
      <c r="J215" s="214"/>
      <c r="K215" s="214"/>
      <c r="L215" s="214"/>
      <c r="M215" s="214"/>
      <c r="N215" s="214"/>
      <c r="O215" s="214"/>
      <c r="P215" s="214"/>
      <c r="Q215" s="214"/>
      <c r="R215" s="214"/>
      <c r="S215" s="214"/>
      <c r="T215" s="214"/>
      <c r="U215" s="214"/>
      <c r="V215" s="214"/>
      <c r="W215" s="214"/>
      <c r="X215" s="214"/>
      <c r="Y215" s="214"/>
      <c r="Z215" s="214"/>
      <c r="AA215" s="214"/>
      <c r="AB215" s="214"/>
      <c r="AC215" s="214"/>
      <c r="AD215" s="214"/>
      <c r="AE215" s="214"/>
      <c r="AF215" s="214"/>
      <c r="AG215" s="214"/>
      <c r="AH215" s="214"/>
      <c r="AI215" s="214"/>
      <c r="AJ215" s="214"/>
      <c r="AK215" s="214"/>
      <c r="AL215" s="214"/>
      <c r="AM215" s="214"/>
      <c r="AN215" s="214"/>
      <c r="AO215" s="214"/>
      <c r="AP215" s="214"/>
      <c r="AQ215" s="214"/>
      <c r="AR215" s="214"/>
      <c r="AS215" s="214"/>
      <c r="AT215" s="214"/>
      <c r="AU215" s="214"/>
      <c r="AV215" s="214"/>
      <c r="AW215" s="214"/>
      <c r="AX215" s="214"/>
      <c r="AY215" s="214"/>
      <c r="AZ215" s="214"/>
      <c r="BA215" s="214"/>
      <c r="BB215" s="214"/>
      <c r="BC215" s="215"/>
    </row>
    <row r="216" spans="2:55" ht="24.75" customHeight="1">
      <c r="B216" s="213"/>
      <c r="C216" s="214"/>
      <c r="D216" s="214"/>
      <c r="E216" s="214"/>
      <c r="F216" s="214"/>
      <c r="G216" s="214"/>
      <c r="H216" s="214"/>
      <c r="I216" s="214"/>
      <c r="J216" s="214"/>
      <c r="K216" s="214"/>
      <c r="L216" s="214"/>
      <c r="M216" s="214"/>
      <c r="N216" s="214"/>
      <c r="O216" s="214"/>
      <c r="P216" s="214"/>
      <c r="Q216" s="214"/>
      <c r="R216" s="214"/>
      <c r="S216" s="214"/>
      <c r="T216" s="214"/>
      <c r="U216" s="214"/>
      <c r="V216" s="214"/>
      <c r="W216" s="214"/>
      <c r="X216" s="214"/>
      <c r="Y216" s="214"/>
      <c r="Z216" s="214"/>
      <c r="AA216" s="214"/>
      <c r="AB216" s="214"/>
      <c r="AC216" s="214"/>
      <c r="AD216" s="214"/>
      <c r="AE216" s="214"/>
      <c r="AF216" s="214"/>
      <c r="AG216" s="214"/>
      <c r="AH216" s="214"/>
      <c r="AI216" s="214"/>
      <c r="AJ216" s="214"/>
      <c r="AK216" s="214"/>
      <c r="AL216" s="214"/>
      <c r="AM216" s="214"/>
      <c r="AN216" s="214"/>
      <c r="AO216" s="214"/>
      <c r="AP216" s="214"/>
      <c r="AQ216" s="214"/>
      <c r="AR216" s="214"/>
      <c r="AS216" s="214"/>
      <c r="AT216" s="214"/>
      <c r="AU216" s="214"/>
      <c r="AV216" s="214"/>
      <c r="AW216" s="214"/>
      <c r="AX216" s="214"/>
      <c r="AY216" s="214"/>
      <c r="AZ216" s="214"/>
      <c r="BA216" s="214"/>
      <c r="BB216" s="214"/>
      <c r="BC216" s="215"/>
    </row>
    <row r="217" spans="2:55" ht="36.75" customHeight="1">
      <c r="B217" s="213"/>
      <c r="C217" s="214"/>
      <c r="D217" s="577" t="s">
        <v>3027</v>
      </c>
      <c r="E217" s="577"/>
      <c r="F217" s="577"/>
      <c r="G217" s="577"/>
      <c r="H217" s="577"/>
      <c r="I217" s="577"/>
      <c r="J217" s="577"/>
      <c r="K217" s="577"/>
      <c r="L217" s="577"/>
      <c r="M217" s="577"/>
      <c r="N217" s="259"/>
      <c r="O217" s="576" t="str">
        <f>'기본정보 입력하기'!G20</f>
        <v>아이텐㈜</v>
      </c>
      <c r="P217" s="576"/>
      <c r="Q217" s="576"/>
      <c r="R217" s="576"/>
      <c r="S217" s="576"/>
      <c r="T217" s="576"/>
      <c r="U217" s="576"/>
      <c r="V217" s="576"/>
      <c r="W217" s="576"/>
      <c r="X217" s="576"/>
      <c r="Y217" s="576"/>
      <c r="Z217" s="576"/>
      <c r="AA217" s="576"/>
      <c r="AB217" s="576"/>
      <c r="AC217" s="576"/>
      <c r="AD217" s="576"/>
      <c r="AE217" s="576"/>
      <c r="AF217" s="576"/>
      <c r="AG217" s="576"/>
      <c r="AH217" s="441" t="s">
        <v>3026</v>
      </c>
      <c r="AI217" s="441"/>
      <c r="AJ217" s="441"/>
      <c r="AK217" s="441"/>
      <c r="AL217" s="441"/>
      <c r="AM217" s="441"/>
      <c r="AN217" s="441"/>
      <c r="AO217" s="441"/>
      <c r="AP217" s="576" t="str">
        <f>'기본정보 입력하기'!T20 &amp; "  (인)"</f>
        <v>홍길동  (인)</v>
      </c>
      <c r="AQ217" s="576"/>
      <c r="AR217" s="576"/>
      <c r="AS217" s="576"/>
      <c r="AT217" s="576"/>
      <c r="AU217" s="576"/>
      <c r="AV217" s="576"/>
      <c r="AW217" s="576"/>
      <c r="AX217" s="576"/>
      <c r="AY217" s="576"/>
      <c r="AZ217" s="576"/>
      <c r="BA217" s="576"/>
      <c r="BB217" s="214"/>
      <c r="BC217" s="215"/>
    </row>
    <row r="218" spans="2:55" ht="24" customHeight="1">
      <c r="B218" s="213"/>
      <c r="C218" s="214"/>
      <c r="D218" s="214"/>
      <c r="E218" s="214"/>
      <c r="F218" s="214"/>
      <c r="G218" s="214"/>
      <c r="H218" s="214"/>
      <c r="I218" s="214"/>
      <c r="J218" s="214"/>
      <c r="K218" s="214"/>
      <c r="L218" s="214"/>
      <c r="M218" s="214"/>
      <c r="N218" s="214"/>
      <c r="O218" s="214"/>
      <c r="P218" s="214"/>
      <c r="Q218" s="214"/>
      <c r="R218" s="214"/>
      <c r="S218" s="214"/>
      <c r="T218" s="214"/>
      <c r="U218" s="214"/>
      <c r="V218" s="214"/>
      <c r="W218" s="214"/>
      <c r="X218" s="214"/>
      <c r="Y218" s="214"/>
      <c r="Z218" s="214"/>
      <c r="AA218" s="214"/>
      <c r="AB218" s="214"/>
      <c r="AC218" s="214"/>
      <c r="AD218" s="214"/>
      <c r="AE218" s="214"/>
      <c r="AF218" s="214"/>
      <c r="AG218" s="214"/>
      <c r="AH218" s="214"/>
      <c r="AI218" s="214"/>
      <c r="AJ218" s="214"/>
      <c r="AK218" s="214"/>
      <c r="AL218" s="214"/>
      <c r="AM218" s="214"/>
      <c r="AN218" s="214"/>
      <c r="AO218" s="214"/>
      <c r="AP218" s="214"/>
      <c r="AQ218" s="214"/>
      <c r="AR218" s="214"/>
      <c r="AS218" s="214"/>
      <c r="AT218" s="214"/>
      <c r="AU218" s="214"/>
      <c r="AV218" s="214"/>
      <c r="AW218" s="214"/>
      <c r="AX218" s="214"/>
      <c r="AY218" s="214"/>
      <c r="AZ218" s="214"/>
      <c r="BA218" s="214"/>
      <c r="BB218" s="214"/>
      <c r="BC218" s="215"/>
    </row>
    <row r="219" spans="2:55" ht="15" customHeight="1">
      <c r="B219" s="213"/>
      <c r="C219" s="214"/>
      <c r="D219" s="214"/>
      <c r="E219" s="214"/>
      <c r="F219" s="214"/>
      <c r="G219" s="214"/>
      <c r="H219" s="214"/>
      <c r="I219" s="214"/>
      <c r="J219" s="214"/>
      <c r="K219" s="214"/>
      <c r="L219" s="214"/>
      <c r="M219" s="214"/>
      <c r="N219" s="214"/>
      <c r="O219" s="214"/>
      <c r="P219" s="214"/>
      <c r="Q219" s="214"/>
      <c r="R219" s="214"/>
      <c r="S219" s="214"/>
      <c r="T219" s="214"/>
      <c r="U219" s="214"/>
      <c r="V219" s="214"/>
      <c r="W219" s="214"/>
      <c r="X219" s="214"/>
      <c r="Y219" s="214"/>
      <c r="Z219" s="214"/>
      <c r="AA219" s="214"/>
      <c r="AB219" s="214"/>
      <c r="AC219" s="214"/>
      <c r="AD219" s="214"/>
      <c r="AE219" s="214"/>
      <c r="AF219" s="214"/>
      <c r="AG219" s="214"/>
      <c r="AH219" s="214"/>
      <c r="AI219" s="214"/>
      <c r="AJ219" s="214"/>
      <c r="AK219" s="214"/>
      <c r="AL219" s="214"/>
      <c r="AM219" s="214"/>
      <c r="AN219" s="214"/>
      <c r="AO219" s="214"/>
      <c r="AP219" s="214"/>
      <c r="AQ219" s="214"/>
      <c r="AR219" s="214"/>
      <c r="AS219" s="214"/>
      <c r="AT219" s="214"/>
      <c r="AU219" s="214"/>
      <c r="AV219" s="214"/>
      <c r="AW219" s="214"/>
      <c r="AX219" s="214"/>
      <c r="AY219" s="214"/>
      <c r="AZ219" s="214"/>
      <c r="BA219" s="214"/>
      <c r="BB219" s="214"/>
      <c r="BC219" s="215"/>
    </row>
    <row r="220" spans="2:55">
      <c r="B220" s="213"/>
      <c r="C220" s="214"/>
      <c r="D220" s="214"/>
      <c r="E220" s="214"/>
      <c r="F220" s="214"/>
      <c r="G220" s="214"/>
      <c r="H220" s="214"/>
      <c r="I220" s="214"/>
      <c r="J220" s="214"/>
      <c r="K220" s="214"/>
      <c r="L220" s="214"/>
      <c r="M220" s="214"/>
      <c r="N220" s="214"/>
      <c r="O220" s="214"/>
      <c r="P220" s="214"/>
      <c r="Q220" s="214"/>
      <c r="R220" s="214"/>
      <c r="S220" s="214"/>
      <c r="T220" s="214"/>
      <c r="U220" s="214"/>
      <c r="V220" s="214"/>
      <c r="W220" s="214"/>
      <c r="X220" s="214"/>
      <c r="Y220" s="214"/>
      <c r="Z220" s="214"/>
      <c r="AA220" s="214"/>
      <c r="AB220" s="214"/>
      <c r="AC220" s="214"/>
      <c r="AD220" s="214"/>
      <c r="AE220" s="214"/>
      <c r="AF220" s="214"/>
      <c r="AG220" s="214"/>
      <c r="AH220" s="214"/>
      <c r="AI220" s="214"/>
      <c r="AJ220" s="214"/>
      <c r="AK220" s="214"/>
      <c r="AL220" s="214"/>
      <c r="AM220" s="214"/>
      <c r="AN220" s="214"/>
      <c r="AO220" s="214"/>
      <c r="AP220" s="214"/>
      <c r="AQ220" s="214"/>
      <c r="AR220" s="214"/>
      <c r="AS220" s="214"/>
      <c r="AT220" s="214"/>
      <c r="AU220" s="214"/>
      <c r="AV220" s="214"/>
      <c r="AW220" s="214"/>
      <c r="AX220" s="214"/>
      <c r="AY220" s="214"/>
      <c r="AZ220" s="214"/>
      <c r="BA220" s="214"/>
      <c r="BB220" s="214"/>
      <c r="BC220" s="215"/>
    </row>
    <row r="221" spans="2:55">
      <c r="B221" s="213"/>
      <c r="C221" s="214"/>
      <c r="D221" s="214"/>
      <c r="E221" s="214"/>
      <c r="F221" s="214"/>
      <c r="G221" s="214"/>
      <c r="H221" s="214"/>
      <c r="I221" s="214"/>
      <c r="J221" s="214"/>
      <c r="K221" s="214"/>
      <c r="L221" s="214"/>
      <c r="M221" s="214"/>
      <c r="N221" s="214"/>
      <c r="O221" s="214"/>
      <c r="P221" s="214"/>
      <c r="Q221" s="214"/>
      <c r="R221" s="214"/>
      <c r="S221" s="214"/>
      <c r="T221" s="214"/>
      <c r="U221" s="214"/>
      <c r="V221" s="214"/>
      <c r="W221" s="214"/>
      <c r="X221" s="214"/>
      <c r="Y221" s="214"/>
      <c r="Z221" s="214"/>
      <c r="AA221" s="214"/>
      <c r="AB221" s="214"/>
      <c r="AC221" s="214"/>
      <c r="AD221" s="214"/>
      <c r="AE221" s="214"/>
      <c r="AF221" s="214"/>
      <c r="AG221" s="214"/>
      <c r="AH221" s="214"/>
      <c r="AI221" s="214"/>
      <c r="AJ221" s="214"/>
      <c r="AK221" s="214"/>
      <c r="AL221" s="214"/>
      <c r="AM221" s="214"/>
      <c r="AN221" s="214"/>
      <c r="AO221" s="214"/>
      <c r="AP221" s="214"/>
      <c r="AQ221" s="214"/>
      <c r="AR221" s="214"/>
      <c r="AS221" s="214"/>
      <c r="AT221" s="214"/>
      <c r="AU221" s="214"/>
      <c r="AV221" s="214"/>
      <c r="AW221" s="214"/>
      <c r="AX221" s="214"/>
      <c r="AY221" s="214"/>
      <c r="AZ221" s="214"/>
      <c r="BA221" s="214"/>
      <c r="BB221" s="214"/>
      <c r="BC221" s="215"/>
    </row>
    <row r="222" spans="2:55" ht="43.5" customHeight="1">
      <c r="B222" s="213"/>
      <c r="C222" s="214"/>
      <c r="D222" s="214"/>
      <c r="E222" s="214"/>
      <c r="F222" s="258"/>
      <c r="G222" s="52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H222" s="520"/>
      <c r="I222" s="520"/>
      <c r="J222" s="520"/>
      <c r="K222" s="520"/>
      <c r="L222" s="520"/>
      <c r="M222" s="520"/>
      <c r="N222" s="520"/>
      <c r="O222" s="520"/>
      <c r="P222" s="520"/>
      <c r="Q222" s="520"/>
      <c r="R222" s="520"/>
      <c r="S222" s="520"/>
      <c r="T222" s="520"/>
      <c r="U222" s="520"/>
      <c r="V222" s="520"/>
      <c r="W222" s="520"/>
      <c r="X222" s="520"/>
      <c r="Y222" s="520"/>
      <c r="Z222" s="520"/>
      <c r="AA222" s="520"/>
      <c r="AB222" s="520"/>
      <c r="AC222" s="520"/>
      <c r="AD222" s="520"/>
      <c r="AE222" s="520"/>
      <c r="AF222" s="520"/>
      <c r="AG222" s="520"/>
      <c r="AH222" s="520"/>
      <c r="AI222" s="520"/>
      <c r="AJ222" s="520"/>
      <c r="AK222" s="520"/>
      <c r="AL222" s="520"/>
      <c r="AM222" s="520"/>
      <c r="AN222" s="520"/>
      <c r="AO222" s="520"/>
      <c r="AP222" s="520"/>
      <c r="AQ222" s="520"/>
      <c r="AR222" s="520"/>
      <c r="AS222" s="520"/>
      <c r="AT222" s="520"/>
      <c r="AU222" s="520"/>
      <c r="AV222" s="520"/>
      <c r="AW222" s="520"/>
      <c r="AX222" s="520"/>
      <c r="AY222" s="520"/>
      <c r="AZ222" s="520"/>
      <c r="BA222" s="520"/>
      <c r="BB222" s="214"/>
      <c r="BC222" s="215"/>
    </row>
    <row r="223" spans="2:55">
      <c r="B223" s="213"/>
      <c r="C223" s="214"/>
      <c r="D223" s="214"/>
      <c r="E223" s="214"/>
      <c r="F223" s="214"/>
      <c r="G223" s="214"/>
      <c r="H223" s="214"/>
      <c r="I223" s="214"/>
      <c r="J223" s="214"/>
      <c r="K223" s="214"/>
      <c r="L223" s="214"/>
      <c r="M223" s="214"/>
      <c r="N223" s="214"/>
      <c r="O223" s="214"/>
      <c r="P223" s="214"/>
      <c r="Q223" s="214"/>
      <c r="R223" s="214"/>
      <c r="S223" s="214"/>
      <c r="T223" s="214"/>
      <c r="U223" s="214"/>
      <c r="V223" s="214"/>
      <c r="W223" s="214"/>
      <c r="X223" s="214"/>
      <c r="Y223" s="214"/>
      <c r="Z223" s="214"/>
      <c r="AA223" s="214"/>
      <c r="AB223" s="214"/>
      <c r="AC223" s="214"/>
      <c r="AD223" s="214"/>
      <c r="AE223" s="214"/>
      <c r="AF223" s="214"/>
      <c r="AG223" s="214"/>
      <c r="AH223" s="214"/>
      <c r="AI223" s="214"/>
      <c r="AJ223" s="214"/>
      <c r="AK223" s="214"/>
      <c r="AL223" s="214"/>
      <c r="AM223" s="214"/>
      <c r="AN223" s="214"/>
      <c r="AO223" s="214"/>
      <c r="AP223" s="214"/>
      <c r="AQ223" s="214"/>
      <c r="AR223" s="214"/>
      <c r="AS223" s="214"/>
      <c r="AT223" s="214"/>
      <c r="AU223" s="214"/>
      <c r="AV223" s="214"/>
      <c r="AW223" s="214"/>
      <c r="AX223" s="214"/>
      <c r="AY223" s="214"/>
      <c r="AZ223" s="214"/>
      <c r="BA223" s="214"/>
      <c r="BB223" s="214"/>
      <c r="BC223" s="215"/>
    </row>
    <row r="224" spans="2:55">
      <c r="B224" s="213"/>
      <c r="C224" s="214"/>
      <c r="D224" s="214"/>
      <c r="E224" s="214"/>
      <c r="F224" s="214"/>
      <c r="G224" s="214"/>
      <c r="H224" s="214"/>
      <c r="I224" s="214"/>
      <c r="J224" s="214"/>
      <c r="K224" s="214"/>
      <c r="L224" s="214"/>
      <c r="M224" s="214"/>
      <c r="N224" s="214"/>
      <c r="O224" s="214"/>
      <c r="P224" s="214"/>
      <c r="Q224" s="214"/>
      <c r="R224" s="214"/>
      <c r="S224" s="214"/>
      <c r="T224" s="214"/>
      <c r="U224" s="214"/>
      <c r="V224" s="214"/>
      <c r="W224" s="214"/>
      <c r="X224" s="214"/>
      <c r="Y224" s="214"/>
      <c r="Z224" s="214"/>
      <c r="AA224" s="214"/>
      <c r="AB224" s="214"/>
      <c r="AC224" s="214"/>
      <c r="AD224" s="214"/>
      <c r="AE224" s="214"/>
      <c r="AF224" s="214"/>
      <c r="AG224" s="214"/>
      <c r="AH224" s="214"/>
      <c r="AI224" s="214"/>
      <c r="AJ224" s="214"/>
      <c r="AK224" s="214"/>
      <c r="AL224" s="214"/>
      <c r="AM224" s="214"/>
      <c r="AN224" s="214"/>
      <c r="AO224" s="214"/>
      <c r="AP224" s="214"/>
      <c r="AQ224" s="214"/>
      <c r="AR224" s="214"/>
      <c r="AS224" s="214"/>
      <c r="AT224" s="214"/>
      <c r="AU224" s="214"/>
      <c r="AV224" s="214"/>
      <c r="AW224" s="214"/>
      <c r="AX224" s="214"/>
      <c r="AY224" s="214"/>
      <c r="AZ224" s="214"/>
      <c r="BA224" s="214"/>
      <c r="BB224" s="214"/>
      <c r="BC224" s="215"/>
    </row>
    <row r="225" spans="2:55">
      <c r="B225" s="216"/>
      <c r="C225" s="217"/>
      <c r="D225" s="217"/>
      <c r="E225" s="217"/>
      <c r="F225" s="217"/>
      <c r="G225" s="217"/>
      <c r="H225" s="217"/>
      <c r="I225" s="217"/>
      <c r="J225" s="217"/>
      <c r="K225" s="217"/>
      <c r="L225" s="217"/>
      <c r="M225" s="217"/>
      <c r="N225" s="217"/>
      <c r="O225" s="217"/>
      <c r="P225" s="217"/>
      <c r="Q225" s="217"/>
      <c r="R225" s="217"/>
      <c r="S225" s="217"/>
      <c r="T225" s="217"/>
      <c r="U225" s="217"/>
      <c r="V225" s="217"/>
      <c r="W225" s="217"/>
      <c r="X225" s="217"/>
      <c r="Y225" s="217"/>
      <c r="Z225" s="217"/>
      <c r="AA225" s="217"/>
      <c r="AB225" s="217"/>
      <c r="AC225" s="217"/>
      <c r="AD225" s="217"/>
      <c r="AE225" s="217"/>
      <c r="AF225" s="217"/>
      <c r="AG225" s="217"/>
      <c r="AH225" s="217"/>
      <c r="AI225" s="217"/>
      <c r="AJ225" s="217"/>
      <c r="AK225" s="217"/>
      <c r="AL225" s="217"/>
      <c r="AM225" s="217"/>
      <c r="AN225" s="217"/>
      <c r="AO225" s="217"/>
      <c r="AP225" s="217"/>
      <c r="AQ225" s="217"/>
      <c r="AR225" s="217"/>
      <c r="AS225" s="217"/>
      <c r="AT225" s="217"/>
      <c r="AU225" s="217"/>
      <c r="AV225" s="217"/>
      <c r="AW225" s="217"/>
      <c r="AX225" s="217"/>
      <c r="AY225" s="217"/>
      <c r="AZ225" s="217"/>
      <c r="BA225" s="217"/>
      <c r="BB225" s="217"/>
      <c r="BC225" s="218"/>
    </row>
    <row r="226" spans="2:55">
      <c r="B226" s="214"/>
      <c r="C226" s="214"/>
      <c r="D226" s="214"/>
      <c r="E226" s="214"/>
      <c r="F226" s="214"/>
      <c r="G226" s="214"/>
      <c r="H226" s="214"/>
      <c r="I226" s="214"/>
      <c r="J226" s="214"/>
      <c r="K226" s="214"/>
      <c r="L226" s="214"/>
      <c r="M226" s="214"/>
      <c r="N226" s="214"/>
      <c r="O226" s="214"/>
      <c r="P226" s="214"/>
      <c r="Q226" s="214"/>
      <c r="R226" s="214"/>
      <c r="S226" s="214"/>
      <c r="T226" s="214"/>
      <c r="U226" s="214"/>
      <c r="V226" s="214"/>
      <c r="W226" s="214"/>
      <c r="X226" s="214"/>
      <c r="Y226" s="214"/>
      <c r="Z226" s="214"/>
      <c r="AA226" s="214"/>
      <c r="AB226" s="214"/>
      <c r="AC226" s="214"/>
      <c r="AD226" s="214"/>
      <c r="AE226" s="214"/>
      <c r="AF226" s="214"/>
      <c r="AG226" s="214"/>
      <c r="AH226" s="214"/>
      <c r="AI226" s="214"/>
      <c r="AJ226" s="214"/>
      <c r="AK226" s="214"/>
      <c r="AL226" s="214"/>
      <c r="AM226" s="214"/>
      <c r="AN226" s="214"/>
      <c r="AO226" s="214"/>
      <c r="AP226" s="214"/>
      <c r="AQ226" s="214"/>
      <c r="AR226" s="214"/>
      <c r="AS226" s="214"/>
      <c r="AT226" s="214"/>
      <c r="AU226" s="214"/>
      <c r="AV226" s="214"/>
      <c r="AW226" s="214"/>
      <c r="AX226" s="214"/>
      <c r="AY226" s="214"/>
      <c r="AZ226" s="214"/>
      <c r="BA226" s="214"/>
      <c r="BB226" s="214"/>
      <c r="BC226" s="214"/>
    </row>
    <row r="227" spans="2:55">
      <c r="B227" s="214"/>
      <c r="C227" s="214"/>
      <c r="D227" s="214"/>
      <c r="E227" s="214"/>
      <c r="F227" s="214"/>
      <c r="G227" s="214"/>
      <c r="H227" s="214"/>
      <c r="I227" s="214"/>
      <c r="J227" s="214"/>
      <c r="K227" s="214"/>
      <c r="L227" s="214"/>
      <c r="M227" s="214"/>
      <c r="N227" s="214"/>
      <c r="O227" s="214"/>
      <c r="P227" s="214"/>
      <c r="Q227" s="214"/>
      <c r="R227" s="214"/>
      <c r="S227" s="214"/>
      <c r="T227" s="214"/>
      <c r="U227" s="214"/>
      <c r="V227" s="214"/>
      <c r="W227" s="214"/>
      <c r="X227" s="214"/>
      <c r="Y227" s="214"/>
      <c r="Z227" s="214"/>
      <c r="AA227" s="214"/>
      <c r="AB227" s="214"/>
      <c r="AC227" s="214"/>
      <c r="AD227" s="214"/>
      <c r="AE227" s="214"/>
      <c r="AF227" s="214"/>
      <c r="AG227" s="214"/>
      <c r="AH227" s="214"/>
      <c r="AI227" s="214"/>
      <c r="AJ227" s="214"/>
      <c r="AK227" s="214"/>
      <c r="AL227" s="214"/>
      <c r="AM227" s="214"/>
      <c r="AN227" s="214"/>
      <c r="AO227" s="214"/>
      <c r="AP227" s="214"/>
      <c r="AQ227" s="214"/>
      <c r="AR227" s="214"/>
      <c r="AS227" s="214"/>
      <c r="AT227" s="214"/>
      <c r="AU227" s="214"/>
      <c r="AV227" s="214"/>
      <c r="AW227" s="214"/>
      <c r="AX227" s="214"/>
      <c r="AY227" s="214"/>
      <c r="AZ227" s="214"/>
      <c r="BA227" s="214"/>
      <c r="BB227" s="214"/>
      <c r="BC227" s="214"/>
    </row>
    <row r="228" spans="2:55">
      <c r="B228" s="214"/>
      <c r="C228" s="214"/>
      <c r="D228" s="214"/>
      <c r="E228" s="214"/>
      <c r="F228" s="214"/>
      <c r="G228" s="214"/>
      <c r="H228" s="214"/>
      <c r="I228" s="214"/>
      <c r="J228" s="214"/>
      <c r="K228" s="214"/>
      <c r="L228" s="214"/>
      <c r="M228" s="214"/>
      <c r="N228" s="214"/>
      <c r="O228" s="214"/>
      <c r="P228" s="214"/>
      <c r="Q228" s="214"/>
      <c r="R228" s="214"/>
      <c r="S228" s="214"/>
      <c r="T228" s="214"/>
      <c r="U228" s="214"/>
      <c r="V228" s="214"/>
      <c r="W228" s="214"/>
      <c r="X228" s="214"/>
      <c r="Y228" s="214"/>
      <c r="Z228" s="214"/>
      <c r="AA228" s="214"/>
      <c r="AB228" s="214"/>
      <c r="AC228" s="214"/>
      <c r="AD228" s="214"/>
      <c r="AE228" s="214"/>
      <c r="AF228" s="214"/>
      <c r="AG228" s="214"/>
      <c r="AH228" s="214"/>
      <c r="AI228" s="214"/>
      <c r="AJ228" s="214"/>
      <c r="AK228" s="214"/>
      <c r="AL228" s="214"/>
      <c r="AM228" s="214"/>
      <c r="AN228" s="214"/>
      <c r="AO228" s="214"/>
      <c r="AP228" s="214"/>
      <c r="AQ228" s="214"/>
      <c r="AR228" s="214"/>
      <c r="AS228" s="214"/>
      <c r="AT228" s="214"/>
      <c r="AU228" s="214"/>
      <c r="AV228" s="214"/>
      <c r="AW228" s="214"/>
      <c r="AX228" s="214"/>
      <c r="AY228" s="214"/>
      <c r="AZ228" s="214"/>
      <c r="BA228" s="214"/>
      <c r="BB228" s="214"/>
      <c r="BC228" s="214"/>
    </row>
    <row r="229" spans="2:55">
      <c r="B229" s="211"/>
      <c r="C229" s="204"/>
      <c r="D229" s="204"/>
      <c r="E229" s="204"/>
      <c r="F229" s="204"/>
      <c r="G229" s="204"/>
      <c r="H229" s="204"/>
      <c r="I229" s="204"/>
      <c r="J229" s="204"/>
      <c r="K229" s="204"/>
      <c r="L229" s="204"/>
      <c r="M229" s="204"/>
      <c r="N229" s="204"/>
      <c r="O229" s="204"/>
      <c r="P229" s="204"/>
      <c r="Q229" s="204"/>
      <c r="R229" s="204"/>
      <c r="S229" s="204"/>
      <c r="T229" s="204"/>
      <c r="U229" s="204"/>
      <c r="V229" s="204"/>
      <c r="W229" s="204"/>
      <c r="X229" s="204"/>
      <c r="Y229" s="204"/>
      <c r="Z229" s="204"/>
      <c r="AA229" s="204"/>
      <c r="AB229" s="204"/>
      <c r="AC229" s="204"/>
      <c r="AD229" s="204"/>
      <c r="AE229" s="204"/>
      <c r="AF229" s="204"/>
      <c r="AG229" s="204"/>
      <c r="AH229" s="204"/>
      <c r="AI229" s="204"/>
      <c r="AJ229" s="204"/>
      <c r="AK229" s="204"/>
      <c r="AL229" s="204"/>
      <c r="AM229" s="204"/>
      <c r="AN229" s="204"/>
      <c r="AO229" s="204"/>
      <c r="AP229" s="204"/>
      <c r="AQ229" s="204"/>
      <c r="AR229" s="204"/>
      <c r="AS229" s="204"/>
      <c r="AT229" s="204"/>
      <c r="AU229" s="204"/>
      <c r="AV229" s="204"/>
      <c r="AW229" s="204"/>
      <c r="AX229" s="204"/>
      <c r="AY229" s="204"/>
      <c r="AZ229" s="204"/>
      <c r="BA229" s="204"/>
      <c r="BB229" s="204"/>
      <c r="BC229" s="212"/>
    </row>
    <row r="230" spans="2:55" ht="32.25" customHeight="1">
      <c r="B230" s="213"/>
      <c r="C230" s="178"/>
      <c r="D230" s="527" t="s">
        <v>3064</v>
      </c>
      <c r="E230" s="527"/>
      <c r="F230" s="527"/>
      <c r="G230" s="527"/>
      <c r="H230" s="527"/>
      <c r="I230" s="527"/>
      <c r="J230" s="527"/>
      <c r="K230" s="527"/>
      <c r="L230" s="527"/>
      <c r="M230" s="527"/>
      <c r="N230" s="527"/>
      <c r="O230" s="527"/>
      <c r="P230" s="527"/>
      <c r="Q230" s="527"/>
      <c r="R230" s="527"/>
      <c r="S230" s="527"/>
      <c r="T230" s="527"/>
      <c r="U230" s="527"/>
      <c r="V230" s="527"/>
      <c r="W230" s="527"/>
      <c r="X230" s="527"/>
      <c r="Y230" s="527"/>
      <c r="Z230" s="527"/>
      <c r="AA230" s="527"/>
      <c r="AB230" s="527"/>
      <c r="AC230" s="527"/>
      <c r="AD230" s="527"/>
      <c r="AE230" s="527"/>
      <c r="AF230" s="527"/>
      <c r="AG230" s="527"/>
      <c r="AH230" s="527"/>
      <c r="AI230" s="527"/>
      <c r="AJ230" s="527"/>
      <c r="AK230" s="527"/>
      <c r="AL230" s="527"/>
      <c r="AM230" s="527"/>
      <c r="AN230" s="527"/>
      <c r="AO230" s="527"/>
      <c r="AP230" s="527"/>
      <c r="AQ230" s="527"/>
      <c r="AR230" s="527"/>
      <c r="AS230" s="527"/>
      <c r="AT230" s="527"/>
      <c r="AU230" s="527"/>
      <c r="AV230" s="527"/>
      <c r="AW230" s="527"/>
      <c r="AX230" s="527"/>
      <c r="AY230" s="527"/>
      <c r="AZ230" s="527"/>
      <c r="BA230" s="527"/>
      <c r="BB230" s="178"/>
      <c r="BC230" s="215"/>
    </row>
    <row r="231" spans="2:55" ht="9.75" customHeight="1">
      <c r="B231" s="213"/>
      <c r="C231" s="178"/>
      <c r="D231" s="178"/>
      <c r="E231" s="178"/>
      <c r="F231" s="178"/>
      <c r="G231" s="178"/>
      <c r="H231" s="178"/>
      <c r="I231" s="178"/>
      <c r="J231" s="178"/>
      <c r="K231" s="178"/>
      <c r="L231" s="178"/>
      <c r="M231" s="178"/>
      <c r="N231" s="178"/>
      <c r="O231" s="178"/>
      <c r="P231" s="178"/>
      <c r="Q231" s="178"/>
      <c r="R231" s="178"/>
      <c r="S231" s="178"/>
      <c r="T231" s="178"/>
      <c r="U231" s="178"/>
      <c r="V231" s="178"/>
      <c r="W231" s="178"/>
      <c r="X231" s="178"/>
      <c r="Y231" s="178"/>
      <c r="Z231" s="178"/>
      <c r="AA231" s="178"/>
      <c r="AB231" s="178"/>
      <c r="AC231" s="178"/>
      <c r="AD231" s="178"/>
      <c r="AE231" s="178"/>
      <c r="AF231" s="178"/>
      <c r="AG231" s="178"/>
      <c r="AH231" s="178"/>
      <c r="AI231" s="178"/>
      <c r="AJ231" s="178"/>
      <c r="AK231" s="178"/>
      <c r="AL231" s="178"/>
      <c r="AM231" s="178"/>
      <c r="AN231" s="178"/>
      <c r="AO231" s="178"/>
      <c r="AP231" s="178"/>
      <c r="AQ231" s="178"/>
      <c r="AR231" s="178"/>
      <c r="AS231" s="178"/>
      <c r="AT231" s="178"/>
      <c r="AU231" s="178"/>
      <c r="AV231" s="178"/>
      <c r="AW231" s="178"/>
      <c r="AX231" s="178"/>
      <c r="AY231" s="178"/>
      <c r="AZ231" s="178"/>
      <c r="BA231" s="178"/>
      <c r="BB231" s="178"/>
      <c r="BC231" s="215"/>
    </row>
    <row r="232" spans="2:55" ht="33" customHeight="1">
      <c r="B232" s="213"/>
      <c r="C232" s="178"/>
      <c r="D232" s="493" t="s">
        <v>22</v>
      </c>
      <c r="E232" s="493"/>
      <c r="F232" s="493"/>
      <c r="G232" s="493"/>
      <c r="H232" s="493"/>
      <c r="I232" s="493"/>
      <c r="J232" s="493"/>
      <c r="K232" s="493"/>
      <c r="L232" s="493"/>
      <c r="M232" s="493"/>
      <c r="N232" s="493"/>
      <c r="O232" s="493"/>
      <c r="P232" s="493"/>
      <c r="Q232" s="493"/>
      <c r="R232" s="493"/>
      <c r="S232" s="493"/>
      <c r="T232" s="493"/>
      <c r="U232" s="493"/>
      <c r="V232" s="493"/>
      <c r="W232" s="493"/>
      <c r="X232" s="493"/>
      <c r="Y232" s="493"/>
      <c r="Z232" s="493"/>
      <c r="AA232" s="493" t="s">
        <v>3030</v>
      </c>
      <c r="AB232" s="493"/>
      <c r="AC232" s="493"/>
      <c r="AD232" s="493"/>
      <c r="AE232" s="493"/>
      <c r="AF232" s="493"/>
      <c r="AG232" s="493"/>
      <c r="AH232" s="493"/>
      <c r="AI232" s="493"/>
      <c r="AJ232" s="493"/>
      <c r="AK232" s="493"/>
      <c r="AL232" s="493"/>
      <c r="AM232" s="493"/>
      <c r="AN232" s="493"/>
      <c r="AO232" s="493"/>
      <c r="AP232" s="493"/>
      <c r="AQ232" s="493"/>
      <c r="AR232" s="493"/>
      <c r="AS232" s="493"/>
      <c r="AT232" s="493"/>
      <c r="AU232" s="493"/>
      <c r="AV232" s="493"/>
      <c r="AW232" s="493"/>
      <c r="AX232" s="493"/>
      <c r="AY232" s="493"/>
      <c r="AZ232" s="493"/>
      <c r="BA232" s="493"/>
      <c r="BB232" s="178"/>
      <c r="BC232" s="215"/>
    </row>
    <row r="233" spans="2:55" ht="33" customHeight="1">
      <c r="B233" s="213"/>
      <c r="C233" s="178"/>
      <c r="D233" s="493" t="s">
        <v>23</v>
      </c>
      <c r="E233" s="493"/>
      <c r="F233" s="493"/>
      <c r="G233" s="493"/>
      <c r="H233" s="493"/>
      <c r="I233" s="493"/>
      <c r="J233" s="493"/>
      <c r="K233" s="493"/>
      <c r="L233" s="493"/>
      <c r="M233" s="493"/>
      <c r="N233" s="493"/>
      <c r="O233" s="493"/>
      <c r="P233" s="493"/>
      <c r="Q233" s="493"/>
      <c r="R233" s="493"/>
      <c r="S233" s="493"/>
      <c r="T233" s="493"/>
      <c r="U233" s="493"/>
      <c r="V233" s="493"/>
      <c r="W233" s="493"/>
      <c r="X233" s="493"/>
      <c r="Y233" s="493"/>
      <c r="Z233" s="493"/>
      <c r="AA233" s="493" t="s">
        <v>3031</v>
      </c>
      <c r="AB233" s="493"/>
      <c r="AC233" s="493"/>
      <c r="AD233" s="493"/>
      <c r="AE233" s="493"/>
      <c r="AF233" s="493"/>
      <c r="AG233" s="493"/>
      <c r="AH233" s="493"/>
      <c r="AI233" s="493"/>
      <c r="AJ233" s="493"/>
      <c r="AK233" s="493"/>
      <c r="AL233" s="493"/>
      <c r="AM233" s="493"/>
      <c r="AN233" s="493"/>
      <c r="AO233" s="493"/>
      <c r="AP233" s="493"/>
      <c r="AQ233" s="493"/>
      <c r="AR233" s="493"/>
      <c r="AS233" s="493"/>
      <c r="AT233" s="493"/>
      <c r="AU233" s="493"/>
      <c r="AV233" s="493"/>
      <c r="AW233" s="493"/>
      <c r="AX233" s="493"/>
      <c r="AY233" s="493"/>
      <c r="AZ233" s="493"/>
      <c r="BA233" s="493"/>
      <c r="BB233" s="178"/>
      <c r="BC233" s="215"/>
    </row>
    <row r="234" spans="2:55" ht="11.25" customHeight="1">
      <c r="B234" s="213"/>
      <c r="C234" s="178"/>
      <c r="D234" s="178"/>
      <c r="E234" s="178"/>
      <c r="F234" s="178"/>
      <c r="G234" s="178"/>
      <c r="H234" s="178"/>
      <c r="I234" s="178"/>
      <c r="J234" s="178"/>
      <c r="K234" s="178"/>
      <c r="L234" s="178"/>
      <c r="M234" s="178"/>
      <c r="N234" s="178"/>
      <c r="O234" s="178"/>
      <c r="P234" s="178"/>
      <c r="Q234" s="178"/>
      <c r="R234" s="178"/>
      <c r="S234" s="178"/>
      <c r="T234" s="178"/>
      <c r="U234" s="178"/>
      <c r="V234" s="178"/>
      <c r="W234" s="178"/>
      <c r="X234" s="178"/>
      <c r="Y234" s="178"/>
      <c r="Z234" s="178"/>
      <c r="AA234" s="178"/>
      <c r="AB234" s="178"/>
      <c r="AC234" s="178"/>
      <c r="AD234" s="178"/>
      <c r="AE234" s="178"/>
      <c r="AF234" s="178"/>
      <c r="AG234" s="178"/>
      <c r="AH234" s="178"/>
      <c r="AI234" s="178"/>
      <c r="AJ234" s="178"/>
      <c r="AK234" s="178"/>
      <c r="AL234" s="178"/>
      <c r="AM234" s="178"/>
      <c r="AN234" s="178"/>
      <c r="AO234" s="178"/>
      <c r="AP234" s="178"/>
      <c r="AQ234" s="178"/>
      <c r="AR234" s="178"/>
      <c r="AS234" s="178"/>
      <c r="AT234" s="178"/>
      <c r="AU234" s="178"/>
      <c r="AV234" s="178"/>
      <c r="AW234" s="178"/>
      <c r="AX234" s="178"/>
      <c r="AY234" s="178"/>
      <c r="AZ234" s="178"/>
      <c r="BA234" s="178"/>
      <c r="BB234" s="178"/>
      <c r="BC234" s="215"/>
    </row>
    <row r="235" spans="2:55" ht="66.75" customHeight="1">
      <c r="B235" s="213"/>
      <c r="C235" s="178"/>
      <c r="D235" s="578" t="s">
        <v>3032</v>
      </c>
      <c r="E235" s="578"/>
      <c r="F235" s="578"/>
      <c r="G235" s="578"/>
      <c r="H235" s="578"/>
      <c r="I235" s="578"/>
      <c r="J235" s="578"/>
      <c r="K235" s="578"/>
      <c r="L235" s="578"/>
      <c r="M235" s="578"/>
      <c r="N235" s="578"/>
      <c r="O235" s="578"/>
      <c r="P235" s="578"/>
      <c r="Q235" s="578"/>
      <c r="R235" s="578"/>
      <c r="S235" s="578"/>
      <c r="T235" s="578"/>
      <c r="U235" s="578"/>
      <c r="V235" s="578"/>
      <c r="W235" s="578"/>
      <c r="X235" s="578"/>
      <c r="Y235" s="578"/>
      <c r="Z235" s="578"/>
      <c r="AA235" s="578"/>
      <c r="AB235" s="578"/>
      <c r="AC235" s="578"/>
      <c r="AD235" s="578"/>
      <c r="AE235" s="578"/>
      <c r="AF235" s="578"/>
      <c r="AG235" s="578"/>
      <c r="AH235" s="578"/>
      <c r="AI235" s="578"/>
      <c r="AJ235" s="578"/>
      <c r="AK235" s="578"/>
      <c r="AL235" s="578"/>
      <c r="AM235" s="578"/>
      <c r="AN235" s="578"/>
      <c r="AO235" s="578"/>
      <c r="AP235" s="578"/>
      <c r="AQ235" s="578"/>
      <c r="AR235" s="578"/>
      <c r="AS235" s="578"/>
      <c r="AT235" s="578"/>
      <c r="AU235" s="578"/>
      <c r="AV235" s="578"/>
      <c r="AW235" s="578"/>
      <c r="AX235" s="578"/>
      <c r="AY235" s="578"/>
      <c r="AZ235" s="578"/>
      <c r="BA235" s="578"/>
      <c r="BB235" s="178"/>
      <c r="BC235" s="215"/>
    </row>
    <row r="236" spans="2:55" ht="6.75" customHeight="1">
      <c r="B236" s="213"/>
      <c r="C236" s="178"/>
      <c r="D236" s="268"/>
      <c r="E236" s="268"/>
      <c r="F236" s="268"/>
      <c r="G236" s="268"/>
      <c r="H236" s="268"/>
      <c r="I236" s="268"/>
      <c r="J236" s="268"/>
      <c r="K236" s="268"/>
      <c r="L236" s="268"/>
      <c r="M236" s="268"/>
      <c r="N236" s="268"/>
      <c r="O236" s="268"/>
      <c r="P236" s="268"/>
      <c r="Q236" s="268"/>
      <c r="R236" s="268"/>
      <c r="S236" s="268"/>
      <c r="T236" s="268"/>
      <c r="U236" s="268"/>
      <c r="V236" s="268"/>
      <c r="W236" s="268"/>
      <c r="X236" s="268"/>
      <c r="Y236" s="268"/>
      <c r="Z236" s="268"/>
      <c r="AA236" s="268"/>
      <c r="AB236" s="268"/>
      <c r="AC236" s="268"/>
      <c r="AD236" s="268"/>
      <c r="AE236" s="268"/>
      <c r="AF236" s="268"/>
      <c r="AG236" s="268"/>
      <c r="AH236" s="268"/>
      <c r="AI236" s="268"/>
      <c r="AJ236" s="268"/>
      <c r="AK236" s="268"/>
      <c r="AL236" s="268"/>
      <c r="AM236" s="268"/>
      <c r="AN236" s="268"/>
      <c r="AO236" s="268"/>
      <c r="AP236" s="268"/>
      <c r="AQ236" s="268"/>
      <c r="AR236" s="268"/>
      <c r="AS236" s="268"/>
      <c r="AT236" s="268"/>
      <c r="AU236" s="268"/>
      <c r="AV236" s="268"/>
      <c r="AW236" s="268"/>
      <c r="AX236" s="268"/>
      <c r="AY236" s="268"/>
      <c r="AZ236" s="268"/>
      <c r="BA236" s="268"/>
      <c r="BB236" s="178"/>
      <c r="BC236" s="215"/>
    </row>
    <row r="237" spans="2:55" ht="27" customHeight="1">
      <c r="B237" s="213"/>
      <c r="C237" s="579" t="s">
        <v>3033</v>
      </c>
      <c r="D237" s="580"/>
      <c r="E237" s="580"/>
      <c r="F237" s="580"/>
      <c r="G237" s="580"/>
      <c r="H237" s="580"/>
      <c r="I237" s="580"/>
      <c r="J237" s="580"/>
      <c r="K237" s="580"/>
      <c r="L237" s="580"/>
      <c r="M237" s="580"/>
      <c r="N237" s="580"/>
      <c r="O237" s="580"/>
      <c r="P237" s="580"/>
      <c r="Q237" s="580"/>
      <c r="R237" s="580"/>
      <c r="S237" s="580"/>
      <c r="T237" s="580"/>
      <c r="U237" s="580"/>
      <c r="V237" s="580"/>
      <c r="W237" s="580"/>
      <c r="X237" s="580"/>
      <c r="Y237" s="580"/>
      <c r="Z237" s="580"/>
      <c r="AA237" s="580"/>
      <c r="AB237" s="580"/>
      <c r="AC237" s="580"/>
      <c r="AD237" s="580"/>
      <c r="AE237" s="580"/>
      <c r="AF237" s="580"/>
      <c r="AG237" s="580"/>
      <c r="AH237" s="580"/>
      <c r="AI237" s="580"/>
      <c r="AJ237" s="580"/>
      <c r="AK237" s="580"/>
      <c r="AL237" s="580"/>
      <c r="AM237" s="580"/>
      <c r="AN237" s="580"/>
      <c r="AO237" s="580"/>
      <c r="AP237" s="580"/>
      <c r="AQ237" s="580"/>
      <c r="AR237" s="580"/>
      <c r="AS237" s="580"/>
      <c r="AT237" s="580"/>
      <c r="AU237" s="580"/>
      <c r="AV237" s="580"/>
      <c r="AW237" s="580"/>
      <c r="AX237" s="580"/>
      <c r="AY237" s="580"/>
      <c r="AZ237" s="580"/>
      <c r="BA237" s="580"/>
      <c r="BB237" s="581"/>
      <c r="BC237" s="215"/>
    </row>
    <row r="238" spans="2:55" ht="18.2" customHeight="1">
      <c r="B238" s="213"/>
      <c r="C238" s="223"/>
      <c r="D238" s="260" t="s">
        <v>3034</v>
      </c>
      <c r="E238" s="178"/>
      <c r="F238" s="263" t="s">
        <v>3044</v>
      </c>
      <c r="G238" s="263"/>
      <c r="H238" s="263"/>
      <c r="I238" s="263"/>
      <c r="J238" s="263"/>
      <c r="K238" s="263"/>
      <c r="L238" s="263"/>
      <c r="M238" s="263"/>
      <c r="N238" s="263"/>
      <c r="O238" s="263"/>
      <c r="P238" s="178"/>
      <c r="Q238" s="178"/>
      <c r="R238" s="178"/>
      <c r="S238" s="178"/>
      <c r="T238" s="178"/>
      <c r="U238" s="178"/>
      <c r="V238" s="178"/>
      <c r="W238" s="178"/>
      <c r="X238" s="178"/>
      <c r="Y238" s="178"/>
      <c r="Z238" s="178"/>
      <c r="AA238" s="178"/>
      <c r="AB238" s="178"/>
      <c r="AC238" s="178"/>
      <c r="AD238" s="178"/>
      <c r="AE238" s="178"/>
      <c r="AF238" s="178"/>
      <c r="AG238" s="178"/>
      <c r="AH238" s="178"/>
      <c r="AI238" s="178"/>
      <c r="AJ238" s="178"/>
      <c r="AK238" s="178"/>
      <c r="AL238" s="178"/>
      <c r="AM238" s="178"/>
      <c r="AN238" s="178"/>
      <c r="AO238" s="178"/>
      <c r="AP238" s="178"/>
      <c r="AQ238" s="178"/>
      <c r="AR238" s="178"/>
      <c r="AS238" s="178"/>
      <c r="AT238" s="178"/>
      <c r="AU238" s="178"/>
      <c r="AV238" s="178"/>
      <c r="AW238" s="178"/>
      <c r="AX238" s="178"/>
      <c r="AY238" s="178"/>
      <c r="AZ238" s="178"/>
      <c r="BA238" s="178"/>
      <c r="BB238" s="185"/>
      <c r="BC238" s="215"/>
    </row>
    <row r="239" spans="2:55" ht="18.2" customHeight="1">
      <c r="B239" s="213"/>
      <c r="C239" s="223"/>
      <c r="D239" s="261" t="s">
        <v>3035</v>
      </c>
      <c r="E239" s="178"/>
      <c r="F239" s="265" t="s">
        <v>3045</v>
      </c>
      <c r="G239" s="265"/>
      <c r="H239" s="265"/>
      <c r="I239" s="265"/>
      <c r="J239" s="265"/>
      <c r="K239" s="265"/>
      <c r="L239" s="265"/>
      <c r="M239" s="265"/>
      <c r="N239" s="265"/>
      <c r="O239" s="265"/>
      <c r="P239" s="178"/>
      <c r="Q239" s="178"/>
      <c r="R239" s="178"/>
      <c r="S239" s="178"/>
      <c r="T239" s="178"/>
      <c r="U239" s="178"/>
      <c r="V239" s="178"/>
      <c r="W239" s="178"/>
      <c r="X239" s="178"/>
      <c r="Y239" s="178"/>
      <c r="Z239" s="178"/>
      <c r="AA239" s="178"/>
      <c r="AB239" s="178"/>
      <c r="AC239" s="178"/>
      <c r="AD239" s="178"/>
      <c r="AE239" s="178"/>
      <c r="AF239" s="178"/>
      <c r="AG239" s="178"/>
      <c r="AH239" s="178"/>
      <c r="AI239" s="178"/>
      <c r="AJ239" s="178"/>
      <c r="AK239" s="178"/>
      <c r="AL239" s="178"/>
      <c r="AM239" s="178"/>
      <c r="AN239" s="178"/>
      <c r="AO239" s="178"/>
      <c r="AP239" s="178"/>
      <c r="AQ239" s="178"/>
      <c r="AR239" s="178"/>
      <c r="AS239" s="178"/>
      <c r="AT239" s="178"/>
      <c r="AU239" s="178"/>
      <c r="AV239" s="178"/>
      <c r="AW239" s="178"/>
      <c r="AX239" s="178"/>
      <c r="AY239" s="178"/>
      <c r="AZ239" s="178"/>
      <c r="BA239" s="178"/>
      <c r="BB239" s="185"/>
      <c r="BC239" s="215"/>
    </row>
    <row r="240" spans="2:55" ht="59.25" customHeight="1">
      <c r="B240" s="213"/>
      <c r="C240" s="223"/>
      <c r="D240" s="262" t="s">
        <v>3036</v>
      </c>
      <c r="E240" s="178"/>
      <c r="F240" s="573" t="s">
        <v>3046</v>
      </c>
      <c r="G240" s="573"/>
      <c r="H240" s="573"/>
      <c r="I240" s="573"/>
      <c r="J240" s="573"/>
      <c r="K240" s="573"/>
      <c r="L240" s="573"/>
      <c r="M240" s="573"/>
      <c r="N240" s="573"/>
      <c r="O240" s="573"/>
      <c r="P240" s="573"/>
      <c r="Q240" s="573"/>
      <c r="R240" s="573"/>
      <c r="S240" s="573"/>
      <c r="T240" s="573"/>
      <c r="U240" s="573"/>
      <c r="V240" s="573"/>
      <c r="W240" s="573"/>
      <c r="X240" s="573"/>
      <c r="Y240" s="573"/>
      <c r="Z240" s="573"/>
      <c r="AA240" s="573"/>
      <c r="AB240" s="573"/>
      <c r="AC240" s="573"/>
      <c r="AD240" s="573"/>
      <c r="AE240" s="573"/>
      <c r="AF240" s="573"/>
      <c r="AG240" s="573"/>
      <c r="AH240" s="573"/>
      <c r="AI240" s="573"/>
      <c r="AJ240" s="573"/>
      <c r="AK240" s="573"/>
      <c r="AL240" s="573"/>
      <c r="AM240" s="573"/>
      <c r="AN240" s="573"/>
      <c r="AO240" s="573"/>
      <c r="AP240" s="573"/>
      <c r="AQ240" s="573"/>
      <c r="AR240" s="573"/>
      <c r="AS240" s="573"/>
      <c r="AT240" s="573"/>
      <c r="AU240" s="573"/>
      <c r="AV240" s="573"/>
      <c r="AW240" s="573"/>
      <c r="AX240" s="573"/>
      <c r="AY240" s="573"/>
      <c r="AZ240" s="573"/>
      <c r="BA240" s="573"/>
      <c r="BB240" s="185"/>
      <c r="BC240" s="215"/>
    </row>
    <row r="241" spans="2:55" ht="18.2" customHeight="1">
      <c r="B241" s="213"/>
      <c r="C241" s="223"/>
      <c r="D241" s="261" t="s">
        <v>3037</v>
      </c>
      <c r="E241" s="178"/>
      <c r="F241" s="574" t="s">
        <v>3047</v>
      </c>
      <c r="G241" s="574"/>
      <c r="H241" s="574"/>
      <c r="I241" s="574"/>
      <c r="J241" s="574"/>
      <c r="K241" s="574"/>
      <c r="L241" s="574"/>
      <c r="M241" s="574"/>
      <c r="N241" s="574"/>
      <c r="O241" s="574"/>
      <c r="P241" s="574"/>
      <c r="Q241" s="574"/>
      <c r="R241" s="574"/>
      <c r="S241" s="574"/>
      <c r="T241" s="574"/>
      <c r="U241" s="574"/>
      <c r="V241" s="574"/>
      <c r="W241" s="574"/>
      <c r="X241" s="574"/>
      <c r="Y241" s="574"/>
      <c r="Z241" s="574"/>
      <c r="AA241" s="574"/>
      <c r="AB241" s="574"/>
      <c r="AC241" s="574"/>
      <c r="AD241" s="574"/>
      <c r="AE241" s="574"/>
      <c r="AF241" s="574"/>
      <c r="AG241" s="574"/>
      <c r="AH241" s="574"/>
      <c r="AI241" s="574"/>
      <c r="AJ241" s="574"/>
      <c r="AK241" s="574"/>
      <c r="AL241" s="574"/>
      <c r="AM241" s="574"/>
      <c r="AN241" s="574"/>
      <c r="AO241" s="574"/>
      <c r="AP241" s="574"/>
      <c r="AQ241" s="574"/>
      <c r="AR241" s="574"/>
      <c r="AS241" s="574"/>
      <c r="AT241" s="574"/>
      <c r="AU241" s="574"/>
      <c r="AV241" s="574"/>
      <c r="AW241" s="574"/>
      <c r="AX241" s="574"/>
      <c r="AY241" s="574"/>
      <c r="AZ241" s="574"/>
      <c r="BA241" s="574"/>
      <c r="BB241" s="185"/>
      <c r="BC241" s="215"/>
    </row>
    <row r="242" spans="2:55" ht="58.5" customHeight="1">
      <c r="B242" s="213"/>
      <c r="C242" s="223"/>
      <c r="D242" s="261"/>
      <c r="E242" s="178"/>
      <c r="F242" s="264" t="s">
        <v>3048</v>
      </c>
      <c r="G242" s="573" t="s">
        <v>3049</v>
      </c>
      <c r="H242" s="573"/>
      <c r="I242" s="573"/>
      <c r="J242" s="573"/>
      <c r="K242" s="573"/>
      <c r="L242" s="573"/>
      <c r="M242" s="573"/>
      <c r="N242" s="573"/>
      <c r="O242" s="573"/>
      <c r="P242" s="573"/>
      <c r="Q242" s="573"/>
      <c r="R242" s="573"/>
      <c r="S242" s="573"/>
      <c r="T242" s="573"/>
      <c r="U242" s="573"/>
      <c r="V242" s="573"/>
      <c r="W242" s="573"/>
      <c r="X242" s="573"/>
      <c r="Y242" s="573"/>
      <c r="Z242" s="573"/>
      <c r="AA242" s="573"/>
      <c r="AB242" s="573"/>
      <c r="AC242" s="573"/>
      <c r="AD242" s="573"/>
      <c r="AE242" s="573"/>
      <c r="AF242" s="573"/>
      <c r="AG242" s="573"/>
      <c r="AH242" s="573"/>
      <c r="AI242" s="573"/>
      <c r="AJ242" s="573"/>
      <c r="AK242" s="573"/>
      <c r="AL242" s="573"/>
      <c r="AM242" s="573"/>
      <c r="AN242" s="573"/>
      <c r="AO242" s="573"/>
      <c r="AP242" s="573"/>
      <c r="AQ242" s="573"/>
      <c r="AR242" s="573"/>
      <c r="AS242" s="573"/>
      <c r="AT242" s="573"/>
      <c r="AU242" s="573"/>
      <c r="AV242" s="573"/>
      <c r="AW242" s="573"/>
      <c r="AX242" s="573"/>
      <c r="AY242" s="573"/>
      <c r="AZ242" s="573"/>
      <c r="BA242" s="573"/>
      <c r="BB242" s="185"/>
      <c r="BC242" s="215"/>
    </row>
    <row r="243" spans="2:55" ht="43.5" customHeight="1">
      <c r="B243" s="213"/>
      <c r="C243" s="223"/>
      <c r="D243" s="262" t="s">
        <v>3038</v>
      </c>
      <c r="E243" s="178"/>
      <c r="F243" s="575" t="s">
        <v>3050</v>
      </c>
      <c r="G243" s="575"/>
      <c r="H243" s="575"/>
      <c r="I243" s="575"/>
      <c r="J243" s="575"/>
      <c r="K243" s="575"/>
      <c r="L243" s="575"/>
      <c r="M243" s="575"/>
      <c r="N243" s="575"/>
      <c r="O243" s="575"/>
      <c r="P243" s="575"/>
      <c r="Q243" s="575"/>
      <c r="R243" s="575"/>
      <c r="S243" s="575"/>
      <c r="T243" s="575"/>
      <c r="U243" s="575"/>
      <c r="V243" s="575"/>
      <c r="W243" s="575"/>
      <c r="X243" s="575"/>
      <c r="Y243" s="575"/>
      <c r="Z243" s="575"/>
      <c r="AA243" s="575"/>
      <c r="AB243" s="575"/>
      <c r="AC243" s="575"/>
      <c r="AD243" s="575"/>
      <c r="AE243" s="575"/>
      <c r="AF243" s="575"/>
      <c r="AG243" s="575"/>
      <c r="AH243" s="575"/>
      <c r="AI243" s="575"/>
      <c r="AJ243" s="575"/>
      <c r="AK243" s="575"/>
      <c r="AL243" s="575"/>
      <c r="AM243" s="575"/>
      <c r="AN243" s="575"/>
      <c r="AO243" s="575"/>
      <c r="AP243" s="575"/>
      <c r="AQ243" s="575"/>
      <c r="AR243" s="575"/>
      <c r="AS243" s="575"/>
      <c r="AT243" s="575"/>
      <c r="AU243" s="575"/>
      <c r="AV243" s="575"/>
      <c r="AW243" s="575"/>
      <c r="AX243" s="575"/>
      <c r="AY243" s="575"/>
      <c r="AZ243" s="575"/>
      <c r="BA243" s="575"/>
      <c r="BB243" s="185"/>
      <c r="BC243" s="215"/>
    </row>
    <row r="244" spans="2:55" ht="30.75" customHeight="1">
      <c r="B244" s="213"/>
      <c r="C244" s="223"/>
      <c r="D244" s="262" t="s">
        <v>3039</v>
      </c>
      <c r="E244" s="178"/>
      <c r="F244" s="575" t="s">
        <v>3051</v>
      </c>
      <c r="G244" s="575"/>
      <c r="H244" s="575"/>
      <c r="I244" s="575"/>
      <c r="J244" s="575"/>
      <c r="K244" s="575"/>
      <c r="L244" s="575"/>
      <c r="M244" s="575"/>
      <c r="N244" s="575"/>
      <c r="O244" s="575"/>
      <c r="P244" s="575"/>
      <c r="Q244" s="575"/>
      <c r="R244" s="575"/>
      <c r="S244" s="575"/>
      <c r="T244" s="575"/>
      <c r="U244" s="575"/>
      <c r="V244" s="575"/>
      <c r="W244" s="575"/>
      <c r="X244" s="575"/>
      <c r="Y244" s="575"/>
      <c r="Z244" s="575"/>
      <c r="AA244" s="575"/>
      <c r="AB244" s="575"/>
      <c r="AC244" s="575"/>
      <c r="AD244" s="575"/>
      <c r="AE244" s="575"/>
      <c r="AF244" s="575"/>
      <c r="AG244" s="575"/>
      <c r="AH244" s="575"/>
      <c r="AI244" s="575"/>
      <c r="AJ244" s="575"/>
      <c r="AK244" s="575"/>
      <c r="AL244" s="575"/>
      <c r="AM244" s="575"/>
      <c r="AN244" s="575"/>
      <c r="AO244" s="575"/>
      <c r="AP244" s="575"/>
      <c r="AQ244" s="575"/>
      <c r="AR244" s="575"/>
      <c r="AS244" s="575"/>
      <c r="AT244" s="575"/>
      <c r="AU244" s="575"/>
      <c r="AV244" s="575"/>
      <c r="AW244" s="575"/>
      <c r="AX244" s="575"/>
      <c r="AY244" s="575"/>
      <c r="AZ244" s="575"/>
      <c r="BA244" s="575"/>
      <c r="BB244" s="185"/>
      <c r="BC244" s="215"/>
    </row>
    <row r="245" spans="2:55" ht="30.75" customHeight="1">
      <c r="B245" s="213"/>
      <c r="C245" s="223"/>
      <c r="D245" s="261"/>
      <c r="E245" s="570" t="s">
        <v>3048</v>
      </c>
      <c r="F245" s="570"/>
      <c r="G245" s="566" t="s">
        <v>3052</v>
      </c>
      <c r="H245" s="566"/>
      <c r="I245" s="566"/>
      <c r="J245" s="566"/>
      <c r="K245" s="566"/>
      <c r="L245" s="566"/>
      <c r="M245" s="566"/>
      <c r="N245" s="566"/>
      <c r="O245" s="566"/>
      <c r="P245" s="566"/>
      <c r="Q245" s="566"/>
      <c r="R245" s="566"/>
      <c r="S245" s="566"/>
      <c r="T245" s="566"/>
      <c r="U245" s="566"/>
      <c r="V245" s="566"/>
      <c r="W245" s="566"/>
      <c r="X245" s="566"/>
      <c r="Y245" s="566"/>
      <c r="Z245" s="566"/>
      <c r="AA245" s="566"/>
      <c r="AB245" s="566"/>
      <c r="AC245" s="566"/>
      <c r="AD245" s="566"/>
      <c r="AE245" s="566"/>
      <c r="AF245" s="566"/>
      <c r="AG245" s="566"/>
      <c r="AH245" s="566"/>
      <c r="AI245" s="566"/>
      <c r="AJ245" s="566"/>
      <c r="AK245" s="566"/>
      <c r="AL245" s="566"/>
      <c r="AM245" s="566"/>
      <c r="AN245" s="566"/>
      <c r="AO245" s="566"/>
      <c r="AP245" s="566"/>
      <c r="AQ245" s="566"/>
      <c r="AR245" s="566"/>
      <c r="AS245" s="566"/>
      <c r="AT245" s="566"/>
      <c r="AU245" s="566"/>
      <c r="AV245" s="566"/>
      <c r="AW245" s="566"/>
      <c r="AX245" s="566"/>
      <c r="AY245" s="566"/>
      <c r="AZ245" s="566"/>
      <c r="BA245" s="566"/>
      <c r="BB245" s="185"/>
      <c r="BC245" s="215"/>
    </row>
    <row r="246" spans="2:55" ht="18.2" customHeight="1">
      <c r="B246" s="213"/>
      <c r="C246" s="223"/>
      <c r="D246" s="261" t="s">
        <v>3040</v>
      </c>
      <c r="E246" s="178"/>
      <c r="F246" s="567" t="s">
        <v>3053</v>
      </c>
      <c r="G246" s="567"/>
      <c r="H246" s="567"/>
      <c r="I246" s="567"/>
      <c r="J246" s="567"/>
      <c r="K246" s="567"/>
      <c r="L246" s="567"/>
      <c r="M246" s="567"/>
      <c r="N246" s="567"/>
      <c r="O246" s="567"/>
      <c r="P246" s="567"/>
      <c r="Q246" s="567"/>
      <c r="R246" s="567"/>
      <c r="S246" s="567"/>
      <c r="T246" s="567"/>
      <c r="U246" s="567"/>
      <c r="V246" s="567"/>
      <c r="W246" s="567"/>
      <c r="X246" s="567"/>
      <c r="Y246" s="567"/>
      <c r="Z246" s="567"/>
      <c r="AA246" s="567"/>
      <c r="AB246" s="567"/>
      <c r="AC246" s="567"/>
      <c r="AD246" s="567"/>
      <c r="AE246" s="567"/>
      <c r="AF246" s="567"/>
      <c r="AG246" s="567"/>
      <c r="AH246" s="567"/>
      <c r="AI246" s="567"/>
      <c r="AJ246" s="567"/>
      <c r="AK246" s="567"/>
      <c r="AL246" s="567"/>
      <c r="AM246" s="567"/>
      <c r="AN246" s="567"/>
      <c r="AO246" s="567"/>
      <c r="AP246" s="567"/>
      <c r="AQ246" s="567"/>
      <c r="AR246" s="567"/>
      <c r="AS246" s="567"/>
      <c r="AT246" s="567"/>
      <c r="AU246" s="567"/>
      <c r="AV246" s="567"/>
      <c r="AW246" s="567"/>
      <c r="AX246" s="567"/>
      <c r="AY246" s="567"/>
      <c r="AZ246" s="567"/>
      <c r="BA246" s="567"/>
      <c r="BB246" s="185"/>
      <c r="BC246" s="215"/>
    </row>
    <row r="247" spans="2:55" ht="18.2" customHeight="1">
      <c r="B247" s="213"/>
      <c r="C247" s="223"/>
      <c r="D247" s="261"/>
      <c r="E247" s="571" t="s">
        <v>2944</v>
      </c>
      <c r="F247" s="571"/>
      <c r="G247" s="567" t="s">
        <v>3054</v>
      </c>
      <c r="H247" s="567"/>
      <c r="I247" s="567"/>
      <c r="J247" s="567"/>
      <c r="K247" s="567"/>
      <c r="L247" s="567"/>
      <c r="M247" s="567"/>
      <c r="N247" s="567"/>
      <c r="O247" s="567"/>
      <c r="P247" s="567"/>
      <c r="Q247" s="567"/>
      <c r="R247" s="567"/>
      <c r="S247" s="567"/>
      <c r="T247" s="567"/>
      <c r="U247" s="567"/>
      <c r="V247" s="567"/>
      <c r="W247" s="567"/>
      <c r="X247" s="567"/>
      <c r="Y247" s="567"/>
      <c r="Z247" s="567"/>
      <c r="AA247" s="567"/>
      <c r="AB247" s="567"/>
      <c r="AC247" s="567"/>
      <c r="AD247" s="567"/>
      <c r="AE247" s="567"/>
      <c r="AF247" s="567"/>
      <c r="AG247" s="567"/>
      <c r="AH247" s="567"/>
      <c r="AI247" s="567"/>
      <c r="AJ247" s="567"/>
      <c r="AK247" s="567"/>
      <c r="AL247" s="567"/>
      <c r="AM247" s="567"/>
      <c r="AN247" s="567"/>
      <c r="AO247" s="567"/>
      <c r="AP247" s="567"/>
      <c r="AQ247" s="567"/>
      <c r="AR247" s="567"/>
      <c r="AS247" s="567"/>
      <c r="AT247" s="567"/>
      <c r="AU247" s="567"/>
      <c r="AV247" s="567"/>
      <c r="AW247" s="567"/>
      <c r="AX247" s="567"/>
      <c r="AY247" s="567"/>
      <c r="AZ247" s="567"/>
      <c r="BA247" s="567"/>
      <c r="BB247" s="185"/>
      <c r="BC247" s="215"/>
    </row>
    <row r="248" spans="2:55" ht="18.2" customHeight="1">
      <c r="B248" s="213"/>
      <c r="C248" s="223"/>
      <c r="D248" s="261"/>
      <c r="E248" s="571" t="s">
        <v>2945</v>
      </c>
      <c r="F248" s="571"/>
      <c r="G248" s="567" t="s">
        <v>3055</v>
      </c>
      <c r="H248" s="567"/>
      <c r="I248" s="567"/>
      <c r="J248" s="567"/>
      <c r="K248" s="567"/>
      <c r="L248" s="567"/>
      <c r="M248" s="567"/>
      <c r="N248" s="567"/>
      <c r="O248" s="567"/>
      <c r="P248" s="567"/>
      <c r="Q248" s="567"/>
      <c r="R248" s="567"/>
      <c r="S248" s="567"/>
      <c r="T248" s="567"/>
      <c r="U248" s="567"/>
      <c r="V248" s="567"/>
      <c r="W248" s="567"/>
      <c r="X248" s="567"/>
      <c r="Y248" s="567"/>
      <c r="Z248" s="567"/>
      <c r="AA248" s="567"/>
      <c r="AB248" s="567"/>
      <c r="AC248" s="567"/>
      <c r="AD248" s="567"/>
      <c r="AE248" s="567"/>
      <c r="AF248" s="567"/>
      <c r="AG248" s="567"/>
      <c r="AH248" s="567"/>
      <c r="AI248" s="567"/>
      <c r="AJ248" s="567"/>
      <c r="AK248" s="567"/>
      <c r="AL248" s="567"/>
      <c r="AM248" s="567"/>
      <c r="AN248" s="567"/>
      <c r="AO248" s="567"/>
      <c r="AP248" s="567"/>
      <c r="AQ248" s="567"/>
      <c r="AR248" s="567"/>
      <c r="AS248" s="567"/>
      <c r="AT248" s="567"/>
      <c r="AU248" s="567"/>
      <c r="AV248" s="567"/>
      <c r="AW248" s="567"/>
      <c r="AX248" s="567"/>
      <c r="AY248" s="567"/>
      <c r="AZ248" s="567"/>
      <c r="BA248" s="567"/>
      <c r="BB248" s="185"/>
      <c r="BC248" s="215"/>
    </row>
    <row r="249" spans="2:55" ht="18.2" customHeight="1">
      <c r="B249" s="213"/>
      <c r="C249" s="223"/>
      <c r="D249" s="261"/>
      <c r="E249" s="571" t="s">
        <v>2946</v>
      </c>
      <c r="F249" s="571"/>
      <c r="G249" s="567" t="s">
        <v>3056</v>
      </c>
      <c r="H249" s="567"/>
      <c r="I249" s="567"/>
      <c r="J249" s="567"/>
      <c r="K249" s="567"/>
      <c r="L249" s="567"/>
      <c r="M249" s="567"/>
      <c r="N249" s="567"/>
      <c r="O249" s="567"/>
      <c r="P249" s="567"/>
      <c r="Q249" s="567"/>
      <c r="R249" s="567"/>
      <c r="S249" s="567"/>
      <c r="T249" s="567"/>
      <c r="U249" s="567"/>
      <c r="V249" s="567"/>
      <c r="W249" s="567"/>
      <c r="X249" s="567"/>
      <c r="Y249" s="567"/>
      <c r="Z249" s="567"/>
      <c r="AA249" s="567"/>
      <c r="AB249" s="567"/>
      <c r="AC249" s="567"/>
      <c r="AD249" s="567"/>
      <c r="AE249" s="567"/>
      <c r="AF249" s="567"/>
      <c r="AG249" s="567"/>
      <c r="AH249" s="567"/>
      <c r="AI249" s="567"/>
      <c r="AJ249" s="567"/>
      <c r="AK249" s="567"/>
      <c r="AL249" s="567"/>
      <c r="AM249" s="567"/>
      <c r="AN249" s="567"/>
      <c r="AO249" s="567"/>
      <c r="AP249" s="567"/>
      <c r="AQ249" s="567"/>
      <c r="AR249" s="567"/>
      <c r="AS249" s="567"/>
      <c r="AT249" s="567"/>
      <c r="AU249" s="567"/>
      <c r="AV249" s="567"/>
      <c r="AW249" s="567"/>
      <c r="AX249" s="567"/>
      <c r="AY249" s="567"/>
      <c r="AZ249" s="567"/>
      <c r="BA249" s="567"/>
      <c r="BB249" s="185"/>
      <c r="BC249" s="215"/>
    </row>
    <row r="250" spans="2:55" ht="33" customHeight="1">
      <c r="B250" s="213"/>
      <c r="C250" s="223"/>
      <c r="D250" s="261"/>
      <c r="E250" s="572" t="s">
        <v>2947</v>
      </c>
      <c r="F250" s="572"/>
      <c r="G250" s="566" t="s">
        <v>3057</v>
      </c>
      <c r="H250" s="566"/>
      <c r="I250" s="566"/>
      <c r="J250" s="566"/>
      <c r="K250" s="566"/>
      <c r="L250" s="566"/>
      <c r="M250" s="566"/>
      <c r="N250" s="566"/>
      <c r="O250" s="566"/>
      <c r="P250" s="566"/>
      <c r="Q250" s="566"/>
      <c r="R250" s="566"/>
      <c r="S250" s="566"/>
      <c r="T250" s="566"/>
      <c r="U250" s="566"/>
      <c r="V250" s="566"/>
      <c r="W250" s="566"/>
      <c r="X250" s="566"/>
      <c r="Y250" s="566"/>
      <c r="Z250" s="566"/>
      <c r="AA250" s="566"/>
      <c r="AB250" s="566"/>
      <c r="AC250" s="566"/>
      <c r="AD250" s="566"/>
      <c r="AE250" s="566"/>
      <c r="AF250" s="566"/>
      <c r="AG250" s="566"/>
      <c r="AH250" s="566"/>
      <c r="AI250" s="566"/>
      <c r="AJ250" s="566"/>
      <c r="AK250" s="566"/>
      <c r="AL250" s="566"/>
      <c r="AM250" s="566"/>
      <c r="AN250" s="566"/>
      <c r="AO250" s="566"/>
      <c r="AP250" s="566"/>
      <c r="AQ250" s="566"/>
      <c r="AR250" s="566"/>
      <c r="AS250" s="566"/>
      <c r="AT250" s="566"/>
      <c r="AU250" s="566"/>
      <c r="AV250" s="566"/>
      <c r="AW250" s="566"/>
      <c r="AX250" s="566"/>
      <c r="AY250" s="566"/>
      <c r="AZ250" s="566"/>
      <c r="BA250" s="566"/>
      <c r="BB250" s="185"/>
      <c r="BC250" s="215"/>
    </row>
    <row r="251" spans="2:55" ht="18.2" customHeight="1">
      <c r="B251" s="213"/>
      <c r="C251" s="223"/>
      <c r="D251" s="261"/>
      <c r="E251" s="571" t="s">
        <v>2948</v>
      </c>
      <c r="F251" s="571"/>
      <c r="G251" s="567" t="s">
        <v>3058</v>
      </c>
      <c r="H251" s="567"/>
      <c r="I251" s="567"/>
      <c r="J251" s="567"/>
      <c r="K251" s="567"/>
      <c r="L251" s="567"/>
      <c r="M251" s="567"/>
      <c r="N251" s="567"/>
      <c r="O251" s="567"/>
      <c r="P251" s="567"/>
      <c r="Q251" s="567"/>
      <c r="R251" s="567"/>
      <c r="S251" s="567"/>
      <c r="T251" s="567"/>
      <c r="U251" s="567"/>
      <c r="V251" s="567"/>
      <c r="W251" s="567"/>
      <c r="X251" s="567"/>
      <c r="Y251" s="567"/>
      <c r="Z251" s="567"/>
      <c r="AA251" s="567"/>
      <c r="AB251" s="567"/>
      <c r="AC251" s="567"/>
      <c r="AD251" s="567"/>
      <c r="AE251" s="567"/>
      <c r="AF251" s="567"/>
      <c r="AG251" s="567"/>
      <c r="AH251" s="567"/>
      <c r="AI251" s="567"/>
      <c r="AJ251" s="567"/>
      <c r="AK251" s="567"/>
      <c r="AL251" s="567"/>
      <c r="AM251" s="567"/>
      <c r="AN251" s="567"/>
      <c r="AO251" s="567"/>
      <c r="AP251" s="567"/>
      <c r="AQ251" s="567"/>
      <c r="AR251" s="567"/>
      <c r="AS251" s="567"/>
      <c r="AT251" s="567"/>
      <c r="AU251" s="567"/>
      <c r="AV251" s="567"/>
      <c r="AW251" s="567"/>
      <c r="AX251" s="567"/>
      <c r="AY251" s="567"/>
      <c r="AZ251" s="567"/>
      <c r="BA251" s="567"/>
      <c r="BB251" s="185"/>
      <c r="BC251" s="215"/>
    </row>
    <row r="252" spans="2:55" ht="18.2" customHeight="1">
      <c r="B252" s="213"/>
      <c r="C252" s="223"/>
      <c r="D252" s="261" t="s">
        <v>3041</v>
      </c>
      <c r="E252" s="178"/>
      <c r="F252" s="567" t="s">
        <v>3059</v>
      </c>
      <c r="G252" s="567"/>
      <c r="H252" s="567"/>
      <c r="I252" s="567"/>
      <c r="J252" s="567"/>
      <c r="K252" s="567"/>
      <c r="L252" s="567"/>
      <c r="M252" s="567"/>
      <c r="N252" s="567"/>
      <c r="O252" s="567"/>
      <c r="P252" s="567"/>
      <c r="Q252" s="567"/>
      <c r="R252" s="567"/>
      <c r="S252" s="567"/>
      <c r="T252" s="567"/>
      <c r="U252" s="567"/>
      <c r="V252" s="567"/>
      <c r="W252" s="567"/>
      <c r="X252" s="567"/>
      <c r="Y252" s="567"/>
      <c r="Z252" s="567"/>
      <c r="AA252" s="567"/>
      <c r="AB252" s="567"/>
      <c r="AC252" s="567"/>
      <c r="AD252" s="567"/>
      <c r="AE252" s="567"/>
      <c r="AF252" s="567"/>
      <c r="AG252" s="567"/>
      <c r="AH252" s="567"/>
      <c r="AI252" s="567"/>
      <c r="AJ252" s="567"/>
      <c r="AK252" s="567"/>
      <c r="AL252" s="567"/>
      <c r="AM252" s="567"/>
      <c r="AN252" s="567"/>
      <c r="AO252" s="567"/>
      <c r="AP252" s="567"/>
      <c r="AQ252" s="567"/>
      <c r="AR252" s="567"/>
      <c r="AS252" s="567"/>
      <c r="AT252" s="567"/>
      <c r="AU252" s="567"/>
      <c r="AV252" s="567"/>
      <c r="AW252" s="567"/>
      <c r="AX252" s="567"/>
      <c r="AY252" s="567"/>
      <c r="AZ252" s="567"/>
      <c r="BA252" s="567"/>
      <c r="BB252" s="185"/>
      <c r="BC252" s="215"/>
    </row>
    <row r="253" spans="2:55" ht="18.2" customHeight="1">
      <c r="B253" s="213"/>
      <c r="C253" s="223"/>
      <c r="D253" s="266" t="s">
        <v>3042</v>
      </c>
      <c r="E253" s="178"/>
      <c r="F253" s="560" t="s">
        <v>3060</v>
      </c>
      <c r="G253" s="560"/>
      <c r="H253" s="560"/>
      <c r="I253" s="560"/>
      <c r="J253" s="560"/>
      <c r="K253" s="560"/>
      <c r="L253" s="560"/>
      <c r="M253" s="560"/>
      <c r="N253" s="560"/>
      <c r="O253" s="560"/>
      <c r="P253" s="560"/>
      <c r="Q253" s="560"/>
      <c r="R253" s="560"/>
      <c r="S253" s="560"/>
      <c r="T253" s="560"/>
      <c r="U253" s="560"/>
      <c r="V253" s="560"/>
      <c r="W253" s="560"/>
      <c r="X253" s="560"/>
      <c r="Y253" s="560"/>
      <c r="Z253" s="560"/>
      <c r="AA253" s="560"/>
      <c r="AB253" s="560"/>
      <c r="AC253" s="560"/>
      <c r="AD253" s="560"/>
      <c r="AE253" s="560"/>
      <c r="AF253" s="560"/>
      <c r="AG253" s="560"/>
      <c r="AH253" s="560"/>
      <c r="AI253" s="560"/>
      <c r="AJ253" s="560"/>
      <c r="AK253" s="560"/>
      <c r="AL253" s="560"/>
      <c r="AM253" s="560"/>
      <c r="AN253" s="560"/>
      <c r="AO253" s="560"/>
      <c r="AP253" s="560"/>
      <c r="AQ253" s="560"/>
      <c r="AR253" s="560"/>
      <c r="AS253" s="560"/>
      <c r="AT253" s="560"/>
      <c r="AU253" s="560"/>
      <c r="AV253" s="560"/>
      <c r="AW253" s="560"/>
      <c r="AX253" s="560"/>
      <c r="AY253" s="560"/>
      <c r="AZ253" s="560"/>
      <c r="BA253" s="560"/>
      <c r="BB253" s="185"/>
      <c r="BC253" s="215"/>
    </row>
    <row r="254" spans="2:55" ht="45.75" customHeight="1">
      <c r="B254" s="213"/>
      <c r="C254" s="223"/>
      <c r="D254" s="267" t="s">
        <v>3043</v>
      </c>
      <c r="E254" s="178"/>
      <c r="F254" s="561" t="s">
        <v>3061</v>
      </c>
      <c r="G254" s="561"/>
      <c r="H254" s="561"/>
      <c r="I254" s="561"/>
      <c r="J254" s="561"/>
      <c r="K254" s="561"/>
      <c r="L254" s="561"/>
      <c r="M254" s="561"/>
      <c r="N254" s="561"/>
      <c r="O254" s="561"/>
      <c r="P254" s="561"/>
      <c r="Q254" s="561"/>
      <c r="R254" s="561"/>
      <c r="S254" s="561"/>
      <c r="T254" s="561"/>
      <c r="U254" s="561"/>
      <c r="V254" s="561"/>
      <c r="W254" s="561"/>
      <c r="X254" s="561"/>
      <c r="Y254" s="561"/>
      <c r="Z254" s="561"/>
      <c r="AA254" s="561"/>
      <c r="AB254" s="561"/>
      <c r="AC254" s="561"/>
      <c r="AD254" s="561"/>
      <c r="AE254" s="561"/>
      <c r="AF254" s="561"/>
      <c r="AG254" s="561"/>
      <c r="AH254" s="561"/>
      <c r="AI254" s="561"/>
      <c r="AJ254" s="561"/>
      <c r="AK254" s="561"/>
      <c r="AL254" s="561"/>
      <c r="AM254" s="561"/>
      <c r="AN254" s="561"/>
      <c r="AO254" s="561"/>
      <c r="AP254" s="561"/>
      <c r="AQ254" s="561"/>
      <c r="AR254" s="561"/>
      <c r="AS254" s="561"/>
      <c r="AT254" s="561"/>
      <c r="AU254" s="561"/>
      <c r="AV254" s="561"/>
      <c r="AW254" s="561"/>
      <c r="AX254" s="561"/>
      <c r="AY254" s="561"/>
      <c r="AZ254" s="561"/>
      <c r="BA254" s="561"/>
      <c r="BB254" s="185"/>
      <c r="BC254" s="215"/>
    </row>
    <row r="255" spans="2:55" ht="11.25" customHeight="1">
      <c r="B255" s="213"/>
      <c r="C255" s="269"/>
      <c r="D255" s="191"/>
      <c r="E255" s="191"/>
      <c r="F255" s="191"/>
      <c r="G255" s="191"/>
      <c r="H255" s="191"/>
      <c r="I255" s="191"/>
      <c r="J255" s="191"/>
      <c r="K255" s="191"/>
      <c r="L255" s="191"/>
      <c r="M255" s="191"/>
      <c r="N255" s="191"/>
      <c r="O255" s="191"/>
      <c r="P255" s="191"/>
      <c r="Q255" s="191"/>
      <c r="R255" s="191"/>
      <c r="S255" s="191"/>
      <c r="T255" s="191"/>
      <c r="U255" s="191"/>
      <c r="V255" s="191"/>
      <c r="W255" s="191"/>
      <c r="X255" s="191"/>
      <c r="Y255" s="191"/>
      <c r="Z255" s="191"/>
      <c r="AA255" s="191"/>
      <c r="AB255" s="191"/>
      <c r="AC255" s="191"/>
      <c r="AD255" s="191"/>
      <c r="AE255" s="191"/>
      <c r="AF255" s="191"/>
      <c r="AG255" s="191"/>
      <c r="AH255" s="191"/>
      <c r="AI255" s="191"/>
      <c r="AJ255" s="191"/>
      <c r="AK255" s="191"/>
      <c r="AL255" s="191"/>
      <c r="AM255" s="191"/>
      <c r="AN255" s="191"/>
      <c r="AO255" s="191"/>
      <c r="AP255" s="191"/>
      <c r="AQ255" s="191"/>
      <c r="AR255" s="191"/>
      <c r="AS255" s="191"/>
      <c r="AT255" s="191"/>
      <c r="AU255" s="191"/>
      <c r="AV255" s="191"/>
      <c r="AW255" s="191"/>
      <c r="AX255" s="191"/>
      <c r="AY255" s="191"/>
      <c r="AZ255" s="191"/>
      <c r="BA255" s="191"/>
      <c r="BB255" s="192"/>
      <c r="BC255" s="215"/>
    </row>
    <row r="256" spans="2:55">
      <c r="B256" s="213"/>
      <c r="C256" s="178"/>
      <c r="D256" s="178"/>
      <c r="E256" s="178"/>
      <c r="F256" s="178"/>
      <c r="G256" s="178"/>
      <c r="H256" s="178"/>
      <c r="I256" s="178"/>
      <c r="J256" s="178"/>
      <c r="K256" s="178"/>
      <c r="L256" s="178"/>
      <c r="M256" s="178"/>
      <c r="N256" s="178"/>
      <c r="O256" s="178"/>
      <c r="P256" s="178"/>
      <c r="Q256" s="178"/>
      <c r="R256" s="178"/>
      <c r="S256" s="178"/>
      <c r="T256" s="178"/>
      <c r="U256" s="178"/>
      <c r="V256" s="178"/>
      <c r="W256" s="178"/>
      <c r="X256" s="178"/>
      <c r="Y256" s="178"/>
      <c r="Z256" s="178"/>
      <c r="AA256" s="178"/>
      <c r="AB256" s="178"/>
      <c r="AC256" s="178"/>
      <c r="AD256" s="178"/>
      <c r="AE256" s="178"/>
      <c r="AF256" s="178"/>
      <c r="AG256" s="178"/>
      <c r="AH256" s="178"/>
      <c r="AI256" s="178"/>
      <c r="AJ256" s="178"/>
      <c r="AK256" s="178"/>
      <c r="AL256" s="178"/>
      <c r="AM256" s="178"/>
      <c r="AN256" s="178"/>
      <c r="AO256" s="178"/>
      <c r="AP256" s="178"/>
      <c r="AQ256" s="178"/>
      <c r="AR256" s="178"/>
      <c r="AS256" s="178"/>
      <c r="AT256" s="178"/>
      <c r="AU256" s="178"/>
      <c r="AV256" s="178"/>
      <c r="AW256" s="178"/>
      <c r="AX256" s="178"/>
      <c r="AY256" s="178"/>
      <c r="AZ256" s="178"/>
      <c r="BA256" s="178"/>
      <c r="BB256" s="178"/>
      <c r="BC256" s="215"/>
    </row>
    <row r="257" spans="2:55" ht="24.75" customHeight="1">
      <c r="B257" s="213"/>
      <c r="C257" s="542">
        <f>'기본정보 입력하기'!G27</f>
        <v>44927</v>
      </c>
      <c r="D257" s="542"/>
      <c r="E257" s="542"/>
      <c r="F257" s="542"/>
      <c r="G257" s="542"/>
      <c r="H257" s="542"/>
      <c r="I257" s="542"/>
      <c r="J257" s="542"/>
      <c r="K257" s="542"/>
      <c r="L257" s="542"/>
      <c r="M257" s="542"/>
      <c r="N257" s="542"/>
      <c r="O257" s="542"/>
      <c r="P257" s="542"/>
      <c r="Q257" s="542"/>
      <c r="R257" s="542"/>
      <c r="S257" s="542"/>
      <c r="T257" s="542"/>
      <c r="U257" s="542"/>
      <c r="V257" s="542"/>
      <c r="W257" s="542"/>
      <c r="X257" s="542"/>
      <c r="Y257" s="542"/>
      <c r="Z257" s="542"/>
      <c r="AA257" s="542"/>
      <c r="AB257" s="542"/>
      <c r="AC257" s="542"/>
      <c r="AD257" s="542"/>
      <c r="AE257" s="542"/>
      <c r="AF257" s="542"/>
      <c r="AG257" s="542"/>
      <c r="AH257" s="542"/>
      <c r="AI257" s="542"/>
      <c r="AJ257" s="542"/>
      <c r="AK257" s="542"/>
      <c r="AL257" s="542"/>
      <c r="AM257" s="542"/>
      <c r="AN257" s="542"/>
      <c r="AO257" s="542"/>
      <c r="AP257" s="542"/>
      <c r="AQ257" s="542"/>
      <c r="AR257" s="542"/>
      <c r="AS257" s="542"/>
      <c r="AT257" s="542"/>
      <c r="AU257" s="542"/>
      <c r="AV257" s="542"/>
      <c r="AW257" s="542"/>
      <c r="AX257" s="542"/>
      <c r="AY257" s="542"/>
      <c r="AZ257" s="542"/>
      <c r="BA257" s="542"/>
      <c r="BB257" s="542"/>
      <c r="BC257" s="215"/>
    </row>
    <row r="258" spans="2:55" ht="15.75" customHeight="1">
      <c r="B258" s="213"/>
      <c r="C258" s="178"/>
      <c r="D258" s="178"/>
      <c r="E258" s="178"/>
      <c r="F258" s="178"/>
      <c r="G258" s="178"/>
      <c r="H258" s="178"/>
      <c r="I258" s="178"/>
      <c r="J258" s="178"/>
      <c r="K258" s="178"/>
      <c r="L258" s="178"/>
      <c r="M258" s="178"/>
      <c r="N258" s="178"/>
      <c r="O258" s="178"/>
      <c r="P258" s="178"/>
      <c r="Q258" s="178"/>
      <c r="R258" s="178"/>
      <c r="S258" s="178"/>
      <c r="T258" s="178"/>
      <c r="U258" s="178"/>
      <c r="V258" s="178"/>
      <c r="W258" s="178"/>
      <c r="X258" s="178"/>
      <c r="Y258" s="178"/>
      <c r="Z258" s="178"/>
      <c r="AA258" s="178"/>
      <c r="AB258" s="178"/>
      <c r="AC258" s="178"/>
      <c r="AD258" s="178"/>
      <c r="AE258" s="178"/>
      <c r="AF258" s="178"/>
      <c r="AG258" s="178"/>
      <c r="AH258" s="178"/>
      <c r="AI258" s="178"/>
      <c r="AJ258" s="178"/>
      <c r="AK258" s="178"/>
      <c r="AL258" s="178"/>
      <c r="AM258" s="178"/>
      <c r="AN258" s="178"/>
      <c r="AO258" s="178"/>
      <c r="AP258" s="178"/>
      <c r="AQ258" s="178"/>
      <c r="AR258" s="178"/>
      <c r="AS258" s="178"/>
      <c r="AT258" s="178"/>
      <c r="AU258" s="178"/>
      <c r="AV258" s="178"/>
      <c r="AW258" s="178"/>
      <c r="AX258" s="178"/>
      <c r="AY258" s="178"/>
      <c r="AZ258" s="178"/>
      <c r="BA258" s="178"/>
      <c r="BB258" s="178"/>
      <c r="BC258" s="215"/>
    </row>
    <row r="259" spans="2:55" ht="24.75" customHeight="1">
      <c r="B259" s="213"/>
      <c r="C259" s="178"/>
      <c r="D259" s="178"/>
      <c r="E259" s="178"/>
      <c r="F259" s="559" t="s">
        <v>3062</v>
      </c>
      <c r="G259" s="559"/>
      <c r="H259" s="559"/>
      <c r="I259" s="559"/>
      <c r="J259" s="559"/>
      <c r="K259" s="559"/>
      <c r="L259" s="559"/>
      <c r="M259" s="559"/>
      <c r="N259" s="569" t="str">
        <f>'기본정보 입력하기'!G20</f>
        <v>아이텐㈜</v>
      </c>
      <c r="O259" s="569"/>
      <c r="P259" s="569"/>
      <c r="Q259" s="569"/>
      <c r="R259" s="569"/>
      <c r="S259" s="569"/>
      <c r="T259" s="569"/>
      <c r="U259" s="569"/>
      <c r="V259" s="569"/>
      <c r="W259" s="569"/>
      <c r="X259" s="569"/>
      <c r="Y259" s="569"/>
      <c r="Z259" s="569"/>
      <c r="AA259" s="569"/>
      <c r="AB259" s="569"/>
      <c r="AC259" s="569"/>
      <c r="AD259" s="569"/>
      <c r="AE259" s="541" t="s">
        <v>3063</v>
      </c>
      <c r="AF259" s="541"/>
      <c r="AG259" s="541"/>
      <c r="AH259" s="541"/>
      <c r="AI259" s="541"/>
      <c r="AJ259" s="541"/>
      <c r="AK259" s="541"/>
      <c r="AL259" s="541" t="str">
        <f>'기본정보 입력하기'!T20 &amp; "  (인)"</f>
        <v>홍길동  (인)</v>
      </c>
      <c r="AM259" s="541"/>
      <c r="AN259" s="541"/>
      <c r="AO259" s="541"/>
      <c r="AP259" s="541"/>
      <c r="AQ259" s="541"/>
      <c r="AR259" s="541"/>
      <c r="AS259" s="541"/>
      <c r="AT259" s="541"/>
      <c r="AU259" s="541"/>
      <c r="AV259" s="541"/>
      <c r="AW259" s="541"/>
      <c r="AX259" s="541"/>
      <c r="AY259" s="541"/>
      <c r="AZ259" s="541"/>
      <c r="BA259" s="541"/>
      <c r="BB259" s="541"/>
      <c r="BC259" s="215"/>
    </row>
    <row r="260" spans="2:55">
      <c r="B260" s="213"/>
      <c r="C260" s="178"/>
      <c r="D260" s="178"/>
      <c r="E260" s="178"/>
      <c r="F260" s="178"/>
      <c r="G260" s="178"/>
      <c r="H260" s="178"/>
      <c r="I260" s="178"/>
      <c r="J260" s="178"/>
      <c r="K260" s="178"/>
      <c r="L260" s="178"/>
      <c r="M260" s="178"/>
      <c r="N260" s="178"/>
      <c r="O260" s="178"/>
      <c r="P260" s="178"/>
      <c r="Q260" s="178"/>
      <c r="R260" s="178"/>
      <c r="S260" s="178"/>
      <c r="T260" s="178"/>
      <c r="U260" s="178"/>
      <c r="V260" s="178"/>
      <c r="W260" s="178"/>
      <c r="X260" s="178"/>
      <c r="Y260" s="178"/>
      <c r="Z260" s="178"/>
      <c r="AA260" s="178"/>
      <c r="AB260" s="178"/>
      <c r="AC260" s="178"/>
      <c r="AD260" s="178"/>
      <c r="AE260" s="178"/>
      <c r="AF260" s="178"/>
      <c r="AG260" s="178"/>
      <c r="AH260" s="178"/>
      <c r="AI260" s="178"/>
      <c r="AJ260" s="178"/>
      <c r="AK260" s="178"/>
      <c r="AL260" s="178"/>
      <c r="AM260" s="178"/>
      <c r="AN260" s="178"/>
      <c r="AO260" s="178"/>
      <c r="AP260" s="178"/>
      <c r="AQ260" s="178"/>
      <c r="AR260" s="178"/>
      <c r="AS260" s="178"/>
      <c r="AT260" s="178"/>
      <c r="AU260" s="178"/>
      <c r="AV260" s="178"/>
      <c r="AW260" s="178"/>
      <c r="AX260" s="178"/>
      <c r="AY260" s="178"/>
      <c r="AZ260" s="178"/>
      <c r="BA260" s="178"/>
      <c r="BB260" s="178"/>
      <c r="BC260" s="215"/>
    </row>
    <row r="261" spans="2:55" ht="34.5" customHeight="1">
      <c r="B261" s="213"/>
      <c r="C261" s="178"/>
      <c r="D261" s="178"/>
      <c r="E261" s="178"/>
      <c r="F261" s="568"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G261" s="568"/>
      <c r="H261" s="568"/>
      <c r="I261" s="568"/>
      <c r="J261" s="568"/>
      <c r="K261" s="568"/>
      <c r="L261" s="568"/>
      <c r="M261" s="568"/>
      <c r="N261" s="568"/>
      <c r="O261" s="568"/>
      <c r="P261" s="568"/>
      <c r="Q261" s="568"/>
      <c r="R261" s="568"/>
      <c r="S261" s="568"/>
      <c r="T261" s="568"/>
      <c r="U261" s="568"/>
      <c r="V261" s="568"/>
      <c r="W261" s="568"/>
      <c r="X261" s="568"/>
      <c r="Y261" s="568"/>
      <c r="Z261" s="568"/>
      <c r="AA261" s="568"/>
      <c r="AB261" s="568"/>
      <c r="AC261" s="568"/>
      <c r="AD261" s="568"/>
      <c r="AE261" s="568"/>
      <c r="AF261" s="568"/>
      <c r="AG261" s="568"/>
      <c r="AH261" s="568"/>
      <c r="AI261" s="568"/>
      <c r="AJ261" s="568"/>
      <c r="AK261" s="568"/>
      <c r="AL261" s="568"/>
      <c r="AM261" s="568"/>
      <c r="AN261" s="568"/>
      <c r="AO261" s="568"/>
      <c r="AP261" s="568"/>
      <c r="AQ261" s="568"/>
      <c r="AR261" s="568"/>
      <c r="AS261" s="568"/>
      <c r="AT261" s="568"/>
      <c r="AU261" s="568"/>
      <c r="AV261" s="178"/>
      <c r="AW261" s="178"/>
      <c r="AX261" s="178"/>
      <c r="AY261" s="178"/>
      <c r="AZ261" s="178"/>
      <c r="BA261" s="178"/>
      <c r="BB261" s="178"/>
      <c r="BC261" s="215"/>
    </row>
    <row r="262" spans="2:55">
      <c r="B262" s="216"/>
      <c r="C262" s="217"/>
      <c r="D262" s="217"/>
      <c r="E262" s="217"/>
      <c r="F262" s="217"/>
      <c r="G262" s="217"/>
      <c r="H262" s="217"/>
      <c r="I262" s="217"/>
      <c r="J262" s="217"/>
      <c r="K262" s="217"/>
      <c r="L262" s="217"/>
      <c r="M262" s="217"/>
      <c r="N262" s="217"/>
      <c r="O262" s="217"/>
      <c r="P262" s="217"/>
      <c r="Q262" s="217"/>
      <c r="R262" s="217"/>
      <c r="S262" s="217"/>
      <c r="T262" s="217"/>
      <c r="U262" s="217"/>
      <c r="V262" s="217"/>
      <c r="W262" s="217"/>
      <c r="X262" s="217"/>
      <c r="Y262" s="217"/>
      <c r="Z262" s="217"/>
      <c r="AA262" s="217"/>
      <c r="AB262" s="217"/>
      <c r="AC262" s="217"/>
      <c r="AD262" s="217"/>
      <c r="AE262" s="217"/>
      <c r="AF262" s="217"/>
      <c r="AG262" s="217"/>
      <c r="AH262" s="217"/>
      <c r="AI262" s="217"/>
      <c r="AJ262" s="217"/>
      <c r="AK262" s="217"/>
      <c r="AL262" s="217"/>
      <c r="AM262" s="217"/>
      <c r="AN262" s="217"/>
      <c r="AO262" s="217"/>
      <c r="AP262" s="217"/>
      <c r="AQ262" s="217"/>
      <c r="AR262" s="217"/>
      <c r="AS262" s="217"/>
      <c r="AT262" s="217"/>
      <c r="AU262" s="217"/>
      <c r="AV262" s="217"/>
      <c r="AW262" s="217"/>
      <c r="AX262" s="217"/>
      <c r="AY262" s="217"/>
      <c r="AZ262" s="217"/>
      <c r="BA262" s="217"/>
      <c r="BB262" s="217"/>
      <c r="BC262" s="218"/>
    </row>
    <row r="263" spans="2:55">
      <c r="B263" s="214"/>
      <c r="C263" s="214"/>
      <c r="D263" s="214"/>
      <c r="E263" s="214"/>
      <c r="F263" s="214"/>
      <c r="G263" s="214"/>
      <c r="H263" s="214"/>
      <c r="I263" s="214"/>
      <c r="J263" s="214"/>
      <c r="K263" s="214"/>
      <c r="L263" s="214"/>
      <c r="M263" s="214"/>
      <c r="N263" s="214"/>
      <c r="O263" s="214"/>
      <c r="P263" s="214"/>
      <c r="Q263" s="214"/>
      <c r="R263" s="214"/>
      <c r="S263" s="214"/>
      <c r="T263" s="214"/>
      <c r="U263" s="214"/>
      <c r="V263" s="214"/>
      <c r="W263" s="214"/>
      <c r="X263" s="214"/>
      <c r="Y263" s="214"/>
      <c r="Z263" s="214"/>
      <c r="AA263" s="214"/>
      <c r="AB263" s="214"/>
      <c r="AC263" s="214"/>
      <c r="AD263" s="214"/>
      <c r="AE263" s="214"/>
      <c r="AF263" s="214"/>
      <c r="AG263" s="214"/>
      <c r="AH263" s="214"/>
      <c r="AI263" s="214"/>
      <c r="AJ263" s="214"/>
      <c r="AK263" s="214"/>
      <c r="AL263" s="214"/>
      <c r="AM263" s="214"/>
      <c r="AN263" s="214"/>
      <c r="AO263" s="214"/>
      <c r="AP263" s="214"/>
      <c r="AQ263" s="214"/>
      <c r="AR263" s="214"/>
      <c r="AS263" s="214"/>
      <c r="AT263" s="214"/>
      <c r="AU263" s="214"/>
      <c r="AV263" s="214"/>
      <c r="AW263" s="214"/>
      <c r="AX263" s="214"/>
      <c r="AY263" s="214"/>
      <c r="AZ263" s="214"/>
      <c r="BA263" s="214"/>
      <c r="BB263" s="214"/>
      <c r="BC263" s="214"/>
    </row>
    <row r="264" spans="2:55">
      <c r="B264" s="214"/>
      <c r="C264" s="214"/>
      <c r="D264" s="214"/>
      <c r="E264" s="214"/>
      <c r="F264" s="214"/>
      <c r="G264" s="214"/>
      <c r="H264" s="214"/>
      <c r="I264" s="214"/>
      <c r="J264" s="214"/>
      <c r="K264" s="214"/>
      <c r="L264" s="214"/>
      <c r="M264" s="214"/>
      <c r="N264" s="214"/>
      <c r="O264" s="214"/>
      <c r="P264" s="214"/>
      <c r="Q264" s="214"/>
      <c r="R264" s="214"/>
      <c r="S264" s="214"/>
      <c r="T264" s="214"/>
      <c r="U264" s="214"/>
      <c r="V264" s="214"/>
      <c r="W264" s="214"/>
      <c r="X264" s="214"/>
      <c r="Y264" s="214"/>
      <c r="Z264" s="214"/>
      <c r="AA264" s="214"/>
      <c r="AB264" s="214"/>
      <c r="AC264" s="214"/>
      <c r="AD264" s="214"/>
      <c r="AE264" s="214"/>
      <c r="AF264" s="214"/>
      <c r="AG264" s="214"/>
      <c r="AH264" s="214"/>
      <c r="AI264" s="214"/>
      <c r="AJ264" s="214"/>
      <c r="AK264" s="214"/>
      <c r="AL264" s="214"/>
      <c r="AM264" s="214"/>
      <c r="AN264" s="214"/>
      <c r="AO264" s="214"/>
      <c r="AP264" s="214"/>
      <c r="AQ264" s="214"/>
      <c r="AR264" s="214"/>
      <c r="AS264" s="214"/>
      <c r="AT264" s="214"/>
      <c r="AU264" s="214"/>
      <c r="AV264" s="214"/>
      <c r="AW264" s="214"/>
      <c r="AX264" s="214"/>
      <c r="AY264" s="214"/>
      <c r="AZ264" s="214"/>
      <c r="BA264" s="214"/>
      <c r="BB264" s="214"/>
      <c r="BC264" s="214"/>
    </row>
    <row r="265" spans="2:55" ht="39.75" customHeight="1">
      <c r="B265" s="307"/>
      <c r="C265" s="308"/>
      <c r="D265" s="308"/>
      <c r="E265" s="308"/>
      <c r="F265" s="308"/>
      <c r="G265" s="308"/>
      <c r="H265" s="308"/>
      <c r="I265" s="308"/>
      <c r="J265" s="308"/>
      <c r="K265" s="308"/>
      <c r="L265" s="308"/>
      <c r="M265" s="308"/>
      <c r="N265" s="308"/>
      <c r="O265" s="308"/>
      <c r="P265" s="308"/>
      <c r="Q265" s="308"/>
      <c r="R265" s="308"/>
      <c r="S265" s="308"/>
      <c r="T265" s="308"/>
      <c r="U265" s="308"/>
      <c r="V265" s="308"/>
      <c r="W265" s="308"/>
      <c r="X265" s="308"/>
      <c r="Y265" s="308"/>
      <c r="Z265" s="308"/>
      <c r="AA265" s="308"/>
      <c r="AB265" s="308"/>
      <c r="AC265" s="308"/>
      <c r="AD265" s="308"/>
      <c r="AE265" s="308"/>
      <c r="AF265" s="308"/>
      <c r="AG265" s="308"/>
      <c r="AH265" s="308"/>
      <c r="AI265" s="308"/>
      <c r="AJ265" s="308"/>
      <c r="AK265" s="308"/>
      <c r="AL265" s="308"/>
      <c r="AM265" s="308"/>
      <c r="AN265" s="308"/>
      <c r="AO265" s="308"/>
      <c r="AP265" s="308"/>
      <c r="AQ265" s="308"/>
      <c r="AR265" s="308"/>
      <c r="AS265" s="308"/>
      <c r="AT265" s="308"/>
      <c r="AU265" s="308"/>
      <c r="AV265" s="308"/>
      <c r="AW265" s="308"/>
      <c r="AX265" s="308"/>
      <c r="AY265" s="308"/>
      <c r="AZ265" s="308"/>
      <c r="BA265" s="308"/>
      <c r="BB265" s="308"/>
      <c r="BC265" s="309"/>
    </row>
    <row r="266" spans="2:55" ht="59.25" customHeight="1">
      <c r="B266" s="231"/>
      <c r="C266" s="558" t="s">
        <v>3065</v>
      </c>
      <c r="D266" s="558"/>
      <c r="E266" s="558"/>
      <c r="F266" s="558"/>
      <c r="G266" s="558"/>
      <c r="H266" s="558"/>
      <c r="I266" s="558"/>
      <c r="J266" s="558"/>
      <c r="K266" s="558"/>
      <c r="L266" s="558"/>
      <c r="M266" s="558"/>
      <c r="N266" s="558"/>
      <c r="O266" s="558"/>
      <c r="P266" s="558"/>
      <c r="Q266" s="558"/>
      <c r="R266" s="558"/>
      <c r="S266" s="558"/>
      <c r="T266" s="558"/>
      <c r="U266" s="558"/>
      <c r="V266" s="558"/>
      <c r="W266" s="558"/>
      <c r="X266" s="558"/>
      <c r="Y266" s="558"/>
      <c r="Z266" s="558"/>
      <c r="AA266" s="558"/>
      <c r="AB266" s="558"/>
      <c r="AC266" s="558"/>
      <c r="AD266" s="558"/>
      <c r="AE266" s="558"/>
      <c r="AF266" s="558"/>
      <c r="AG266" s="558"/>
      <c r="AH266" s="558"/>
      <c r="AI266" s="558"/>
      <c r="AJ266" s="558"/>
      <c r="AK266" s="558"/>
      <c r="AL266" s="558"/>
      <c r="AM266" s="558"/>
      <c r="AN266" s="558"/>
      <c r="AO266" s="558"/>
      <c r="AP266" s="558"/>
      <c r="AQ266" s="558"/>
      <c r="AR266" s="558"/>
      <c r="AS266" s="558"/>
      <c r="AT266" s="558"/>
      <c r="AU266" s="558"/>
      <c r="AV266" s="558"/>
      <c r="AW266" s="558"/>
      <c r="AX266" s="558"/>
      <c r="AY266" s="558"/>
      <c r="AZ266" s="558"/>
      <c r="BA266" s="558"/>
      <c r="BB266" s="558"/>
      <c r="BC266" s="310"/>
    </row>
    <row r="267" spans="2:55" ht="25.5" customHeight="1">
      <c r="B267" s="231"/>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10"/>
    </row>
    <row r="268" spans="2:55" ht="45" customHeight="1">
      <c r="B268" s="231"/>
      <c r="C268" s="3"/>
      <c r="D268" s="564" t="s">
        <v>2944</v>
      </c>
      <c r="E268" s="564"/>
      <c r="F268" s="550" t="s">
        <v>3073</v>
      </c>
      <c r="G268" s="550"/>
      <c r="H268" s="550"/>
      <c r="I268" s="550"/>
      <c r="J268" s="550"/>
      <c r="K268" s="550"/>
      <c r="L268" s="550"/>
      <c r="M268" s="550"/>
      <c r="N268" s="550"/>
      <c r="O268" s="550"/>
      <c r="P268" s="550"/>
      <c r="Q268" s="550"/>
      <c r="R268" s="550"/>
      <c r="S268" s="550"/>
      <c r="T268" s="550"/>
      <c r="U268" s="550"/>
      <c r="V268" s="550"/>
      <c r="W268" s="550"/>
      <c r="X268" s="550"/>
      <c r="Y268" s="550"/>
      <c r="Z268" s="550"/>
      <c r="AA268" s="550"/>
      <c r="AB268" s="550"/>
      <c r="AC268" s="550"/>
      <c r="AD268" s="550"/>
      <c r="AE268" s="550"/>
      <c r="AF268" s="550"/>
      <c r="AG268" s="550"/>
      <c r="AH268" s="550"/>
      <c r="AI268" s="550"/>
      <c r="AJ268" s="550"/>
      <c r="AK268" s="550"/>
      <c r="AL268" s="550"/>
      <c r="AM268" s="550"/>
      <c r="AN268" s="550"/>
      <c r="AO268" s="550"/>
      <c r="AP268" s="550"/>
      <c r="AQ268" s="550"/>
      <c r="AR268" s="550"/>
      <c r="AS268" s="550"/>
      <c r="AT268" s="550"/>
      <c r="AU268" s="550"/>
      <c r="AV268" s="550"/>
      <c r="AW268" s="550"/>
      <c r="AX268" s="550"/>
      <c r="AY268" s="550"/>
      <c r="AZ268" s="550"/>
      <c r="BA268" s="550"/>
      <c r="BB268" s="3"/>
      <c r="BC268" s="310"/>
    </row>
    <row r="269" spans="2:55" ht="30" customHeight="1">
      <c r="B269" s="231"/>
      <c r="C269" s="3"/>
      <c r="D269" s="311"/>
      <c r="E269" s="311"/>
      <c r="F269" s="311"/>
      <c r="G269" s="311"/>
      <c r="H269" s="311"/>
      <c r="I269" s="311"/>
      <c r="J269" s="311"/>
      <c r="K269" s="311"/>
      <c r="L269" s="311"/>
      <c r="M269" s="311"/>
      <c r="N269" s="311"/>
      <c r="O269" s="311"/>
      <c r="P269" s="311"/>
      <c r="Q269" s="311"/>
      <c r="R269" s="311"/>
      <c r="S269" s="311"/>
      <c r="T269" s="311"/>
      <c r="U269" s="311"/>
      <c r="V269" s="311"/>
      <c r="W269" s="311"/>
      <c r="X269" s="311"/>
      <c r="Y269" s="311"/>
      <c r="Z269" s="311"/>
      <c r="AA269" s="311"/>
      <c r="AB269" s="311"/>
      <c r="AC269" s="311"/>
      <c r="AD269" s="311"/>
      <c r="AE269" s="311"/>
      <c r="AF269" s="311"/>
      <c r="AG269" s="311"/>
      <c r="AH269" s="311"/>
      <c r="AI269" s="311"/>
      <c r="AJ269" s="311"/>
      <c r="AK269" s="311"/>
      <c r="AL269" s="311"/>
      <c r="AM269" s="311"/>
      <c r="AN269" s="555" t="s">
        <v>3066</v>
      </c>
      <c r="AO269" s="555"/>
      <c r="AP269" s="555"/>
      <c r="AQ269" s="555"/>
      <c r="AR269" s="555"/>
      <c r="AS269" s="555"/>
      <c r="AT269" s="555"/>
      <c r="AU269" s="555"/>
      <c r="AV269" s="555"/>
      <c r="AW269" s="555"/>
      <c r="AX269" s="555"/>
      <c r="AY269" s="555"/>
      <c r="AZ269" s="555"/>
      <c r="BA269" s="555"/>
      <c r="BB269" s="3"/>
      <c r="BC269" s="310"/>
    </row>
    <row r="270" spans="2:55" ht="30" customHeight="1">
      <c r="B270" s="231"/>
      <c r="C270" s="3"/>
      <c r="D270" s="311"/>
      <c r="E270" s="311"/>
      <c r="F270" s="311"/>
      <c r="G270" s="311"/>
      <c r="H270" s="311"/>
      <c r="I270" s="311"/>
      <c r="J270" s="311"/>
      <c r="K270" s="311"/>
      <c r="L270" s="311"/>
      <c r="M270" s="311"/>
      <c r="N270" s="311"/>
      <c r="O270" s="311"/>
      <c r="P270" s="311"/>
      <c r="Q270" s="311"/>
      <c r="R270" s="311"/>
      <c r="S270" s="311"/>
      <c r="T270" s="311"/>
      <c r="U270" s="311"/>
      <c r="V270" s="311"/>
      <c r="W270" s="311"/>
      <c r="X270" s="311"/>
      <c r="Y270" s="311"/>
      <c r="Z270" s="311"/>
      <c r="AA270" s="311"/>
      <c r="AB270" s="311"/>
      <c r="AC270" s="311"/>
      <c r="AD270" s="311"/>
      <c r="AE270" s="311"/>
      <c r="AF270" s="311"/>
      <c r="AG270" s="311"/>
      <c r="AH270" s="311"/>
      <c r="AI270" s="311"/>
      <c r="AJ270" s="311"/>
      <c r="AK270" s="311"/>
      <c r="AL270" s="311"/>
      <c r="AM270" s="311"/>
      <c r="AN270" s="555" t="s">
        <v>3067</v>
      </c>
      <c r="AO270" s="555"/>
      <c r="AP270" s="555"/>
      <c r="AQ270" s="555"/>
      <c r="AR270" s="555"/>
      <c r="AS270" s="555"/>
      <c r="AT270" s="555"/>
      <c r="AU270" s="555"/>
      <c r="AV270" s="555"/>
      <c r="AW270" s="555"/>
      <c r="AX270" s="555"/>
      <c r="AY270" s="555"/>
      <c r="AZ270" s="555"/>
      <c r="BA270" s="555"/>
      <c r="BB270" s="3"/>
      <c r="BC270" s="310"/>
    </row>
    <row r="271" spans="2:55" ht="24.75" customHeight="1">
      <c r="B271" s="231"/>
      <c r="C271" s="3"/>
      <c r="D271" s="311"/>
      <c r="E271" s="311"/>
      <c r="F271" s="311"/>
      <c r="G271" s="311"/>
      <c r="H271" s="311"/>
      <c r="I271" s="311"/>
      <c r="J271" s="311"/>
      <c r="K271" s="311"/>
      <c r="L271" s="311"/>
      <c r="M271" s="311"/>
      <c r="N271" s="311"/>
      <c r="O271" s="311"/>
      <c r="P271" s="311"/>
      <c r="Q271" s="311"/>
      <c r="R271" s="311"/>
      <c r="S271" s="311"/>
      <c r="T271" s="311"/>
      <c r="U271" s="311"/>
      <c r="V271" s="311"/>
      <c r="W271" s="311"/>
      <c r="X271" s="311"/>
      <c r="Y271" s="311"/>
      <c r="Z271" s="311"/>
      <c r="AA271" s="311"/>
      <c r="AB271" s="311"/>
      <c r="AC271" s="311"/>
      <c r="AD271" s="311"/>
      <c r="AE271" s="311"/>
      <c r="AF271" s="311"/>
      <c r="AG271" s="311"/>
      <c r="AH271" s="311"/>
      <c r="AI271" s="311"/>
      <c r="AJ271" s="311"/>
      <c r="AK271" s="311"/>
      <c r="AL271" s="311"/>
      <c r="AM271" s="311"/>
      <c r="AN271" s="311"/>
      <c r="AO271" s="311"/>
      <c r="AP271" s="311"/>
      <c r="AQ271" s="311"/>
      <c r="AR271" s="311"/>
      <c r="AS271" s="311"/>
      <c r="AT271" s="311"/>
      <c r="AU271" s="311"/>
      <c r="AV271" s="311"/>
      <c r="AW271" s="311"/>
      <c r="AX271" s="311"/>
      <c r="AY271" s="311"/>
      <c r="AZ271" s="311"/>
      <c r="BA271" s="311"/>
      <c r="BB271" s="3"/>
      <c r="BC271" s="310"/>
    </row>
    <row r="272" spans="2:55" ht="24" customHeight="1">
      <c r="B272" s="231"/>
      <c r="C272" s="3"/>
      <c r="D272" s="564" t="s">
        <v>2945</v>
      </c>
      <c r="E272" s="564"/>
      <c r="F272" s="565" t="s">
        <v>3068</v>
      </c>
      <c r="G272" s="565"/>
      <c r="H272" s="565"/>
      <c r="I272" s="565"/>
      <c r="J272" s="565"/>
      <c r="K272" s="565"/>
      <c r="L272" s="565"/>
      <c r="M272" s="565"/>
      <c r="N272" s="565"/>
      <c r="O272" s="565"/>
      <c r="P272" s="565"/>
      <c r="Q272" s="565"/>
      <c r="R272" s="565"/>
      <c r="S272" s="565"/>
      <c r="T272" s="565"/>
      <c r="U272" s="565"/>
      <c r="V272" s="565"/>
      <c r="W272" s="565"/>
      <c r="X272" s="565"/>
      <c r="Y272" s="565"/>
      <c r="Z272" s="565"/>
      <c r="AA272" s="565"/>
      <c r="AB272" s="565"/>
      <c r="AC272" s="565"/>
      <c r="AD272" s="565"/>
      <c r="AE272" s="565"/>
      <c r="AF272" s="565"/>
      <c r="AG272" s="565"/>
      <c r="AH272" s="565"/>
      <c r="AI272" s="565"/>
      <c r="AJ272" s="565"/>
      <c r="AK272" s="565"/>
      <c r="AL272" s="565"/>
      <c r="AM272" s="565"/>
      <c r="AN272" s="565"/>
      <c r="AO272" s="565"/>
      <c r="AP272" s="565"/>
      <c r="AQ272" s="565"/>
      <c r="AR272" s="565"/>
      <c r="AS272" s="565"/>
      <c r="AT272" s="565"/>
      <c r="AU272" s="565"/>
      <c r="AV272" s="565"/>
      <c r="AW272" s="565"/>
      <c r="AX272" s="565"/>
      <c r="AY272" s="565"/>
      <c r="AZ272" s="565"/>
      <c r="BA272" s="565"/>
      <c r="BB272" s="3"/>
      <c r="BC272" s="310"/>
    </row>
    <row r="273" spans="2:55" ht="24" customHeight="1">
      <c r="B273" s="231"/>
      <c r="C273" s="3"/>
      <c r="D273" s="311"/>
      <c r="E273" s="311"/>
      <c r="F273" s="312"/>
      <c r="G273" s="312"/>
      <c r="H273" s="312"/>
      <c r="I273" s="312"/>
      <c r="J273" s="312"/>
      <c r="K273" s="312"/>
      <c r="L273" s="312"/>
      <c r="M273" s="312"/>
      <c r="N273" s="312"/>
      <c r="O273" s="312"/>
      <c r="P273" s="312"/>
      <c r="Q273" s="312"/>
      <c r="R273" s="312"/>
      <c r="S273" s="312"/>
      <c r="T273" s="312"/>
      <c r="U273" s="312"/>
      <c r="V273" s="312"/>
      <c r="W273" s="312"/>
      <c r="X273" s="312"/>
      <c r="Y273" s="312"/>
      <c r="Z273" s="312"/>
      <c r="AA273" s="312"/>
      <c r="AB273" s="312"/>
      <c r="AC273" s="312"/>
      <c r="AD273" s="312"/>
      <c r="AE273" s="312"/>
      <c r="AF273" s="312"/>
      <c r="AG273" s="312"/>
      <c r="AH273" s="312"/>
      <c r="AI273" s="312"/>
      <c r="AJ273" s="312"/>
      <c r="AK273" s="312"/>
      <c r="AL273" s="312"/>
      <c r="AM273" s="312"/>
      <c r="AN273" s="555" t="s">
        <v>3066</v>
      </c>
      <c r="AO273" s="555"/>
      <c r="AP273" s="555"/>
      <c r="AQ273" s="555"/>
      <c r="AR273" s="555"/>
      <c r="AS273" s="555"/>
      <c r="AT273" s="555"/>
      <c r="AU273" s="555"/>
      <c r="AV273" s="555"/>
      <c r="AW273" s="555"/>
      <c r="AX273" s="555"/>
      <c r="AY273" s="555"/>
      <c r="AZ273" s="555"/>
      <c r="BA273" s="555"/>
      <c r="BB273" s="3"/>
      <c r="BC273" s="310"/>
    </row>
    <row r="274" spans="2:55" ht="33" customHeight="1">
      <c r="B274" s="231"/>
      <c r="C274" s="3"/>
      <c r="D274" s="311"/>
      <c r="E274" s="311"/>
      <c r="F274" s="311"/>
      <c r="G274" s="311"/>
      <c r="H274" s="311"/>
      <c r="I274" s="311"/>
      <c r="J274" s="311"/>
      <c r="K274" s="311"/>
      <c r="L274" s="311"/>
      <c r="M274" s="311"/>
      <c r="N274" s="311"/>
      <c r="O274" s="311"/>
      <c r="P274" s="311"/>
      <c r="Q274" s="311"/>
      <c r="R274" s="311"/>
      <c r="S274" s="311"/>
      <c r="T274" s="311"/>
      <c r="U274" s="311"/>
      <c r="V274" s="311"/>
      <c r="W274" s="311"/>
      <c r="X274" s="311"/>
      <c r="Y274" s="311"/>
      <c r="Z274" s="311"/>
      <c r="AA274" s="311"/>
      <c r="AB274" s="311"/>
      <c r="AC274" s="311"/>
      <c r="AD274" s="311"/>
      <c r="AE274" s="311"/>
      <c r="AF274" s="311"/>
      <c r="AG274" s="311"/>
      <c r="AH274" s="311"/>
      <c r="AI274" s="311"/>
      <c r="AJ274" s="311"/>
      <c r="AK274" s="311"/>
      <c r="AL274" s="311"/>
      <c r="AM274" s="311"/>
      <c r="AN274" s="555" t="s">
        <v>3067</v>
      </c>
      <c r="AO274" s="555"/>
      <c r="AP274" s="555"/>
      <c r="AQ274" s="555"/>
      <c r="AR274" s="555"/>
      <c r="AS274" s="555"/>
      <c r="AT274" s="555"/>
      <c r="AU274" s="555"/>
      <c r="AV274" s="555"/>
      <c r="AW274" s="555"/>
      <c r="AX274" s="555"/>
      <c r="AY274" s="555"/>
      <c r="AZ274" s="555"/>
      <c r="BA274" s="555"/>
      <c r="BB274" s="3"/>
      <c r="BC274" s="310"/>
    </row>
    <row r="275" spans="2:55" ht="7.5" customHeight="1">
      <c r="B275" s="231"/>
      <c r="C275" s="3"/>
      <c r="D275" s="311"/>
      <c r="E275" s="311"/>
      <c r="F275" s="311"/>
      <c r="G275" s="311"/>
      <c r="H275" s="311"/>
      <c r="I275" s="311"/>
      <c r="J275" s="311"/>
      <c r="K275" s="311"/>
      <c r="L275" s="311"/>
      <c r="M275" s="311"/>
      <c r="N275" s="311"/>
      <c r="O275" s="311"/>
      <c r="P275" s="311"/>
      <c r="Q275" s="311"/>
      <c r="R275" s="311"/>
      <c r="S275" s="311"/>
      <c r="T275" s="311"/>
      <c r="U275" s="311"/>
      <c r="V275" s="311"/>
      <c r="W275" s="311"/>
      <c r="X275" s="311"/>
      <c r="Y275" s="311"/>
      <c r="Z275" s="311"/>
      <c r="AA275" s="311"/>
      <c r="AB275" s="311"/>
      <c r="AC275" s="311"/>
      <c r="AD275" s="311"/>
      <c r="AE275" s="311"/>
      <c r="AF275" s="311"/>
      <c r="AG275" s="311"/>
      <c r="AH275" s="311"/>
      <c r="AI275" s="311"/>
      <c r="AJ275" s="311"/>
      <c r="AK275" s="311"/>
      <c r="AL275" s="311"/>
      <c r="AM275" s="311"/>
      <c r="AN275" s="313"/>
      <c r="AO275" s="313"/>
      <c r="AP275" s="313"/>
      <c r="AQ275" s="313"/>
      <c r="AR275" s="313"/>
      <c r="AS275" s="313"/>
      <c r="AT275" s="313"/>
      <c r="AU275" s="313"/>
      <c r="AV275" s="313"/>
      <c r="AW275" s="313"/>
      <c r="AX275" s="313"/>
      <c r="AY275" s="313"/>
      <c r="AZ275" s="313"/>
      <c r="BA275" s="313"/>
      <c r="BB275" s="3"/>
      <c r="BC275" s="310"/>
    </row>
    <row r="276" spans="2:55" ht="42.75" customHeight="1">
      <c r="B276" s="231"/>
      <c r="C276" s="3"/>
      <c r="D276" s="311"/>
      <c r="E276" s="562" t="s">
        <v>3034</v>
      </c>
      <c r="F276" s="562"/>
      <c r="G276" s="311"/>
      <c r="H276" s="550" t="s">
        <v>3069</v>
      </c>
      <c r="I276" s="550"/>
      <c r="J276" s="550"/>
      <c r="K276" s="550"/>
      <c r="L276" s="550"/>
      <c r="M276" s="550"/>
      <c r="N276" s="550"/>
      <c r="O276" s="550"/>
      <c r="P276" s="550"/>
      <c r="Q276" s="550"/>
      <c r="R276" s="550"/>
      <c r="S276" s="550"/>
      <c r="T276" s="550"/>
      <c r="U276" s="550"/>
      <c r="V276" s="550"/>
      <c r="W276" s="550"/>
      <c r="X276" s="550"/>
      <c r="Y276" s="550"/>
      <c r="Z276" s="550"/>
      <c r="AA276" s="550"/>
      <c r="AB276" s="550"/>
      <c r="AC276" s="550"/>
      <c r="AD276" s="550"/>
      <c r="AE276" s="550"/>
      <c r="AF276" s="550"/>
      <c r="AG276" s="550"/>
      <c r="AH276" s="550"/>
      <c r="AI276" s="550"/>
      <c r="AJ276" s="550"/>
      <c r="AK276" s="550"/>
      <c r="AL276" s="550"/>
      <c r="AM276" s="550"/>
      <c r="AN276" s="550"/>
      <c r="AO276" s="550"/>
      <c r="AP276" s="550"/>
      <c r="AQ276" s="550"/>
      <c r="AR276" s="550"/>
      <c r="AS276" s="550"/>
      <c r="AT276" s="550"/>
      <c r="AU276" s="550"/>
      <c r="AV276" s="550"/>
      <c r="AW276" s="550"/>
      <c r="AX276" s="550"/>
      <c r="AY276" s="550"/>
      <c r="AZ276" s="550"/>
      <c r="BA276" s="550"/>
      <c r="BB276" s="3"/>
      <c r="BC276" s="310"/>
    </row>
    <row r="277" spans="2:55" ht="29.25" customHeight="1">
      <c r="B277" s="231"/>
      <c r="C277" s="3"/>
      <c r="D277" s="311"/>
      <c r="E277" s="563" t="s">
        <v>3035</v>
      </c>
      <c r="F277" s="563"/>
      <c r="G277" s="311"/>
      <c r="H277" s="556" t="s">
        <v>3070</v>
      </c>
      <c r="I277" s="556"/>
      <c r="J277" s="556"/>
      <c r="K277" s="556"/>
      <c r="L277" s="556"/>
      <c r="M277" s="556"/>
      <c r="N277" s="556"/>
      <c r="O277" s="556"/>
      <c r="P277" s="556"/>
      <c r="Q277" s="556"/>
      <c r="R277" s="556"/>
      <c r="S277" s="556"/>
      <c r="T277" s="556"/>
      <c r="U277" s="556"/>
      <c r="V277" s="556"/>
      <c r="W277" s="556"/>
      <c r="X277" s="556"/>
      <c r="Y277" s="556"/>
      <c r="Z277" s="556"/>
      <c r="AA277" s="556"/>
      <c r="AB277" s="556"/>
      <c r="AC277" s="556"/>
      <c r="AD277" s="556"/>
      <c r="AE277" s="556"/>
      <c r="AF277" s="556"/>
      <c r="AG277" s="556"/>
      <c r="AH277" s="556"/>
      <c r="AI277" s="556"/>
      <c r="AJ277" s="556"/>
      <c r="AK277" s="556"/>
      <c r="AL277" s="556"/>
      <c r="AM277" s="556"/>
      <c r="AN277" s="556"/>
      <c r="AO277" s="556"/>
      <c r="AP277" s="556"/>
      <c r="AQ277" s="556"/>
      <c r="AR277" s="556"/>
      <c r="AS277" s="556"/>
      <c r="AT277" s="556"/>
      <c r="AU277" s="556"/>
      <c r="AV277" s="556"/>
      <c r="AW277" s="556"/>
      <c r="AX277" s="556"/>
      <c r="AY277" s="556"/>
      <c r="AZ277" s="556"/>
      <c r="BA277" s="556"/>
      <c r="BB277" s="3"/>
      <c r="BC277" s="310"/>
    </row>
    <row r="278" spans="2:55" ht="39.75" customHeight="1">
      <c r="B278" s="231"/>
      <c r="C278" s="3"/>
      <c r="D278" s="311"/>
      <c r="E278" s="562" t="s">
        <v>3036</v>
      </c>
      <c r="F278" s="562"/>
      <c r="G278" s="311"/>
      <c r="H278" s="557" t="s">
        <v>3071</v>
      </c>
      <c r="I278" s="557"/>
      <c r="J278" s="557"/>
      <c r="K278" s="557"/>
      <c r="L278" s="557"/>
      <c r="M278" s="557"/>
      <c r="N278" s="557"/>
      <c r="O278" s="557"/>
      <c r="P278" s="557"/>
      <c r="Q278" s="557"/>
      <c r="R278" s="557"/>
      <c r="S278" s="557"/>
      <c r="T278" s="557"/>
      <c r="U278" s="557"/>
      <c r="V278" s="557"/>
      <c r="W278" s="557"/>
      <c r="X278" s="557"/>
      <c r="Y278" s="557"/>
      <c r="Z278" s="557"/>
      <c r="AA278" s="557"/>
      <c r="AB278" s="557"/>
      <c r="AC278" s="557"/>
      <c r="AD278" s="557"/>
      <c r="AE278" s="557"/>
      <c r="AF278" s="557"/>
      <c r="AG278" s="557"/>
      <c r="AH278" s="557"/>
      <c r="AI278" s="557"/>
      <c r="AJ278" s="557"/>
      <c r="AK278" s="557"/>
      <c r="AL278" s="557"/>
      <c r="AM278" s="557"/>
      <c r="AN278" s="557"/>
      <c r="AO278" s="557"/>
      <c r="AP278" s="557"/>
      <c r="AQ278" s="557"/>
      <c r="AR278" s="557"/>
      <c r="AS278" s="557"/>
      <c r="AT278" s="557"/>
      <c r="AU278" s="557"/>
      <c r="AV278" s="557"/>
      <c r="AW278" s="557"/>
      <c r="AX278" s="557"/>
      <c r="AY278" s="557"/>
      <c r="AZ278" s="557"/>
      <c r="BA278" s="557"/>
      <c r="BB278" s="3"/>
      <c r="BC278" s="310"/>
    </row>
    <row r="279" spans="2:55" ht="18.75">
      <c r="B279" s="231"/>
      <c r="C279" s="3"/>
      <c r="D279" s="311"/>
      <c r="E279" s="311"/>
      <c r="F279" s="311"/>
      <c r="G279" s="311"/>
      <c r="H279" s="311"/>
      <c r="I279" s="311"/>
      <c r="J279" s="311"/>
      <c r="K279" s="311"/>
      <c r="L279" s="311"/>
      <c r="M279" s="311"/>
      <c r="N279" s="311"/>
      <c r="O279" s="311"/>
      <c r="P279" s="311"/>
      <c r="Q279" s="311"/>
      <c r="R279" s="311"/>
      <c r="S279" s="311"/>
      <c r="T279" s="311"/>
      <c r="U279" s="311"/>
      <c r="V279" s="311"/>
      <c r="W279" s="311"/>
      <c r="X279" s="311"/>
      <c r="Y279" s="311"/>
      <c r="Z279" s="311"/>
      <c r="AA279" s="311"/>
      <c r="AB279" s="311"/>
      <c r="AC279" s="311"/>
      <c r="AD279" s="311"/>
      <c r="AE279" s="311"/>
      <c r="AF279" s="311"/>
      <c r="AG279" s="311"/>
      <c r="AH279" s="311"/>
      <c r="AI279" s="311"/>
      <c r="AJ279" s="311"/>
      <c r="AK279" s="311"/>
      <c r="AL279" s="311"/>
      <c r="AM279" s="311"/>
      <c r="AN279" s="311"/>
      <c r="AO279" s="311"/>
      <c r="AP279" s="311"/>
      <c r="AQ279" s="311"/>
      <c r="AR279" s="311"/>
      <c r="AS279" s="311"/>
      <c r="AT279" s="311"/>
      <c r="AU279" s="311"/>
      <c r="AV279" s="311"/>
      <c r="AW279" s="311"/>
      <c r="AX279" s="311"/>
      <c r="AY279" s="311"/>
      <c r="AZ279" s="311"/>
      <c r="BA279" s="311"/>
      <c r="BB279" s="3"/>
      <c r="BC279" s="310"/>
    </row>
    <row r="280" spans="2:55" ht="98.25" customHeight="1">
      <c r="B280" s="231"/>
      <c r="C280" s="3"/>
      <c r="D280" s="550" t="s">
        <v>3072</v>
      </c>
      <c r="E280" s="550"/>
      <c r="F280" s="550"/>
      <c r="G280" s="550"/>
      <c r="H280" s="550"/>
      <c r="I280" s="550"/>
      <c r="J280" s="550"/>
      <c r="K280" s="550"/>
      <c r="L280" s="550"/>
      <c r="M280" s="550"/>
      <c r="N280" s="550"/>
      <c r="O280" s="550"/>
      <c r="P280" s="550"/>
      <c r="Q280" s="550"/>
      <c r="R280" s="550"/>
      <c r="S280" s="550"/>
      <c r="T280" s="550"/>
      <c r="U280" s="550"/>
      <c r="V280" s="550"/>
      <c r="W280" s="550"/>
      <c r="X280" s="550"/>
      <c r="Y280" s="550"/>
      <c r="Z280" s="550"/>
      <c r="AA280" s="550"/>
      <c r="AB280" s="550"/>
      <c r="AC280" s="550"/>
      <c r="AD280" s="550"/>
      <c r="AE280" s="550"/>
      <c r="AF280" s="550"/>
      <c r="AG280" s="550"/>
      <c r="AH280" s="550"/>
      <c r="AI280" s="550"/>
      <c r="AJ280" s="550"/>
      <c r="AK280" s="550"/>
      <c r="AL280" s="550"/>
      <c r="AM280" s="550"/>
      <c r="AN280" s="550"/>
      <c r="AO280" s="550"/>
      <c r="AP280" s="550"/>
      <c r="AQ280" s="550"/>
      <c r="AR280" s="550"/>
      <c r="AS280" s="550"/>
      <c r="AT280" s="550"/>
      <c r="AU280" s="550"/>
      <c r="AV280" s="550"/>
      <c r="AW280" s="550"/>
      <c r="AX280" s="550"/>
      <c r="AY280" s="550"/>
      <c r="AZ280" s="550"/>
      <c r="BA280" s="550"/>
      <c r="BB280" s="3"/>
      <c r="BC280" s="310"/>
    </row>
    <row r="281" spans="2:55" ht="18.75">
      <c r="B281" s="231"/>
      <c r="C281" s="3"/>
      <c r="D281" s="311"/>
      <c r="E281" s="311"/>
      <c r="F281" s="311"/>
      <c r="G281" s="311"/>
      <c r="H281" s="311"/>
      <c r="I281" s="311"/>
      <c r="J281" s="311"/>
      <c r="K281" s="311"/>
      <c r="L281" s="311"/>
      <c r="M281" s="311"/>
      <c r="N281" s="311"/>
      <c r="O281" s="311"/>
      <c r="P281" s="311"/>
      <c r="Q281" s="311"/>
      <c r="R281" s="311"/>
      <c r="S281" s="311"/>
      <c r="T281" s="311"/>
      <c r="U281" s="311"/>
      <c r="V281" s="311"/>
      <c r="W281" s="311"/>
      <c r="X281" s="311"/>
      <c r="Y281" s="311"/>
      <c r="Z281" s="311"/>
      <c r="AA281" s="311"/>
      <c r="AB281" s="311"/>
      <c r="AC281" s="311"/>
      <c r="AD281" s="311"/>
      <c r="AE281" s="311"/>
      <c r="AF281" s="311"/>
      <c r="AG281" s="311"/>
      <c r="AH281" s="311"/>
      <c r="AI281" s="311"/>
      <c r="AJ281" s="311"/>
      <c r="AK281" s="311"/>
      <c r="AL281" s="311"/>
      <c r="AM281" s="311"/>
      <c r="AN281" s="311"/>
      <c r="AO281" s="311"/>
      <c r="AP281" s="311"/>
      <c r="AQ281" s="311"/>
      <c r="AR281" s="311"/>
      <c r="AS281" s="311"/>
      <c r="AT281" s="311"/>
      <c r="AU281" s="311"/>
      <c r="AV281" s="311"/>
      <c r="AW281" s="311"/>
      <c r="AX281" s="311"/>
      <c r="AY281" s="311"/>
      <c r="AZ281" s="311"/>
      <c r="BA281" s="311"/>
      <c r="BB281" s="3"/>
      <c r="BC281" s="310"/>
    </row>
    <row r="282" spans="2:55">
      <c r="B282" s="231"/>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10"/>
    </row>
    <row r="283" spans="2:55">
      <c r="B283" s="231"/>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10"/>
    </row>
    <row r="284" spans="2:55" ht="28.5" customHeight="1">
      <c r="B284" s="231"/>
      <c r="C284" s="3"/>
      <c r="D284" s="551">
        <f>'기본정보 입력하기'!G27</f>
        <v>44927</v>
      </c>
      <c r="E284" s="551"/>
      <c r="F284" s="551"/>
      <c r="G284" s="551"/>
      <c r="H284" s="551"/>
      <c r="I284" s="551"/>
      <c r="J284" s="551"/>
      <c r="K284" s="551"/>
      <c r="L284" s="551"/>
      <c r="M284" s="551"/>
      <c r="N284" s="551"/>
      <c r="O284" s="551"/>
      <c r="P284" s="551"/>
      <c r="Q284" s="551"/>
      <c r="R284" s="551"/>
      <c r="S284" s="551"/>
      <c r="T284" s="551"/>
      <c r="U284" s="551"/>
      <c r="V284" s="551"/>
      <c r="W284" s="551"/>
      <c r="X284" s="551"/>
      <c r="Y284" s="551"/>
      <c r="Z284" s="551"/>
      <c r="AA284" s="551"/>
      <c r="AB284" s="551"/>
      <c r="AC284" s="551"/>
      <c r="AD284" s="551"/>
      <c r="AE284" s="551"/>
      <c r="AF284" s="551"/>
      <c r="AG284" s="551"/>
      <c r="AH284" s="551"/>
      <c r="AI284" s="551"/>
      <c r="AJ284" s="551"/>
      <c r="AK284" s="551"/>
      <c r="AL284" s="551"/>
      <c r="AM284" s="551"/>
      <c r="AN284" s="551"/>
      <c r="AO284" s="551"/>
      <c r="AP284" s="551"/>
      <c r="AQ284" s="551"/>
      <c r="AR284" s="551"/>
      <c r="AS284" s="551"/>
      <c r="AT284" s="551"/>
      <c r="AU284" s="551"/>
      <c r="AV284" s="551"/>
      <c r="AW284" s="551"/>
      <c r="AX284" s="551"/>
      <c r="AY284" s="551"/>
      <c r="AZ284" s="551"/>
      <c r="BA284" s="551"/>
      <c r="BB284" s="3"/>
      <c r="BC284" s="310"/>
    </row>
    <row r="285" spans="2:55" ht="27.75" customHeight="1">
      <c r="B285" s="231"/>
      <c r="C285" s="3"/>
      <c r="D285" s="186"/>
      <c r="E285" s="186"/>
      <c r="F285" s="186"/>
      <c r="G285" s="186"/>
      <c r="H285" s="186"/>
      <c r="I285" s="186"/>
      <c r="J285" s="186"/>
      <c r="K285" s="186"/>
      <c r="L285" s="186"/>
      <c r="M285" s="186"/>
      <c r="N285" s="186"/>
      <c r="O285" s="186"/>
      <c r="P285" s="186"/>
      <c r="Q285" s="186"/>
      <c r="R285" s="186"/>
      <c r="S285" s="186"/>
      <c r="T285" s="186"/>
      <c r="U285" s="186"/>
      <c r="V285" s="186"/>
      <c r="W285" s="186"/>
      <c r="X285" s="186"/>
      <c r="Y285" s="186"/>
      <c r="Z285" s="186"/>
      <c r="AA285" s="186"/>
      <c r="AB285" s="186"/>
      <c r="AC285" s="186"/>
      <c r="AD285" s="186"/>
      <c r="AE285" s="186"/>
      <c r="AF285" s="186"/>
      <c r="AG285" s="186"/>
      <c r="AH285" s="186"/>
      <c r="AI285" s="186"/>
      <c r="AJ285" s="186"/>
      <c r="AK285" s="186"/>
      <c r="AL285" s="186"/>
      <c r="AM285" s="186"/>
      <c r="AN285" s="186"/>
      <c r="AO285" s="186"/>
      <c r="AP285" s="186"/>
      <c r="AQ285" s="186"/>
      <c r="AR285" s="186"/>
      <c r="AS285" s="186"/>
      <c r="AT285" s="186"/>
      <c r="AU285" s="186"/>
      <c r="AV285" s="186"/>
      <c r="AW285" s="186"/>
      <c r="AX285" s="186"/>
      <c r="AY285" s="186"/>
      <c r="AZ285" s="186"/>
      <c r="BA285" s="186"/>
      <c r="BB285" s="3"/>
      <c r="BC285" s="310"/>
    </row>
    <row r="286" spans="2:55" ht="33" customHeight="1">
      <c r="B286" s="231"/>
      <c r="C286" s="3"/>
      <c r="D286" s="186"/>
      <c r="E286" s="186"/>
      <c r="F286" s="186"/>
      <c r="G286" s="186"/>
      <c r="H286" s="186"/>
      <c r="I286" s="186"/>
      <c r="J286" s="186"/>
      <c r="K286" s="186"/>
      <c r="L286" s="552" t="s">
        <v>22</v>
      </c>
      <c r="M286" s="552"/>
      <c r="N286" s="552"/>
      <c r="O286" s="552"/>
      <c r="P286" s="552"/>
      <c r="Q286" s="552"/>
      <c r="R286" s="552"/>
      <c r="S286" s="552"/>
      <c r="T286" s="552"/>
      <c r="U286" s="552"/>
      <c r="V286" s="552"/>
      <c r="W286" s="311" t="s">
        <v>2959</v>
      </c>
      <c r="X286" s="311"/>
      <c r="Y286" s="553" t="str">
        <f>'기본정보 입력하기'!G20</f>
        <v>아이텐㈜</v>
      </c>
      <c r="Z286" s="553"/>
      <c r="AA286" s="553"/>
      <c r="AB286" s="553"/>
      <c r="AC286" s="553"/>
      <c r="AD286" s="553"/>
      <c r="AE286" s="553"/>
      <c r="AF286" s="553"/>
      <c r="AG286" s="553"/>
      <c r="AH286" s="553"/>
      <c r="AI286" s="553"/>
      <c r="AJ286" s="553"/>
      <c r="AK286" s="553"/>
      <c r="AL286" s="553"/>
      <c r="AM286" s="553"/>
      <c r="AN286" s="553"/>
      <c r="AO286" s="553"/>
      <c r="AP286" s="553"/>
      <c r="AQ286" s="553"/>
      <c r="AR286" s="553"/>
      <c r="AS286" s="553"/>
      <c r="AT286" s="553"/>
      <c r="AU286" s="553"/>
      <c r="AV286" s="553"/>
      <c r="AW286" s="553"/>
      <c r="AX286" s="553"/>
      <c r="AY286" s="553"/>
      <c r="AZ286" s="553"/>
      <c r="BA286" s="553"/>
      <c r="BB286" s="3"/>
      <c r="BC286" s="310"/>
    </row>
    <row r="287" spans="2:55" ht="33" customHeight="1">
      <c r="B287" s="231"/>
      <c r="C287" s="3"/>
      <c r="D287" s="186"/>
      <c r="E287" s="186"/>
      <c r="F287" s="186"/>
      <c r="G287" s="186"/>
      <c r="H287" s="186"/>
      <c r="I287" s="186"/>
      <c r="J287" s="186"/>
      <c r="K287" s="186"/>
      <c r="L287" s="552" t="s">
        <v>2956</v>
      </c>
      <c r="M287" s="552"/>
      <c r="N287" s="552"/>
      <c r="O287" s="552"/>
      <c r="P287" s="552"/>
      <c r="Q287" s="552"/>
      <c r="R287" s="552"/>
      <c r="S287" s="552"/>
      <c r="T287" s="552"/>
      <c r="U287" s="552"/>
      <c r="V287" s="552"/>
      <c r="W287" s="311" t="s">
        <v>2959</v>
      </c>
      <c r="X287" s="311"/>
      <c r="Y287" s="553" t="str">
        <f>'기본정보 입력하기'!G21</f>
        <v>전주시 덕진구 틀못16</v>
      </c>
      <c r="Z287" s="553"/>
      <c r="AA287" s="553"/>
      <c r="AB287" s="553"/>
      <c r="AC287" s="553"/>
      <c r="AD287" s="553"/>
      <c r="AE287" s="553"/>
      <c r="AF287" s="553"/>
      <c r="AG287" s="553"/>
      <c r="AH287" s="553"/>
      <c r="AI287" s="553"/>
      <c r="AJ287" s="553"/>
      <c r="AK287" s="553"/>
      <c r="AL287" s="553"/>
      <c r="AM287" s="553"/>
      <c r="AN287" s="553"/>
      <c r="AO287" s="553"/>
      <c r="AP287" s="553"/>
      <c r="AQ287" s="553"/>
      <c r="AR287" s="553"/>
      <c r="AS287" s="553"/>
      <c r="AT287" s="553"/>
      <c r="AU287" s="553"/>
      <c r="AV287" s="553"/>
      <c r="AW287" s="553"/>
      <c r="AX287" s="553"/>
      <c r="AY287" s="553"/>
      <c r="AZ287" s="553"/>
      <c r="BA287" s="553"/>
      <c r="BB287" s="3"/>
      <c r="BC287" s="310"/>
    </row>
    <row r="288" spans="2:55" ht="33" customHeight="1">
      <c r="B288" s="231"/>
      <c r="C288" s="3"/>
      <c r="D288" s="186"/>
      <c r="E288" s="186"/>
      <c r="F288" s="186"/>
      <c r="G288" s="186"/>
      <c r="H288" s="186"/>
      <c r="I288" s="186"/>
      <c r="J288" s="186"/>
      <c r="K288" s="186"/>
      <c r="L288" s="552" t="s">
        <v>23</v>
      </c>
      <c r="M288" s="552"/>
      <c r="N288" s="552"/>
      <c r="O288" s="552"/>
      <c r="P288" s="552"/>
      <c r="Q288" s="552"/>
      <c r="R288" s="552"/>
      <c r="S288" s="552"/>
      <c r="T288" s="552"/>
      <c r="U288" s="552"/>
      <c r="V288" s="552"/>
      <c r="W288" s="311" t="s">
        <v>2959</v>
      </c>
      <c r="X288" s="311"/>
      <c r="Y288" s="553" t="str">
        <f>'기본정보 입력하기'!T20</f>
        <v>홍길동</v>
      </c>
      <c r="Z288" s="553"/>
      <c r="AA288" s="553"/>
      <c r="AB288" s="553"/>
      <c r="AC288" s="553"/>
      <c r="AD288" s="553"/>
      <c r="AE288" s="553"/>
      <c r="AF288" s="553"/>
      <c r="AG288" s="553"/>
      <c r="AH288" s="553"/>
      <c r="AI288" s="553"/>
      <c r="AJ288" s="553"/>
      <c r="AK288" s="553"/>
      <c r="AL288" s="553"/>
      <c r="AM288" s="553"/>
      <c r="AN288" s="553"/>
      <c r="AO288" s="553"/>
      <c r="AP288" s="553"/>
      <c r="AQ288" s="553"/>
      <c r="AR288" s="553"/>
      <c r="AS288" s="553"/>
      <c r="AT288" s="553"/>
      <c r="AU288" s="553"/>
      <c r="AV288" s="553"/>
      <c r="AW288" s="553"/>
      <c r="AX288" s="553"/>
      <c r="AY288" s="553"/>
      <c r="AZ288" s="553"/>
      <c r="BA288" s="553"/>
      <c r="BB288" s="3"/>
      <c r="BC288" s="310"/>
    </row>
    <row r="289" spans="2:55">
      <c r="B289" s="231"/>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10"/>
    </row>
    <row r="290" spans="2:55">
      <c r="B290" s="231"/>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10"/>
    </row>
    <row r="291" spans="2:55" ht="42.75" customHeight="1">
      <c r="B291" s="231"/>
      <c r="C291" s="3"/>
      <c r="D291" s="3"/>
      <c r="E291" s="3"/>
      <c r="F291" s="3"/>
      <c r="G291" s="554"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H291" s="554"/>
      <c r="I291" s="554"/>
      <c r="J291" s="554"/>
      <c r="K291" s="554"/>
      <c r="L291" s="554"/>
      <c r="M291" s="554"/>
      <c r="N291" s="554"/>
      <c r="O291" s="554"/>
      <c r="P291" s="554"/>
      <c r="Q291" s="554"/>
      <c r="R291" s="554"/>
      <c r="S291" s="554"/>
      <c r="T291" s="554"/>
      <c r="U291" s="554"/>
      <c r="V291" s="554"/>
      <c r="W291" s="554"/>
      <c r="X291" s="554"/>
      <c r="Y291" s="554"/>
      <c r="Z291" s="554"/>
      <c r="AA291" s="554"/>
      <c r="AB291" s="554"/>
      <c r="AC291" s="554"/>
      <c r="AD291" s="554"/>
      <c r="AE291" s="554"/>
      <c r="AF291" s="554"/>
      <c r="AG291" s="554"/>
      <c r="AH291" s="554"/>
      <c r="AI291" s="554"/>
      <c r="AJ291" s="554"/>
      <c r="AK291" s="554"/>
      <c r="AL291" s="554"/>
      <c r="AM291" s="554"/>
      <c r="AN291" s="554"/>
      <c r="AO291" s="554"/>
      <c r="AP291" s="554"/>
      <c r="AQ291" s="554"/>
      <c r="AR291" s="554"/>
      <c r="AS291" s="554"/>
      <c r="AT291" s="554"/>
      <c r="AU291" s="554"/>
      <c r="AV291" s="554"/>
      <c r="AW291" s="3"/>
      <c r="AX291" s="3"/>
      <c r="AY291" s="3"/>
      <c r="AZ291" s="3"/>
      <c r="BA291" s="3"/>
      <c r="BB291" s="3"/>
      <c r="BC291" s="310"/>
    </row>
    <row r="292" spans="2:55">
      <c r="B292" s="231"/>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10"/>
    </row>
    <row r="293" spans="2:55">
      <c r="B293" s="314"/>
      <c r="C293" s="315"/>
      <c r="D293" s="315"/>
      <c r="E293" s="315"/>
      <c r="F293" s="315"/>
      <c r="G293" s="315"/>
      <c r="H293" s="315"/>
      <c r="I293" s="315"/>
      <c r="J293" s="315"/>
      <c r="K293" s="315"/>
      <c r="L293" s="315"/>
      <c r="M293" s="315"/>
      <c r="N293" s="315"/>
      <c r="O293" s="315"/>
      <c r="P293" s="315"/>
      <c r="Q293" s="315"/>
      <c r="R293" s="315"/>
      <c r="S293" s="315"/>
      <c r="T293" s="315"/>
      <c r="U293" s="315"/>
      <c r="V293" s="315"/>
      <c r="W293" s="315"/>
      <c r="X293" s="315"/>
      <c r="Y293" s="315"/>
      <c r="Z293" s="315"/>
      <c r="AA293" s="315"/>
      <c r="AB293" s="315"/>
      <c r="AC293" s="315"/>
      <c r="AD293" s="315"/>
      <c r="AE293" s="315"/>
      <c r="AF293" s="315"/>
      <c r="AG293" s="315"/>
      <c r="AH293" s="315"/>
      <c r="AI293" s="315"/>
      <c r="AJ293" s="315"/>
      <c r="AK293" s="315"/>
      <c r="AL293" s="315"/>
      <c r="AM293" s="315"/>
      <c r="AN293" s="315"/>
      <c r="AO293" s="315"/>
      <c r="AP293" s="315"/>
      <c r="AQ293" s="315"/>
      <c r="AR293" s="315"/>
      <c r="AS293" s="315"/>
      <c r="AT293" s="315"/>
      <c r="AU293" s="315"/>
      <c r="AV293" s="315"/>
      <c r="AW293" s="315"/>
      <c r="AX293" s="315"/>
      <c r="AY293" s="315"/>
      <c r="AZ293" s="315"/>
      <c r="BA293" s="315"/>
      <c r="BB293" s="315"/>
      <c r="BC293" s="316"/>
    </row>
    <row r="294" spans="2:55">
      <c r="B294" s="214"/>
      <c r="C294" s="214"/>
      <c r="D294" s="214"/>
      <c r="E294" s="214"/>
      <c r="F294" s="214"/>
      <c r="G294" s="214"/>
      <c r="H294" s="214"/>
      <c r="I294" s="214"/>
      <c r="J294" s="214"/>
      <c r="K294" s="214"/>
      <c r="L294" s="214"/>
      <c r="M294" s="214"/>
      <c r="N294" s="214"/>
      <c r="O294" s="214"/>
      <c r="P294" s="214"/>
      <c r="Q294" s="214"/>
      <c r="R294" s="214"/>
      <c r="S294" s="214"/>
      <c r="T294" s="214"/>
      <c r="U294" s="214"/>
      <c r="V294" s="214"/>
      <c r="W294" s="214"/>
      <c r="X294" s="214"/>
      <c r="Y294" s="214"/>
      <c r="Z294" s="214"/>
      <c r="AA294" s="214"/>
      <c r="AB294" s="214"/>
      <c r="AC294" s="214"/>
      <c r="AD294" s="214"/>
      <c r="AE294" s="214"/>
      <c r="AF294" s="214"/>
      <c r="AG294" s="214"/>
      <c r="AH294" s="214"/>
      <c r="AI294" s="214"/>
      <c r="AJ294" s="214"/>
      <c r="AK294" s="214"/>
      <c r="AL294" s="214"/>
      <c r="AM294" s="214"/>
      <c r="AN294" s="214"/>
      <c r="AO294" s="214"/>
      <c r="AP294" s="214"/>
      <c r="AQ294" s="214"/>
      <c r="AR294" s="214"/>
      <c r="AS294" s="214"/>
      <c r="AT294" s="214"/>
      <c r="AU294" s="214"/>
      <c r="AV294" s="214"/>
      <c r="AW294" s="214"/>
      <c r="AX294" s="214"/>
      <c r="AY294" s="214"/>
      <c r="AZ294" s="214"/>
      <c r="BA294" s="214"/>
      <c r="BB294" s="214"/>
      <c r="BC294" s="214"/>
    </row>
    <row r="295" spans="2:55">
      <c r="B295" s="214"/>
      <c r="C295" s="214"/>
      <c r="D295" s="214"/>
      <c r="E295" s="214"/>
      <c r="F295" s="214"/>
      <c r="G295" s="214"/>
      <c r="H295" s="214"/>
      <c r="I295" s="214"/>
      <c r="J295" s="214"/>
      <c r="K295" s="214"/>
      <c r="L295" s="214"/>
      <c r="M295" s="214"/>
      <c r="N295" s="214"/>
      <c r="O295" s="214"/>
      <c r="P295" s="214"/>
      <c r="Q295" s="214"/>
      <c r="R295" s="214"/>
      <c r="S295" s="214"/>
      <c r="T295" s="214"/>
      <c r="U295" s="214"/>
      <c r="V295" s="214"/>
      <c r="W295" s="214"/>
      <c r="X295" s="214"/>
      <c r="Y295" s="214"/>
      <c r="Z295" s="214"/>
      <c r="AA295" s="214"/>
      <c r="AB295" s="214"/>
      <c r="AC295" s="214"/>
      <c r="AD295" s="214"/>
      <c r="AE295" s="214"/>
      <c r="AF295" s="214"/>
      <c r="AG295" s="214"/>
      <c r="AH295" s="214"/>
      <c r="AI295" s="214"/>
      <c r="AJ295" s="214"/>
      <c r="AK295" s="214"/>
      <c r="AL295" s="214"/>
      <c r="AM295" s="214"/>
      <c r="AN295" s="214"/>
      <c r="AO295" s="214"/>
      <c r="AP295" s="214"/>
      <c r="AQ295" s="214"/>
      <c r="AR295" s="214"/>
      <c r="AS295" s="214"/>
      <c r="AT295" s="214"/>
      <c r="AU295" s="214"/>
      <c r="AV295" s="214"/>
      <c r="AW295" s="214"/>
      <c r="AX295" s="214"/>
      <c r="AY295" s="214"/>
      <c r="AZ295" s="214"/>
      <c r="BA295" s="214"/>
      <c r="BB295" s="214"/>
      <c r="BC295" s="214"/>
    </row>
    <row r="296" spans="2:55" ht="1.5" customHeight="1">
      <c r="B296" s="214"/>
      <c r="C296" s="214"/>
      <c r="D296" s="214"/>
      <c r="E296" s="214"/>
      <c r="F296" s="214"/>
      <c r="G296" s="214"/>
      <c r="H296" s="214"/>
      <c r="I296" s="214"/>
      <c r="J296" s="214"/>
      <c r="K296" s="214"/>
      <c r="L296" s="214"/>
      <c r="M296" s="214"/>
      <c r="N296" s="214"/>
      <c r="O296" s="214"/>
      <c r="P296" s="214"/>
      <c r="Q296" s="214"/>
      <c r="R296" s="214"/>
      <c r="S296" s="214"/>
      <c r="T296" s="214"/>
      <c r="U296" s="214"/>
      <c r="V296" s="214"/>
      <c r="W296" s="214"/>
      <c r="X296" s="214"/>
      <c r="Y296" s="214"/>
      <c r="Z296" s="214"/>
      <c r="AA296" s="214"/>
      <c r="AB296" s="214"/>
      <c r="AC296" s="214"/>
      <c r="AD296" s="214"/>
      <c r="AE296" s="214"/>
      <c r="AF296" s="214"/>
      <c r="AG296" s="214"/>
      <c r="AH296" s="214"/>
      <c r="AI296" s="214"/>
      <c r="AJ296" s="214"/>
      <c r="AK296" s="214"/>
      <c r="AL296" s="214"/>
      <c r="AM296" s="214"/>
      <c r="AN296" s="214"/>
      <c r="AO296" s="214"/>
      <c r="AP296" s="214"/>
      <c r="AQ296" s="214"/>
      <c r="AR296" s="214"/>
      <c r="AS296" s="214"/>
      <c r="AT296" s="214"/>
      <c r="AU296" s="214"/>
      <c r="AV296" s="214"/>
      <c r="AW296" s="214"/>
      <c r="AX296" s="214"/>
      <c r="AY296" s="214"/>
      <c r="AZ296" s="214"/>
      <c r="BA296" s="214"/>
      <c r="BB296" s="214"/>
      <c r="BC296" s="214"/>
    </row>
    <row r="297" spans="2:55" ht="14.25" customHeight="1">
      <c r="B297" s="214"/>
      <c r="C297" s="214"/>
      <c r="D297" s="214"/>
      <c r="E297" s="214"/>
      <c r="F297" s="214"/>
      <c r="G297" s="214"/>
      <c r="H297" s="214"/>
      <c r="I297" s="214"/>
      <c r="J297" s="214"/>
      <c r="K297" s="214"/>
      <c r="L297" s="214"/>
      <c r="M297" s="214"/>
      <c r="N297" s="214"/>
      <c r="O297" s="214"/>
      <c r="P297" s="214"/>
      <c r="Q297" s="214"/>
      <c r="R297" s="214"/>
      <c r="S297" s="214"/>
      <c r="T297" s="214"/>
      <c r="U297" s="214"/>
      <c r="V297" s="214"/>
      <c r="W297" s="214"/>
      <c r="X297" s="214"/>
      <c r="Y297" s="214"/>
      <c r="Z297" s="214"/>
      <c r="AA297" s="214"/>
      <c r="AB297" s="214"/>
      <c r="AC297" s="214"/>
      <c r="AD297" s="214"/>
      <c r="AE297" s="214"/>
      <c r="AF297" s="214"/>
      <c r="AG297" s="214"/>
      <c r="AH297" s="214"/>
      <c r="AI297" s="214"/>
      <c r="AJ297" s="214"/>
      <c r="AK297" s="214"/>
      <c r="AL297" s="214"/>
      <c r="AM297" s="214"/>
      <c r="AN297" s="214"/>
      <c r="AO297" s="214"/>
      <c r="AP297" s="214"/>
      <c r="AQ297" s="214"/>
      <c r="AR297" s="214"/>
      <c r="AS297" s="214"/>
      <c r="AT297" s="214"/>
      <c r="AU297" s="214"/>
      <c r="AV297" s="214"/>
      <c r="AW297" s="214"/>
      <c r="AX297" s="214"/>
      <c r="AY297" s="214"/>
      <c r="AZ297" s="214"/>
      <c r="BA297" s="214"/>
      <c r="BB297" s="214"/>
      <c r="BC297" s="214"/>
    </row>
    <row r="298" spans="2:55" ht="74.25" customHeight="1">
      <c r="B298" s="273"/>
      <c r="C298" s="241"/>
      <c r="D298" s="540" t="s">
        <v>3074</v>
      </c>
      <c r="E298" s="540"/>
      <c r="F298" s="540"/>
      <c r="G298" s="540"/>
      <c r="H298" s="540"/>
      <c r="I298" s="540"/>
      <c r="J298" s="540"/>
      <c r="K298" s="540"/>
      <c r="L298" s="540"/>
      <c r="M298" s="540"/>
      <c r="N298" s="540"/>
      <c r="O298" s="540"/>
      <c r="P298" s="540"/>
      <c r="Q298" s="540"/>
      <c r="R298" s="540"/>
      <c r="S298" s="540"/>
      <c r="T298" s="540"/>
      <c r="U298" s="540"/>
      <c r="V298" s="540"/>
      <c r="W298" s="540"/>
      <c r="X298" s="540"/>
      <c r="Y298" s="540"/>
      <c r="Z298" s="540"/>
      <c r="AA298" s="540"/>
      <c r="AB298" s="540"/>
      <c r="AC298" s="540"/>
      <c r="AD298" s="540"/>
      <c r="AE298" s="540"/>
      <c r="AF298" s="540"/>
      <c r="AG298" s="540"/>
      <c r="AH298" s="540"/>
      <c r="AI298" s="540"/>
      <c r="AJ298" s="540"/>
      <c r="AK298" s="540"/>
      <c r="AL298" s="540"/>
      <c r="AM298" s="540"/>
      <c r="AN298" s="540"/>
      <c r="AO298" s="540"/>
      <c r="AP298" s="540"/>
      <c r="AQ298" s="540"/>
      <c r="AR298" s="540"/>
      <c r="AS298" s="540"/>
      <c r="AT298" s="540"/>
      <c r="AU298" s="540"/>
      <c r="AV298" s="540"/>
      <c r="AW298" s="540"/>
      <c r="AX298" s="540"/>
      <c r="AY298" s="540"/>
      <c r="AZ298" s="540"/>
      <c r="BA298" s="540"/>
      <c r="BB298" s="241"/>
      <c r="BC298" s="274"/>
    </row>
    <row r="299" spans="2:55" ht="36.75" customHeight="1">
      <c r="B299" s="213"/>
      <c r="C299" s="214"/>
      <c r="D299" s="214"/>
      <c r="E299" s="214"/>
      <c r="F299" s="214"/>
      <c r="G299" s="214"/>
      <c r="H299" s="214"/>
      <c r="I299" s="214"/>
      <c r="J299" s="214"/>
      <c r="K299" s="214"/>
      <c r="L299" s="214"/>
      <c r="M299" s="214"/>
      <c r="N299" s="214"/>
      <c r="O299" s="214"/>
      <c r="P299" s="214"/>
      <c r="Q299" s="214"/>
      <c r="R299" s="214"/>
      <c r="S299" s="214"/>
      <c r="T299" s="214"/>
      <c r="U299" s="214"/>
      <c r="V299" s="214"/>
      <c r="W299" s="214"/>
      <c r="X299" s="214"/>
      <c r="Y299" s="214"/>
      <c r="Z299" s="214"/>
      <c r="AA299" s="214"/>
      <c r="AB299" s="214"/>
      <c r="AC299" s="214"/>
      <c r="AD299" s="214"/>
      <c r="AE299" s="214"/>
      <c r="AF299" s="214"/>
      <c r="AG299" s="214"/>
      <c r="AH299" s="214"/>
      <c r="AI299" s="214"/>
      <c r="AJ299" s="214"/>
      <c r="AK299" s="214"/>
      <c r="AL299" s="214"/>
      <c r="AM299" s="214"/>
      <c r="AN299" s="214"/>
      <c r="AO299" s="214"/>
      <c r="AP299" s="214"/>
      <c r="AQ299" s="214"/>
      <c r="AR299" s="214"/>
      <c r="AS299" s="214"/>
      <c r="AT299" s="214"/>
      <c r="AU299" s="214"/>
      <c r="AV299" s="214"/>
      <c r="AW299" s="214"/>
      <c r="AX299" s="214"/>
      <c r="AY299" s="214"/>
      <c r="AZ299" s="214"/>
      <c r="BA299" s="214"/>
      <c r="BB299" s="214"/>
      <c r="BC299" s="215"/>
    </row>
    <row r="300" spans="2:55" ht="48" customHeight="1">
      <c r="B300" s="213"/>
      <c r="C300" s="214"/>
      <c r="D300" s="451" t="str">
        <f>"  본인은 "&amp;TEXT('기본정보 입력하기'!G28,"yyyy년mm월dd일")&amp;" 부로 "&amp;'기본정보 입력하기'!G13&amp;"사업을 수행함에 있어 다음 사항을 준수할 것을 엄숙히 서약합니다."</f>
        <v xml:space="preserve">  본인은 2023년01월01일 부로 복도공사4사업을 수행함에 있어 다음 사항을 준수할 것을 엄숙히 서약합니다.</v>
      </c>
      <c r="E300" s="451"/>
      <c r="F300" s="451"/>
      <c r="G300" s="451"/>
      <c r="H300" s="451"/>
      <c r="I300" s="451"/>
      <c r="J300" s="451"/>
      <c r="K300" s="451"/>
      <c r="L300" s="451"/>
      <c r="M300" s="451"/>
      <c r="N300" s="451"/>
      <c r="O300" s="451"/>
      <c r="P300" s="451"/>
      <c r="Q300" s="451"/>
      <c r="R300" s="451"/>
      <c r="S300" s="451"/>
      <c r="T300" s="451"/>
      <c r="U300" s="451"/>
      <c r="V300" s="451"/>
      <c r="W300" s="451"/>
      <c r="X300" s="451"/>
      <c r="Y300" s="451"/>
      <c r="Z300" s="451"/>
      <c r="AA300" s="451"/>
      <c r="AB300" s="451"/>
      <c r="AC300" s="451"/>
      <c r="AD300" s="451"/>
      <c r="AE300" s="451"/>
      <c r="AF300" s="451"/>
      <c r="AG300" s="451"/>
      <c r="AH300" s="451"/>
      <c r="AI300" s="451"/>
      <c r="AJ300" s="451"/>
      <c r="AK300" s="451"/>
      <c r="AL300" s="451"/>
      <c r="AM300" s="451"/>
      <c r="AN300" s="451"/>
      <c r="AO300" s="451"/>
      <c r="AP300" s="451"/>
      <c r="AQ300" s="451"/>
      <c r="AR300" s="451"/>
      <c r="AS300" s="451"/>
      <c r="AT300" s="451"/>
      <c r="AU300" s="451"/>
      <c r="AV300" s="451"/>
      <c r="AW300" s="451"/>
      <c r="AX300" s="451"/>
      <c r="AY300" s="451"/>
      <c r="AZ300" s="451"/>
      <c r="BA300" s="451"/>
      <c r="BB300" s="219"/>
      <c r="BC300" s="215"/>
    </row>
    <row r="301" spans="2:55" ht="19.5">
      <c r="B301" s="213"/>
      <c r="C301" s="214"/>
      <c r="D301" s="221"/>
      <c r="E301" s="221"/>
      <c r="F301" s="221"/>
      <c r="G301" s="221"/>
      <c r="H301" s="221"/>
      <c r="I301" s="221"/>
      <c r="J301" s="221"/>
      <c r="K301" s="221"/>
      <c r="L301" s="221"/>
      <c r="M301" s="221"/>
      <c r="N301" s="221"/>
      <c r="O301" s="221"/>
      <c r="P301" s="221"/>
      <c r="Q301" s="221"/>
      <c r="R301" s="221"/>
      <c r="S301" s="221"/>
      <c r="T301" s="221"/>
      <c r="U301" s="221"/>
      <c r="V301" s="221"/>
      <c r="W301" s="221"/>
      <c r="X301" s="221"/>
      <c r="Y301" s="221"/>
      <c r="Z301" s="221"/>
      <c r="AA301" s="221"/>
      <c r="AB301" s="221"/>
      <c r="AC301" s="221"/>
      <c r="AD301" s="221"/>
      <c r="AE301" s="221"/>
      <c r="AF301" s="221"/>
      <c r="AG301" s="221"/>
      <c r="AH301" s="221"/>
      <c r="AI301" s="221"/>
      <c r="AJ301" s="221"/>
      <c r="AK301" s="221"/>
      <c r="AL301" s="221"/>
      <c r="AM301" s="221"/>
      <c r="AN301" s="221"/>
      <c r="AO301" s="221"/>
      <c r="AP301" s="221"/>
      <c r="AQ301" s="221"/>
      <c r="AR301" s="221"/>
      <c r="AS301" s="221"/>
      <c r="AT301" s="221"/>
      <c r="AU301" s="221"/>
      <c r="AV301" s="221"/>
      <c r="AW301" s="221"/>
      <c r="AX301" s="221"/>
      <c r="AY301" s="221"/>
      <c r="AZ301" s="221"/>
      <c r="BA301" s="221"/>
      <c r="BB301" s="219"/>
      <c r="BC301" s="215"/>
    </row>
    <row r="302" spans="2:55" ht="41.25" customHeight="1">
      <c r="B302" s="213"/>
      <c r="C302" s="214"/>
      <c r="D302" s="536" t="s">
        <v>2944</v>
      </c>
      <c r="E302" s="536"/>
      <c r="F302" s="548" t="str">
        <f>"본인은 "&amp;'기본정보 입력하기'!G13&amp;" 관련 업무 중 알게 될 일체의 내용이 직무상 기밀 사항임을 인정한다."</f>
        <v>본인은 복도공사4 관련 업무 중 알게 될 일체의 내용이 직무상 기밀 사항임을 인정한다.</v>
      </c>
      <c r="G302" s="548"/>
      <c r="H302" s="548"/>
      <c r="I302" s="548"/>
      <c r="J302" s="548"/>
      <c r="K302" s="548"/>
      <c r="L302" s="548"/>
      <c r="M302" s="548"/>
      <c r="N302" s="548"/>
      <c r="O302" s="548"/>
      <c r="P302" s="548"/>
      <c r="Q302" s="548"/>
      <c r="R302" s="548"/>
      <c r="S302" s="548"/>
      <c r="T302" s="548"/>
      <c r="U302" s="548"/>
      <c r="V302" s="548"/>
      <c r="W302" s="548"/>
      <c r="X302" s="548"/>
      <c r="Y302" s="548"/>
      <c r="Z302" s="548"/>
      <c r="AA302" s="548"/>
      <c r="AB302" s="548"/>
      <c r="AC302" s="548"/>
      <c r="AD302" s="548"/>
      <c r="AE302" s="548"/>
      <c r="AF302" s="548"/>
      <c r="AG302" s="548"/>
      <c r="AH302" s="548"/>
      <c r="AI302" s="548"/>
      <c r="AJ302" s="548"/>
      <c r="AK302" s="548"/>
      <c r="AL302" s="548"/>
      <c r="AM302" s="548"/>
      <c r="AN302" s="548"/>
      <c r="AO302" s="548"/>
      <c r="AP302" s="548"/>
      <c r="AQ302" s="548"/>
      <c r="AR302" s="548"/>
      <c r="AS302" s="548"/>
      <c r="AT302" s="548"/>
      <c r="AU302" s="548"/>
      <c r="AV302" s="548"/>
      <c r="AW302" s="548"/>
      <c r="AX302" s="548"/>
      <c r="AY302" s="548"/>
      <c r="AZ302" s="548"/>
      <c r="BA302" s="548"/>
      <c r="BB302" s="219"/>
      <c r="BC302" s="215"/>
    </row>
    <row r="303" spans="2:55" ht="19.5">
      <c r="B303" s="213"/>
      <c r="C303" s="214"/>
      <c r="D303" s="221"/>
      <c r="E303" s="221"/>
      <c r="F303" s="221"/>
      <c r="G303" s="221"/>
      <c r="H303" s="221"/>
      <c r="I303" s="221"/>
      <c r="J303" s="221"/>
      <c r="K303" s="221"/>
      <c r="L303" s="221"/>
      <c r="M303" s="221"/>
      <c r="N303" s="221"/>
      <c r="O303" s="221"/>
      <c r="P303" s="221"/>
      <c r="Q303" s="221"/>
      <c r="R303" s="221"/>
      <c r="S303" s="221"/>
      <c r="T303" s="221"/>
      <c r="U303" s="221"/>
      <c r="V303" s="221"/>
      <c r="W303" s="221"/>
      <c r="X303" s="221"/>
      <c r="Y303" s="221"/>
      <c r="Z303" s="221"/>
      <c r="AA303" s="221"/>
      <c r="AB303" s="221"/>
      <c r="AC303" s="221"/>
      <c r="AD303" s="221"/>
      <c r="AE303" s="221"/>
      <c r="AF303" s="221"/>
      <c r="AG303" s="221"/>
      <c r="AH303" s="221"/>
      <c r="AI303" s="221"/>
      <c r="AJ303" s="221"/>
      <c r="AK303" s="221"/>
      <c r="AL303" s="221"/>
      <c r="AM303" s="221"/>
      <c r="AN303" s="221"/>
      <c r="AO303" s="221"/>
      <c r="AP303" s="221"/>
      <c r="AQ303" s="221"/>
      <c r="AR303" s="221"/>
      <c r="AS303" s="221"/>
      <c r="AT303" s="221"/>
      <c r="AU303" s="221"/>
      <c r="AV303" s="221"/>
      <c r="AW303" s="221"/>
      <c r="AX303" s="221"/>
      <c r="AY303" s="221"/>
      <c r="AZ303" s="221"/>
      <c r="BA303" s="221"/>
      <c r="BB303" s="219"/>
      <c r="BC303" s="215"/>
    </row>
    <row r="304" spans="2:55" ht="61.5" customHeight="1">
      <c r="B304" s="213"/>
      <c r="C304" s="214"/>
      <c r="D304" s="536" t="s">
        <v>2945</v>
      </c>
      <c r="E304" s="536"/>
      <c r="F304" s="548" t="s">
        <v>3075</v>
      </c>
      <c r="G304" s="548"/>
      <c r="H304" s="548"/>
      <c r="I304" s="548"/>
      <c r="J304" s="548"/>
      <c r="K304" s="548"/>
      <c r="L304" s="548"/>
      <c r="M304" s="548"/>
      <c r="N304" s="548"/>
      <c r="O304" s="548"/>
      <c r="P304" s="548"/>
      <c r="Q304" s="548"/>
      <c r="R304" s="548"/>
      <c r="S304" s="548"/>
      <c r="T304" s="548"/>
      <c r="U304" s="548"/>
      <c r="V304" s="548"/>
      <c r="W304" s="548"/>
      <c r="X304" s="548"/>
      <c r="Y304" s="548"/>
      <c r="Z304" s="548"/>
      <c r="AA304" s="548"/>
      <c r="AB304" s="548"/>
      <c r="AC304" s="548"/>
      <c r="AD304" s="548"/>
      <c r="AE304" s="548"/>
      <c r="AF304" s="548"/>
      <c r="AG304" s="548"/>
      <c r="AH304" s="548"/>
      <c r="AI304" s="548"/>
      <c r="AJ304" s="548"/>
      <c r="AK304" s="548"/>
      <c r="AL304" s="548"/>
      <c r="AM304" s="548"/>
      <c r="AN304" s="548"/>
      <c r="AO304" s="548"/>
      <c r="AP304" s="548"/>
      <c r="AQ304" s="548"/>
      <c r="AR304" s="548"/>
      <c r="AS304" s="548"/>
      <c r="AT304" s="548"/>
      <c r="AU304" s="548"/>
      <c r="AV304" s="548"/>
      <c r="AW304" s="548"/>
      <c r="AX304" s="548"/>
      <c r="AY304" s="548"/>
      <c r="AZ304" s="548"/>
      <c r="BA304" s="548"/>
      <c r="BB304" s="219"/>
      <c r="BC304" s="215"/>
    </row>
    <row r="305" spans="2:55" ht="19.5">
      <c r="B305" s="213"/>
      <c r="C305" s="214"/>
      <c r="D305" s="221"/>
      <c r="E305" s="221"/>
      <c r="F305" s="221"/>
      <c r="G305" s="221"/>
      <c r="H305" s="221"/>
      <c r="I305" s="221"/>
      <c r="J305" s="221"/>
      <c r="K305" s="221"/>
      <c r="L305" s="221"/>
      <c r="M305" s="221"/>
      <c r="N305" s="221"/>
      <c r="O305" s="221"/>
      <c r="P305" s="221"/>
      <c r="Q305" s="221"/>
      <c r="R305" s="221"/>
      <c r="S305" s="221"/>
      <c r="T305" s="221"/>
      <c r="U305" s="221"/>
      <c r="V305" s="221"/>
      <c r="W305" s="221"/>
      <c r="X305" s="221"/>
      <c r="Y305" s="221"/>
      <c r="Z305" s="221"/>
      <c r="AA305" s="221"/>
      <c r="AB305" s="221"/>
      <c r="AC305" s="221"/>
      <c r="AD305" s="221"/>
      <c r="AE305" s="221"/>
      <c r="AF305" s="221"/>
      <c r="AG305" s="221"/>
      <c r="AH305" s="221"/>
      <c r="AI305" s="221"/>
      <c r="AJ305" s="221"/>
      <c r="AK305" s="221"/>
      <c r="AL305" s="221"/>
      <c r="AM305" s="221"/>
      <c r="AN305" s="221"/>
      <c r="AO305" s="221"/>
      <c r="AP305" s="221"/>
      <c r="AQ305" s="221"/>
      <c r="AR305" s="221"/>
      <c r="AS305" s="221"/>
      <c r="AT305" s="221"/>
      <c r="AU305" s="221"/>
      <c r="AV305" s="221"/>
      <c r="AW305" s="221"/>
      <c r="AX305" s="221"/>
      <c r="AY305" s="221"/>
      <c r="AZ305" s="221"/>
      <c r="BA305" s="221"/>
      <c r="BB305" s="219"/>
      <c r="BC305" s="215"/>
    </row>
    <row r="306" spans="2:55" ht="44.25" customHeight="1">
      <c r="B306" s="213"/>
      <c r="C306" s="214"/>
      <c r="D306" s="536" t="s">
        <v>2946</v>
      </c>
      <c r="E306" s="536"/>
      <c r="F306" s="548" t="s">
        <v>3076</v>
      </c>
      <c r="G306" s="548"/>
      <c r="H306" s="548"/>
      <c r="I306" s="548"/>
      <c r="J306" s="548"/>
      <c r="K306" s="548"/>
      <c r="L306" s="548"/>
      <c r="M306" s="548"/>
      <c r="N306" s="548"/>
      <c r="O306" s="548"/>
      <c r="P306" s="548"/>
      <c r="Q306" s="548"/>
      <c r="R306" s="548"/>
      <c r="S306" s="548"/>
      <c r="T306" s="548"/>
      <c r="U306" s="548"/>
      <c r="V306" s="548"/>
      <c r="W306" s="548"/>
      <c r="X306" s="548"/>
      <c r="Y306" s="548"/>
      <c r="Z306" s="548"/>
      <c r="AA306" s="548"/>
      <c r="AB306" s="548"/>
      <c r="AC306" s="548"/>
      <c r="AD306" s="548"/>
      <c r="AE306" s="548"/>
      <c r="AF306" s="548"/>
      <c r="AG306" s="548"/>
      <c r="AH306" s="548"/>
      <c r="AI306" s="548"/>
      <c r="AJ306" s="548"/>
      <c r="AK306" s="548"/>
      <c r="AL306" s="548"/>
      <c r="AM306" s="548"/>
      <c r="AN306" s="548"/>
      <c r="AO306" s="548"/>
      <c r="AP306" s="548"/>
      <c r="AQ306" s="548"/>
      <c r="AR306" s="548"/>
      <c r="AS306" s="548"/>
      <c r="AT306" s="548"/>
      <c r="AU306" s="548"/>
      <c r="AV306" s="548"/>
      <c r="AW306" s="548"/>
      <c r="AX306" s="548"/>
      <c r="AY306" s="548"/>
      <c r="AZ306" s="548"/>
      <c r="BA306" s="548"/>
      <c r="BB306" s="219"/>
      <c r="BC306" s="215"/>
    </row>
    <row r="307" spans="2:55" ht="19.5">
      <c r="B307" s="213"/>
      <c r="C307" s="214"/>
      <c r="D307" s="221"/>
      <c r="E307" s="221"/>
      <c r="F307" s="221"/>
      <c r="G307" s="221"/>
      <c r="H307" s="221"/>
      <c r="I307" s="221"/>
      <c r="J307" s="221"/>
      <c r="K307" s="221"/>
      <c r="L307" s="221"/>
      <c r="M307" s="221"/>
      <c r="N307" s="221"/>
      <c r="O307" s="221"/>
      <c r="P307" s="221"/>
      <c r="Q307" s="221"/>
      <c r="R307" s="221"/>
      <c r="S307" s="221"/>
      <c r="T307" s="221"/>
      <c r="U307" s="221"/>
      <c r="V307" s="221"/>
      <c r="W307" s="221"/>
      <c r="X307" s="221"/>
      <c r="Y307" s="221"/>
      <c r="Z307" s="221"/>
      <c r="AA307" s="221"/>
      <c r="AB307" s="221"/>
      <c r="AC307" s="221"/>
      <c r="AD307" s="221"/>
      <c r="AE307" s="221"/>
      <c r="AF307" s="221"/>
      <c r="AG307" s="221"/>
      <c r="AH307" s="221"/>
      <c r="AI307" s="221"/>
      <c r="AJ307" s="221"/>
      <c r="AK307" s="221"/>
      <c r="AL307" s="221"/>
      <c r="AM307" s="221"/>
      <c r="AN307" s="221"/>
      <c r="AO307" s="221"/>
      <c r="AP307" s="221"/>
      <c r="AQ307" s="221"/>
      <c r="AR307" s="221"/>
      <c r="AS307" s="221"/>
      <c r="AT307" s="221"/>
      <c r="AU307" s="221"/>
      <c r="AV307" s="221"/>
      <c r="AW307" s="221"/>
      <c r="AX307" s="221"/>
      <c r="AY307" s="221"/>
      <c r="AZ307" s="221"/>
      <c r="BA307" s="221"/>
      <c r="BB307" s="219"/>
      <c r="BC307" s="215"/>
    </row>
    <row r="308" spans="2:55" ht="43.5" customHeight="1">
      <c r="B308" s="213"/>
      <c r="C308" s="214"/>
      <c r="D308" s="536" t="s">
        <v>2947</v>
      </c>
      <c r="E308" s="536"/>
      <c r="F308" s="548" t="s">
        <v>3077</v>
      </c>
      <c r="G308" s="548"/>
      <c r="H308" s="548"/>
      <c r="I308" s="548"/>
      <c r="J308" s="548"/>
      <c r="K308" s="548"/>
      <c r="L308" s="548"/>
      <c r="M308" s="548"/>
      <c r="N308" s="548"/>
      <c r="O308" s="548"/>
      <c r="P308" s="548"/>
      <c r="Q308" s="548"/>
      <c r="R308" s="548"/>
      <c r="S308" s="548"/>
      <c r="T308" s="548"/>
      <c r="U308" s="548"/>
      <c r="V308" s="548"/>
      <c r="W308" s="548"/>
      <c r="X308" s="548"/>
      <c r="Y308" s="548"/>
      <c r="Z308" s="548"/>
      <c r="AA308" s="548"/>
      <c r="AB308" s="548"/>
      <c r="AC308" s="548"/>
      <c r="AD308" s="548"/>
      <c r="AE308" s="548"/>
      <c r="AF308" s="548"/>
      <c r="AG308" s="548"/>
      <c r="AH308" s="548"/>
      <c r="AI308" s="548"/>
      <c r="AJ308" s="548"/>
      <c r="AK308" s="548"/>
      <c r="AL308" s="548"/>
      <c r="AM308" s="548"/>
      <c r="AN308" s="548"/>
      <c r="AO308" s="548"/>
      <c r="AP308" s="548"/>
      <c r="AQ308" s="548"/>
      <c r="AR308" s="548"/>
      <c r="AS308" s="548"/>
      <c r="AT308" s="548"/>
      <c r="AU308" s="548"/>
      <c r="AV308" s="548"/>
      <c r="AW308" s="548"/>
      <c r="AX308" s="548"/>
      <c r="AY308" s="548"/>
      <c r="AZ308" s="548"/>
      <c r="BA308" s="548"/>
      <c r="BB308" s="219"/>
      <c r="BC308" s="215"/>
    </row>
    <row r="309" spans="2:55" ht="19.5">
      <c r="B309" s="213"/>
      <c r="C309" s="214"/>
      <c r="D309" s="221"/>
      <c r="E309" s="221"/>
      <c r="F309" s="221"/>
      <c r="G309" s="221"/>
      <c r="H309" s="221"/>
      <c r="I309" s="221"/>
      <c r="J309" s="221"/>
      <c r="K309" s="221"/>
      <c r="L309" s="221"/>
      <c r="M309" s="221"/>
      <c r="N309" s="221"/>
      <c r="O309" s="221"/>
      <c r="P309" s="221"/>
      <c r="Q309" s="221"/>
      <c r="R309" s="221"/>
      <c r="S309" s="221"/>
      <c r="T309" s="221"/>
      <c r="U309" s="221"/>
      <c r="V309" s="221"/>
      <c r="W309" s="221"/>
      <c r="X309" s="221"/>
      <c r="Y309" s="221"/>
      <c r="Z309" s="221"/>
      <c r="AA309" s="221"/>
      <c r="AB309" s="221"/>
      <c r="AC309" s="221"/>
      <c r="AD309" s="221"/>
      <c r="AE309" s="221"/>
      <c r="AF309" s="221"/>
      <c r="AG309" s="221"/>
      <c r="AH309" s="221"/>
      <c r="AI309" s="221"/>
      <c r="AJ309" s="221"/>
      <c r="AK309" s="221"/>
      <c r="AL309" s="221"/>
      <c r="AM309" s="221"/>
      <c r="AN309" s="221"/>
      <c r="AO309" s="221"/>
      <c r="AP309" s="221"/>
      <c r="AQ309" s="221"/>
      <c r="AR309" s="221"/>
      <c r="AS309" s="221"/>
      <c r="AT309" s="221"/>
      <c r="AU309" s="221"/>
      <c r="AV309" s="221"/>
      <c r="AW309" s="221"/>
      <c r="AX309" s="221"/>
      <c r="AY309" s="221"/>
      <c r="AZ309" s="221"/>
      <c r="BA309" s="221"/>
      <c r="BB309" s="219"/>
      <c r="BC309" s="215"/>
    </row>
    <row r="310" spans="2:55" ht="19.5">
      <c r="B310" s="213"/>
      <c r="C310" s="214"/>
      <c r="D310" s="221"/>
      <c r="E310" s="221"/>
      <c r="F310" s="221"/>
      <c r="G310" s="221"/>
      <c r="H310" s="221"/>
      <c r="I310" s="221"/>
      <c r="J310" s="221"/>
      <c r="K310" s="221"/>
      <c r="L310" s="221"/>
      <c r="M310" s="221"/>
      <c r="N310" s="221"/>
      <c r="O310" s="221"/>
      <c r="P310" s="221"/>
      <c r="Q310" s="221"/>
      <c r="R310" s="221"/>
      <c r="S310" s="221"/>
      <c r="T310" s="221"/>
      <c r="U310" s="221"/>
      <c r="V310" s="221"/>
      <c r="W310" s="221"/>
      <c r="X310" s="221"/>
      <c r="Y310" s="221"/>
      <c r="Z310" s="221"/>
      <c r="AA310" s="221"/>
      <c r="AB310" s="221"/>
      <c r="AC310" s="221"/>
      <c r="AD310" s="221"/>
      <c r="AE310" s="221"/>
      <c r="AF310" s="221"/>
      <c r="AG310" s="221"/>
      <c r="AH310" s="221"/>
      <c r="AI310" s="221"/>
      <c r="AJ310" s="221"/>
      <c r="AK310" s="221"/>
      <c r="AL310" s="221"/>
      <c r="AM310" s="221"/>
      <c r="AN310" s="221"/>
      <c r="AO310" s="221"/>
      <c r="AP310" s="221"/>
      <c r="AQ310" s="221"/>
      <c r="AR310" s="221"/>
      <c r="AS310" s="221"/>
      <c r="AT310" s="221"/>
      <c r="AU310" s="221"/>
      <c r="AV310" s="221"/>
      <c r="AW310" s="221"/>
      <c r="AX310" s="221"/>
      <c r="AY310" s="221"/>
      <c r="AZ310" s="221"/>
      <c r="BA310" s="221"/>
      <c r="BB310" s="219"/>
      <c r="BC310" s="215"/>
    </row>
    <row r="311" spans="2:55" ht="19.5">
      <c r="B311" s="213"/>
      <c r="C311" s="214"/>
      <c r="D311" s="221"/>
      <c r="E311" s="221"/>
      <c r="F311" s="221"/>
      <c r="G311" s="221"/>
      <c r="H311" s="221"/>
      <c r="I311" s="221"/>
      <c r="J311" s="221"/>
      <c r="K311" s="221"/>
      <c r="L311" s="221"/>
      <c r="M311" s="221"/>
      <c r="N311" s="221"/>
      <c r="O311" s="221"/>
      <c r="P311" s="221"/>
      <c r="Q311" s="221"/>
      <c r="R311" s="221"/>
      <c r="S311" s="221"/>
      <c r="T311" s="221"/>
      <c r="U311" s="221"/>
      <c r="V311" s="221"/>
      <c r="W311" s="221"/>
      <c r="X311" s="221"/>
      <c r="Y311" s="221"/>
      <c r="Z311" s="221"/>
      <c r="AA311" s="221"/>
      <c r="AB311" s="221"/>
      <c r="AC311" s="221"/>
      <c r="AD311" s="221"/>
      <c r="AE311" s="221"/>
      <c r="AF311" s="221"/>
      <c r="AG311" s="221"/>
      <c r="AH311" s="221"/>
      <c r="AI311" s="221"/>
      <c r="AJ311" s="221"/>
      <c r="AK311" s="221"/>
      <c r="AL311" s="221"/>
      <c r="AM311" s="221"/>
      <c r="AN311" s="221"/>
      <c r="AO311" s="221"/>
      <c r="AP311" s="221"/>
      <c r="AQ311" s="221"/>
      <c r="AR311" s="221"/>
      <c r="AS311" s="221"/>
      <c r="AT311" s="221"/>
      <c r="AU311" s="221"/>
      <c r="AV311" s="221"/>
      <c r="AW311" s="221"/>
      <c r="AX311" s="221"/>
      <c r="AY311" s="221"/>
      <c r="AZ311" s="221"/>
      <c r="BA311" s="221"/>
      <c r="BB311" s="219"/>
      <c r="BC311" s="215"/>
    </row>
    <row r="312" spans="2:55" ht="58.5" customHeight="1">
      <c r="B312" s="213"/>
      <c r="C312" s="214"/>
      <c r="D312" s="221"/>
      <c r="E312" s="221"/>
      <c r="F312" s="221"/>
      <c r="G312" s="221"/>
      <c r="H312" s="221"/>
      <c r="I312" s="221"/>
      <c r="J312" s="221"/>
      <c r="K312" s="221"/>
      <c r="L312" s="221"/>
      <c r="M312" s="221"/>
      <c r="N312" s="221"/>
      <c r="O312" s="221"/>
      <c r="P312" s="221"/>
      <c r="Q312" s="221"/>
      <c r="R312" s="221"/>
      <c r="S312" s="221"/>
      <c r="T312" s="221"/>
      <c r="U312" s="221"/>
      <c r="V312" s="221"/>
      <c r="W312" s="221"/>
      <c r="X312" s="221"/>
      <c r="Y312" s="221"/>
      <c r="Z312" s="221"/>
      <c r="AA312" s="221"/>
      <c r="AB312" s="221"/>
      <c r="AC312" s="221"/>
      <c r="AD312" s="221"/>
      <c r="AE312" s="221"/>
      <c r="AF312" s="221"/>
      <c r="AG312" s="221"/>
      <c r="AH312" s="221"/>
      <c r="AI312" s="221"/>
      <c r="AJ312" s="221"/>
      <c r="AK312" s="221"/>
      <c r="AL312" s="221"/>
      <c r="AM312" s="221"/>
      <c r="AN312" s="221"/>
      <c r="AO312" s="221"/>
      <c r="AP312" s="221"/>
      <c r="AQ312" s="221"/>
      <c r="AR312" s="221"/>
      <c r="AS312" s="221"/>
      <c r="AT312" s="221"/>
      <c r="AU312" s="221"/>
      <c r="AV312" s="221"/>
      <c r="AW312" s="221"/>
      <c r="AX312" s="221"/>
      <c r="AY312" s="221"/>
      <c r="AZ312" s="221"/>
      <c r="BA312" s="221"/>
      <c r="BB312" s="219"/>
      <c r="BC312" s="215"/>
    </row>
    <row r="313" spans="2:55" ht="31.5" customHeight="1">
      <c r="B313" s="213"/>
      <c r="C313" s="214"/>
      <c r="D313" s="526">
        <f>'기본정보 입력하기'!G27</f>
        <v>44927</v>
      </c>
      <c r="E313" s="526"/>
      <c r="F313" s="526"/>
      <c r="G313" s="526"/>
      <c r="H313" s="526"/>
      <c r="I313" s="526"/>
      <c r="J313" s="526"/>
      <c r="K313" s="526"/>
      <c r="L313" s="526"/>
      <c r="M313" s="526"/>
      <c r="N313" s="526"/>
      <c r="O313" s="526"/>
      <c r="P313" s="526"/>
      <c r="Q313" s="526"/>
      <c r="R313" s="526"/>
      <c r="S313" s="526"/>
      <c r="T313" s="526"/>
      <c r="U313" s="526"/>
      <c r="V313" s="526"/>
      <c r="W313" s="526"/>
      <c r="X313" s="526"/>
      <c r="Y313" s="526"/>
      <c r="Z313" s="526"/>
      <c r="AA313" s="526"/>
      <c r="AB313" s="526"/>
      <c r="AC313" s="526"/>
      <c r="AD313" s="526"/>
      <c r="AE313" s="526"/>
      <c r="AF313" s="526"/>
      <c r="AG313" s="526"/>
      <c r="AH313" s="526"/>
      <c r="AI313" s="526"/>
      <c r="AJ313" s="526"/>
      <c r="AK313" s="526"/>
      <c r="AL313" s="526"/>
      <c r="AM313" s="526"/>
      <c r="AN313" s="526"/>
      <c r="AO313" s="526"/>
      <c r="AP313" s="526"/>
      <c r="AQ313" s="526"/>
      <c r="AR313" s="526"/>
      <c r="AS313" s="526"/>
      <c r="AT313" s="526"/>
      <c r="AU313" s="526"/>
      <c r="AV313" s="526"/>
      <c r="AW313" s="526"/>
      <c r="AX313" s="526"/>
      <c r="AY313" s="526"/>
      <c r="AZ313" s="526"/>
      <c r="BA313" s="526"/>
      <c r="BB313" s="219"/>
      <c r="BC313" s="215"/>
    </row>
    <row r="314" spans="2:55" ht="24.75" customHeight="1">
      <c r="B314" s="213"/>
      <c r="C314" s="214"/>
      <c r="D314" s="221"/>
      <c r="E314" s="221"/>
      <c r="F314" s="221"/>
      <c r="G314" s="221"/>
      <c r="H314" s="221"/>
      <c r="I314" s="221"/>
      <c r="J314" s="221"/>
      <c r="K314" s="221"/>
      <c r="L314" s="221"/>
      <c r="M314" s="221"/>
      <c r="N314" s="221"/>
      <c r="O314" s="221"/>
      <c r="P314" s="221"/>
      <c r="Q314" s="221"/>
      <c r="R314" s="221"/>
      <c r="S314" s="221"/>
      <c r="T314" s="221"/>
      <c r="U314" s="221"/>
      <c r="V314" s="221"/>
      <c r="W314" s="221"/>
      <c r="X314" s="221"/>
      <c r="Y314" s="221"/>
      <c r="Z314" s="221"/>
      <c r="AA314" s="221"/>
      <c r="AB314" s="221"/>
      <c r="AC314" s="221"/>
      <c r="AD314" s="221"/>
      <c r="AE314" s="221"/>
      <c r="AF314" s="221"/>
      <c r="AG314" s="221"/>
      <c r="AH314" s="221"/>
      <c r="AI314" s="221"/>
      <c r="AJ314" s="221"/>
      <c r="AK314" s="221"/>
      <c r="AL314" s="221"/>
      <c r="AM314" s="221"/>
      <c r="AN314" s="221"/>
      <c r="AO314" s="221"/>
      <c r="AP314" s="221"/>
      <c r="AQ314" s="221"/>
      <c r="AR314" s="221"/>
      <c r="AS314" s="221"/>
      <c r="AT314" s="221"/>
      <c r="AU314" s="221"/>
      <c r="AV314" s="221"/>
      <c r="AW314" s="221"/>
      <c r="AX314" s="221"/>
      <c r="AY314" s="221"/>
      <c r="AZ314" s="221"/>
      <c r="BA314" s="221"/>
      <c r="BB314" s="219"/>
      <c r="BC314" s="215"/>
    </row>
    <row r="315" spans="2:55" ht="24.75" customHeight="1">
      <c r="B315" s="213"/>
      <c r="C315" s="214"/>
      <c r="D315" s="221"/>
      <c r="E315" s="221"/>
      <c r="F315" s="221"/>
      <c r="G315" s="221"/>
      <c r="H315" s="221"/>
      <c r="I315" s="221"/>
      <c r="J315" s="221"/>
      <c r="K315" s="221"/>
      <c r="L315" s="221"/>
      <c r="M315" s="221"/>
      <c r="N315" s="221"/>
      <c r="O315" s="221"/>
      <c r="P315" s="221"/>
      <c r="Q315" s="221"/>
      <c r="R315" s="221"/>
      <c r="S315" s="221"/>
      <c r="T315" s="221"/>
      <c r="U315" s="221"/>
      <c r="V315" s="221"/>
      <c r="W315" s="221"/>
      <c r="X315" s="221"/>
      <c r="Y315" s="221"/>
      <c r="Z315" s="221"/>
      <c r="AA315" s="221"/>
      <c r="AB315" s="221"/>
      <c r="AC315" s="221"/>
      <c r="AD315" s="221"/>
      <c r="AE315" s="221"/>
      <c r="AF315" s="221"/>
      <c r="AG315" s="221"/>
      <c r="AH315" s="221"/>
      <c r="AI315" s="221"/>
      <c r="AJ315" s="221"/>
      <c r="AK315" s="221"/>
      <c r="AL315" s="221"/>
      <c r="AM315" s="221"/>
      <c r="AN315" s="221"/>
      <c r="AO315" s="221"/>
      <c r="AP315" s="221"/>
      <c r="AQ315" s="221"/>
      <c r="AR315" s="221"/>
      <c r="AS315" s="221"/>
      <c r="AT315" s="221"/>
      <c r="AU315" s="221"/>
      <c r="AV315" s="221"/>
      <c r="AW315" s="221"/>
      <c r="AX315" s="221"/>
      <c r="AY315" s="221"/>
      <c r="AZ315" s="221"/>
      <c r="BA315" s="221"/>
      <c r="BB315" s="219"/>
      <c r="BC315" s="215"/>
    </row>
    <row r="316" spans="2:55" ht="33.75" customHeight="1">
      <c r="B316" s="213"/>
      <c r="C316" s="214"/>
      <c r="D316" s="221"/>
      <c r="E316" s="221"/>
      <c r="F316" s="498" t="s">
        <v>3078</v>
      </c>
      <c r="G316" s="498"/>
      <c r="H316" s="498"/>
      <c r="I316" s="498"/>
      <c r="J316" s="498"/>
      <c r="K316" s="498"/>
      <c r="L316" s="498"/>
      <c r="M316" s="498"/>
      <c r="N316" s="498"/>
      <c r="O316" s="498"/>
      <c r="P316" s="498"/>
      <c r="Q316" s="498"/>
      <c r="R316" s="498"/>
      <c r="S316" s="221"/>
      <c r="T316" s="221"/>
      <c r="U316" s="221"/>
      <c r="V316" s="221"/>
      <c r="W316" s="221"/>
      <c r="X316" s="495" t="s">
        <v>3007</v>
      </c>
      <c r="Y316" s="495"/>
      <c r="Z316" s="495"/>
      <c r="AA316" s="495"/>
      <c r="AB316" s="495"/>
      <c r="AC316" s="495"/>
      <c r="AD316" s="495"/>
      <c r="AE316" s="495"/>
      <c r="AF316" s="495"/>
      <c r="AG316" s="495"/>
      <c r="AH316" s="221" t="s">
        <v>2959</v>
      </c>
      <c r="AI316" s="275"/>
      <c r="AJ316" s="496" t="str">
        <f>'기본정보 입력하기'!G20</f>
        <v>아이텐㈜</v>
      </c>
      <c r="AK316" s="496"/>
      <c r="AL316" s="496"/>
      <c r="AM316" s="496"/>
      <c r="AN316" s="496"/>
      <c r="AO316" s="496"/>
      <c r="AP316" s="496"/>
      <c r="AQ316" s="496"/>
      <c r="AR316" s="496"/>
      <c r="AS316" s="496"/>
      <c r="AT316" s="496"/>
      <c r="AU316" s="496"/>
      <c r="AV316" s="496"/>
      <c r="AW316" s="496"/>
      <c r="AX316" s="496"/>
      <c r="AY316" s="496"/>
      <c r="AZ316" s="496"/>
      <c r="BA316" s="496"/>
      <c r="BB316" s="219"/>
      <c r="BC316" s="215"/>
    </row>
    <row r="317" spans="2:55" ht="31.5" customHeight="1">
      <c r="B317" s="213"/>
      <c r="C317" s="214"/>
      <c r="D317" s="221"/>
      <c r="E317" s="221"/>
      <c r="F317" s="221"/>
      <c r="G317" s="221"/>
      <c r="H317" s="221"/>
      <c r="I317" s="221"/>
      <c r="J317" s="221"/>
      <c r="K317" s="221"/>
      <c r="L317" s="221"/>
      <c r="M317" s="221"/>
      <c r="N317" s="221"/>
      <c r="O317" s="221"/>
      <c r="P317" s="221"/>
      <c r="Q317" s="221"/>
      <c r="R317" s="221"/>
      <c r="S317" s="221"/>
      <c r="T317" s="221"/>
      <c r="U317" s="221"/>
      <c r="V317" s="221"/>
      <c r="W317" s="221"/>
      <c r="X317" s="495" t="s">
        <v>23</v>
      </c>
      <c r="Y317" s="495"/>
      <c r="Z317" s="495"/>
      <c r="AA317" s="495"/>
      <c r="AB317" s="495"/>
      <c r="AC317" s="495"/>
      <c r="AD317" s="495"/>
      <c r="AE317" s="495"/>
      <c r="AF317" s="495"/>
      <c r="AG317" s="495"/>
      <c r="AH317" s="221" t="s">
        <v>2959</v>
      </c>
      <c r="AI317" s="275"/>
      <c r="AJ317" s="496" t="str">
        <f>'기본정보 입력하기'!T20 &amp; "  (인)"</f>
        <v>홍길동  (인)</v>
      </c>
      <c r="AK317" s="496"/>
      <c r="AL317" s="496"/>
      <c r="AM317" s="496"/>
      <c r="AN317" s="496"/>
      <c r="AO317" s="496"/>
      <c r="AP317" s="496"/>
      <c r="AQ317" s="496"/>
      <c r="AR317" s="496"/>
      <c r="AS317" s="496"/>
      <c r="AT317" s="496"/>
      <c r="AU317" s="496"/>
      <c r="AV317" s="496"/>
      <c r="AW317" s="496"/>
      <c r="AX317" s="496"/>
      <c r="AY317" s="496"/>
      <c r="AZ317" s="496"/>
      <c r="BA317" s="496"/>
      <c r="BB317" s="219"/>
      <c r="BC317" s="215"/>
    </row>
    <row r="318" spans="2:55" ht="21" customHeight="1">
      <c r="B318" s="213"/>
      <c r="C318" s="214"/>
      <c r="D318" s="221"/>
      <c r="E318" s="221"/>
      <c r="F318" s="221"/>
      <c r="G318" s="221"/>
      <c r="H318" s="221"/>
      <c r="I318" s="221"/>
      <c r="J318" s="221"/>
      <c r="K318" s="221"/>
      <c r="L318" s="221"/>
      <c r="M318" s="221"/>
      <c r="N318" s="221"/>
      <c r="O318" s="221"/>
      <c r="P318" s="221"/>
      <c r="Q318" s="221"/>
      <c r="R318" s="221"/>
      <c r="S318" s="221"/>
      <c r="T318" s="221"/>
      <c r="U318" s="221"/>
      <c r="V318" s="221"/>
      <c r="W318" s="221"/>
      <c r="X318" s="221"/>
      <c r="Y318" s="221"/>
      <c r="Z318" s="221"/>
      <c r="AA318" s="221"/>
      <c r="AB318" s="221"/>
      <c r="AC318" s="221"/>
      <c r="AD318" s="221"/>
      <c r="AE318" s="221"/>
      <c r="AF318" s="221"/>
      <c r="AG318" s="221"/>
      <c r="AH318" s="221"/>
      <c r="AI318" s="221"/>
      <c r="AJ318" s="232"/>
      <c r="AK318" s="232"/>
      <c r="AL318" s="232"/>
      <c r="AM318" s="232"/>
      <c r="AN318" s="232"/>
      <c r="AO318" s="232"/>
      <c r="AP318" s="232"/>
      <c r="AQ318" s="232"/>
      <c r="AR318" s="232"/>
      <c r="AS318" s="232"/>
      <c r="AT318" s="232"/>
      <c r="AU318" s="232"/>
      <c r="AV318" s="232"/>
      <c r="AW318" s="232"/>
      <c r="AX318" s="232"/>
      <c r="AY318" s="232"/>
      <c r="AZ318" s="232"/>
      <c r="BA318" s="232"/>
      <c r="BB318" s="219"/>
      <c r="BC318" s="215"/>
    </row>
    <row r="319" spans="2:55" ht="28.5" customHeight="1">
      <c r="B319" s="213"/>
      <c r="C319" s="214"/>
      <c r="D319" s="221"/>
      <c r="E319" s="221"/>
      <c r="F319" s="498" t="s">
        <v>3079</v>
      </c>
      <c r="G319" s="498"/>
      <c r="H319" s="498"/>
      <c r="I319" s="498"/>
      <c r="J319" s="498"/>
      <c r="K319" s="498"/>
      <c r="L319" s="498"/>
      <c r="M319" s="498"/>
      <c r="N319" s="498"/>
      <c r="O319" s="498"/>
      <c r="P319" s="498"/>
      <c r="Q319" s="498"/>
      <c r="R319" s="498"/>
      <c r="S319" s="498"/>
      <c r="T319" s="498"/>
      <c r="U319" s="498"/>
      <c r="V319" s="221"/>
      <c r="W319" s="221"/>
      <c r="X319" s="495" t="s">
        <v>3080</v>
      </c>
      <c r="Y319" s="495"/>
      <c r="Z319" s="495"/>
      <c r="AA319" s="495"/>
      <c r="AB319" s="495"/>
      <c r="AC319" s="495"/>
      <c r="AD319" s="495"/>
      <c r="AE319" s="495"/>
      <c r="AF319" s="495"/>
      <c r="AG319" s="495"/>
      <c r="AH319" s="221" t="s">
        <v>2959</v>
      </c>
      <c r="AI319" s="221"/>
      <c r="AJ319" s="496" t="str">
        <f>'기본정보 입력하기'!G15</f>
        <v>고창고등학교</v>
      </c>
      <c r="AK319" s="496"/>
      <c r="AL319" s="496"/>
      <c r="AM319" s="496"/>
      <c r="AN319" s="496"/>
      <c r="AO319" s="496"/>
      <c r="AP319" s="496"/>
      <c r="AQ319" s="496"/>
      <c r="AR319" s="496"/>
      <c r="AS319" s="496"/>
      <c r="AT319" s="496"/>
      <c r="AU319" s="496"/>
      <c r="AV319" s="496"/>
      <c r="AW319" s="496"/>
      <c r="AX319" s="496"/>
      <c r="AY319" s="496"/>
      <c r="AZ319" s="496"/>
      <c r="BA319" s="496"/>
      <c r="BB319" s="219"/>
      <c r="BC319" s="215"/>
    </row>
    <row r="320" spans="2:55" ht="28.5" customHeight="1">
      <c r="B320" s="213"/>
      <c r="C320" s="214"/>
      <c r="D320" s="221"/>
      <c r="E320" s="221"/>
      <c r="F320" s="221"/>
      <c r="G320" s="221"/>
      <c r="H320" s="221"/>
      <c r="I320" s="221"/>
      <c r="J320" s="221"/>
      <c r="K320" s="221"/>
      <c r="L320" s="221"/>
      <c r="M320" s="221"/>
      <c r="N320" s="221"/>
      <c r="O320" s="221"/>
      <c r="P320" s="221"/>
      <c r="Q320" s="221"/>
      <c r="R320" s="221"/>
      <c r="S320" s="221"/>
      <c r="T320" s="221"/>
      <c r="U320" s="221"/>
      <c r="V320" s="221"/>
      <c r="W320" s="221"/>
      <c r="X320" s="495" t="s">
        <v>3081</v>
      </c>
      <c r="Y320" s="495"/>
      <c r="Z320" s="495"/>
      <c r="AA320" s="495"/>
      <c r="AB320" s="495"/>
      <c r="AC320" s="495"/>
      <c r="AD320" s="495"/>
      <c r="AE320" s="495"/>
      <c r="AF320" s="495"/>
      <c r="AG320" s="495"/>
      <c r="AH320" s="221" t="s">
        <v>2959</v>
      </c>
      <c r="AI320" s="221"/>
      <c r="AJ320" s="496" t="str">
        <f>'기본정보 입력하기'!T17 &amp;  "   (인)"</f>
        <v>김유신   (인)</v>
      </c>
      <c r="AK320" s="496"/>
      <c r="AL320" s="496"/>
      <c r="AM320" s="496"/>
      <c r="AN320" s="496"/>
      <c r="AO320" s="496"/>
      <c r="AP320" s="496"/>
      <c r="AQ320" s="496"/>
      <c r="AR320" s="496"/>
      <c r="AS320" s="496"/>
      <c r="AT320" s="496"/>
      <c r="AU320" s="496"/>
      <c r="AV320" s="496"/>
      <c r="AW320" s="496"/>
      <c r="AX320" s="496"/>
      <c r="AY320" s="496"/>
      <c r="AZ320" s="496"/>
      <c r="BA320" s="496"/>
      <c r="BB320" s="219"/>
      <c r="BC320" s="215"/>
    </row>
    <row r="321" spans="2:55" ht="36.75" customHeight="1">
      <c r="B321" s="213"/>
      <c r="C321" s="214"/>
      <c r="D321" s="178"/>
      <c r="E321" s="178"/>
      <c r="F321" s="178"/>
      <c r="G321" s="178"/>
      <c r="H321" s="178"/>
      <c r="I321" s="178"/>
      <c r="J321" s="178"/>
      <c r="K321" s="178"/>
      <c r="L321" s="178"/>
      <c r="M321" s="178"/>
      <c r="N321" s="178"/>
      <c r="O321" s="178"/>
      <c r="P321" s="178"/>
      <c r="Q321" s="178"/>
      <c r="R321" s="178"/>
      <c r="S321" s="178"/>
      <c r="T321" s="178"/>
      <c r="U321" s="178"/>
      <c r="V321" s="178"/>
      <c r="W321" s="178"/>
      <c r="X321" s="178"/>
      <c r="Y321" s="178"/>
      <c r="Z321" s="178"/>
      <c r="AA321" s="178"/>
      <c r="AB321" s="178"/>
      <c r="AC321" s="178"/>
      <c r="AD321" s="178"/>
      <c r="AE321" s="178"/>
      <c r="AF321" s="178"/>
      <c r="AG321" s="178"/>
      <c r="AH321" s="178"/>
      <c r="AI321" s="178"/>
      <c r="AJ321" s="178"/>
      <c r="AK321" s="178"/>
      <c r="AL321" s="178"/>
      <c r="AM321" s="178"/>
      <c r="AN321" s="178"/>
      <c r="AO321" s="178"/>
      <c r="AP321" s="178"/>
      <c r="AQ321" s="178"/>
      <c r="AR321" s="178"/>
      <c r="AS321" s="178"/>
      <c r="AT321" s="178"/>
      <c r="AU321" s="178"/>
      <c r="AV321" s="178"/>
      <c r="AW321" s="178"/>
      <c r="AX321" s="178"/>
      <c r="AY321" s="178"/>
      <c r="AZ321" s="178"/>
      <c r="BA321" s="178"/>
      <c r="BB321" s="214"/>
      <c r="BC321" s="215"/>
    </row>
    <row r="322" spans="2:55" ht="48.75" customHeight="1">
      <c r="B322" s="213"/>
      <c r="C322" s="214"/>
      <c r="D322" s="535"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322" s="535"/>
      <c r="F322" s="535"/>
      <c r="G322" s="535"/>
      <c r="H322" s="535"/>
      <c r="I322" s="535"/>
      <c r="J322" s="535"/>
      <c r="K322" s="535"/>
      <c r="L322" s="535"/>
      <c r="M322" s="535"/>
      <c r="N322" s="535"/>
      <c r="O322" s="535"/>
      <c r="P322" s="535"/>
      <c r="Q322" s="535"/>
      <c r="R322" s="535"/>
      <c r="S322" s="535"/>
      <c r="T322" s="535"/>
      <c r="U322" s="535"/>
      <c r="V322" s="535"/>
      <c r="W322" s="535"/>
      <c r="X322" s="535"/>
      <c r="Y322" s="535"/>
      <c r="Z322" s="535"/>
      <c r="AA322" s="535"/>
      <c r="AB322" s="535"/>
      <c r="AC322" s="535"/>
      <c r="AD322" s="535"/>
      <c r="AE322" s="535"/>
      <c r="AF322" s="535"/>
      <c r="AG322" s="535"/>
      <c r="AH322" s="535"/>
      <c r="AI322" s="535"/>
      <c r="AJ322" s="535"/>
      <c r="AK322" s="535"/>
      <c r="AL322" s="535"/>
      <c r="AM322" s="535"/>
      <c r="AN322" s="535"/>
      <c r="AO322" s="535"/>
      <c r="AP322" s="535"/>
      <c r="AQ322" s="535"/>
      <c r="AR322" s="535"/>
      <c r="AS322" s="535"/>
      <c r="AT322" s="535"/>
      <c r="AU322" s="535"/>
      <c r="AV322" s="535"/>
      <c r="AW322" s="535"/>
      <c r="AX322" s="535"/>
      <c r="AY322" s="535"/>
      <c r="AZ322" s="535"/>
      <c r="BA322" s="535"/>
      <c r="BB322" s="214"/>
      <c r="BC322" s="215"/>
    </row>
    <row r="323" spans="2:55">
      <c r="B323" s="213"/>
      <c r="C323" s="214"/>
      <c r="D323" s="214"/>
      <c r="E323" s="214"/>
      <c r="F323" s="214"/>
      <c r="G323" s="214"/>
      <c r="H323" s="214"/>
      <c r="I323" s="214"/>
      <c r="J323" s="214"/>
      <c r="K323" s="214"/>
      <c r="L323" s="214"/>
      <c r="M323" s="214"/>
      <c r="N323" s="214"/>
      <c r="O323" s="214"/>
      <c r="P323" s="214"/>
      <c r="Q323" s="214"/>
      <c r="R323" s="214"/>
      <c r="S323" s="214"/>
      <c r="T323" s="214"/>
      <c r="U323" s="214"/>
      <c r="V323" s="214"/>
      <c r="W323" s="214"/>
      <c r="X323" s="214"/>
      <c r="Y323" s="214"/>
      <c r="Z323" s="214"/>
      <c r="AA323" s="214"/>
      <c r="AB323" s="214"/>
      <c r="AC323" s="214"/>
      <c r="AD323" s="214"/>
      <c r="AE323" s="214"/>
      <c r="AF323" s="214"/>
      <c r="AG323" s="214"/>
      <c r="AH323" s="214"/>
      <c r="AI323" s="214"/>
      <c r="AJ323" s="214"/>
      <c r="AK323" s="214"/>
      <c r="AL323" s="214"/>
      <c r="AM323" s="214"/>
      <c r="AN323" s="214"/>
      <c r="AO323" s="214"/>
      <c r="AP323" s="214"/>
      <c r="AQ323" s="214"/>
      <c r="AR323" s="214"/>
      <c r="AS323" s="214"/>
      <c r="AT323" s="214"/>
      <c r="AU323" s="214"/>
      <c r="AV323" s="214"/>
      <c r="AW323" s="214"/>
      <c r="AX323" s="214"/>
      <c r="AY323" s="214"/>
      <c r="AZ323" s="214"/>
      <c r="BA323" s="214"/>
      <c r="BB323" s="214"/>
      <c r="BC323" s="215"/>
    </row>
    <row r="324" spans="2:55">
      <c r="B324" s="216"/>
      <c r="C324" s="217"/>
      <c r="D324" s="217"/>
      <c r="E324" s="217"/>
      <c r="F324" s="217"/>
      <c r="G324" s="217"/>
      <c r="H324" s="217"/>
      <c r="I324" s="217"/>
      <c r="J324" s="217"/>
      <c r="K324" s="217"/>
      <c r="L324" s="217"/>
      <c r="M324" s="217"/>
      <c r="N324" s="217"/>
      <c r="O324" s="217"/>
      <c r="P324" s="217"/>
      <c r="Q324" s="217"/>
      <c r="R324" s="217"/>
      <c r="S324" s="217"/>
      <c r="T324" s="217"/>
      <c r="U324" s="217"/>
      <c r="V324" s="217"/>
      <c r="W324" s="217"/>
      <c r="X324" s="217"/>
      <c r="Y324" s="217"/>
      <c r="Z324" s="217"/>
      <c r="AA324" s="217"/>
      <c r="AB324" s="217"/>
      <c r="AC324" s="217"/>
      <c r="AD324" s="217"/>
      <c r="AE324" s="217"/>
      <c r="AF324" s="217"/>
      <c r="AG324" s="217"/>
      <c r="AH324" s="217"/>
      <c r="AI324" s="217"/>
      <c r="AJ324" s="217"/>
      <c r="AK324" s="217"/>
      <c r="AL324" s="217"/>
      <c r="AM324" s="217"/>
      <c r="AN324" s="217"/>
      <c r="AO324" s="217"/>
      <c r="AP324" s="217"/>
      <c r="AQ324" s="217"/>
      <c r="AR324" s="217"/>
      <c r="AS324" s="217"/>
      <c r="AT324" s="217"/>
      <c r="AU324" s="217"/>
      <c r="AV324" s="217"/>
      <c r="AW324" s="217"/>
      <c r="AX324" s="217"/>
      <c r="AY324" s="217"/>
      <c r="AZ324" s="217"/>
      <c r="BA324" s="217"/>
      <c r="BB324" s="217"/>
      <c r="BC324" s="218"/>
    </row>
    <row r="325" spans="2:55">
      <c r="B325" s="214"/>
      <c r="C325" s="214"/>
      <c r="D325" s="214"/>
      <c r="E325" s="214"/>
      <c r="F325" s="214"/>
      <c r="G325" s="214"/>
      <c r="H325" s="214"/>
      <c r="I325" s="214"/>
      <c r="J325" s="214"/>
      <c r="K325" s="214"/>
      <c r="L325" s="214"/>
      <c r="M325" s="214"/>
      <c r="N325" s="214"/>
      <c r="O325" s="214"/>
      <c r="P325" s="214"/>
      <c r="Q325" s="214"/>
      <c r="R325" s="214"/>
      <c r="S325" s="214"/>
      <c r="T325" s="214"/>
      <c r="U325" s="214"/>
      <c r="V325" s="214"/>
      <c r="W325" s="214"/>
      <c r="X325" s="214"/>
      <c r="Y325" s="214"/>
      <c r="Z325" s="214"/>
      <c r="AA325" s="214"/>
      <c r="AB325" s="214"/>
      <c r="AC325" s="214"/>
      <c r="AD325" s="214"/>
      <c r="AE325" s="214"/>
      <c r="AF325" s="214"/>
      <c r="AG325" s="214"/>
      <c r="AH325" s="214"/>
      <c r="AI325" s="214"/>
      <c r="AJ325" s="214"/>
      <c r="AK325" s="214"/>
      <c r="AL325" s="214"/>
      <c r="AM325" s="214"/>
      <c r="AN325" s="214"/>
      <c r="AO325" s="214"/>
      <c r="AP325" s="214"/>
      <c r="AQ325" s="214"/>
      <c r="AR325" s="214"/>
      <c r="AS325" s="214"/>
      <c r="AT325" s="214"/>
      <c r="AU325" s="214"/>
      <c r="AV325" s="214"/>
      <c r="AW325" s="214"/>
      <c r="AX325" s="214"/>
      <c r="AY325" s="214"/>
      <c r="AZ325" s="214"/>
      <c r="BA325" s="214"/>
      <c r="BB325" s="214"/>
      <c r="BC325" s="214"/>
    </row>
    <row r="326" spans="2:55">
      <c r="B326" s="214"/>
      <c r="C326" s="214"/>
      <c r="D326" s="214"/>
      <c r="E326" s="214"/>
      <c r="F326" s="214"/>
      <c r="G326" s="214"/>
      <c r="H326" s="214"/>
      <c r="I326" s="214"/>
      <c r="J326" s="214"/>
      <c r="K326" s="214"/>
      <c r="L326" s="214"/>
      <c r="M326" s="214"/>
      <c r="N326" s="214"/>
      <c r="O326" s="214"/>
      <c r="P326" s="214"/>
      <c r="Q326" s="214"/>
      <c r="R326" s="214"/>
      <c r="S326" s="214"/>
      <c r="T326" s="214"/>
      <c r="U326" s="214"/>
      <c r="V326" s="214"/>
      <c r="W326" s="214"/>
      <c r="X326" s="214"/>
      <c r="Y326" s="214"/>
      <c r="Z326" s="214"/>
      <c r="AA326" s="214"/>
      <c r="AB326" s="214"/>
      <c r="AC326" s="214"/>
      <c r="AD326" s="214"/>
      <c r="AE326" s="214"/>
      <c r="AF326" s="214"/>
      <c r="AG326" s="214"/>
      <c r="AH326" s="214"/>
      <c r="AI326" s="214"/>
      <c r="AJ326" s="214"/>
      <c r="AK326" s="214"/>
      <c r="AL326" s="214"/>
      <c r="AM326" s="214"/>
      <c r="AN326" s="214"/>
      <c r="AO326" s="214"/>
      <c r="AP326" s="214"/>
      <c r="AQ326" s="214"/>
      <c r="AR326" s="214"/>
      <c r="AS326" s="214"/>
      <c r="AT326" s="214"/>
      <c r="AU326" s="214"/>
      <c r="AV326" s="214"/>
      <c r="AW326" s="214"/>
      <c r="AX326" s="214"/>
      <c r="AY326" s="214"/>
      <c r="AZ326" s="214"/>
      <c r="BA326" s="214"/>
      <c r="BB326" s="214"/>
      <c r="BC326" s="214"/>
    </row>
    <row r="327" spans="2:55">
      <c r="B327" s="214"/>
      <c r="C327" s="214"/>
      <c r="D327" s="214"/>
      <c r="E327" s="214"/>
      <c r="F327" s="214"/>
      <c r="G327" s="214"/>
      <c r="H327" s="214"/>
      <c r="I327" s="214"/>
      <c r="J327" s="214"/>
      <c r="K327" s="214"/>
      <c r="L327" s="214"/>
      <c r="M327" s="214"/>
      <c r="N327" s="214"/>
      <c r="O327" s="214"/>
      <c r="P327" s="214"/>
      <c r="Q327" s="214"/>
      <c r="R327" s="214"/>
      <c r="S327" s="214"/>
      <c r="T327" s="214"/>
      <c r="U327" s="214"/>
      <c r="V327" s="214"/>
      <c r="W327" s="214"/>
      <c r="X327" s="214"/>
      <c r="Y327" s="214"/>
      <c r="Z327" s="214"/>
      <c r="AA327" s="214"/>
      <c r="AB327" s="214"/>
      <c r="AC327" s="214"/>
      <c r="AD327" s="214"/>
      <c r="AE327" s="214"/>
      <c r="AF327" s="214"/>
      <c r="AG327" s="214"/>
      <c r="AH327" s="214"/>
      <c r="AI327" s="214"/>
      <c r="AJ327" s="214"/>
      <c r="AK327" s="214"/>
      <c r="AL327" s="214"/>
      <c r="AM327" s="214"/>
      <c r="AN327" s="214"/>
      <c r="AO327" s="214"/>
      <c r="AP327" s="214"/>
      <c r="AQ327" s="214"/>
      <c r="AR327" s="214"/>
      <c r="AS327" s="214"/>
      <c r="AT327" s="214"/>
      <c r="AU327" s="214"/>
      <c r="AV327" s="214"/>
      <c r="AW327" s="214"/>
      <c r="AX327" s="214"/>
      <c r="AY327" s="214"/>
      <c r="AZ327" s="214"/>
      <c r="BA327" s="214"/>
      <c r="BB327" s="214"/>
      <c r="BC327" s="214"/>
    </row>
    <row r="328" spans="2:55" ht="74.25" customHeight="1">
      <c r="B328" s="273"/>
      <c r="C328" s="241"/>
      <c r="D328" s="540" t="s">
        <v>3091</v>
      </c>
      <c r="E328" s="540"/>
      <c r="F328" s="540"/>
      <c r="G328" s="540"/>
      <c r="H328" s="540"/>
      <c r="I328" s="540"/>
      <c r="J328" s="540"/>
      <c r="K328" s="540"/>
      <c r="L328" s="540"/>
      <c r="M328" s="540"/>
      <c r="N328" s="540"/>
      <c r="O328" s="540"/>
      <c r="P328" s="540"/>
      <c r="Q328" s="540"/>
      <c r="R328" s="540"/>
      <c r="S328" s="540"/>
      <c r="T328" s="540"/>
      <c r="U328" s="540"/>
      <c r="V328" s="540"/>
      <c r="W328" s="540"/>
      <c r="X328" s="540"/>
      <c r="Y328" s="540"/>
      <c r="Z328" s="540"/>
      <c r="AA328" s="540"/>
      <c r="AB328" s="540"/>
      <c r="AC328" s="540"/>
      <c r="AD328" s="540"/>
      <c r="AE328" s="540"/>
      <c r="AF328" s="540"/>
      <c r="AG328" s="540"/>
      <c r="AH328" s="540"/>
      <c r="AI328" s="540"/>
      <c r="AJ328" s="540"/>
      <c r="AK328" s="540"/>
      <c r="AL328" s="540"/>
      <c r="AM328" s="540"/>
      <c r="AN328" s="540"/>
      <c r="AO328" s="540"/>
      <c r="AP328" s="540"/>
      <c r="AQ328" s="540"/>
      <c r="AR328" s="540"/>
      <c r="AS328" s="540"/>
      <c r="AT328" s="540"/>
      <c r="AU328" s="540"/>
      <c r="AV328" s="540"/>
      <c r="AW328" s="540"/>
      <c r="AX328" s="540"/>
      <c r="AY328" s="540"/>
      <c r="AZ328" s="540"/>
      <c r="BA328" s="540"/>
      <c r="BB328" s="241"/>
      <c r="BC328" s="274"/>
    </row>
    <row r="329" spans="2:55" ht="36.75" customHeight="1">
      <c r="B329" s="213"/>
      <c r="C329" s="214"/>
      <c r="D329" s="214"/>
      <c r="E329" s="214"/>
      <c r="F329" s="214"/>
      <c r="G329" s="214"/>
      <c r="H329" s="214"/>
      <c r="I329" s="214"/>
      <c r="J329" s="214"/>
      <c r="K329" s="214"/>
      <c r="L329" s="214"/>
      <c r="M329" s="214"/>
      <c r="N329" s="214"/>
      <c r="O329" s="214"/>
      <c r="P329" s="214"/>
      <c r="Q329" s="214"/>
      <c r="R329" s="214"/>
      <c r="S329" s="214"/>
      <c r="T329" s="214"/>
      <c r="U329" s="214"/>
      <c r="V329" s="214"/>
      <c r="W329" s="214"/>
      <c r="X329" s="214"/>
      <c r="Y329" s="214"/>
      <c r="Z329" s="214"/>
      <c r="AA329" s="214"/>
      <c r="AB329" s="214"/>
      <c r="AC329" s="214"/>
      <c r="AD329" s="214"/>
      <c r="AE329" s="214"/>
      <c r="AF329" s="214"/>
      <c r="AG329" s="214"/>
      <c r="AH329" s="214"/>
      <c r="AI329" s="214"/>
      <c r="AJ329" s="214"/>
      <c r="AK329" s="214"/>
      <c r="AL329" s="214"/>
      <c r="AM329" s="214"/>
      <c r="AN329" s="214"/>
      <c r="AO329" s="214"/>
      <c r="AP329" s="214"/>
      <c r="AQ329" s="214"/>
      <c r="AR329" s="214"/>
      <c r="AS329" s="214"/>
      <c r="AT329" s="214"/>
      <c r="AU329" s="214"/>
      <c r="AV329" s="214"/>
      <c r="AW329" s="214"/>
      <c r="AX329" s="214"/>
      <c r="AY329" s="214"/>
      <c r="AZ329" s="214"/>
      <c r="BA329" s="214"/>
      <c r="BB329" s="214"/>
      <c r="BC329" s="215"/>
    </row>
    <row r="330" spans="2:55" ht="48" customHeight="1">
      <c r="B330" s="213"/>
      <c r="C330" s="214"/>
      <c r="D330" s="451" t="str">
        <f>"  본인은 "&amp;TEXT('기본정보 입력하기'!G28,"yyyy년mm월dd일")&amp;" 부로 "&amp;'기본정보 입력하기'!G13&amp;"사업을 수행함에 있어 다음 사항을 준수할 것을 엄숙히 서약합니다."</f>
        <v xml:space="preserve">  본인은 2023년01월01일 부로 복도공사4사업을 수행함에 있어 다음 사항을 준수할 것을 엄숙히 서약합니다.</v>
      </c>
      <c r="E330" s="451"/>
      <c r="F330" s="451"/>
      <c r="G330" s="451"/>
      <c r="H330" s="451"/>
      <c r="I330" s="451"/>
      <c r="J330" s="451"/>
      <c r="K330" s="451"/>
      <c r="L330" s="451"/>
      <c r="M330" s="451"/>
      <c r="N330" s="451"/>
      <c r="O330" s="451"/>
      <c r="P330" s="451"/>
      <c r="Q330" s="451"/>
      <c r="R330" s="451"/>
      <c r="S330" s="451"/>
      <c r="T330" s="451"/>
      <c r="U330" s="451"/>
      <c r="V330" s="451"/>
      <c r="W330" s="451"/>
      <c r="X330" s="451"/>
      <c r="Y330" s="451"/>
      <c r="Z330" s="451"/>
      <c r="AA330" s="451"/>
      <c r="AB330" s="451"/>
      <c r="AC330" s="451"/>
      <c r="AD330" s="451"/>
      <c r="AE330" s="451"/>
      <c r="AF330" s="451"/>
      <c r="AG330" s="451"/>
      <c r="AH330" s="451"/>
      <c r="AI330" s="451"/>
      <c r="AJ330" s="451"/>
      <c r="AK330" s="451"/>
      <c r="AL330" s="451"/>
      <c r="AM330" s="451"/>
      <c r="AN330" s="451"/>
      <c r="AO330" s="451"/>
      <c r="AP330" s="451"/>
      <c r="AQ330" s="451"/>
      <c r="AR330" s="451"/>
      <c r="AS330" s="451"/>
      <c r="AT330" s="451"/>
      <c r="AU330" s="451"/>
      <c r="AV330" s="451"/>
      <c r="AW330" s="451"/>
      <c r="AX330" s="451"/>
      <c r="AY330" s="451"/>
      <c r="AZ330" s="451"/>
      <c r="BA330" s="451"/>
      <c r="BB330" s="219"/>
      <c r="BC330" s="215"/>
    </row>
    <row r="331" spans="2:55" ht="19.5">
      <c r="B331" s="213"/>
      <c r="C331" s="214"/>
      <c r="D331" s="221"/>
      <c r="E331" s="221"/>
      <c r="F331" s="221"/>
      <c r="G331" s="221"/>
      <c r="H331" s="221"/>
      <c r="I331" s="221"/>
      <c r="J331" s="221"/>
      <c r="K331" s="221"/>
      <c r="L331" s="221"/>
      <c r="M331" s="221"/>
      <c r="N331" s="221"/>
      <c r="O331" s="221"/>
      <c r="P331" s="221"/>
      <c r="Q331" s="221"/>
      <c r="R331" s="221"/>
      <c r="S331" s="221"/>
      <c r="T331" s="221"/>
      <c r="U331" s="221"/>
      <c r="V331" s="221"/>
      <c r="W331" s="221"/>
      <c r="X331" s="221"/>
      <c r="Y331" s="221"/>
      <c r="Z331" s="221"/>
      <c r="AA331" s="221"/>
      <c r="AB331" s="221"/>
      <c r="AC331" s="221"/>
      <c r="AD331" s="221"/>
      <c r="AE331" s="221"/>
      <c r="AF331" s="221"/>
      <c r="AG331" s="221"/>
      <c r="AH331" s="221"/>
      <c r="AI331" s="221"/>
      <c r="AJ331" s="221"/>
      <c r="AK331" s="221"/>
      <c r="AL331" s="221"/>
      <c r="AM331" s="221"/>
      <c r="AN331" s="221"/>
      <c r="AO331" s="221"/>
      <c r="AP331" s="221"/>
      <c r="AQ331" s="221"/>
      <c r="AR331" s="221"/>
      <c r="AS331" s="221"/>
      <c r="AT331" s="221"/>
      <c r="AU331" s="221"/>
      <c r="AV331" s="221"/>
      <c r="AW331" s="221"/>
      <c r="AX331" s="221"/>
      <c r="AY331" s="221"/>
      <c r="AZ331" s="221"/>
      <c r="BA331" s="221"/>
      <c r="BB331" s="219"/>
      <c r="BC331" s="215"/>
    </row>
    <row r="332" spans="2:55" ht="41.25" customHeight="1">
      <c r="B332" s="213"/>
      <c r="C332" s="214"/>
      <c r="D332" s="536" t="s">
        <v>2944</v>
      </c>
      <c r="E332" s="536"/>
      <c r="F332" s="548" t="str">
        <f>"본인은 "&amp;'기본정보 입력하기'!G13&amp;"과 관련된 소관 업무가 기밀 사항임을 인정하고 제반 보안관계규정 및 지침을 성실히 준수한다."</f>
        <v>본인은 복도공사4과 관련된 소관 업무가 기밀 사항임을 인정하고 제반 보안관계규정 및 지침을 성실히 준수한다.</v>
      </c>
      <c r="G332" s="548"/>
      <c r="H332" s="548"/>
      <c r="I332" s="548"/>
      <c r="J332" s="548"/>
      <c r="K332" s="548"/>
      <c r="L332" s="548"/>
      <c r="M332" s="548"/>
      <c r="N332" s="548"/>
      <c r="O332" s="548"/>
      <c r="P332" s="548"/>
      <c r="Q332" s="548"/>
      <c r="R332" s="548"/>
      <c r="S332" s="548"/>
      <c r="T332" s="548"/>
      <c r="U332" s="548"/>
      <c r="V332" s="548"/>
      <c r="W332" s="548"/>
      <c r="X332" s="548"/>
      <c r="Y332" s="548"/>
      <c r="Z332" s="548"/>
      <c r="AA332" s="548"/>
      <c r="AB332" s="548"/>
      <c r="AC332" s="548"/>
      <c r="AD332" s="548"/>
      <c r="AE332" s="548"/>
      <c r="AF332" s="548"/>
      <c r="AG332" s="548"/>
      <c r="AH332" s="548"/>
      <c r="AI332" s="548"/>
      <c r="AJ332" s="548"/>
      <c r="AK332" s="548"/>
      <c r="AL332" s="548"/>
      <c r="AM332" s="548"/>
      <c r="AN332" s="548"/>
      <c r="AO332" s="548"/>
      <c r="AP332" s="548"/>
      <c r="AQ332" s="548"/>
      <c r="AR332" s="548"/>
      <c r="AS332" s="548"/>
      <c r="AT332" s="548"/>
      <c r="AU332" s="548"/>
      <c r="AV332" s="548"/>
      <c r="AW332" s="548"/>
      <c r="AX332" s="548"/>
      <c r="AY332" s="548"/>
      <c r="AZ332" s="548"/>
      <c r="BA332" s="548"/>
      <c r="BB332" s="219"/>
      <c r="BC332" s="215"/>
    </row>
    <row r="333" spans="2:55" ht="19.5">
      <c r="B333" s="213"/>
      <c r="C333" s="214"/>
      <c r="D333" s="221"/>
      <c r="E333" s="221"/>
      <c r="F333" s="221"/>
      <c r="G333" s="221"/>
      <c r="H333" s="221"/>
      <c r="I333" s="221"/>
      <c r="J333" s="221"/>
      <c r="K333" s="221"/>
      <c r="L333" s="221"/>
      <c r="M333" s="221"/>
      <c r="N333" s="221"/>
      <c r="O333" s="221"/>
      <c r="P333" s="221"/>
      <c r="Q333" s="221"/>
      <c r="R333" s="221"/>
      <c r="S333" s="221"/>
      <c r="T333" s="221"/>
      <c r="U333" s="221"/>
      <c r="V333" s="221"/>
      <c r="W333" s="221"/>
      <c r="X333" s="221"/>
      <c r="Y333" s="221"/>
      <c r="Z333" s="221"/>
      <c r="AA333" s="221"/>
      <c r="AB333" s="221"/>
      <c r="AC333" s="221"/>
      <c r="AD333" s="221"/>
      <c r="AE333" s="221"/>
      <c r="AF333" s="221"/>
      <c r="AG333" s="221"/>
      <c r="AH333" s="221"/>
      <c r="AI333" s="221"/>
      <c r="AJ333" s="221"/>
      <c r="AK333" s="221"/>
      <c r="AL333" s="221"/>
      <c r="AM333" s="221"/>
      <c r="AN333" s="221"/>
      <c r="AO333" s="221"/>
      <c r="AP333" s="221"/>
      <c r="AQ333" s="221"/>
      <c r="AR333" s="221"/>
      <c r="AS333" s="221"/>
      <c r="AT333" s="221"/>
      <c r="AU333" s="221"/>
      <c r="AV333" s="221"/>
      <c r="AW333" s="221"/>
      <c r="AX333" s="221"/>
      <c r="AY333" s="221"/>
      <c r="AZ333" s="221"/>
      <c r="BA333" s="221"/>
      <c r="BB333" s="219"/>
      <c r="BC333" s="215"/>
    </row>
    <row r="334" spans="2:55" ht="40.5" customHeight="1">
      <c r="B334" s="213"/>
      <c r="C334" s="214"/>
      <c r="D334" s="536" t="s">
        <v>2945</v>
      </c>
      <c r="E334" s="536"/>
      <c r="F334" s="548" t="s">
        <v>3083</v>
      </c>
      <c r="G334" s="548"/>
      <c r="H334" s="548"/>
      <c r="I334" s="548"/>
      <c r="J334" s="548"/>
      <c r="K334" s="548"/>
      <c r="L334" s="548"/>
      <c r="M334" s="548"/>
      <c r="N334" s="548"/>
      <c r="O334" s="548"/>
      <c r="P334" s="548"/>
      <c r="Q334" s="548"/>
      <c r="R334" s="548"/>
      <c r="S334" s="548"/>
      <c r="T334" s="548"/>
      <c r="U334" s="548"/>
      <c r="V334" s="548"/>
      <c r="W334" s="548"/>
      <c r="X334" s="548"/>
      <c r="Y334" s="548"/>
      <c r="Z334" s="548"/>
      <c r="AA334" s="548"/>
      <c r="AB334" s="548"/>
      <c r="AC334" s="548"/>
      <c r="AD334" s="548"/>
      <c r="AE334" s="548"/>
      <c r="AF334" s="548"/>
      <c r="AG334" s="548"/>
      <c r="AH334" s="548"/>
      <c r="AI334" s="548"/>
      <c r="AJ334" s="548"/>
      <c r="AK334" s="548"/>
      <c r="AL334" s="548"/>
      <c r="AM334" s="548"/>
      <c r="AN334" s="548"/>
      <c r="AO334" s="548"/>
      <c r="AP334" s="548"/>
      <c r="AQ334" s="548"/>
      <c r="AR334" s="548"/>
      <c r="AS334" s="548"/>
      <c r="AT334" s="548"/>
      <c r="AU334" s="548"/>
      <c r="AV334" s="548"/>
      <c r="AW334" s="548"/>
      <c r="AX334" s="548"/>
      <c r="AY334" s="548"/>
      <c r="AZ334" s="548"/>
      <c r="BA334" s="548"/>
      <c r="BB334" s="219"/>
      <c r="BC334" s="215"/>
    </row>
    <row r="335" spans="2:55" ht="19.5">
      <c r="B335" s="213"/>
      <c r="C335" s="214"/>
      <c r="D335" s="221"/>
      <c r="E335" s="221"/>
      <c r="F335" s="221"/>
      <c r="G335" s="221"/>
      <c r="H335" s="221"/>
      <c r="I335" s="221"/>
      <c r="J335" s="221"/>
      <c r="K335" s="221"/>
      <c r="L335" s="221"/>
      <c r="M335" s="221"/>
      <c r="N335" s="221"/>
      <c r="O335" s="221"/>
      <c r="P335" s="221"/>
      <c r="Q335" s="221"/>
      <c r="R335" s="221"/>
      <c r="S335" s="221"/>
      <c r="T335" s="221"/>
      <c r="U335" s="221"/>
      <c r="V335" s="221"/>
      <c r="W335" s="221"/>
      <c r="X335" s="221"/>
      <c r="Y335" s="221"/>
      <c r="Z335" s="221"/>
      <c r="AA335" s="221"/>
      <c r="AB335" s="221"/>
      <c r="AC335" s="221"/>
      <c r="AD335" s="221"/>
      <c r="AE335" s="221"/>
      <c r="AF335" s="221"/>
      <c r="AG335" s="221"/>
      <c r="AH335" s="221"/>
      <c r="AI335" s="221"/>
      <c r="AJ335" s="221"/>
      <c r="AK335" s="221"/>
      <c r="AL335" s="221"/>
      <c r="AM335" s="221"/>
      <c r="AN335" s="221"/>
      <c r="AO335" s="221"/>
      <c r="AP335" s="221"/>
      <c r="AQ335" s="221"/>
      <c r="AR335" s="221"/>
      <c r="AS335" s="221"/>
      <c r="AT335" s="221"/>
      <c r="AU335" s="221"/>
      <c r="AV335" s="221"/>
      <c r="AW335" s="221"/>
      <c r="AX335" s="221"/>
      <c r="AY335" s="221"/>
      <c r="AZ335" s="221"/>
      <c r="BA335" s="221"/>
      <c r="BB335" s="219"/>
      <c r="BC335" s="215"/>
    </row>
    <row r="336" spans="2:55" ht="42" customHeight="1">
      <c r="B336" s="213"/>
      <c r="C336" s="214"/>
      <c r="D336" s="536" t="s">
        <v>2946</v>
      </c>
      <c r="E336" s="536"/>
      <c r="F336" s="548" t="s">
        <v>3084</v>
      </c>
      <c r="G336" s="548"/>
      <c r="H336" s="548"/>
      <c r="I336" s="548"/>
      <c r="J336" s="548"/>
      <c r="K336" s="548"/>
      <c r="L336" s="548"/>
      <c r="M336" s="548"/>
      <c r="N336" s="548"/>
      <c r="O336" s="548"/>
      <c r="P336" s="548"/>
      <c r="Q336" s="548"/>
      <c r="R336" s="548"/>
      <c r="S336" s="548"/>
      <c r="T336" s="548"/>
      <c r="U336" s="548"/>
      <c r="V336" s="548"/>
      <c r="W336" s="548"/>
      <c r="X336" s="548"/>
      <c r="Y336" s="548"/>
      <c r="Z336" s="548"/>
      <c r="AA336" s="548"/>
      <c r="AB336" s="548"/>
      <c r="AC336" s="548"/>
      <c r="AD336" s="548"/>
      <c r="AE336" s="548"/>
      <c r="AF336" s="548"/>
      <c r="AG336" s="548"/>
      <c r="AH336" s="548"/>
      <c r="AI336" s="548"/>
      <c r="AJ336" s="548"/>
      <c r="AK336" s="548"/>
      <c r="AL336" s="548"/>
      <c r="AM336" s="548"/>
      <c r="AN336" s="548"/>
      <c r="AO336" s="548"/>
      <c r="AP336" s="548"/>
      <c r="AQ336" s="548"/>
      <c r="AR336" s="548"/>
      <c r="AS336" s="548"/>
      <c r="AT336" s="548"/>
      <c r="AU336" s="548"/>
      <c r="AV336" s="548"/>
      <c r="AW336" s="548"/>
      <c r="AX336" s="548"/>
      <c r="AY336" s="548"/>
      <c r="AZ336" s="548"/>
      <c r="BA336" s="548"/>
      <c r="BB336" s="219"/>
      <c r="BC336" s="215"/>
    </row>
    <row r="337" spans="2:55" ht="30" customHeight="1">
      <c r="B337" s="213"/>
      <c r="C337" s="214"/>
      <c r="D337" s="221"/>
      <c r="E337" s="221"/>
      <c r="F337" s="221"/>
      <c r="G337" s="221"/>
      <c r="H337" s="221"/>
      <c r="I337" s="221"/>
      <c r="J337" s="221"/>
      <c r="K337" s="221"/>
      <c r="L337" s="221"/>
      <c r="M337" s="221"/>
      <c r="N337" s="221"/>
      <c r="O337" s="221"/>
      <c r="P337" s="221"/>
      <c r="Q337" s="221"/>
      <c r="R337" s="221"/>
      <c r="S337" s="221"/>
      <c r="T337" s="221"/>
      <c r="U337" s="221"/>
      <c r="V337" s="221"/>
      <c r="W337" s="221"/>
      <c r="X337" s="221"/>
      <c r="Y337" s="221"/>
      <c r="Z337" s="221"/>
      <c r="AA337" s="221"/>
      <c r="AB337" s="221"/>
      <c r="AC337" s="221"/>
      <c r="AD337" s="221"/>
      <c r="AE337" s="221"/>
      <c r="AF337" s="221"/>
      <c r="AG337" s="221"/>
      <c r="AH337" s="221"/>
      <c r="AI337" s="221"/>
      <c r="AJ337" s="221"/>
      <c r="AK337" s="221"/>
      <c r="AL337" s="221"/>
      <c r="AM337" s="221"/>
      <c r="AN337" s="221"/>
      <c r="AO337" s="221"/>
      <c r="AP337" s="221"/>
      <c r="AQ337" s="221"/>
      <c r="AR337" s="221"/>
      <c r="AS337" s="221"/>
      <c r="AT337" s="221"/>
      <c r="AU337" s="221"/>
      <c r="AV337" s="221"/>
      <c r="AW337" s="221"/>
      <c r="AX337" s="221"/>
      <c r="AY337" s="221"/>
      <c r="AZ337" s="221"/>
      <c r="BA337" s="221"/>
      <c r="BB337" s="219"/>
      <c r="BC337" s="215"/>
    </row>
    <row r="338" spans="2:55" ht="29.25" customHeight="1">
      <c r="B338" s="213"/>
      <c r="C338" s="214"/>
      <c r="D338" s="536"/>
      <c r="E338" s="536"/>
      <c r="F338" s="549" t="s">
        <v>3086</v>
      </c>
      <c r="G338" s="549"/>
      <c r="H338" s="549"/>
      <c r="I338" s="549"/>
      <c r="J338" s="549"/>
      <c r="K338" s="549"/>
      <c r="L338" s="549"/>
      <c r="M338" s="549"/>
      <c r="N338" s="549"/>
      <c r="O338" s="549"/>
      <c r="P338" s="549"/>
      <c r="Q338" s="549"/>
      <c r="R338" s="549"/>
      <c r="S338" s="549"/>
      <c r="T338" s="549"/>
      <c r="U338" s="549"/>
      <c r="V338" s="549"/>
      <c r="W338" s="549"/>
      <c r="X338" s="549"/>
      <c r="Y338" s="549"/>
      <c r="Z338" s="549"/>
      <c r="AA338" s="549"/>
      <c r="AB338" s="549"/>
      <c r="AC338" s="549"/>
      <c r="AD338" s="549"/>
      <c r="AE338" s="549"/>
      <c r="AF338" s="549"/>
      <c r="AG338" s="549"/>
      <c r="AH338" s="549"/>
      <c r="AI338" s="549"/>
      <c r="AJ338" s="549"/>
      <c r="AK338" s="549"/>
      <c r="AL338" s="549"/>
      <c r="AM338" s="549"/>
      <c r="AN338" s="549"/>
      <c r="AO338" s="549"/>
      <c r="AP338" s="549"/>
      <c r="AQ338" s="549"/>
      <c r="AR338" s="549"/>
      <c r="AS338" s="549"/>
      <c r="AT338" s="549"/>
      <c r="AU338" s="549"/>
      <c r="AV338" s="549"/>
      <c r="AW338" s="549"/>
      <c r="AX338" s="549"/>
      <c r="AY338" s="549"/>
      <c r="AZ338" s="549"/>
      <c r="BA338" s="549"/>
      <c r="BB338" s="219"/>
      <c r="BC338" s="215"/>
    </row>
    <row r="339" spans="2:55" ht="28.5" customHeight="1">
      <c r="B339" s="213"/>
      <c r="C339" s="214"/>
      <c r="D339" s="221"/>
      <c r="E339" s="221"/>
      <c r="F339" s="498" t="s">
        <v>3088</v>
      </c>
      <c r="G339" s="498"/>
      <c r="H339" s="498"/>
      <c r="I339" s="498"/>
      <c r="J339" s="498"/>
      <c r="K339" s="498"/>
      <c r="L339" s="498"/>
      <c r="M339" s="498"/>
      <c r="N339" s="498"/>
      <c r="O339" s="498"/>
      <c r="P339" s="498"/>
      <c r="Q339" s="498"/>
      <c r="R339" s="498"/>
      <c r="S339" s="498"/>
      <c r="T339" s="498"/>
      <c r="U339" s="498"/>
      <c r="V339" s="498"/>
      <c r="W339" s="498"/>
      <c r="X339" s="498"/>
      <c r="Y339" s="498"/>
      <c r="Z339" s="498"/>
      <c r="AA339" s="498"/>
      <c r="AB339" s="498"/>
      <c r="AC339" s="498"/>
      <c r="AD339" s="498"/>
      <c r="AE339" s="498"/>
      <c r="AF339" s="498"/>
      <c r="AG339" s="498"/>
      <c r="AH339" s="498"/>
      <c r="AI339" s="498"/>
      <c r="AJ339" s="498"/>
      <c r="AK339" s="498"/>
      <c r="AL339" s="498"/>
      <c r="AM339" s="498"/>
      <c r="AN339" s="498"/>
      <c r="AO339" s="498"/>
      <c r="AP339" s="498"/>
      <c r="AQ339" s="498"/>
      <c r="AR339" s="498"/>
      <c r="AS339" s="498"/>
      <c r="AT339" s="498"/>
      <c r="AU339" s="498"/>
      <c r="AV339" s="498"/>
      <c r="AW339" s="498"/>
      <c r="AX339" s="498"/>
      <c r="AY339" s="498"/>
      <c r="AZ339" s="498"/>
      <c r="BA339" s="498"/>
      <c r="BB339" s="219"/>
      <c r="BC339" s="215"/>
    </row>
    <row r="340" spans="2:55" ht="9" customHeight="1">
      <c r="B340" s="213"/>
      <c r="C340" s="214"/>
      <c r="D340" s="221"/>
      <c r="E340" s="221"/>
      <c r="F340" s="221"/>
      <c r="G340" s="221"/>
      <c r="H340" s="221"/>
      <c r="I340" s="221"/>
      <c r="J340" s="221"/>
      <c r="K340" s="221"/>
      <c r="L340" s="221"/>
      <c r="M340" s="221"/>
      <c r="N340" s="221"/>
      <c r="O340" s="221"/>
      <c r="P340" s="221"/>
      <c r="Q340" s="221"/>
      <c r="R340" s="221"/>
      <c r="S340" s="221"/>
      <c r="T340" s="221"/>
      <c r="U340" s="221"/>
      <c r="V340" s="221"/>
      <c r="W340" s="221"/>
      <c r="X340" s="221"/>
      <c r="Y340" s="221"/>
      <c r="Z340" s="221"/>
      <c r="AA340" s="221"/>
      <c r="AB340" s="221"/>
      <c r="AC340" s="221"/>
      <c r="AD340" s="221"/>
      <c r="AE340" s="221"/>
      <c r="AF340" s="221"/>
      <c r="AG340" s="221"/>
      <c r="AH340" s="221"/>
      <c r="AI340" s="221"/>
      <c r="AJ340" s="221"/>
      <c r="AK340" s="221"/>
      <c r="AL340" s="221"/>
      <c r="AM340" s="221"/>
      <c r="AN340" s="221"/>
      <c r="AO340" s="221"/>
      <c r="AP340" s="221"/>
      <c r="AQ340" s="221"/>
      <c r="AR340" s="221"/>
      <c r="AS340" s="221"/>
      <c r="AT340" s="221"/>
      <c r="AU340" s="221"/>
      <c r="AV340" s="221"/>
      <c r="AW340" s="221"/>
      <c r="AX340" s="221"/>
      <c r="AY340" s="221"/>
      <c r="AZ340" s="221"/>
      <c r="BA340" s="221"/>
      <c r="BB340" s="219"/>
      <c r="BC340" s="215"/>
    </row>
    <row r="341" spans="2:55" ht="12" customHeight="1">
      <c r="B341" s="213"/>
      <c r="C341" s="214"/>
      <c r="D341" s="221"/>
      <c r="E341" s="221"/>
      <c r="F341" s="221"/>
      <c r="G341" s="221"/>
      <c r="H341" s="221"/>
      <c r="I341" s="221"/>
      <c r="J341" s="221"/>
      <c r="K341" s="221"/>
      <c r="L341" s="221"/>
      <c r="M341" s="221"/>
      <c r="N341" s="221"/>
      <c r="O341" s="221"/>
      <c r="P341" s="221"/>
      <c r="Q341" s="221"/>
      <c r="R341" s="221"/>
      <c r="S341" s="221"/>
      <c r="T341" s="221"/>
      <c r="U341" s="221"/>
      <c r="V341" s="221"/>
      <c r="W341" s="221"/>
      <c r="X341" s="221"/>
      <c r="Y341" s="221"/>
      <c r="Z341" s="221"/>
      <c r="AA341" s="221"/>
      <c r="AB341" s="221"/>
      <c r="AC341" s="221"/>
      <c r="AD341" s="221"/>
      <c r="AE341" s="221"/>
      <c r="AF341" s="221"/>
      <c r="AG341" s="221"/>
      <c r="AH341" s="221"/>
      <c r="AI341" s="221"/>
      <c r="AJ341" s="221"/>
      <c r="AK341" s="221"/>
      <c r="AL341" s="221"/>
      <c r="AM341" s="221"/>
      <c r="AN341" s="221"/>
      <c r="AO341" s="221"/>
      <c r="AP341" s="221"/>
      <c r="AQ341" s="221"/>
      <c r="AR341" s="221"/>
      <c r="AS341" s="221"/>
      <c r="AT341" s="221"/>
      <c r="AU341" s="221"/>
      <c r="AV341" s="221"/>
      <c r="AW341" s="221"/>
      <c r="AX341" s="221"/>
      <c r="AY341" s="221"/>
      <c r="AZ341" s="221"/>
      <c r="BA341" s="221"/>
      <c r="BB341" s="219"/>
      <c r="BC341" s="215"/>
    </row>
    <row r="342" spans="2:55" ht="11.25" customHeight="1">
      <c r="B342" s="213"/>
      <c r="C342" s="214"/>
      <c r="D342" s="221"/>
      <c r="E342" s="221"/>
      <c r="F342" s="221"/>
      <c r="G342" s="221"/>
      <c r="H342" s="221"/>
      <c r="I342" s="221"/>
      <c r="J342" s="221"/>
      <c r="K342" s="221"/>
      <c r="L342" s="221"/>
      <c r="M342" s="221"/>
      <c r="N342" s="221"/>
      <c r="O342" s="221"/>
      <c r="P342" s="221"/>
      <c r="Q342" s="221"/>
      <c r="R342" s="221"/>
      <c r="S342" s="221"/>
      <c r="T342" s="221"/>
      <c r="U342" s="221"/>
      <c r="V342" s="221"/>
      <c r="W342" s="221"/>
      <c r="X342" s="221"/>
      <c r="Y342" s="221"/>
      <c r="Z342" s="221"/>
      <c r="AA342" s="221"/>
      <c r="AB342" s="221"/>
      <c r="AC342" s="221"/>
      <c r="AD342" s="221"/>
      <c r="AE342" s="221"/>
      <c r="AF342" s="221"/>
      <c r="AG342" s="221"/>
      <c r="AH342" s="221"/>
      <c r="AI342" s="221"/>
      <c r="AJ342" s="221"/>
      <c r="AK342" s="221"/>
      <c r="AL342" s="221"/>
      <c r="AM342" s="221"/>
      <c r="AN342" s="221"/>
      <c r="AO342" s="221"/>
      <c r="AP342" s="221"/>
      <c r="AQ342" s="221"/>
      <c r="AR342" s="221"/>
      <c r="AS342" s="221"/>
      <c r="AT342" s="221"/>
      <c r="AU342" s="221"/>
      <c r="AV342" s="221"/>
      <c r="AW342" s="221"/>
      <c r="AX342" s="221"/>
      <c r="AY342" s="221"/>
      <c r="AZ342" s="221"/>
      <c r="BA342" s="221"/>
      <c r="BB342" s="219"/>
      <c r="BC342" s="215"/>
    </row>
    <row r="343" spans="2:55" ht="31.5" customHeight="1">
      <c r="B343" s="213"/>
      <c r="C343" s="214"/>
      <c r="D343" s="526">
        <f>'기본정보 입력하기'!G27</f>
        <v>44927</v>
      </c>
      <c r="E343" s="526"/>
      <c r="F343" s="526"/>
      <c r="G343" s="526"/>
      <c r="H343" s="526"/>
      <c r="I343" s="526"/>
      <c r="J343" s="526"/>
      <c r="K343" s="526"/>
      <c r="L343" s="526"/>
      <c r="M343" s="526"/>
      <c r="N343" s="526"/>
      <c r="O343" s="526"/>
      <c r="P343" s="526"/>
      <c r="Q343" s="526"/>
      <c r="R343" s="526"/>
      <c r="S343" s="526"/>
      <c r="T343" s="526"/>
      <c r="U343" s="526"/>
      <c r="V343" s="526"/>
      <c r="W343" s="526"/>
      <c r="X343" s="526"/>
      <c r="Y343" s="526"/>
      <c r="Z343" s="526"/>
      <c r="AA343" s="526"/>
      <c r="AB343" s="526"/>
      <c r="AC343" s="526"/>
      <c r="AD343" s="526"/>
      <c r="AE343" s="526"/>
      <c r="AF343" s="526"/>
      <c r="AG343" s="526"/>
      <c r="AH343" s="526"/>
      <c r="AI343" s="526"/>
      <c r="AJ343" s="526"/>
      <c r="AK343" s="526"/>
      <c r="AL343" s="526"/>
      <c r="AM343" s="526"/>
      <c r="AN343" s="526"/>
      <c r="AO343" s="526"/>
      <c r="AP343" s="526"/>
      <c r="AQ343" s="526"/>
      <c r="AR343" s="526"/>
      <c r="AS343" s="526"/>
      <c r="AT343" s="526"/>
      <c r="AU343" s="526"/>
      <c r="AV343" s="526"/>
      <c r="AW343" s="526"/>
      <c r="AX343" s="526"/>
      <c r="AY343" s="526"/>
      <c r="AZ343" s="526"/>
      <c r="BA343" s="526"/>
      <c r="BB343" s="219"/>
      <c r="BC343" s="215"/>
    </row>
    <row r="344" spans="2:55" ht="41.25" customHeight="1">
      <c r="B344" s="213"/>
      <c r="C344" s="214"/>
      <c r="D344" s="221"/>
      <c r="E344" s="221"/>
      <c r="F344" s="221"/>
      <c r="G344" s="221"/>
      <c r="H344" s="221"/>
      <c r="I344" s="221"/>
      <c r="J344" s="221"/>
      <c r="K344" s="221"/>
      <c r="L344" s="221"/>
      <c r="M344" s="221"/>
      <c r="N344" s="221"/>
      <c r="O344" s="221"/>
      <c r="P344" s="221"/>
      <c r="Q344" s="221"/>
      <c r="R344" s="221"/>
      <c r="S344" s="221"/>
      <c r="T344" s="221"/>
      <c r="U344" s="221"/>
      <c r="V344" s="221"/>
      <c r="W344" s="221"/>
      <c r="X344" s="221"/>
      <c r="Y344" s="221"/>
      <c r="Z344" s="221"/>
      <c r="AA344" s="221"/>
      <c r="AB344" s="221"/>
      <c r="AC344" s="221"/>
      <c r="AD344" s="221"/>
      <c r="AE344" s="221"/>
      <c r="AF344" s="221"/>
      <c r="AG344" s="221"/>
      <c r="AH344" s="221"/>
      <c r="AI344" s="221"/>
      <c r="AJ344" s="221"/>
      <c r="AK344" s="221"/>
      <c r="AL344" s="221"/>
      <c r="AM344" s="221"/>
      <c r="AN344" s="221"/>
      <c r="AO344" s="221"/>
      <c r="AP344" s="221"/>
      <c r="AQ344" s="221"/>
      <c r="AR344" s="221"/>
      <c r="AS344" s="221"/>
      <c r="AT344" s="221"/>
      <c r="AU344" s="221"/>
      <c r="AV344" s="221"/>
      <c r="AW344" s="221"/>
      <c r="AX344" s="221"/>
      <c r="AY344" s="221"/>
      <c r="AZ344" s="221"/>
      <c r="BA344" s="221"/>
      <c r="BB344" s="219"/>
      <c r="BC344" s="215"/>
    </row>
    <row r="345" spans="2:55" ht="24.75" customHeight="1">
      <c r="B345" s="213"/>
      <c r="C345" s="214"/>
      <c r="D345" s="221"/>
      <c r="E345" s="221"/>
      <c r="F345" s="221"/>
      <c r="G345" s="221"/>
      <c r="H345" s="221"/>
      <c r="I345" s="221"/>
      <c r="J345" s="221"/>
      <c r="K345" s="221"/>
      <c r="L345" s="221"/>
      <c r="M345" s="221"/>
      <c r="N345" s="221"/>
      <c r="O345" s="221"/>
      <c r="P345" s="221"/>
      <c r="Q345" s="221"/>
      <c r="R345" s="221"/>
      <c r="S345" s="221"/>
      <c r="T345" s="221"/>
      <c r="U345" s="221"/>
      <c r="V345" s="221"/>
      <c r="W345" s="221"/>
      <c r="X345" s="221"/>
      <c r="Y345" s="221"/>
      <c r="Z345" s="221"/>
      <c r="AA345" s="221"/>
      <c r="AB345" s="221"/>
      <c r="AC345" s="221"/>
      <c r="AD345" s="221"/>
      <c r="AE345" s="221"/>
      <c r="AF345" s="221"/>
      <c r="AG345" s="221"/>
      <c r="AH345" s="221"/>
      <c r="AI345" s="221"/>
      <c r="AJ345" s="221"/>
      <c r="AK345" s="221"/>
      <c r="AL345" s="221"/>
      <c r="AM345" s="221"/>
      <c r="AN345" s="221"/>
      <c r="AO345" s="221"/>
      <c r="AP345" s="221"/>
      <c r="AQ345" s="221"/>
      <c r="AR345" s="221"/>
      <c r="AS345" s="221"/>
      <c r="AT345" s="221"/>
      <c r="AU345" s="221"/>
      <c r="AV345" s="221"/>
      <c r="AW345" s="221"/>
      <c r="AX345" s="221"/>
      <c r="AY345" s="221"/>
      <c r="AZ345" s="221"/>
      <c r="BA345" s="221"/>
      <c r="BB345" s="219"/>
      <c r="BC345" s="215"/>
    </row>
    <row r="346" spans="2:55" ht="33.75" customHeight="1">
      <c r="B346" s="213"/>
      <c r="C346" s="214"/>
      <c r="D346" s="221"/>
      <c r="E346" s="221"/>
      <c r="F346" s="498" t="s">
        <v>3089</v>
      </c>
      <c r="G346" s="498"/>
      <c r="H346" s="498"/>
      <c r="I346" s="498"/>
      <c r="J346" s="498"/>
      <c r="K346" s="498"/>
      <c r="L346" s="498"/>
      <c r="M346" s="498"/>
      <c r="N346" s="498"/>
      <c r="O346" s="498"/>
      <c r="P346" s="498"/>
      <c r="Q346" s="498"/>
      <c r="R346" s="498"/>
      <c r="S346" s="221"/>
      <c r="T346" s="221"/>
      <c r="U346" s="221"/>
      <c r="V346" s="221"/>
      <c r="W346" s="221"/>
      <c r="X346" s="495" t="s">
        <v>3007</v>
      </c>
      <c r="Y346" s="495"/>
      <c r="Z346" s="495"/>
      <c r="AA346" s="495"/>
      <c r="AB346" s="495"/>
      <c r="AC346" s="495"/>
      <c r="AD346" s="495"/>
      <c r="AE346" s="495"/>
      <c r="AF346" s="495"/>
      <c r="AG346" s="495"/>
      <c r="AH346" s="221" t="s">
        <v>2959</v>
      </c>
      <c r="AI346" s="275"/>
      <c r="AJ346" s="496" t="str">
        <f>'기본정보 입력하기'!G20</f>
        <v>아이텐㈜</v>
      </c>
      <c r="AK346" s="496"/>
      <c r="AL346" s="496"/>
      <c r="AM346" s="496"/>
      <c r="AN346" s="496"/>
      <c r="AO346" s="496"/>
      <c r="AP346" s="496"/>
      <c r="AQ346" s="496"/>
      <c r="AR346" s="496"/>
      <c r="AS346" s="496"/>
      <c r="AT346" s="496"/>
      <c r="AU346" s="496"/>
      <c r="AV346" s="496"/>
      <c r="AW346" s="496"/>
      <c r="AX346" s="496"/>
      <c r="AY346" s="496"/>
      <c r="AZ346" s="496"/>
      <c r="BA346" s="496"/>
      <c r="BB346" s="219"/>
      <c r="BC346" s="215"/>
    </row>
    <row r="347" spans="2:55" ht="33.75" customHeight="1">
      <c r="B347" s="213"/>
      <c r="C347" s="214"/>
      <c r="D347" s="221"/>
      <c r="E347" s="221"/>
      <c r="F347" s="232"/>
      <c r="G347" s="232"/>
      <c r="H347" s="232"/>
      <c r="I347" s="232"/>
      <c r="J347" s="232"/>
      <c r="K347" s="232"/>
      <c r="L347" s="232"/>
      <c r="M347" s="232"/>
      <c r="N347" s="232"/>
      <c r="O347" s="232"/>
      <c r="P347" s="232"/>
      <c r="Q347" s="232"/>
      <c r="R347" s="232"/>
      <c r="S347" s="221"/>
      <c r="T347" s="221"/>
      <c r="U347" s="221"/>
      <c r="V347" s="221"/>
      <c r="W347" s="221"/>
      <c r="X347" s="495" t="s">
        <v>3090</v>
      </c>
      <c r="Y347" s="495"/>
      <c r="Z347" s="495"/>
      <c r="AA347" s="495"/>
      <c r="AB347" s="495"/>
      <c r="AC347" s="495"/>
      <c r="AD347" s="495"/>
      <c r="AE347" s="495"/>
      <c r="AF347" s="495"/>
      <c r="AG347" s="495"/>
      <c r="AH347" s="221" t="s">
        <v>2959</v>
      </c>
      <c r="AI347" s="275"/>
      <c r="AJ347" s="545"/>
      <c r="AK347" s="545"/>
      <c r="AL347" s="545"/>
      <c r="AM347" s="545"/>
      <c r="AN347" s="545"/>
      <c r="AO347" s="545"/>
      <c r="AP347" s="545"/>
      <c r="AQ347" s="545"/>
      <c r="AR347" s="545"/>
      <c r="AS347" s="545"/>
      <c r="AT347" s="545"/>
      <c r="AU347" s="545"/>
      <c r="AV347" s="545"/>
      <c r="AW347" s="545"/>
      <c r="AX347" s="545"/>
      <c r="AY347" s="545"/>
      <c r="AZ347" s="545"/>
      <c r="BA347" s="545"/>
      <c r="BB347" s="219"/>
      <c r="BC347" s="215"/>
    </row>
    <row r="348" spans="2:55" ht="33.75" customHeight="1">
      <c r="B348" s="213"/>
      <c r="C348" s="214"/>
      <c r="D348" s="221"/>
      <c r="E348" s="221"/>
      <c r="F348" s="221"/>
      <c r="G348" s="221"/>
      <c r="H348" s="221"/>
      <c r="I348" s="221"/>
      <c r="J348" s="221"/>
      <c r="K348" s="221"/>
      <c r="L348" s="221"/>
      <c r="M348" s="221"/>
      <c r="N348" s="221"/>
      <c r="O348" s="221"/>
      <c r="P348" s="221"/>
      <c r="Q348" s="221"/>
      <c r="R348" s="221"/>
      <c r="S348" s="221"/>
      <c r="T348" s="221"/>
      <c r="U348" s="221"/>
      <c r="V348" s="221"/>
      <c r="W348" s="221"/>
      <c r="X348" s="495" t="s">
        <v>23</v>
      </c>
      <c r="Y348" s="495"/>
      <c r="Z348" s="495"/>
      <c r="AA348" s="495"/>
      <c r="AB348" s="495"/>
      <c r="AC348" s="495"/>
      <c r="AD348" s="495"/>
      <c r="AE348" s="495"/>
      <c r="AF348" s="495"/>
      <c r="AG348" s="495"/>
      <c r="AH348" s="221" t="s">
        <v>2959</v>
      </c>
      <c r="AI348" s="275"/>
      <c r="AJ348" s="496" t="str">
        <f>'기본정보 입력하기'!T20 &amp; "  (인)"</f>
        <v>홍길동  (인)</v>
      </c>
      <c r="AK348" s="496"/>
      <c r="AL348" s="496"/>
      <c r="AM348" s="496"/>
      <c r="AN348" s="496"/>
      <c r="AO348" s="496"/>
      <c r="AP348" s="496"/>
      <c r="AQ348" s="496"/>
      <c r="AR348" s="496"/>
      <c r="AS348" s="496"/>
      <c r="AT348" s="496"/>
      <c r="AU348" s="496"/>
      <c r="AV348" s="496"/>
      <c r="AW348" s="496"/>
      <c r="AX348" s="496"/>
      <c r="AY348" s="496"/>
      <c r="AZ348" s="496"/>
      <c r="BA348" s="496"/>
      <c r="BB348" s="219"/>
      <c r="BC348" s="215"/>
    </row>
    <row r="349" spans="2:55" ht="41.25" customHeight="1">
      <c r="B349" s="213"/>
      <c r="C349" s="214"/>
      <c r="D349" s="221"/>
      <c r="E349" s="221"/>
      <c r="F349" s="221"/>
      <c r="G349" s="221"/>
      <c r="H349" s="221"/>
      <c r="I349" s="221"/>
      <c r="J349" s="221"/>
      <c r="K349" s="221"/>
      <c r="L349" s="221"/>
      <c r="M349" s="221"/>
      <c r="N349" s="221"/>
      <c r="O349" s="221"/>
      <c r="P349" s="221"/>
      <c r="Q349" s="221"/>
      <c r="R349" s="221"/>
      <c r="S349" s="221"/>
      <c r="T349" s="221"/>
      <c r="U349" s="221"/>
      <c r="V349" s="221"/>
      <c r="W349" s="221"/>
      <c r="X349" s="221"/>
      <c r="Y349" s="221"/>
      <c r="Z349" s="221"/>
      <c r="AA349" s="221"/>
      <c r="AB349" s="221"/>
      <c r="AC349" s="221"/>
      <c r="AD349" s="221"/>
      <c r="AE349" s="221"/>
      <c r="AF349" s="221"/>
      <c r="AG349" s="221"/>
      <c r="AH349" s="221"/>
      <c r="AI349" s="221"/>
      <c r="AJ349" s="232"/>
      <c r="AK349" s="232"/>
      <c r="AL349" s="232"/>
      <c r="AM349" s="232"/>
      <c r="AN349" s="232"/>
      <c r="AO349" s="232"/>
      <c r="AP349" s="232"/>
      <c r="AQ349" s="232"/>
      <c r="AR349" s="232"/>
      <c r="AS349" s="232"/>
      <c r="AT349" s="232"/>
      <c r="AU349" s="232"/>
      <c r="AV349" s="232"/>
      <c r="AW349" s="232"/>
      <c r="AX349" s="232"/>
      <c r="AY349" s="232"/>
      <c r="AZ349" s="232"/>
      <c r="BA349" s="232"/>
      <c r="BB349" s="219"/>
      <c r="BC349" s="215"/>
    </row>
    <row r="350" spans="2:55" ht="28.5" customHeight="1">
      <c r="B350" s="213"/>
      <c r="C350" s="214"/>
      <c r="D350" s="221"/>
      <c r="E350" s="221"/>
      <c r="F350" s="498" t="s">
        <v>3079</v>
      </c>
      <c r="G350" s="498"/>
      <c r="H350" s="498"/>
      <c r="I350" s="498"/>
      <c r="J350" s="498"/>
      <c r="K350" s="498"/>
      <c r="L350" s="498"/>
      <c r="M350" s="498"/>
      <c r="N350" s="498"/>
      <c r="O350" s="498"/>
      <c r="P350" s="498"/>
      <c r="Q350" s="498"/>
      <c r="R350" s="498"/>
      <c r="S350" s="498"/>
      <c r="T350" s="498"/>
      <c r="U350" s="498"/>
      <c r="V350" s="221"/>
      <c r="W350" s="221"/>
      <c r="X350" s="495" t="s">
        <v>3080</v>
      </c>
      <c r="Y350" s="495"/>
      <c r="Z350" s="495"/>
      <c r="AA350" s="495"/>
      <c r="AB350" s="495"/>
      <c r="AC350" s="495"/>
      <c r="AD350" s="495"/>
      <c r="AE350" s="495"/>
      <c r="AF350" s="495"/>
      <c r="AG350" s="495"/>
      <c r="AH350" s="221" t="s">
        <v>2959</v>
      </c>
      <c r="AI350" s="221"/>
      <c r="AJ350" s="496" t="str">
        <f>'기본정보 입력하기'!G15</f>
        <v>고창고등학교</v>
      </c>
      <c r="AK350" s="496"/>
      <c r="AL350" s="496"/>
      <c r="AM350" s="496"/>
      <c r="AN350" s="496"/>
      <c r="AO350" s="496"/>
      <c r="AP350" s="496"/>
      <c r="AQ350" s="496"/>
      <c r="AR350" s="496"/>
      <c r="AS350" s="496"/>
      <c r="AT350" s="496"/>
      <c r="AU350" s="496"/>
      <c r="AV350" s="496"/>
      <c r="AW350" s="496"/>
      <c r="AX350" s="496"/>
      <c r="AY350" s="496"/>
      <c r="AZ350" s="496"/>
      <c r="BA350" s="496"/>
      <c r="BB350" s="219"/>
      <c r="BC350" s="215"/>
    </row>
    <row r="351" spans="2:55" ht="35.25" customHeight="1">
      <c r="B351" s="213"/>
      <c r="C351" s="214"/>
      <c r="D351" s="221"/>
      <c r="E351" s="221"/>
      <c r="F351" s="221"/>
      <c r="G351" s="221"/>
      <c r="H351" s="221"/>
      <c r="I351" s="221"/>
      <c r="J351" s="221"/>
      <c r="K351" s="221"/>
      <c r="L351" s="221"/>
      <c r="M351" s="221"/>
      <c r="N351" s="221"/>
      <c r="O351" s="221"/>
      <c r="P351" s="221"/>
      <c r="Q351" s="221"/>
      <c r="R351" s="221"/>
      <c r="S351" s="221"/>
      <c r="T351" s="221"/>
      <c r="U351" s="221"/>
      <c r="V351" s="221"/>
      <c r="W351" s="221"/>
      <c r="X351" s="495" t="s">
        <v>3081</v>
      </c>
      <c r="Y351" s="495"/>
      <c r="Z351" s="495"/>
      <c r="AA351" s="495"/>
      <c r="AB351" s="495"/>
      <c r="AC351" s="495"/>
      <c r="AD351" s="495"/>
      <c r="AE351" s="495"/>
      <c r="AF351" s="495"/>
      <c r="AG351" s="495"/>
      <c r="AH351" s="221" t="s">
        <v>2959</v>
      </c>
      <c r="AI351" s="221"/>
      <c r="AJ351" s="496" t="str">
        <f>'기본정보 입력하기'!T17 &amp;  "   (인)"</f>
        <v>김유신   (인)</v>
      </c>
      <c r="AK351" s="496"/>
      <c r="AL351" s="496"/>
      <c r="AM351" s="496"/>
      <c r="AN351" s="496"/>
      <c r="AO351" s="496"/>
      <c r="AP351" s="496"/>
      <c r="AQ351" s="496"/>
      <c r="AR351" s="496"/>
      <c r="AS351" s="496"/>
      <c r="AT351" s="496"/>
      <c r="AU351" s="496"/>
      <c r="AV351" s="496"/>
      <c r="AW351" s="496"/>
      <c r="AX351" s="496"/>
      <c r="AY351" s="496"/>
      <c r="AZ351" s="496"/>
      <c r="BA351" s="496"/>
      <c r="BB351" s="219"/>
      <c r="BC351" s="215"/>
    </row>
    <row r="352" spans="2:55" ht="36.75" customHeight="1">
      <c r="B352" s="213"/>
      <c r="C352" s="214"/>
      <c r="D352" s="178"/>
      <c r="E352" s="178"/>
      <c r="F352" s="178"/>
      <c r="G352" s="178"/>
      <c r="H352" s="178"/>
      <c r="I352" s="178"/>
      <c r="J352" s="178"/>
      <c r="K352" s="178"/>
      <c r="L352" s="178"/>
      <c r="M352" s="178"/>
      <c r="N352" s="178"/>
      <c r="O352" s="178"/>
      <c r="P352" s="178"/>
      <c r="Q352" s="178"/>
      <c r="R352" s="178"/>
      <c r="S352" s="178"/>
      <c r="T352" s="178"/>
      <c r="U352" s="178"/>
      <c r="V352" s="178"/>
      <c r="W352" s="178"/>
      <c r="X352" s="178"/>
      <c r="Y352" s="178"/>
      <c r="Z352" s="178"/>
      <c r="AA352" s="178"/>
      <c r="AB352" s="178"/>
      <c r="AC352" s="178"/>
      <c r="AD352" s="178"/>
      <c r="AE352" s="178"/>
      <c r="AF352" s="178"/>
      <c r="AG352" s="178"/>
      <c r="AH352" s="178"/>
      <c r="AI352" s="178"/>
      <c r="AJ352" s="178"/>
      <c r="AK352" s="178"/>
      <c r="AL352" s="178"/>
      <c r="AM352" s="178"/>
      <c r="AN352" s="178"/>
      <c r="AO352" s="178"/>
      <c r="AP352" s="178"/>
      <c r="AQ352" s="178"/>
      <c r="AR352" s="178"/>
      <c r="AS352" s="178"/>
      <c r="AT352" s="178"/>
      <c r="AU352" s="178"/>
      <c r="AV352" s="178"/>
      <c r="AW352" s="178"/>
      <c r="AX352" s="178"/>
      <c r="AY352" s="178"/>
      <c r="AZ352" s="178"/>
      <c r="BA352" s="178"/>
      <c r="BB352" s="214"/>
      <c r="BC352" s="215"/>
    </row>
    <row r="353" spans="2:55" ht="48.75" customHeight="1">
      <c r="B353" s="213"/>
      <c r="C353" s="214"/>
      <c r="D353" s="535"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353" s="535"/>
      <c r="F353" s="535"/>
      <c r="G353" s="535"/>
      <c r="H353" s="535"/>
      <c r="I353" s="535"/>
      <c r="J353" s="535"/>
      <c r="K353" s="535"/>
      <c r="L353" s="535"/>
      <c r="M353" s="535"/>
      <c r="N353" s="535"/>
      <c r="O353" s="535"/>
      <c r="P353" s="535"/>
      <c r="Q353" s="535"/>
      <c r="R353" s="535"/>
      <c r="S353" s="535"/>
      <c r="T353" s="535"/>
      <c r="U353" s="535"/>
      <c r="V353" s="535"/>
      <c r="W353" s="535"/>
      <c r="X353" s="535"/>
      <c r="Y353" s="535"/>
      <c r="Z353" s="535"/>
      <c r="AA353" s="535"/>
      <c r="AB353" s="535"/>
      <c r="AC353" s="535"/>
      <c r="AD353" s="535"/>
      <c r="AE353" s="535"/>
      <c r="AF353" s="535"/>
      <c r="AG353" s="535"/>
      <c r="AH353" s="535"/>
      <c r="AI353" s="535"/>
      <c r="AJ353" s="535"/>
      <c r="AK353" s="535"/>
      <c r="AL353" s="535"/>
      <c r="AM353" s="535"/>
      <c r="AN353" s="535"/>
      <c r="AO353" s="535"/>
      <c r="AP353" s="535"/>
      <c r="AQ353" s="535"/>
      <c r="AR353" s="535"/>
      <c r="AS353" s="535"/>
      <c r="AT353" s="535"/>
      <c r="AU353" s="535"/>
      <c r="AV353" s="535"/>
      <c r="AW353" s="535"/>
      <c r="AX353" s="535"/>
      <c r="AY353" s="535"/>
      <c r="AZ353" s="535"/>
      <c r="BA353" s="535"/>
      <c r="BB353" s="214"/>
      <c r="BC353" s="215"/>
    </row>
    <row r="354" spans="2:55">
      <c r="B354" s="213"/>
      <c r="C354" s="214"/>
      <c r="D354" s="214"/>
      <c r="E354" s="214"/>
      <c r="F354" s="214"/>
      <c r="G354" s="214"/>
      <c r="H354" s="214"/>
      <c r="I354" s="214"/>
      <c r="J354" s="214"/>
      <c r="K354" s="214"/>
      <c r="L354" s="214"/>
      <c r="M354" s="214"/>
      <c r="N354" s="214"/>
      <c r="O354" s="214"/>
      <c r="P354" s="214"/>
      <c r="Q354" s="214"/>
      <c r="R354" s="214"/>
      <c r="S354" s="214"/>
      <c r="T354" s="214"/>
      <c r="U354" s="214"/>
      <c r="V354" s="214"/>
      <c r="W354" s="214"/>
      <c r="X354" s="214"/>
      <c r="Y354" s="214"/>
      <c r="Z354" s="214"/>
      <c r="AA354" s="214"/>
      <c r="AB354" s="214"/>
      <c r="AC354" s="214"/>
      <c r="AD354" s="214"/>
      <c r="AE354" s="214"/>
      <c r="AF354" s="214"/>
      <c r="AG354" s="214"/>
      <c r="AH354" s="214"/>
      <c r="AI354" s="214"/>
      <c r="AJ354" s="214"/>
      <c r="AK354" s="214"/>
      <c r="AL354" s="214"/>
      <c r="AM354" s="214"/>
      <c r="AN354" s="214"/>
      <c r="AO354" s="214"/>
      <c r="AP354" s="214"/>
      <c r="AQ354" s="214"/>
      <c r="AR354" s="214"/>
      <c r="AS354" s="214"/>
      <c r="AT354" s="214"/>
      <c r="AU354" s="214"/>
      <c r="AV354" s="214"/>
      <c r="AW354" s="214"/>
      <c r="AX354" s="214"/>
      <c r="AY354" s="214"/>
      <c r="AZ354" s="214"/>
      <c r="BA354" s="214"/>
      <c r="BB354" s="214"/>
      <c r="BC354" s="215"/>
    </row>
    <row r="355" spans="2:55">
      <c r="B355" s="216"/>
      <c r="C355" s="217"/>
      <c r="D355" s="217"/>
      <c r="E355" s="217"/>
      <c r="F355" s="217"/>
      <c r="G355" s="217"/>
      <c r="H355" s="217"/>
      <c r="I355" s="217"/>
      <c r="J355" s="217"/>
      <c r="K355" s="217"/>
      <c r="L355" s="217"/>
      <c r="M355" s="217"/>
      <c r="N355" s="217"/>
      <c r="O355" s="217"/>
      <c r="P355" s="217"/>
      <c r="Q355" s="217"/>
      <c r="R355" s="217"/>
      <c r="S355" s="217"/>
      <c r="T355" s="217"/>
      <c r="U355" s="217"/>
      <c r="V355" s="217"/>
      <c r="W355" s="217"/>
      <c r="X355" s="217"/>
      <c r="Y355" s="217"/>
      <c r="Z355" s="217"/>
      <c r="AA355" s="217"/>
      <c r="AB355" s="217"/>
      <c r="AC355" s="217"/>
      <c r="AD355" s="217"/>
      <c r="AE355" s="217"/>
      <c r="AF355" s="217"/>
      <c r="AG355" s="217"/>
      <c r="AH355" s="217"/>
      <c r="AI355" s="217"/>
      <c r="AJ355" s="217"/>
      <c r="AK355" s="217"/>
      <c r="AL355" s="217"/>
      <c r="AM355" s="217"/>
      <c r="AN355" s="217"/>
      <c r="AO355" s="217"/>
      <c r="AP355" s="217"/>
      <c r="AQ355" s="217"/>
      <c r="AR355" s="217"/>
      <c r="AS355" s="217"/>
      <c r="AT355" s="217"/>
      <c r="AU355" s="217"/>
      <c r="AV355" s="217"/>
      <c r="AW355" s="217"/>
      <c r="AX355" s="217"/>
      <c r="AY355" s="217"/>
      <c r="AZ355" s="217"/>
      <c r="BA355" s="217"/>
      <c r="BB355" s="217"/>
      <c r="BC355" s="218"/>
    </row>
    <row r="356" spans="2:55">
      <c r="B356" s="214"/>
      <c r="C356" s="214"/>
      <c r="D356" s="214"/>
      <c r="E356" s="214"/>
      <c r="F356" s="214"/>
      <c r="G356" s="214"/>
      <c r="H356" s="214"/>
      <c r="I356" s="214"/>
      <c r="J356" s="214"/>
      <c r="K356" s="214"/>
      <c r="L356" s="214"/>
      <c r="M356" s="214"/>
      <c r="N356" s="214"/>
      <c r="O356" s="214"/>
      <c r="P356" s="214"/>
      <c r="Q356" s="214"/>
      <c r="R356" s="214"/>
      <c r="S356" s="214"/>
      <c r="T356" s="214"/>
      <c r="U356" s="214"/>
      <c r="V356" s="214"/>
      <c r="W356" s="214"/>
      <c r="X356" s="214"/>
      <c r="Y356" s="214"/>
      <c r="Z356" s="214"/>
      <c r="AA356" s="214"/>
      <c r="AB356" s="214"/>
      <c r="AC356" s="214"/>
      <c r="AD356" s="214"/>
      <c r="AE356" s="214"/>
      <c r="AF356" s="214"/>
      <c r="AG356" s="214"/>
      <c r="AH356" s="214"/>
      <c r="AI356" s="214"/>
      <c r="AJ356" s="214"/>
      <c r="AK356" s="214"/>
      <c r="AL356" s="214"/>
      <c r="AM356" s="214"/>
      <c r="AN356" s="214"/>
      <c r="AO356" s="214"/>
      <c r="AP356" s="214"/>
      <c r="AQ356" s="214"/>
      <c r="AR356" s="214"/>
      <c r="AS356" s="214"/>
      <c r="AT356" s="214"/>
      <c r="AU356" s="214"/>
      <c r="AV356" s="214"/>
      <c r="AW356" s="214"/>
      <c r="AX356" s="214"/>
      <c r="AY356" s="214"/>
      <c r="AZ356" s="214"/>
      <c r="BA356" s="214"/>
      <c r="BB356" s="214"/>
      <c r="BC356" s="214"/>
    </row>
    <row r="357" spans="2:55">
      <c r="B357" s="214"/>
      <c r="C357" s="214"/>
      <c r="D357" s="214"/>
      <c r="E357" s="214"/>
      <c r="F357" s="214"/>
      <c r="G357" s="214"/>
      <c r="H357" s="214"/>
      <c r="I357" s="214"/>
      <c r="J357" s="214"/>
      <c r="K357" s="214"/>
      <c r="L357" s="214"/>
      <c r="M357" s="214"/>
      <c r="N357" s="214"/>
      <c r="O357" s="214"/>
      <c r="P357" s="214"/>
      <c r="Q357" s="214"/>
      <c r="R357" s="214"/>
      <c r="S357" s="214"/>
      <c r="T357" s="214"/>
      <c r="U357" s="214"/>
      <c r="V357" s="214"/>
      <c r="W357" s="214"/>
      <c r="X357" s="214"/>
      <c r="Y357" s="214"/>
      <c r="Z357" s="214"/>
      <c r="AA357" s="214"/>
      <c r="AB357" s="214"/>
      <c r="AC357" s="214"/>
      <c r="AD357" s="214"/>
      <c r="AE357" s="214"/>
      <c r="AF357" s="214"/>
      <c r="AG357" s="214"/>
      <c r="AH357" s="214"/>
      <c r="AI357" s="214"/>
      <c r="AJ357" s="214"/>
      <c r="AK357" s="214"/>
      <c r="AL357" s="214"/>
      <c r="AM357" s="214"/>
      <c r="AN357" s="214"/>
      <c r="AO357" s="214"/>
      <c r="AP357" s="214"/>
      <c r="AQ357" s="214"/>
      <c r="AR357" s="214"/>
      <c r="AS357" s="214"/>
      <c r="AT357" s="214"/>
      <c r="AU357" s="214"/>
      <c r="AV357" s="214"/>
      <c r="AW357" s="214"/>
      <c r="AX357" s="214"/>
      <c r="AY357" s="214"/>
      <c r="AZ357" s="214"/>
      <c r="BA357" s="214"/>
      <c r="BB357" s="214"/>
      <c r="BC357" s="214"/>
    </row>
    <row r="358" spans="2:55">
      <c r="B358" s="214"/>
      <c r="C358" s="214"/>
      <c r="D358" s="214"/>
      <c r="E358" s="214"/>
      <c r="F358" s="214"/>
      <c r="G358" s="214"/>
      <c r="H358" s="214"/>
      <c r="I358" s="214"/>
      <c r="J358" s="214"/>
      <c r="K358" s="214"/>
      <c r="L358" s="214"/>
      <c r="M358" s="214"/>
      <c r="N358" s="214"/>
      <c r="O358" s="214"/>
      <c r="P358" s="214"/>
      <c r="Q358" s="214"/>
      <c r="R358" s="214"/>
      <c r="S358" s="214"/>
      <c r="T358" s="214"/>
      <c r="U358" s="214"/>
      <c r="V358" s="214"/>
      <c r="W358" s="214"/>
      <c r="X358" s="214"/>
      <c r="Y358" s="214"/>
      <c r="Z358" s="214"/>
      <c r="AA358" s="214"/>
      <c r="AB358" s="214"/>
      <c r="AC358" s="214"/>
      <c r="AD358" s="214"/>
      <c r="AE358" s="214"/>
      <c r="AF358" s="214"/>
      <c r="AG358" s="214"/>
      <c r="AH358" s="214"/>
      <c r="AI358" s="214"/>
      <c r="AJ358" s="214"/>
      <c r="AK358" s="214"/>
      <c r="AL358" s="214"/>
      <c r="AM358" s="214"/>
      <c r="AN358" s="214"/>
      <c r="AO358" s="214"/>
      <c r="AP358" s="214"/>
      <c r="AQ358" s="214"/>
      <c r="AR358" s="214"/>
      <c r="AS358" s="214"/>
      <c r="AT358" s="214"/>
      <c r="AU358" s="214"/>
      <c r="AV358" s="214"/>
      <c r="AW358" s="214"/>
      <c r="AX358" s="214"/>
      <c r="AY358" s="214"/>
      <c r="AZ358" s="214"/>
      <c r="BA358" s="214"/>
      <c r="BB358" s="214"/>
      <c r="BC358" s="214"/>
    </row>
    <row r="359" spans="2:55" ht="32.25" customHeight="1">
      <c r="B359" s="211"/>
      <c r="C359" s="204"/>
      <c r="D359" s="204"/>
      <c r="E359" s="204"/>
      <c r="F359" s="204"/>
      <c r="G359" s="204"/>
      <c r="H359" s="204"/>
      <c r="I359" s="204"/>
      <c r="J359" s="204"/>
      <c r="K359" s="204"/>
      <c r="L359" s="204"/>
      <c r="M359" s="204"/>
      <c r="N359" s="204"/>
      <c r="O359" s="204"/>
      <c r="P359" s="204"/>
      <c r="Q359" s="204"/>
      <c r="R359" s="204"/>
      <c r="S359" s="204"/>
      <c r="T359" s="204"/>
      <c r="U359" s="204"/>
      <c r="V359" s="204"/>
      <c r="W359" s="204"/>
      <c r="X359" s="204"/>
      <c r="Y359" s="204"/>
      <c r="Z359" s="204"/>
      <c r="AA359" s="204"/>
      <c r="AB359" s="204"/>
      <c r="AC359" s="204"/>
      <c r="AD359" s="204"/>
      <c r="AE359" s="204"/>
      <c r="AF359" s="204"/>
      <c r="AG359" s="204"/>
      <c r="AH359" s="204"/>
      <c r="AI359" s="204"/>
      <c r="AJ359" s="204"/>
      <c r="AK359" s="204"/>
      <c r="AL359" s="204"/>
      <c r="AM359" s="204"/>
      <c r="AN359" s="204"/>
      <c r="AO359" s="204"/>
      <c r="AP359" s="204"/>
      <c r="AQ359" s="204"/>
      <c r="AR359" s="204"/>
      <c r="AS359" s="204"/>
      <c r="AT359" s="204"/>
      <c r="AU359" s="204"/>
      <c r="AV359" s="204"/>
      <c r="AW359" s="204"/>
      <c r="AX359" s="204"/>
      <c r="AY359" s="204"/>
      <c r="AZ359" s="204"/>
      <c r="BA359" s="204"/>
      <c r="BB359" s="204"/>
      <c r="BC359" s="212"/>
    </row>
    <row r="360" spans="2:55" ht="64.5" customHeight="1">
      <c r="B360" s="213"/>
      <c r="C360" s="546" t="s">
        <v>3092</v>
      </c>
      <c r="D360" s="546"/>
      <c r="E360" s="546"/>
      <c r="F360" s="546"/>
      <c r="G360" s="546"/>
      <c r="H360" s="546"/>
      <c r="I360" s="546"/>
      <c r="J360" s="546"/>
      <c r="K360" s="546"/>
      <c r="L360" s="546"/>
      <c r="M360" s="546"/>
      <c r="N360" s="546"/>
      <c r="O360" s="546"/>
      <c r="P360" s="546"/>
      <c r="Q360" s="546"/>
      <c r="R360" s="546"/>
      <c r="S360" s="546"/>
      <c r="T360" s="546"/>
      <c r="U360" s="546"/>
      <c r="V360" s="546"/>
      <c r="W360" s="546"/>
      <c r="X360" s="546"/>
      <c r="Y360" s="546"/>
      <c r="Z360" s="546"/>
      <c r="AA360" s="546"/>
      <c r="AB360" s="546"/>
      <c r="AC360" s="546"/>
      <c r="AD360" s="546"/>
      <c r="AE360" s="546"/>
      <c r="AF360" s="546"/>
      <c r="AG360" s="546"/>
      <c r="AH360" s="546"/>
      <c r="AI360" s="546"/>
      <c r="AJ360" s="546"/>
      <c r="AK360" s="546"/>
      <c r="AL360" s="546"/>
      <c r="AM360" s="546"/>
      <c r="AN360" s="546"/>
      <c r="AO360" s="546"/>
      <c r="AP360" s="546"/>
      <c r="AQ360" s="546"/>
      <c r="AR360" s="546"/>
      <c r="AS360" s="546"/>
      <c r="AT360" s="546"/>
      <c r="AU360" s="546"/>
      <c r="AV360" s="546"/>
      <c r="AW360" s="546"/>
      <c r="AX360" s="546"/>
      <c r="AY360" s="546"/>
      <c r="AZ360" s="546"/>
      <c r="BA360" s="546"/>
      <c r="BB360" s="546"/>
      <c r="BC360" s="185"/>
    </row>
    <row r="361" spans="2:55" ht="40.5" customHeight="1">
      <c r="B361" s="213"/>
      <c r="C361" s="279"/>
      <c r="D361" s="279"/>
      <c r="E361" s="279"/>
      <c r="F361" s="279"/>
      <c r="G361" s="279"/>
      <c r="H361" s="279"/>
      <c r="I361" s="279"/>
      <c r="J361" s="279"/>
      <c r="K361" s="279"/>
      <c r="L361" s="279"/>
      <c r="M361" s="279"/>
      <c r="N361" s="279"/>
      <c r="O361" s="279"/>
      <c r="P361" s="279"/>
      <c r="Q361" s="279"/>
      <c r="R361" s="279"/>
      <c r="S361" s="279"/>
      <c r="T361" s="279"/>
      <c r="U361" s="279"/>
      <c r="V361" s="279"/>
      <c r="W361" s="279"/>
      <c r="X361" s="279"/>
      <c r="Y361" s="279"/>
      <c r="Z361" s="279"/>
      <c r="AA361" s="279"/>
      <c r="AB361" s="279"/>
      <c r="AC361" s="279"/>
      <c r="AD361" s="279"/>
      <c r="AE361" s="279"/>
      <c r="AF361" s="279"/>
      <c r="AG361" s="279"/>
      <c r="AH361" s="279"/>
      <c r="AI361" s="279"/>
      <c r="AJ361" s="279"/>
      <c r="AK361" s="279"/>
      <c r="AL361" s="279"/>
      <c r="AM361" s="279"/>
      <c r="AN361" s="279"/>
      <c r="AO361" s="279"/>
      <c r="AP361" s="279"/>
      <c r="AQ361" s="279"/>
      <c r="AR361" s="279"/>
      <c r="AS361" s="279"/>
      <c r="AT361" s="279"/>
      <c r="AU361" s="279"/>
      <c r="AV361" s="279"/>
      <c r="AW361" s="279"/>
      <c r="AX361" s="279"/>
      <c r="AY361" s="279"/>
      <c r="AZ361" s="279"/>
      <c r="BA361" s="279"/>
      <c r="BB361" s="279"/>
      <c r="BC361" s="185"/>
    </row>
    <row r="362" spans="2:55" ht="30" customHeight="1">
      <c r="B362" s="213"/>
      <c r="C362" s="178"/>
      <c r="D362" s="544" t="s">
        <v>2944</v>
      </c>
      <c r="E362" s="544"/>
      <c r="F362" s="270"/>
      <c r="G362" s="538" t="s">
        <v>19</v>
      </c>
      <c r="H362" s="538"/>
      <c r="I362" s="538"/>
      <c r="J362" s="538"/>
      <c r="K362" s="538"/>
      <c r="L362" s="538"/>
      <c r="M362" s="538"/>
      <c r="N362" s="538"/>
      <c r="O362" s="538"/>
      <c r="P362" s="236" t="s">
        <v>2959</v>
      </c>
      <c r="Q362" s="270"/>
      <c r="R362" s="541" t="str">
        <f>'기본정보 입력하기'!G13</f>
        <v>복도공사4</v>
      </c>
      <c r="S362" s="541"/>
      <c r="T362" s="541"/>
      <c r="U362" s="541"/>
      <c r="V362" s="541"/>
      <c r="W362" s="541"/>
      <c r="X362" s="541"/>
      <c r="Y362" s="541"/>
      <c r="Z362" s="541"/>
      <c r="AA362" s="541"/>
      <c r="AB362" s="541"/>
      <c r="AC362" s="541"/>
      <c r="AD362" s="541"/>
      <c r="AE362" s="541"/>
      <c r="AF362" s="541"/>
      <c r="AG362" s="541"/>
      <c r="AH362" s="541"/>
      <c r="AI362" s="541"/>
      <c r="AJ362" s="541"/>
      <c r="AK362" s="541"/>
      <c r="AL362" s="541"/>
      <c r="AM362" s="541"/>
      <c r="AN362" s="541"/>
      <c r="AO362" s="541"/>
      <c r="AP362" s="541"/>
      <c r="AQ362" s="541"/>
      <c r="AR362" s="541"/>
      <c r="AS362" s="541"/>
      <c r="AT362" s="541"/>
      <c r="AU362" s="541"/>
      <c r="AV362" s="541"/>
      <c r="AW362" s="541"/>
      <c r="AX362" s="541"/>
      <c r="AY362" s="541"/>
      <c r="AZ362" s="541"/>
      <c r="BA362" s="541"/>
      <c r="BB362" s="270"/>
      <c r="BC362" s="276"/>
    </row>
    <row r="363" spans="2:55" ht="30" customHeight="1">
      <c r="B363" s="213"/>
      <c r="C363" s="178"/>
      <c r="D363" s="270"/>
      <c r="E363" s="270"/>
      <c r="F363" s="270"/>
      <c r="G363" s="270"/>
      <c r="H363" s="270"/>
      <c r="I363" s="270"/>
      <c r="J363" s="270"/>
      <c r="K363" s="270"/>
      <c r="L363" s="270"/>
      <c r="M363" s="270"/>
      <c r="N363" s="270"/>
      <c r="O363" s="270"/>
      <c r="P363" s="270"/>
      <c r="Q363" s="270"/>
      <c r="R363" s="270"/>
      <c r="S363" s="270"/>
      <c r="T363" s="270"/>
      <c r="U363" s="270"/>
      <c r="V363" s="270"/>
      <c r="W363" s="270"/>
      <c r="X363" s="270"/>
      <c r="Y363" s="270"/>
      <c r="Z363" s="270"/>
      <c r="AA363" s="270"/>
      <c r="AB363" s="270"/>
      <c r="AC363" s="270"/>
      <c r="AD363" s="270"/>
      <c r="AE363" s="270"/>
      <c r="AF363" s="270"/>
      <c r="AG363" s="270"/>
      <c r="AH363" s="270"/>
      <c r="AI363" s="270"/>
      <c r="AJ363" s="270"/>
      <c r="AK363" s="270"/>
      <c r="AL363" s="270"/>
      <c r="AM363" s="270"/>
      <c r="AN363" s="270"/>
      <c r="AO363" s="270"/>
      <c r="AP363" s="270"/>
      <c r="AQ363" s="270"/>
      <c r="AR363" s="270"/>
      <c r="AS363" s="270"/>
      <c r="AT363" s="270"/>
      <c r="AU363" s="270"/>
      <c r="AV363" s="270"/>
      <c r="AW363" s="270"/>
      <c r="AX363" s="270"/>
      <c r="AY363" s="270"/>
      <c r="AZ363" s="270"/>
      <c r="BA363" s="270"/>
      <c r="BB363" s="270"/>
      <c r="BC363" s="276"/>
    </row>
    <row r="364" spans="2:55" ht="30" customHeight="1">
      <c r="B364" s="213"/>
      <c r="C364" s="178"/>
      <c r="D364" s="544" t="s">
        <v>2945</v>
      </c>
      <c r="E364" s="544"/>
      <c r="F364" s="270"/>
      <c r="G364" s="538" t="s">
        <v>30</v>
      </c>
      <c r="H364" s="538"/>
      <c r="I364" s="538"/>
      <c r="J364" s="538"/>
      <c r="K364" s="538"/>
      <c r="L364" s="538"/>
      <c r="M364" s="538"/>
      <c r="N364" s="538"/>
      <c r="O364" s="538"/>
      <c r="P364" s="236" t="s">
        <v>2959</v>
      </c>
      <c r="Q364" s="270"/>
      <c r="R364" s="541" t="str">
        <f>TEXT('기본정보 입력하기'!G26,"금 #,##0 원(금 "&amp;NUMBERSTRING('기본정보 입력하기'!G26,1)&amp;" 원정)")</f>
        <v>금 5,000,000 원(금 오백만 원정)</v>
      </c>
      <c r="S364" s="541"/>
      <c r="T364" s="541"/>
      <c r="U364" s="541"/>
      <c r="V364" s="541"/>
      <c r="W364" s="541"/>
      <c r="X364" s="541"/>
      <c r="Y364" s="541"/>
      <c r="Z364" s="541"/>
      <c r="AA364" s="541"/>
      <c r="AB364" s="541"/>
      <c r="AC364" s="541"/>
      <c r="AD364" s="541"/>
      <c r="AE364" s="541"/>
      <c r="AF364" s="541"/>
      <c r="AG364" s="541"/>
      <c r="AH364" s="541"/>
      <c r="AI364" s="541"/>
      <c r="AJ364" s="541"/>
      <c r="AK364" s="541"/>
      <c r="AL364" s="541"/>
      <c r="AM364" s="541"/>
      <c r="AN364" s="541"/>
      <c r="AO364" s="541"/>
      <c r="AP364" s="541"/>
      <c r="AQ364" s="541"/>
      <c r="AR364" s="541"/>
      <c r="AS364" s="541"/>
      <c r="AT364" s="541"/>
      <c r="AU364" s="541"/>
      <c r="AV364" s="541"/>
      <c r="AW364" s="541"/>
      <c r="AX364" s="541"/>
      <c r="AY364" s="541"/>
      <c r="AZ364" s="541"/>
      <c r="BA364" s="541"/>
      <c r="BB364" s="270"/>
      <c r="BC364" s="276"/>
    </row>
    <row r="365" spans="2:55" ht="30" customHeight="1">
      <c r="B365" s="213"/>
      <c r="C365" s="178"/>
      <c r="D365" s="270"/>
      <c r="E365" s="270"/>
      <c r="F365" s="270"/>
      <c r="G365" s="270"/>
      <c r="H365" s="270"/>
      <c r="I365" s="270"/>
      <c r="J365" s="270"/>
      <c r="K365" s="270"/>
      <c r="L365" s="270"/>
      <c r="M365" s="270"/>
      <c r="N365" s="270"/>
      <c r="O365" s="270"/>
      <c r="P365" s="270"/>
      <c r="Q365" s="270"/>
      <c r="R365" s="270"/>
      <c r="S365" s="270"/>
      <c r="T365" s="270"/>
      <c r="U365" s="270"/>
      <c r="V365" s="270"/>
      <c r="W365" s="270"/>
      <c r="X365" s="270"/>
      <c r="Y365" s="270"/>
      <c r="Z365" s="270"/>
      <c r="AA365" s="270"/>
      <c r="AB365" s="270"/>
      <c r="AC365" s="270"/>
      <c r="AD365" s="270"/>
      <c r="AE365" s="270"/>
      <c r="AF365" s="270"/>
      <c r="AG365" s="270"/>
      <c r="AH365" s="270"/>
      <c r="AI365" s="270"/>
      <c r="AJ365" s="270"/>
      <c r="AK365" s="270"/>
      <c r="AL365" s="270"/>
      <c r="AM365" s="270"/>
      <c r="AN365" s="270"/>
      <c r="AO365" s="270"/>
      <c r="AP365" s="270"/>
      <c r="AQ365" s="270"/>
      <c r="AR365" s="270"/>
      <c r="AS365" s="270"/>
      <c r="AT365" s="270"/>
      <c r="AU365" s="270"/>
      <c r="AV365" s="270"/>
      <c r="AW365" s="270"/>
      <c r="AX365" s="270"/>
      <c r="AY365" s="270"/>
      <c r="AZ365" s="270"/>
      <c r="BA365" s="270"/>
      <c r="BB365" s="270"/>
      <c r="BC365" s="276"/>
    </row>
    <row r="366" spans="2:55" ht="30" customHeight="1">
      <c r="B366" s="213"/>
      <c r="C366" s="178"/>
      <c r="D366" s="544" t="s">
        <v>2946</v>
      </c>
      <c r="E366" s="544"/>
      <c r="F366" s="270"/>
      <c r="G366" s="538" t="s">
        <v>3094</v>
      </c>
      <c r="H366" s="538"/>
      <c r="I366" s="538"/>
      <c r="J366" s="538"/>
      <c r="K366" s="538"/>
      <c r="L366" s="538"/>
      <c r="M366" s="538"/>
      <c r="N366" s="538"/>
      <c r="O366" s="538"/>
      <c r="P366" s="236" t="s">
        <v>2959</v>
      </c>
      <c r="Q366" s="270"/>
      <c r="R366" s="547">
        <f>'기본정보 입력하기'!G27</f>
        <v>44927</v>
      </c>
      <c r="S366" s="547"/>
      <c r="T366" s="547"/>
      <c r="U366" s="547"/>
      <c r="V366" s="547"/>
      <c r="W366" s="547"/>
      <c r="X366" s="547"/>
      <c r="Y366" s="547"/>
      <c r="Z366" s="547"/>
      <c r="AA366" s="547"/>
      <c r="AB366" s="547"/>
      <c r="AC366" s="547"/>
      <c r="AD366" s="547"/>
      <c r="AE366" s="547"/>
      <c r="AF366" s="547"/>
      <c r="AG366" s="547"/>
      <c r="AH366" s="547"/>
      <c r="AI366" s="547"/>
      <c r="AJ366" s="547"/>
      <c r="AK366" s="547"/>
      <c r="AL366" s="547"/>
      <c r="AM366" s="547"/>
      <c r="AN366" s="547"/>
      <c r="AO366" s="547"/>
      <c r="AP366" s="547"/>
      <c r="AQ366" s="547"/>
      <c r="AR366" s="547"/>
      <c r="AS366" s="547"/>
      <c r="AT366" s="547"/>
      <c r="AU366" s="547"/>
      <c r="AV366" s="547"/>
      <c r="AW366" s="547"/>
      <c r="AX366" s="547"/>
      <c r="AY366" s="547"/>
      <c r="AZ366" s="547"/>
      <c r="BA366" s="547"/>
      <c r="BB366" s="270"/>
      <c r="BC366" s="276"/>
    </row>
    <row r="367" spans="2:55" ht="30" customHeight="1">
      <c r="B367" s="213"/>
      <c r="C367" s="178"/>
      <c r="D367" s="270"/>
      <c r="E367" s="270"/>
      <c r="F367" s="270"/>
      <c r="G367" s="270"/>
      <c r="H367" s="270"/>
      <c r="I367" s="270"/>
      <c r="J367" s="270"/>
      <c r="K367" s="270"/>
      <c r="L367" s="270"/>
      <c r="M367" s="270"/>
      <c r="N367" s="270"/>
      <c r="O367" s="270"/>
      <c r="P367" s="270"/>
      <c r="Q367" s="270"/>
      <c r="R367" s="270"/>
      <c r="S367" s="270"/>
      <c r="T367" s="270"/>
      <c r="U367" s="270"/>
      <c r="V367" s="270"/>
      <c r="W367" s="270"/>
      <c r="X367" s="270"/>
      <c r="Y367" s="270"/>
      <c r="Z367" s="270"/>
      <c r="AA367" s="270"/>
      <c r="AB367" s="270"/>
      <c r="AC367" s="270"/>
      <c r="AD367" s="270"/>
      <c r="AE367" s="270"/>
      <c r="AF367" s="270"/>
      <c r="AG367" s="270"/>
      <c r="AH367" s="270"/>
      <c r="AI367" s="270"/>
      <c r="AJ367" s="270"/>
      <c r="AK367" s="270"/>
      <c r="AL367" s="270"/>
      <c r="AM367" s="270"/>
      <c r="AN367" s="270"/>
      <c r="AO367" s="270"/>
      <c r="AP367" s="270"/>
      <c r="AQ367" s="270"/>
      <c r="AR367" s="270"/>
      <c r="AS367" s="270"/>
      <c r="AT367" s="270"/>
      <c r="AU367" s="270"/>
      <c r="AV367" s="270"/>
      <c r="AW367" s="270"/>
      <c r="AX367" s="270"/>
      <c r="AY367" s="270"/>
      <c r="AZ367" s="270"/>
      <c r="BA367" s="270"/>
      <c r="BB367" s="270"/>
      <c r="BC367" s="276"/>
    </row>
    <row r="368" spans="2:55" ht="30" customHeight="1">
      <c r="B368" s="213"/>
      <c r="C368" s="178"/>
      <c r="D368" s="544" t="s">
        <v>2947</v>
      </c>
      <c r="E368" s="544"/>
      <c r="F368" s="270"/>
      <c r="G368" s="538" t="s">
        <v>3093</v>
      </c>
      <c r="H368" s="538"/>
      <c r="I368" s="538"/>
      <c r="J368" s="538"/>
      <c r="K368" s="538"/>
      <c r="L368" s="538"/>
      <c r="M368" s="538"/>
      <c r="N368" s="538"/>
      <c r="O368" s="538"/>
      <c r="P368" s="236" t="s">
        <v>2959</v>
      </c>
      <c r="Q368" s="270"/>
      <c r="R368" s="547">
        <f>'기본정보 입력하기'!G28</f>
        <v>44927</v>
      </c>
      <c r="S368" s="547"/>
      <c r="T368" s="547"/>
      <c r="U368" s="547"/>
      <c r="V368" s="547"/>
      <c r="W368" s="547"/>
      <c r="X368" s="547"/>
      <c r="Y368" s="547"/>
      <c r="Z368" s="547"/>
      <c r="AA368" s="547"/>
      <c r="AB368" s="547"/>
      <c r="AC368" s="547"/>
      <c r="AD368" s="547"/>
      <c r="AE368" s="547"/>
      <c r="AF368" s="547"/>
      <c r="AG368" s="547"/>
      <c r="AH368" s="547"/>
      <c r="AI368" s="547"/>
      <c r="AJ368" s="547"/>
      <c r="AK368" s="547"/>
      <c r="AL368" s="547"/>
      <c r="AM368" s="547"/>
      <c r="AN368" s="547"/>
      <c r="AO368" s="547"/>
      <c r="AP368" s="547"/>
      <c r="AQ368" s="547"/>
      <c r="AR368" s="547"/>
      <c r="AS368" s="547"/>
      <c r="AT368" s="547"/>
      <c r="AU368" s="547"/>
      <c r="AV368" s="547"/>
      <c r="AW368" s="547"/>
      <c r="AX368" s="547"/>
      <c r="AY368" s="547"/>
      <c r="AZ368" s="547"/>
      <c r="BA368" s="547"/>
      <c r="BB368" s="270"/>
      <c r="BC368" s="276"/>
    </row>
    <row r="369" spans="2:55" ht="30" customHeight="1">
      <c r="B369" s="213"/>
      <c r="C369" s="178"/>
      <c r="D369" s="270"/>
      <c r="E369" s="270"/>
      <c r="F369" s="270"/>
      <c r="G369" s="270"/>
      <c r="H369" s="270"/>
      <c r="I369" s="270"/>
      <c r="J369" s="270"/>
      <c r="K369" s="270"/>
      <c r="L369" s="270"/>
      <c r="M369" s="270"/>
      <c r="N369" s="270"/>
      <c r="O369" s="270"/>
      <c r="P369" s="270"/>
      <c r="Q369" s="270"/>
      <c r="R369" s="270"/>
      <c r="S369" s="270"/>
      <c r="T369" s="270"/>
      <c r="U369" s="270"/>
      <c r="V369" s="270"/>
      <c r="W369" s="270"/>
      <c r="X369" s="270"/>
      <c r="Y369" s="270"/>
      <c r="Z369" s="270"/>
      <c r="AA369" s="270"/>
      <c r="AB369" s="270"/>
      <c r="AC369" s="270"/>
      <c r="AD369" s="270"/>
      <c r="AE369" s="270"/>
      <c r="AF369" s="270"/>
      <c r="AG369" s="270"/>
      <c r="AH369" s="270"/>
      <c r="AI369" s="270"/>
      <c r="AJ369" s="270"/>
      <c r="AK369" s="270"/>
      <c r="AL369" s="270"/>
      <c r="AM369" s="270"/>
      <c r="AN369" s="270"/>
      <c r="AO369" s="270"/>
      <c r="AP369" s="270"/>
      <c r="AQ369" s="270"/>
      <c r="AR369" s="270"/>
      <c r="AS369" s="270"/>
      <c r="AT369" s="270"/>
      <c r="AU369" s="270"/>
      <c r="AV369" s="270"/>
      <c r="AW369" s="270"/>
      <c r="AX369" s="270"/>
      <c r="AY369" s="270"/>
      <c r="AZ369" s="270"/>
      <c r="BA369" s="270"/>
      <c r="BB369" s="270"/>
      <c r="BC369" s="276"/>
    </row>
    <row r="370" spans="2:55" ht="30" customHeight="1">
      <c r="B370" s="213"/>
      <c r="C370" s="178"/>
      <c r="D370" s="544" t="s">
        <v>2948</v>
      </c>
      <c r="E370" s="544"/>
      <c r="F370" s="270"/>
      <c r="G370" s="538" t="s">
        <v>3095</v>
      </c>
      <c r="H370" s="538"/>
      <c r="I370" s="538"/>
      <c r="J370" s="538"/>
      <c r="K370" s="538"/>
      <c r="L370" s="538"/>
      <c r="M370" s="538"/>
      <c r="N370" s="538"/>
      <c r="O370" s="538"/>
      <c r="P370" s="236" t="s">
        <v>2959</v>
      </c>
      <c r="Q370" s="270"/>
      <c r="R370" s="547">
        <f>'기본정보 입력하기'!G29</f>
        <v>44927</v>
      </c>
      <c r="S370" s="547"/>
      <c r="T370" s="547"/>
      <c r="U370" s="547"/>
      <c r="V370" s="547"/>
      <c r="W370" s="547"/>
      <c r="X370" s="547"/>
      <c r="Y370" s="547"/>
      <c r="Z370" s="547"/>
      <c r="AA370" s="547"/>
      <c r="AB370" s="547"/>
      <c r="AC370" s="547"/>
      <c r="AD370" s="547"/>
      <c r="AE370" s="547"/>
      <c r="AF370" s="547"/>
      <c r="AG370" s="547"/>
      <c r="AH370" s="547"/>
      <c r="AI370" s="547"/>
      <c r="AJ370" s="547"/>
      <c r="AK370" s="547"/>
      <c r="AL370" s="547"/>
      <c r="AM370" s="547"/>
      <c r="AN370" s="547"/>
      <c r="AO370" s="547"/>
      <c r="AP370" s="547"/>
      <c r="AQ370" s="547"/>
      <c r="AR370" s="547"/>
      <c r="AS370" s="547"/>
      <c r="AT370" s="547"/>
      <c r="AU370" s="547"/>
      <c r="AV370" s="547"/>
      <c r="AW370" s="547"/>
      <c r="AX370" s="547"/>
      <c r="AY370" s="547"/>
      <c r="AZ370" s="547"/>
      <c r="BA370" s="547"/>
      <c r="BB370" s="270"/>
      <c r="BC370" s="276"/>
    </row>
    <row r="371" spans="2:55">
      <c r="B371" s="213"/>
      <c r="C371" s="178"/>
      <c r="D371" s="270"/>
      <c r="E371" s="270"/>
      <c r="F371" s="270"/>
      <c r="G371" s="270"/>
      <c r="H371" s="270"/>
      <c r="I371" s="270"/>
      <c r="J371" s="270"/>
      <c r="K371" s="270"/>
      <c r="L371" s="270"/>
      <c r="M371" s="270"/>
      <c r="N371" s="270"/>
      <c r="O371" s="270"/>
      <c r="P371" s="270"/>
      <c r="Q371" s="270"/>
      <c r="R371" s="270"/>
      <c r="S371" s="270"/>
      <c r="T371" s="270"/>
      <c r="U371" s="270"/>
      <c r="V371" s="270"/>
      <c r="W371" s="270"/>
      <c r="X371" s="270"/>
      <c r="Y371" s="270"/>
      <c r="Z371" s="270"/>
      <c r="AA371" s="270"/>
      <c r="AB371" s="270"/>
      <c r="AC371" s="270"/>
      <c r="AD371" s="270"/>
      <c r="AE371" s="270"/>
      <c r="AF371" s="270"/>
      <c r="AG371" s="270"/>
      <c r="AH371" s="270"/>
      <c r="AI371" s="270"/>
      <c r="AJ371" s="270"/>
      <c r="AK371" s="270"/>
      <c r="AL371" s="270"/>
      <c r="AM371" s="270"/>
      <c r="AN371" s="270"/>
      <c r="AO371" s="270"/>
      <c r="AP371" s="270"/>
      <c r="AQ371" s="270"/>
      <c r="AR371" s="270"/>
      <c r="AS371" s="270"/>
      <c r="AT371" s="270"/>
      <c r="AU371" s="270"/>
      <c r="AV371" s="270"/>
      <c r="AW371" s="270"/>
      <c r="AX371" s="270"/>
      <c r="AY371" s="270"/>
      <c r="AZ371" s="270"/>
      <c r="BA371" s="270"/>
      <c r="BB371" s="270"/>
      <c r="BC371" s="276"/>
    </row>
    <row r="372" spans="2:55">
      <c r="B372" s="213"/>
      <c r="C372" s="178"/>
      <c r="D372" s="270"/>
      <c r="E372" s="270"/>
      <c r="F372" s="270"/>
      <c r="G372" s="270"/>
      <c r="H372" s="270"/>
      <c r="I372" s="270"/>
      <c r="J372" s="270"/>
      <c r="K372" s="270"/>
      <c r="L372" s="270"/>
      <c r="M372" s="270"/>
      <c r="N372" s="270"/>
      <c r="O372" s="270"/>
      <c r="P372" s="270"/>
      <c r="Q372" s="270"/>
      <c r="R372" s="270"/>
      <c r="S372" s="270"/>
      <c r="T372" s="270"/>
      <c r="U372" s="270"/>
      <c r="V372" s="270"/>
      <c r="W372" s="270"/>
      <c r="X372" s="270"/>
      <c r="Y372" s="270"/>
      <c r="Z372" s="270"/>
      <c r="AA372" s="270"/>
      <c r="AB372" s="270"/>
      <c r="AC372" s="270"/>
      <c r="AD372" s="270"/>
      <c r="AE372" s="270"/>
      <c r="AF372" s="270"/>
      <c r="AG372" s="270"/>
      <c r="AH372" s="270"/>
      <c r="AI372" s="270"/>
      <c r="AJ372" s="270"/>
      <c r="AK372" s="270"/>
      <c r="AL372" s="270"/>
      <c r="AM372" s="270"/>
      <c r="AN372" s="270"/>
      <c r="AO372" s="270"/>
      <c r="AP372" s="270"/>
      <c r="AQ372" s="270"/>
      <c r="AR372" s="270"/>
      <c r="AS372" s="270"/>
      <c r="AT372" s="270"/>
      <c r="AU372" s="270"/>
      <c r="AV372" s="270"/>
      <c r="AW372" s="270"/>
      <c r="AX372" s="270"/>
      <c r="AY372" s="270"/>
      <c r="AZ372" s="270"/>
      <c r="BA372" s="270"/>
      <c r="BB372" s="270"/>
      <c r="BC372" s="276"/>
    </row>
    <row r="373" spans="2:55">
      <c r="B373" s="213"/>
      <c r="C373" s="178"/>
      <c r="D373" s="270"/>
      <c r="E373" s="270"/>
      <c r="F373" s="270"/>
      <c r="G373" s="270"/>
      <c r="H373" s="270"/>
      <c r="I373" s="270"/>
      <c r="J373" s="270"/>
      <c r="K373" s="270"/>
      <c r="L373" s="270"/>
      <c r="M373" s="270"/>
      <c r="N373" s="270"/>
      <c r="O373" s="270"/>
      <c r="P373" s="270"/>
      <c r="Q373" s="270"/>
      <c r="R373" s="270"/>
      <c r="S373" s="270"/>
      <c r="T373" s="270"/>
      <c r="U373" s="270"/>
      <c r="V373" s="270"/>
      <c r="W373" s="270"/>
      <c r="X373" s="270"/>
      <c r="Y373" s="270"/>
      <c r="Z373" s="270"/>
      <c r="AA373" s="270"/>
      <c r="AB373" s="270"/>
      <c r="AC373" s="270"/>
      <c r="AD373" s="270"/>
      <c r="AE373" s="270"/>
      <c r="AF373" s="270"/>
      <c r="AG373" s="270"/>
      <c r="AH373" s="270"/>
      <c r="AI373" s="270"/>
      <c r="AJ373" s="270"/>
      <c r="AK373" s="270"/>
      <c r="AL373" s="270"/>
      <c r="AM373" s="270"/>
      <c r="AN373" s="270"/>
      <c r="AO373" s="270"/>
      <c r="AP373" s="270"/>
      <c r="AQ373" s="270"/>
      <c r="AR373" s="270"/>
      <c r="AS373" s="270"/>
      <c r="AT373" s="270"/>
      <c r="AU373" s="270"/>
      <c r="AV373" s="270"/>
      <c r="AW373" s="270"/>
      <c r="AX373" s="270"/>
      <c r="AY373" s="270"/>
      <c r="AZ373" s="270"/>
      <c r="BA373" s="270"/>
      <c r="BB373" s="270"/>
      <c r="BC373" s="276"/>
    </row>
    <row r="374" spans="2:55" ht="36" customHeight="1">
      <c r="B374" s="213"/>
      <c r="C374" s="178"/>
      <c r="D374" s="541" t="s">
        <v>3096</v>
      </c>
      <c r="E374" s="541"/>
      <c r="F374" s="541"/>
      <c r="G374" s="541"/>
      <c r="H374" s="541"/>
      <c r="I374" s="541"/>
      <c r="J374" s="541"/>
      <c r="K374" s="541"/>
      <c r="L374" s="541"/>
      <c r="M374" s="541"/>
      <c r="N374" s="541"/>
      <c r="O374" s="541"/>
      <c r="P374" s="541"/>
      <c r="Q374" s="541"/>
      <c r="R374" s="541"/>
      <c r="S374" s="541"/>
      <c r="T374" s="541"/>
      <c r="U374" s="541"/>
      <c r="V374" s="541"/>
      <c r="W374" s="541"/>
      <c r="X374" s="541"/>
      <c r="Y374" s="541"/>
      <c r="Z374" s="541"/>
      <c r="AA374" s="541"/>
      <c r="AB374" s="541"/>
      <c r="AC374" s="541"/>
      <c r="AD374" s="541"/>
      <c r="AE374" s="541"/>
      <c r="AF374" s="541"/>
      <c r="AG374" s="541"/>
      <c r="AH374" s="541"/>
      <c r="AI374" s="541"/>
      <c r="AJ374" s="541"/>
      <c r="AK374" s="541"/>
      <c r="AL374" s="541"/>
      <c r="AM374" s="541"/>
      <c r="AN374" s="541"/>
      <c r="AO374" s="541"/>
      <c r="AP374" s="541"/>
      <c r="AQ374" s="541"/>
      <c r="AR374" s="541"/>
      <c r="AS374" s="541"/>
      <c r="AT374" s="541"/>
      <c r="AU374" s="541"/>
      <c r="AV374" s="541"/>
      <c r="AW374" s="541"/>
      <c r="AX374" s="541"/>
      <c r="AY374" s="541"/>
      <c r="AZ374" s="541"/>
      <c r="BA374" s="541"/>
      <c r="BB374" s="270"/>
      <c r="BC374" s="276"/>
    </row>
    <row r="375" spans="2:55">
      <c r="B375" s="213"/>
      <c r="C375" s="178"/>
      <c r="D375" s="270"/>
      <c r="E375" s="270"/>
      <c r="F375" s="270"/>
      <c r="G375" s="270"/>
      <c r="H375" s="270"/>
      <c r="I375" s="270"/>
      <c r="J375" s="270"/>
      <c r="K375" s="270"/>
      <c r="L375" s="270"/>
      <c r="M375" s="270"/>
      <c r="N375" s="270"/>
      <c r="O375" s="270"/>
      <c r="P375" s="270"/>
      <c r="Q375" s="270"/>
      <c r="R375" s="270"/>
      <c r="S375" s="270"/>
      <c r="T375" s="270"/>
      <c r="U375" s="270"/>
      <c r="V375" s="270"/>
      <c r="W375" s="270"/>
      <c r="X375" s="270"/>
      <c r="Y375" s="270"/>
      <c r="Z375" s="270"/>
      <c r="AA375" s="270"/>
      <c r="AB375" s="270"/>
      <c r="AC375" s="270"/>
      <c r="AD375" s="270"/>
      <c r="AE375" s="270"/>
      <c r="AF375" s="270"/>
      <c r="AG375" s="270"/>
      <c r="AH375" s="270"/>
      <c r="AI375" s="270"/>
      <c r="AJ375" s="270"/>
      <c r="AK375" s="270"/>
      <c r="AL375" s="270"/>
      <c r="AM375" s="270"/>
      <c r="AN375" s="270"/>
      <c r="AO375" s="270"/>
      <c r="AP375" s="270"/>
      <c r="AQ375" s="270"/>
      <c r="AR375" s="270"/>
      <c r="AS375" s="270"/>
      <c r="AT375" s="270"/>
      <c r="AU375" s="270"/>
      <c r="AV375" s="270"/>
      <c r="AW375" s="270"/>
      <c r="AX375" s="270"/>
      <c r="AY375" s="270"/>
      <c r="AZ375" s="270"/>
      <c r="BA375" s="270"/>
      <c r="BB375" s="270"/>
      <c r="BC375" s="276"/>
    </row>
    <row r="376" spans="2:55">
      <c r="B376" s="213"/>
      <c r="C376" s="178"/>
      <c r="D376" s="270"/>
      <c r="E376" s="270"/>
      <c r="F376" s="270"/>
      <c r="G376" s="270"/>
      <c r="H376" s="270"/>
      <c r="I376" s="270"/>
      <c r="J376" s="270"/>
      <c r="K376" s="270"/>
      <c r="L376" s="270"/>
      <c r="M376" s="270"/>
      <c r="N376" s="270"/>
      <c r="O376" s="270"/>
      <c r="P376" s="270"/>
      <c r="Q376" s="270"/>
      <c r="R376" s="270"/>
      <c r="S376" s="270"/>
      <c r="T376" s="270"/>
      <c r="U376" s="270"/>
      <c r="V376" s="270"/>
      <c r="W376" s="270"/>
      <c r="X376" s="270"/>
      <c r="Y376" s="270"/>
      <c r="Z376" s="270"/>
      <c r="AA376" s="270"/>
      <c r="AB376" s="270"/>
      <c r="AC376" s="270"/>
      <c r="AD376" s="270"/>
      <c r="AE376" s="270"/>
      <c r="AF376" s="270"/>
      <c r="AG376" s="270"/>
      <c r="AH376" s="270"/>
      <c r="AI376" s="270"/>
      <c r="AJ376" s="270"/>
      <c r="AK376" s="270"/>
      <c r="AL376" s="270"/>
      <c r="AM376" s="270"/>
      <c r="AN376" s="270"/>
      <c r="AO376" s="270"/>
      <c r="AP376" s="270"/>
      <c r="AQ376" s="270"/>
      <c r="AR376" s="270"/>
      <c r="AS376" s="270"/>
      <c r="AT376" s="270"/>
      <c r="AU376" s="270"/>
      <c r="AV376" s="270"/>
      <c r="AW376" s="270"/>
      <c r="AX376" s="270"/>
      <c r="AY376" s="270"/>
      <c r="AZ376" s="270"/>
      <c r="BA376" s="270"/>
      <c r="BB376" s="270"/>
      <c r="BC376" s="276"/>
    </row>
    <row r="377" spans="2:55" ht="33.75" customHeight="1">
      <c r="B377" s="213"/>
      <c r="C377" s="178"/>
      <c r="D377" s="542">
        <f>'기본정보 입력하기'!G27</f>
        <v>44927</v>
      </c>
      <c r="E377" s="542"/>
      <c r="F377" s="542"/>
      <c r="G377" s="542"/>
      <c r="H377" s="542"/>
      <c r="I377" s="542"/>
      <c r="J377" s="542"/>
      <c r="K377" s="542"/>
      <c r="L377" s="542"/>
      <c r="M377" s="542"/>
      <c r="N377" s="542"/>
      <c r="O377" s="542"/>
      <c r="P377" s="542"/>
      <c r="Q377" s="542"/>
      <c r="R377" s="542"/>
      <c r="S377" s="542"/>
      <c r="T377" s="542"/>
      <c r="U377" s="542"/>
      <c r="V377" s="542"/>
      <c r="W377" s="542"/>
      <c r="X377" s="542"/>
      <c r="Y377" s="542"/>
      <c r="Z377" s="542"/>
      <c r="AA377" s="542"/>
      <c r="AB377" s="542"/>
      <c r="AC377" s="542"/>
      <c r="AD377" s="542"/>
      <c r="AE377" s="542"/>
      <c r="AF377" s="542"/>
      <c r="AG377" s="542"/>
      <c r="AH377" s="542"/>
      <c r="AI377" s="542"/>
      <c r="AJ377" s="542"/>
      <c r="AK377" s="542"/>
      <c r="AL377" s="542"/>
      <c r="AM377" s="542"/>
      <c r="AN377" s="542"/>
      <c r="AO377" s="542"/>
      <c r="AP377" s="542"/>
      <c r="AQ377" s="542"/>
      <c r="AR377" s="542"/>
      <c r="AS377" s="542"/>
      <c r="AT377" s="542"/>
      <c r="AU377" s="542"/>
      <c r="AV377" s="542"/>
      <c r="AW377" s="542"/>
      <c r="AX377" s="542"/>
      <c r="AY377" s="542"/>
      <c r="AZ377" s="542"/>
      <c r="BA377" s="542"/>
      <c r="BB377" s="270"/>
      <c r="BC377" s="276"/>
    </row>
    <row r="378" spans="2:55">
      <c r="B378" s="213"/>
      <c r="C378" s="178"/>
      <c r="D378" s="270"/>
      <c r="E378" s="270"/>
      <c r="F378" s="270"/>
      <c r="G378" s="270"/>
      <c r="H378" s="270"/>
      <c r="I378" s="270"/>
      <c r="J378" s="270"/>
      <c r="K378" s="270"/>
      <c r="L378" s="270"/>
      <c r="M378" s="270"/>
      <c r="N378" s="270"/>
      <c r="O378" s="270"/>
      <c r="P378" s="270"/>
      <c r="Q378" s="270"/>
      <c r="R378" s="270"/>
      <c r="S378" s="270"/>
      <c r="T378" s="270"/>
      <c r="U378" s="270"/>
      <c r="V378" s="270"/>
      <c r="W378" s="270"/>
      <c r="X378" s="270"/>
      <c r="Y378" s="270"/>
      <c r="Z378" s="270"/>
      <c r="AA378" s="270"/>
      <c r="AB378" s="270"/>
      <c r="AC378" s="270"/>
      <c r="AD378" s="270"/>
      <c r="AE378" s="270"/>
      <c r="AF378" s="270"/>
      <c r="AG378" s="270"/>
      <c r="AH378" s="270"/>
      <c r="AI378" s="270"/>
      <c r="AJ378" s="270"/>
      <c r="AK378" s="270"/>
      <c r="AL378" s="270"/>
      <c r="AM378" s="270"/>
      <c r="AN378" s="270"/>
      <c r="AO378" s="270"/>
      <c r="AP378" s="270"/>
      <c r="AQ378" s="270"/>
      <c r="AR378" s="270"/>
      <c r="AS378" s="270"/>
      <c r="AT378" s="270"/>
      <c r="AU378" s="270"/>
      <c r="AV378" s="270"/>
      <c r="AW378" s="270"/>
      <c r="AX378" s="270"/>
      <c r="AY378" s="270"/>
      <c r="AZ378" s="270"/>
      <c r="BA378" s="270"/>
      <c r="BB378" s="270"/>
      <c r="BC378" s="276"/>
    </row>
    <row r="379" spans="2:55">
      <c r="B379" s="213"/>
      <c r="C379" s="178"/>
      <c r="D379" s="270"/>
      <c r="E379" s="270"/>
      <c r="F379" s="270"/>
      <c r="G379" s="270"/>
      <c r="H379" s="270"/>
      <c r="I379" s="270"/>
      <c r="J379" s="270"/>
      <c r="K379" s="270"/>
      <c r="L379" s="270"/>
      <c r="M379" s="270"/>
      <c r="N379" s="270"/>
      <c r="O379" s="270"/>
      <c r="P379" s="270"/>
      <c r="Q379" s="270"/>
      <c r="R379" s="270"/>
      <c r="S379" s="270"/>
      <c r="T379" s="270"/>
      <c r="U379" s="270"/>
      <c r="V379" s="270"/>
      <c r="W379" s="270"/>
      <c r="X379" s="270"/>
      <c r="Y379" s="270"/>
      <c r="Z379" s="270"/>
      <c r="AA379" s="270"/>
      <c r="AB379" s="270"/>
      <c r="AC379" s="270"/>
      <c r="AD379" s="270"/>
      <c r="AE379" s="270"/>
      <c r="AF379" s="270"/>
      <c r="AG379" s="270"/>
      <c r="AH379" s="270"/>
      <c r="AI379" s="270"/>
      <c r="AJ379" s="270"/>
      <c r="AK379" s="270"/>
      <c r="AL379" s="270"/>
      <c r="AM379" s="270"/>
      <c r="AN379" s="270"/>
      <c r="AO379" s="270"/>
      <c r="AP379" s="270"/>
      <c r="AQ379" s="270"/>
      <c r="AR379" s="270"/>
      <c r="AS379" s="270"/>
      <c r="AT379" s="270"/>
      <c r="AU379" s="270"/>
      <c r="AV379" s="270"/>
      <c r="AW379" s="270"/>
      <c r="AX379" s="270"/>
      <c r="AY379" s="270"/>
      <c r="AZ379" s="270"/>
      <c r="BA379" s="270"/>
      <c r="BB379" s="270"/>
      <c r="BC379" s="276"/>
    </row>
    <row r="380" spans="2:55" ht="39.75" customHeight="1">
      <c r="B380" s="213"/>
      <c r="C380" s="178"/>
      <c r="D380" s="270"/>
      <c r="E380" s="270"/>
      <c r="F380" s="270"/>
      <c r="G380" s="270"/>
      <c r="H380" s="270"/>
      <c r="I380" s="270"/>
      <c r="J380" s="270"/>
      <c r="K380" s="270"/>
      <c r="L380" s="270" t="s">
        <v>3097</v>
      </c>
      <c r="M380" s="270"/>
      <c r="N380" s="270"/>
      <c r="O380" s="270"/>
      <c r="P380" s="270"/>
      <c r="Q380" s="270"/>
      <c r="R380" s="270"/>
      <c r="S380" s="270"/>
      <c r="T380" s="270"/>
      <c r="U380" s="541" t="str">
        <f>'기본정보 입력하기'!G20</f>
        <v>아이텐㈜</v>
      </c>
      <c r="V380" s="541"/>
      <c r="W380" s="541"/>
      <c r="X380" s="541"/>
      <c r="Y380" s="541"/>
      <c r="Z380" s="541"/>
      <c r="AA380" s="541"/>
      <c r="AB380" s="541"/>
      <c r="AC380" s="541"/>
      <c r="AD380" s="541"/>
      <c r="AE380" s="541"/>
      <c r="AF380" s="541"/>
      <c r="AG380" s="541"/>
      <c r="AH380" s="541"/>
      <c r="AI380" s="541"/>
      <c r="AJ380" s="541"/>
      <c r="AK380" s="541"/>
      <c r="AL380" s="541"/>
      <c r="AM380" s="541"/>
      <c r="AN380" s="541"/>
      <c r="AO380" s="541"/>
      <c r="AP380" s="541"/>
      <c r="AQ380" s="541"/>
      <c r="AR380" s="541"/>
      <c r="AS380" s="541"/>
      <c r="AT380" s="541"/>
      <c r="AU380" s="541"/>
      <c r="AV380" s="541"/>
      <c r="AW380" s="541"/>
      <c r="AX380" s="541"/>
      <c r="AY380" s="541"/>
      <c r="AZ380" s="541"/>
      <c r="BA380" s="270"/>
      <c r="BB380" s="270"/>
      <c r="BC380" s="276"/>
    </row>
    <row r="381" spans="2:55" ht="39.75" customHeight="1">
      <c r="B381" s="213"/>
      <c r="C381" s="178"/>
      <c r="D381" s="270"/>
      <c r="E381" s="270"/>
      <c r="F381" s="270"/>
      <c r="G381" s="270"/>
      <c r="H381" s="270"/>
      <c r="I381" s="270"/>
      <c r="J381" s="270"/>
      <c r="K381" s="270"/>
      <c r="L381" s="270" t="s">
        <v>3098</v>
      </c>
      <c r="M381" s="270"/>
      <c r="N381" s="270"/>
      <c r="O381" s="270"/>
      <c r="P381" s="270"/>
      <c r="Q381" s="270"/>
      <c r="R381" s="270"/>
      <c r="S381" s="270"/>
      <c r="T381" s="270"/>
      <c r="U381" s="541" t="str">
        <f>'기본정보 입력하기'!T21</f>
        <v>063-000-0000</v>
      </c>
      <c r="V381" s="541"/>
      <c r="W381" s="541"/>
      <c r="X381" s="541"/>
      <c r="Y381" s="541"/>
      <c r="Z381" s="541"/>
      <c r="AA381" s="541"/>
      <c r="AB381" s="541"/>
      <c r="AC381" s="541"/>
      <c r="AD381" s="541"/>
      <c r="AE381" s="541"/>
      <c r="AF381" s="541"/>
      <c r="AG381" s="541"/>
      <c r="AH381" s="541"/>
      <c r="AI381" s="541"/>
      <c r="AJ381" s="541"/>
      <c r="AK381" s="541"/>
      <c r="AL381" s="541"/>
      <c r="AM381" s="541"/>
      <c r="AN381" s="541"/>
      <c r="AO381" s="541"/>
      <c r="AP381" s="541"/>
      <c r="AQ381" s="541"/>
      <c r="AR381" s="541"/>
      <c r="AS381" s="541"/>
      <c r="AT381" s="541"/>
      <c r="AU381" s="541"/>
      <c r="AV381" s="541"/>
      <c r="AW381" s="541"/>
      <c r="AX381" s="541"/>
      <c r="AY381" s="541"/>
      <c r="AZ381" s="541"/>
      <c r="BA381" s="270"/>
      <c r="BB381" s="270"/>
      <c r="BC381" s="276"/>
    </row>
    <row r="382" spans="2:55" ht="39.75" customHeight="1">
      <c r="B382" s="213"/>
      <c r="C382" s="178"/>
      <c r="D382" s="270"/>
      <c r="E382" s="270"/>
      <c r="F382" s="270"/>
      <c r="G382" s="270"/>
      <c r="H382" s="270"/>
      <c r="I382" s="270"/>
      <c r="J382" s="270"/>
      <c r="K382" s="270"/>
      <c r="L382" s="541" t="s">
        <v>3099</v>
      </c>
      <c r="M382" s="541"/>
      <c r="N382" s="541"/>
      <c r="O382" s="541"/>
      <c r="P382" s="541"/>
      <c r="Q382" s="541"/>
      <c r="R382" s="541"/>
      <c r="S382" s="541"/>
      <c r="T382" s="270"/>
      <c r="U382" s="541" t="str">
        <f>'기본정보 입력하기'!G21</f>
        <v>전주시 덕진구 틀못16</v>
      </c>
      <c r="V382" s="541"/>
      <c r="W382" s="541"/>
      <c r="X382" s="541"/>
      <c r="Y382" s="541"/>
      <c r="Z382" s="541"/>
      <c r="AA382" s="541"/>
      <c r="AB382" s="541"/>
      <c r="AC382" s="541"/>
      <c r="AD382" s="541"/>
      <c r="AE382" s="541"/>
      <c r="AF382" s="541"/>
      <c r="AG382" s="541"/>
      <c r="AH382" s="541"/>
      <c r="AI382" s="541"/>
      <c r="AJ382" s="541"/>
      <c r="AK382" s="541"/>
      <c r="AL382" s="541"/>
      <c r="AM382" s="541"/>
      <c r="AN382" s="541"/>
      <c r="AO382" s="541"/>
      <c r="AP382" s="541"/>
      <c r="AQ382" s="541"/>
      <c r="AR382" s="541"/>
      <c r="AS382" s="541"/>
      <c r="AT382" s="541"/>
      <c r="AU382" s="541"/>
      <c r="AV382" s="541"/>
      <c r="AW382" s="541"/>
      <c r="AX382" s="541"/>
      <c r="AY382" s="541"/>
      <c r="AZ382" s="541"/>
      <c r="BA382" s="270"/>
      <c r="BB382" s="270"/>
      <c r="BC382" s="276"/>
    </row>
    <row r="383" spans="2:55" ht="39.75" customHeight="1">
      <c r="B383" s="213"/>
      <c r="C383" s="178"/>
      <c r="D383" s="270"/>
      <c r="E383" s="270"/>
      <c r="F383" s="270"/>
      <c r="G383" s="270"/>
      <c r="H383" s="270"/>
      <c r="I383" s="270"/>
      <c r="J383" s="270"/>
      <c r="K383" s="270"/>
      <c r="L383" s="270" t="s">
        <v>3100</v>
      </c>
      <c r="M383" s="270"/>
      <c r="N383" s="270"/>
      <c r="O383" s="270"/>
      <c r="P383" s="270"/>
      <c r="Q383" s="270"/>
      <c r="R383" s="270"/>
      <c r="S383" s="270"/>
      <c r="T383" s="270"/>
      <c r="U383" s="539" t="str">
        <f>'기본정보 입력하기'!T20 &amp; "  (인)"</f>
        <v>홍길동  (인)</v>
      </c>
      <c r="V383" s="539"/>
      <c r="W383" s="539"/>
      <c r="X383" s="539"/>
      <c r="Y383" s="539"/>
      <c r="Z383" s="539"/>
      <c r="AA383" s="539"/>
      <c r="AB383" s="539"/>
      <c r="AC383" s="539"/>
      <c r="AD383" s="539"/>
      <c r="AE383" s="539"/>
      <c r="AF383" s="539"/>
      <c r="AG383" s="539"/>
      <c r="AH383" s="539"/>
      <c r="AI383" s="539"/>
      <c r="AJ383" s="539"/>
      <c r="AK383" s="539"/>
      <c r="AL383" s="539"/>
      <c r="AM383" s="539"/>
      <c r="AN383" s="539"/>
      <c r="AO383" s="539"/>
      <c r="AP383" s="539"/>
      <c r="AQ383" s="539"/>
      <c r="AR383" s="539"/>
      <c r="AS383" s="539"/>
      <c r="AT383" s="539"/>
      <c r="AU383" s="539"/>
      <c r="AV383" s="539"/>
      <c r="AW383" s="539"/>
      <c r="AX383" s="539"/>
      <c r="AY383" s="539"/>
      <c r="AZ383" s="539"/>
      <c r="BA383" s="270"/>
      <c r="BB383" s="270"/>
      <c r="BC383" s="276"/>
    </row>
    <row r="384" spans="2:55">
      <c r="B384" s="213"/>
      <c r="C384" s="178"/>
      <c r="D384" s="270"/>
      <c r="E384" s="270"/>
      <c r="F384" s="270"/>
      <c r="G384" s="270"/>
      <c r="H384" s="270"/>
      <c r="I384" s="270"/>
      <c r="J384" s="270"/>
      <c r="K384" s="270"/>
      <c r="L384" s="270"/>
      <c r="M384" s="270"/>
      <c r="N384" s="270"/>
      <c r="O384" s="270"/>
      <c r="P384" s="270"/>
      <c r="Q384" s="270"/>
      <c r="R384" s="270"/>
      <c r="S384" s="270"/>
      <c r="T384" s="270"/>
      <c r="U384" s="270"/>
      <c r="V384" s="270"/>
      <c r="W384" s="270"/>
      <c r="X384" s="270"/>
      <c r="Y384" s="270"/>
      <c r="Z384" s="270"/>
      <c r="AA384" s="270"/>
      <c r="AB384" s="270"/>
      <c r="AC384" s="270"/>
      <c r="AD384" s="270"/>
      <c r="AE384" s="270"/>
      <c r="AF384" s="270"/>
      <c r="AG384" s="270"/>
      <c r="AH384" s="270"/>
      <c r="AI384" s="270"/>
      <c r="AJ384" s="270"/>
      <c r="AK384" s="270"/>
      <c r="AL384" s="270"/>
      <c r="AM384" s="270"/>
      <c r="AN384" s="270"/>
      <c r="AO384" s="270"/>
      <c r="AP384" s="270"/>
      <c r="AQ384" s="270"/>
      <c r="AR384" s="270"/>
      <c r="AS384" s="270"/>
      <c r="AT384" s="270"/>
      <c r="AU384" s="270"/>
      <c r="AV384" s="270"/>
      <c r="AW384" s="270"/>
      <c r="AX384" s="270"/>
      <c r="AY384" s="270"/>
      <c r="AZ384" s="270"/>
      <c r="BA384" s="270"/>
      <c r="BB384" s="270"/>
      <c r="BC384" s="276"/>
    </row>
    <row r="385" spans="2:55">
      <c r="B385" s="213"/>
      <c r="C385" s="178"/>
      <c r="D385" s="270"/>
      <c r="E385" s="270"/>
      <c r="F385" s="270"/>
      <c r="G385" s="270"/>
      <c r="H385" s="270"/>
      <c r="I385" s="270"/>
      <c r="J385" s="270"/>
      <c r="K385" s="270"/>
      <c r="L385" s="270"/>
      <c r="M385" s="270"/>
      <c r="N385" s="270"/>
      <c r="O385" s="270"/>
      <c r="P385" s="270"/>
      <c r="Q385" s="270"/>
      <c r="R385" s="270"/>
      <c r="S385" s="270"/>
      <c r="T385" s="270"/>
      <c r="U385" s="270"/>
      <c r="V385" s="270"/>
      <c r="W385" s="270"/>
      <c r="X385" s="270"/>
      <c r="Y385" s="270"/>
      <c r="Z385" s="270"/>
      <c r="AA385" s="270"/>
      <c r="AB385" s="270"/>
      <c r="AC385" s="270"/>
      <c r="AD385" s="270"/>
      <c r="AE385" s="270"/>
      <c r="AF385" s="270"/>
      <c r="AG385" s="270"/>
      <c r="AH385" s="270"/>
      <c r="AI385" s="270"/>
      <c r="AJ385" s="270"/>
      <c r="AK385" s="270"/>
      <c r="AL385" s="270"/>
      <c r="AM385" s="270"/>
      <c r="AN385" s="270"/>
      <c r="AO385" s="270"/>
      <c r="AP385" s="270"/>
      <c r="AQ385" s="270"/>
      <c r="AR385" s="270"/>
      <c r="AS385" s="270"/>
      <c r="AT385" s="270"/>
      <c r="AU385" s="270"/>
      <c r="AV385" s="270"/>
      <c r="AW385" s="270"/>
      <c r="AX385" s="270"/>
      <c r="AY385" s="270"/>
      <c r="AZ385" s="270"/>
      <c r="BA385" s="270"/>
      <c r="BB385" s="270"/>
      <c r="BC385" s="276"/>
    </row>
    <row r="386" spans="2:55">
      <c r="B386" s="213"/>
      <c r="C386" s="178"/>
      <c r="D386" s="270"/>
      <c r="E386" s="270"/>
      <c r="F386" s="270"/>
      <c r="G386" s="270"/>
      <c r="H386" s="270"/>
      <c r="I386" s="270"/>
      <c r="J386" s="270"/>
      <c r="K386" s="270"/>
      <c r="L386" s="270"/>
      <c r="M386" s="270"/>
      <c r="N386" s="270"/>
      <c r="O386" s="270"/>
      <c r="P386" s="270"/>
      <c r="Q386" s="270"/>
      <c r="R386" s="270"/>
      <c r="S386" s="270"/>
      <c r="T386" s="270"/>
      <c r="U386" s="270"/>
      <c r="V386" s="270"/>
      <c r="W386" s="270"/>
      <c r="X386" s="270"/>
      <c r="Y386" s="270"/>
      <c r="Z386" s="270"/>
      <c r="AA386" s="270"/>
      <c r="AB386" s="270"/>
      <c r="AC386" s="270"/>
      <c r="AD386" s="270"/>
      <c r="AE386" s="270"/>
      <c r="AF386" s="270"/>
      <c r="AG386" s="270"/>
      <c r="AH386" s="270"/>
      <c r="AI386" s="270"/>
      <c r="AJ386" s="270"/>
      <c r="AK386" s="270"/>
      <c r="AL386" s="270"/>
      <c r="AM386" s="270"/>
      <c r="AN386" s="270"/>
      <c r="AO386" s="270"/>
      <c r="AP386" s="270"/>
      <c r="AQ386" s="270"/>
      <c r="AR386" s="270"/>
      <c r="AS386" s="270"/>
      <c r="AT386" s="270"/>
      <c r="AU386" s="270"/>
      <c r="AV386" s="270"/>
      <c r="AW386" s="270"/>
      <c r="AX386" s="270"/>
      <c r="AY386" s="270"/>
      <c r="AZ386" s="270"/>
      <c r="BA386" s="270"/>
      <c r="BB386" s="270"/>
      <c r="BC386" s="276"/>
    </row>
    <row r="387" spans="2:55">
      <c r="B387" s="213"/>
      <c r="C387" s="178"/>
      <c r="D387" s="270"/>
      <c r="E387" s="270"/>
      <c r="F387" s="270"/>
      <c r="G387" s="270"/>
      <c r="H387" s="270"/>
      <c r="I387" s="270"/>
      <c r="J387" s="270"/>
      <c r="K387" s="270"/>
      <c r="L387" s="270"/>
      <c r="M387" s="270"/>
      <c r="N387" s="270"/>
      <c r="O387" s="270"/>
      <c r="P387" s="270"/>
      <c r="Q387" s="270"/>
      <c r="R387" s="270"/>
      <c r="S387" s="270"/>
      <c r="T387" s="270"/>
      <c r="U387" s="270"/>
      <c r="V387" s="270"/>
      <c r="W387" s="270"/>
      <c r="X387" s="270"/>
      <c r="Y387" s="270"/>
      <c r="Z387" s="270"/>
      <c r="AA387" s="270"/>
      <c r="AB387" s="270"/>
      <c r="AC387" s="270"/>
      <c r="AD387" s="270"/>
      <c r="AE387" s="270"/>
      <c r="AF387" s="270"/>
      <c r="AG387" s="270"/>
      <c r="AH387" s="270"/>
      <c r="AI387" s="270"/>
      <c r="AJ387" s="270"/>
      <c r="AK387" s="270"/>
      <c r="AL387" s="270"/>
      <c r="AM387" s="270"/>
      <c r="AN387" s="270"/>
      <c r="AO387" s="270"/>
      <c r="AP387" s="270"/>
      <c r="AQ387" s="270"/>
      <c r="AR387" s="270"/>
      <c r="AS387" s="270"/>
      <c r="AT387" s="270"/>
      <c r="AU387" s="270"/>
      <c r="AV387" s="270"/>
      <c r="AW387" s="270"/>
      <c r="AX387" s="270"/>
      <c r="AY387" s="270"/>
      <c r="AZ387" s="270"/>
      <c r="BA387" s="270"/>
      <c r="BB387" s="270"/>
      <c r="BC387" s="276"/>
    </row>
    <row r="388" spans="2:55" ht="33.75" customHeight="1">
      <c r="B388" s="213"/>
      <c r="C388" s="178"/>
      <c r="D388" s="270"/>
      <c r="E388" s="28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F388" s="270"/>
      <c r="G388" s="270"/>
      <c r="H388" s="270"/>
      <c r="I388" s="270"/>
      <c r="J388" s="270"/>
      <c r="K388" s="270"/>
      <c r="L388" s="270"/>
      <c r="M388" s="270"/>
      <c r="N388" s="270"/>
      <c r="O388" s="270"/>
      <c r="P388" s="270"/>
      <c r="Q388" s="270"/>
      <c r="R388" s="270"/>
      <c r="S388" s="270"/>
      <c r="T388" s="270"/>
      <c r="U388" s="270"/>
      <c r="V388" s="270"/>
      <c r="W388" s="270"/>
      <c r="X388" s="270"/>
      <c r="Y388" s="270"/>
      <c r="Z388" s="270"/>
      <c r="AA388" s="270"/>
      <c r="AB388" s="270"/>
      <c r="AC388" s="270"/>
      <c r="AD388" s="270"/>
      <c r="AE388" s="270"/>
      <c r="AF388" s="270"/>
      <c r="AG388" s="270"/>
      <c r="AH388" s="270"/>
      <c r="AI388" s="270"/>
      <c r="AJ388" s="270"/>
      <c r="AK388" s="270"/>
      <c r="AL388" s="270"/>
      <c r="AM388" s="270"/>
      <c r="AN388" s="270"/>
      <c r="AO388" s="270"/>
      <c r="AP388" s="270"/>
      <c r="AQ388" s="270"/>
      <c r="AR388" s="270"/>
      <c r="AS388" s="270"/>
      <c r="AT388" s="270"/>
      <c r="AU388" s="270"/>
      <c r="AV388" s="270"/>
      <c r="AW388" s="270"/>
      <c r="AX388" s="270"/>
      <c r="AY388" s="270"/>
      <c r="AZ388" s="270"/>
      <c r="BA388" s="270"/>
      <c r="BB388" s="270"/>
      <c r="BC388" s="276"/>
    </row>
    <row r="389" spans="2:55">
      <c r="B389" s="213"/>
      <c r="C389" s="178"/>
      <c r="D389" s="270"/>
      <c r="E389" s="270"/>
      <c r="F389" s="270"/>
      <c r="G389" s="270"/>
      <c r="H389" s="270"/>
      <c r="I389" s="270"/>
      <c r="J389" s="270"/>
      <c r="K389" s="270"/>
      <c r="L389" s="270"/>
      <c r="M389" s="270"/>
      <c r="N389" s="270"/>
      <c r="O389" s="270"/>
      <c r="P389" s="270"/>
      <c r="Q389" s="270"/>
      <c r="R389" s="270"/>
      <c r="S389" s="270"/>
      <c r="T389" s="270"/>
      <c r="U389" s="270"/>
      <c r="V389" s="270"/>
      <c r="W389" s="270"/>
      <c r="X389" s="270"/>
      <c r="Y389" s="270"/>
      <c r="Z389" s="270"/>
      <c r="AA389" s="270"/>
      <c r="AB389" s="270"/>
      <c r="AC389" s="270"/>
      <c r="AD389" s="270"/>
      <c r="AE389" s="270"/>
      <c r="AF389" s="270"/>
      <c r="AG389" s="270"/>
      <c r="AH389" s="270"/>
      <c r="AI389" s="270"/>
      <c r="AJ389" s="270"/>
      <c r="AK389" s="270"/>
      <c r="AL389" s="270"/>
      <c r="AM389" s="270"/>
      <c r="AN389" s="270"/>
      <c r="AO389" s="270"/>
      <c r="AP389" s="270"/>
      <c r="AQ389" s="270"/>
      <c r="AR389" s="270"/>
      <c r="AS389" s="270"/>
      <c r="AT389" s="270"/>
      <c r="AU389" s="270"/>
      <c r="AV389" s="270"/>
      <c r="AW389" s="270"/>
      <c r="AX389" s="270"/>
      <c r="AY389" s="270"/>
      <c r="AZ389" s="270"/>
      <c r="BA389" s="270"/>
      <c r="BB389" s="270"/>
      <c r="BC389" s="276"/>
    </row>
    <row r="390" spans="2:55">
      <c r="B390" s="216"/>
      <c r="C390" s="191"/>
      <c r="D390" s="277"/>
      <c r="E390" s="277"/>
      <c r="F390" s="277"/>
      <c r="G390" s="277"/>
      <c r="H390" s="277"/>
      <c r="I390" s="277"/>
      <c r="J390" s="277"/>
      <c r="K390" s="277"/>
      <c r="L390" s="277"/>
      <c r="M390" s="277"/>
      <c r="N390" s="277"/>
      <c r="O390" s="277"/>
      <c r="P390" s="277"/>
      <c r="Q390" s="277"/>
      <c r="R390" s="277"/>
      <c r="S390" s="277"/>
      <c r="T390" s="277"/>
      <c r="U390" s="277"/>
      <c r="V390" s="277"/>
      <c r="W390" s="277"/>
      <c r="X390" s="277"/>
      <c r="Y390" s="277"/>
      <c r="Z390" s="277"/>
      <c r="AA390" s="277"/>
      <c r="AB390" s="277"/>
      <c r="AC390" s="277"/>
      <c r="AD390" s="277"/>
      <c r="AE390" s="277"/>
      <c r="AF390" s="277"/>
      <c r="AG390" s="277"/>
      <c r="AH390" s="277"/>
      <c r="AI390" s="277"/>
      <c r="AJ390" s="277"/>
      <c r="AK390" s="277"/>
      <c r="AL390" s="277"/>
      <c r="AM390" s="277"/>
      <c r="AN390" s="277"/>
      <c r="AO390" s="277"/>
      <c r="AP390" s="277"/>
      <c r="AQ390" s="277"/>
      <c r="AR390" s="277"/>
      <c r="AS390" s="277"/>
      <c r="AT390" s="277"/>
      <c r="AU390" s="277"/>
      <c r="AV390" s="277"/>
      <c r="AW390" s="277"/>
      <c r="AX390" s="277"/>
      <c r="AY390" s="277"/>
      <c r="AZ390" s="277"/>
      <c r="BA390" s="277"/>
      <c r="BB390" s="277"/>
      <c r="BC390" s="278"/>
    </row>
    <row r="391" spans="2:55">
      <c r="B391" s="214"/>
      <c r="C391" s="178"/>
      <c r="D391" s="270"/>
      <c r="E391" s="270"/>
      <c r="F391" s="270"/>
      <c r="G391" s="270"/>
      <c r="H391" s="270"/>
      <c r="I391" s="270"/>
      <c r="J391" s="270"/>
      <c r="K391" s="270"/>
      <c r="L391" s="270"/>
      <c r="M391" s="270"/>
      <c r="N391" s="270"/>
      <c r="O391" s="270"/>
      <c r="P391" s="270"/>
      <c r="Q391" s="270"/>
      <c r="R391" s="270"/>
      <c r="S391" s="270"/>
      <c r="T391" s="270"/>
      <c r="U391" s="270"/>
      <c r="V391" s="270"/>
      <c r="W391" s="270"/>
      <c r="X391" s="270"/>
      <c r="Y391" s="270"/>
      <c r="Z391" s="270"/>
      <c r="AA391" s="270"/>
      <c r="AB391" s="270"/>
      <c r="AC391" s="270"/>
      <c r="AD391" s="270"/>
      <c r="AE391" s="270"/>
      <c r="AF391" s="270"/>
      <c r="AG391" s="270"/>
      <c r="AH391" s="270"/>
      <c r="AI391" s="270"/>
      <c r="AJ391" s="270"/>
      <c r="AK391" s="270"/>
      <c r="AL391" s="270"/>
      <c r="AM391" s="270"/>
      <c r="AN391" s="270"/>
      <c r="AO391" s="270"/>
      <c r="AP391" s="270"/>
      <c r="AQ391" s="270"/>
      <c r="AR391" s="270"/>
      <c r="AS391" s="270"/>
      <c r="AT391" s="270"/>
      <c r="AU391" s="270"/>
      <c r="AV391" s="270"/>
      <c r="AW391" s="270"/>
      <c r="AX391" s="270"/>
      <c r="AY391" s="270"/>
      <c r="AZ391" s="270"/>
      <c r="BA391" s="270"/>
      <c r="BB391" s="270"/>
      <c r="BC391" s="270"/>
    </row>
    <row r="392" spans="2:55">
      <c r="B392" s="214"/>
      <c r="C392" s="178"/>
      <c r="D392" s="270"/>
      <c r="E392" s="270"/>
      <c r="F392" s="270"/>
      <c r="G392" s="270"/>
      <c r="H392" s="270"/>
      <c r="I392" s="270"/>
      <c r="J392" s="270"/>
      <c r="K392" s="270"/>
      <c r="L392" s="270"/>
      <c r="M392" s="270"/>
      <c r="N392" s="270"/>
      <c r="O392" s="270"/>
      <c r="P392" s="270"/>
      <c r="Q392" s="270"/>
      <c r="R392" s="270"/>
      <c r="S392" s="270"/>
      <c r="T392" s="270"/>
      <c r="U392" s="270"/>
      <c r="V392" s="270"/>
      <c r="W392" s="270"/>
      <c r="X392" s="270"/>
      <c r="Y392" s="270"/>
      <c r="Z392" s="270"/>
      <c r="AA392" s="270"/>
      <c r="AB392" s="270"/>
      <c r="AC392" s="270"/>
      <c r="AD392" s="270"/>
      <c r="AE392" s="270"/>
      <c r="AF392" s="270"/>
      <c r="AG392" s="270"/>
      <c r="AH392" s="270"/>
      <c r="AI392" s="270"/>
      <c r="AJ392" s="270"/>
      <c r="AK392" s="270"/>
      <c r="AL392" s="270"/>
      <c r="AM392" s="270"/>
      <c r="AN392" s="270"/>
      <c r="AO392" s="270"/>
      <c r="AP392" s="270"/>
      <c r="AQ392" s="270"/>
      <c r="AR392" s="270"/>
      <c r="AS392" s="270"/>
      <c r="AT392" s="270"/>
      <c r="AU392" s="270"/>
      <c r="AV392" s="270"/>
      <c r="AW392" s="270"/>
      <c r="AX392" s="270"/>
      <c r="AY392" s="270"/>
      <c r="AZ392" s="270"/>
      <c r="BA392" s="270"/>
      <c r="BB392" s="270"/>
      <c r="BC392" s="270"/>
    </row>
    <row r="393" spans="2:55">
      <c r="B393" s="214"/>
      <c r="C393" s="178"/>
      <c r="D393" s="270"/>
      <c r="E393" s="270"/>
      <c r="F393" s="270"/>
      <c r="G393" s="270"/>
      <c r="H393" s="270"/>
      <c r="I393" s="270"/>
      <c r="J393" s="270"/>
      <c r="K393" s="270"/>
      <c r="L393" s="270"/>
      <c r="M393" s="270"/>
      <c r="N393" s="270"/>
      <c r="O393" s="270"/>
      <c r="P393" s="270"/>
      <c r="Q393" s="270"/>
      <c r="R393" s="270"/>
      <c r="S393" s="270"/>
      <c r="T393" s="270"/>
      <c r="U393" s="270"/>
      <c r="V393" s="270"/>
      <c r="W393" s="270"/>
      <c r="X393" s="270"/>
      <c r="Y393" s="270"/>
      <c r="Z393" s="270"/>
      <c r="AA393" s="270"/>
      <c r="AB393" s="270"/>
      <c r="AC393" s="270"/>
      <c r="AD393" s="270"/>
      <c r="AE393" s="270"/>
      <c r="AF393" s="270"/>
      <c r="AG393" s="270"/>
      <c r="AH393" s="270"/>
      <c r="AI393" s="270"/>
      <c r="AJ393" s="270"/>
      <c r="AK393" s="270"/>
      <c r="AL393" s="270"/>
      <c r="AM393" s="270"/>
      <c r="AN393" s="270"/>
      <c r="AO393" s="270"/>
      <c r="AP393" s="270"/>
      <c r="AQ393" s="270"/>
      <c r="AR393" s="270"/>
      <c r="AS393" s="270"/>
      <c r="AT393" s="270"/>
      <c r="AU393" s="270"/>
      <c r="AV393" s="270"/>
      <c r="AW393" s="270"/>
      <c r="AX393" s="270"/>
      <c r="AY393" s="270"/>
      <c r="AZ393" s="270"/>
      <c r="BA393" s="270"/>
      <c r="BB393" s="270"/>
      <c r="BC393" s="270"/>
    </row>
    <row r="394" spans="2:55">
      <c r="B394" s="211"/>
      <c r="C394" s="205"/>
      <c r="D394" s="281"/>
      <c r="E394" s="281"/>
      <c r="F394" s="281"/>
      <c r="G394" s="281"/>
      <c r="H394" s="281"/>
      <c r="I394" s="281"/>
      <c r="J394" s="281"/>
      <c r="K394" s="281"/>
      <c r="L394" s="281"/>
      <c r="M394" s="281"/>
      <c r="N394" s="281"/>
      <c r="O394" s="281"/>
      <c r="P394" s="281"/>
      <c r="Q394" s="281"/>
      <c r="R394" s="281"/>
      <c r="S394" s="281"/>
      <c r="T394" s="281"/>
      <c r="U394" s="281"/>
      <c r="V394" s="281"/>
      <c r="W394" s="281"/>
      <c r="X394" s="281"/>
      <c r="Y394" s="281"/>
      <c r="Z394" s="281"/>
      <c r="AA394" s="281"/>
      <c r="AB394" s="281"/>
      <c r="AC394" s="281"/>
      <c r="AD394" s="281"/>
      <c r="AE394" s="281"/>
      <c r="AF394" s="281"/>
      <c r="AG394" s="281"/>
      <c r="AH394" s="281"/>
      <c r="AI394" s="281"/>
      <c r="AJ394" s="281"/>
      <c r="AK394" s="281"/>
      <c r="AL394" s="281"/>
      <c r="AM394" s="281"/>
      <c r="AN394" s="281"/>
      <c r="AO394" s="281"/>
      <c r="AP394" s="281"/>
      <c r="AQ394" s="281"/>
      <c r="AR394" s="281"/>
      <c r="AS394" s="281"/>
      <c r="AT394" s="281"/>
      <c r="AU394" s="281"/>
      <c r="AV394" s="281"/>
      <c r="AW394" s="281"/>
      <c r="AX394" s="281"/>
      <c r="AY394" s="281"/>
      <c r="AZ394" s="281"/>
      <c r="BA394" s="281"/>
      <c r="BB394" s="281"/>
      <c r="BC394" s="282"/>
    </row>
    <row r="395" spans="2:55" s="176" customFormat="1" ht="57.75" customHeight="1">
      <c r="B395" s="223"/>
      <c r="C395" s="487" t="s">
        <v>3151</v>
      </c>
      <c r="D395" s="487"/>
      <c r="E395" s="487"/>
      <c r="F395" s="487"/>
      <c r="G395" s="487"/>
      <c r="H395" s="487"/>
      <c r="I395" s="487"/>
      <c r="J395" s="487"/>
      <c r="K395" s="487"/>
      <c r="L395" s="487"/>
      <c r="M395" s="487"/>
      <c r="N395" s="487"/>
      <c r="O395" s="487"/>
      <c r="P395" s="487"/>
      <c r="Q395" s="487"/>
      <c r="R395" s="487"/>
      <c r="S395" s="487"/>
      <c r="T395" s="487"/>
      <c r="U395" s="487"/>
      <c r="V395" s="487"/>
      <c r="W395" s="487"/>
      <c r="X395" s="487"/>
      <c r="Y395" s="487"/>
      <c r="Z395" s="487"/>
      <c r="AA395" s="487"/>
      <c r="AB395" s="487"/>
      <c r="AC395" s="487"/>
      <c r="AD395" s="487"/>
      <c r="AE395" s="487"/>
      <c r="AF395" s="487"/>
      <c r="AG395" s="487"/>
      <c r="AH395" s="487"/>
      <c r="AI395" s="487"/>
      <c r="AJ395" s="487"/>
      <c r="AK395" s="487"/>
      <c r="AL395" s="487"/>
      <c r="AM395" s="487"/>
      <c r="AN395" s="487"/>
      <c r="AO395" s="487"/>
      <c r="AP395" s="487"/>
      <c r="AQ395" s="487"/>
      <c r="AR395" s="487"/>
      <c r="AS395" s="487"/>
      <c r="AT395" s="487"/>
      <c r="AU395" s="487"/>
      <c r="AV395" s="487"/>
      <c r="AW395" s="487"/>
      <c r="AX395" s="487"/>
      <c r="AY395" s="487"/>
      <c r="AZ395" s="487"/>
      <c r="BA395" s="487"/>
      <c r="BB395" s="487"/>
      <c r="BC395" s="276"/>
    </row>
    <row r="396" spans="2:55" s="176" customFormat="1" ht="16.5" customHeight="1">
      <c r="B396" s="223"/>
      <c r="C396" s="178"/>
      <c r="D396" s="270"/>
      <c r="E396" s="270"/>
      <c r="F396" s="270"/>
      <c r="G396" s="270"/>
      <c r="H396" s="270"/>
      <c r="I396" s="270"/>
      <c r="J396" s="270"/>
      <c r="K396" s="270"/>
      <c r="L396" s="270"/>
      <c r="M396" s="270"/>
      <c r="N396" s="270"/>
      <c r="O396" s="270"/>
      <c r="P396" s="270"/>
      <c r="Q396" s="270"/>
      <c r="R396" s="270"/>
      <c r="S396" s="270"/>
      <c r="T396" s="270"/>
      <c r="U396" s="270"/>
      <c r="V396" s="270"/>
      <c r="W396" s="270"/>
      <c r="X396" s="270"/>
      <c r="Y396" s="270"/>
      <c r="Z396" s="270"/>
      <c r="AA396" s="270"/>
      <c r="AB396" s="270"/>
      <c r="AC396" s="270"/>
      <c r="AD396" s="270"/>
      <c r="AE396" s="270"/>
      <c r="AF396" s="270"/>
      <c r="AG396" s="270"/>
      <c r="AH396" s="270"/>
      <c r="AI396" s="270"/>
      <c r="AJ396" s="270"/>
      <c r="AK396" s="270"/>
      <c r="AL396" s="270"/>
      <c r="AM396" s="270"/>
      <c r="AN396" s="270"/>
      <c r="AO396" s="270"/>
      <c r="AP396" s="270"/>
      <c r="AQ396" s="270"/>
      <c r="AR396" s="270"/>
      <c r="AS396" s="270"/>
      <c r="AT396" s="270"/>
      <c r="AU396" s="270"/>
      <c r="AV396" s="270"/>
      <c r="AW396" s="270"/>
      <c r="AX396" s="270"/>
      <c r="AY396" s="270"/>
      <c r="AZ396" s="270"/>
      <c r="BA396" s="270"/>
      <c r="BB396" s="270"/>
      <c r="BC396" s="276"/>
    </row>
    <row r="397" spans="2:55" s="176" customFormat="1" ht="41.25" customHeight="1">
      <c r="B397" s="455" t="s">
        <v>3154</v>
      </c>
      <c r="C397" s="456"/>
      <c r="D397" s="456"/>
      <c r="E397" s="456"/>
      <c r="F397" s="456"/>
      <c r="G397" s="456"/>
      <c r="H397" s="456"/>
      <c r="I397" s="456"/>
      <c r="J397" s="456"/>
      <c r="K397" s="456"/>
      <c r="L397" s="456"/>
      <c r="M397" s="456"/>
      <c r="N397" s="456"/>
      <c r="O397" s="456"/>
      <c r="P397" s="456"/>
      <c r="Q397" s="457"/>
      <c r="R397" s="289"/>
      <c r="S397" s="458" t="str">
        <f>'기본정보 입력하기'!G13</f>
        <v>복도공사4</v>
      </c>
      <c r="T397" s="458"/>
      <c r="U397" s="458"/>
      <c r="V397" s="458"/>
      <c r="W397" s="458"/>
      <c r="X397" s="458"/>
      <c r="Y397" s="458"/>
      <c r="Z397" s="458"/>
      <c r="AA397" s="458"/>
      <c r="AB397" s="458"/>
      <c r="AC397" s="458"/>
      <c r="AD397" s="458"/>
      <c r="AE397" s="458"/>
      <c r="AF397" s="458"/>
      <c r="AG397" s="458"/>
      <c r="AH397" s="458"/>
      <c r="AI397" s="458"/>
      <c r="AJ397" s="458"/>
      <c r="AK397" s="458"/>
      <c r="AL397" s="458"/>
      <c r="AM397" s="458"/>
      <c r="AN397" s="458"/>
      <c r="AO397" s="458"/>
      <c r="AP397" s="458"/>
      <c r="AQ397" s="458"/>
      <c r="AR397" s="458"/>
      <c r="AS397" s="458"/>
      <c r="AT397" s="458"/>
      <c r="AU397" s="458"/>
      <c r="AV397" s="458"/>
      <c r="AW397" s="458"/>
      <c r="AX397" s="458"/>
      <c r="AY397" s="458"/>
      <c r="AZ397" s="458"/>
      <c r="BA397" s="458"/>
      <c r="BB397" s="293"/>
      <c r="BC397" s="290"/>
    </row>
    <row r="398" spans="2:55" s="176" customFormat="1" ht="41.25" customHeight="1">
      <c r="B398" s="459" t="s">
        <v>3155</v>
      </c>
      <c r="C398" s="460"/>
      <c r="D398" s="460"/>
      <c r="E398" s="460"/>
      <c r="F398" s="460"/>
      <c r="G398" s="460"/>
      <c r="H398" s="461" t="s">
        <v>3156</v>
      </c>
      <c r="I398" s="462"/>
      <c r="J398" s="462"/>
      <c r="K398" s="462"/>
      <c r="L398" s="462"/>
      <c r="M398" s="462"/>
      <c r="N398" s="462"/>
      <c r="O398" s="462"/>
      <c r="P398" s="462"/>
      <c r="Q398" s="463"/>
      <c r="R398" s="289"/>
      <c r="S398" s="442" t="str">
        <f>'기본정보 입력하기'!G20 &amp; "          대표 " &amp;'기본정보 입력하기'!T20</f>
        <v>아이텐㈜          대표 홍길동</v>
      </c>
      <c r="T398" s="442"/>
      <c r="U398" s="442"/>
      <c r="V398" s="442"/>
      <c r="W398" s="442"/>
      <c r="X398" s="442"/>
      <c r="Y398" s="442"/>
      <c r="Z398" s="442"/>
      <c r="AA398" s="442"/>
      <c r="AB398" s="442"/>
      <c r="AC398" s="442"/>
      <c r="AD398" s="442"/>
      <c r="AE398" s="442"/>
      <c r="AF398" s="442"/>
      <c r="AG398" s="442"/>
      <c r="AH398" s="442"/>
      <c r="AI398" s="442"/>
      <c r="AJ398" s="442"/>
      <c r="AK398" s="442"/>
      <c r="AL398" s="442"/>
      <c r="AM398" s="442"/>
      <c r="AN398" s="442"/>
      <c r="AO398" s="442"/>
      <c r="AP398" s="442"/>
      <c r="AQ398" s="442"/>
      <c r="AR398" s="442"/>
      <c r="AS398" s="442"/>
      <c r="AT398" s="442"/>
      <c r="AU398" s="442"/>
      <c r="AV398" s="442"/>
      <c r="AW398" s="442"/>
      <c r="AX398" s="442"/>
      <c r="AY398" s="442"/>
      <c r="AZ398" s="442"/>
      <c r="BA398" s="442"/>
      <c r="BB398" s="293"/>
      <c r="BC398" s="290"/>
    </row>
    <row r="399" spans="2:55" s="176" customFormat="1" ht="41.25" customHeight="1">
      <c r="B399" s="461"/>
      <c r="C399" s="462"/>
      <c r="D399" s="462"/>
      <c r="E399" s="462"/>
      <c r="F399" s="462"/>
      <c r="G399" s="462"/>
      <c r="H399" s="455" t="s">
        <v>3157</v>
      </c>
      <c r="I399" s="456"/>
      <c r="J399" s="456"/>
      <c r="K399" s="456"/>
      <c r="L399" s="456"/>
      <c r="M399" s="456"/>
      <c r="N399" s="456"/>
      <c r="O399" s="456"/>
      <c r="P399" s="456"/>
      <c r="Q399" s="457"/>
      <c r="R399" s="294"/>
      <c r="S399" s="464" t="str">
        <f>'기본정보 입력하기'!G21</f>
        <v>전주시 덕진구 틀못16</v>
      </c>
      <c r="T399" s="464"/>
      <c r="U399" s="464"/>
      <c r="V399" s="464"/>
      <c r="W399" s="464"/>
      <c r="X399" s="464"/>
      <c r="Y399" s="464"/>
      <c r="Z399" s="464"/>
      <c r="AA399" s="464"/>
      <c r="AB399" s="464"/>
      <c r="AC399" s="464"/>
      <c r="AD399" s="464"/>
      <c r="AE399" s="464"/>
      <c r="AF399" s="464"/>
      <c r="AG399" s="464"/>
      <c r="AH399" s="464"/>
      <c r="AI399" s="464"/>
      <c r="AJ399" s="464"/>
      <c r="AK399" s="464"/>
      <c r="AL399" s="464"/>
      <c r="AM399" s="464"/>
      <c r="AN399" s="464"/>
      <c r="AO399" s="464"/>
      <c r="AP399" s="464"/>
      <c r="AQ399" s="464"/>
      <c r="AR399" s="464"/>
      <c r="AS399" s="464"/>
      <c r="AT399" s="464"/>
      <c r="AU399" s="464"/>
      <c r="AV399" s="464"/>
      <c r="AW399" s="464"/>
      <c r="AX399" s="464"/>
      <c r="AY399" s="464"/>
      <c r="AZ399" s="464"/>
      <c r="BA399" s="464"/>
      <c r="BB399" s="294"/>
      <c r="BC399" s="295"/>
    </row>
    <row r="400" spans="2:55" s="176" customFormat="1" ht="20.25" customHeight="1">
      <c r="B400" s="223"/>
      <c r="C400" s="178"/>
      <c r="D400" s="270"/>
      <c r="E400" s="270"/>
      <c r="F400" s="270"/>
      <c r="G400" s="270"/>
      <c r="H400" s="270"/>
      <c r="I400" s="270"/>
      <c r="J400" s="270"/>
      <c r="K400" s="270"/>
      <c r="L400" s="270"/>
      <c r="M400" s="270"/>
      <c r="N400" s="270"/>
      <c r="O400" s="270"/>
      <c r="P400" s="270"/>
      <c r="Q400" s="270"/>
      <c r="R400" s="270"/>
      <c r="S400" s="270"/>
      <c r="T400" s="270"/>
      <c r="U400" s="270"/>
      <c r="V400" s="270"/>
      <c r="W400" s="270"/>
      <c r="X400" s="270"/>
      <c r="Y400" s="270"/>
      <c r="Z400" s="270"/>
      <c r="AA400" s="270"/>
      <c r="AB400" s="270"/>
      <c r="AC400" s="270"/>
      <c r="AD400" s="270"/>
      <c r="AE400" s="270"/>
      <c r="AF400" s="270"/>
      <c r="AG400" s="270"/>
      <c r="AH400" s="270"/>
      <c r="AI400" s="270"/>
      <c r="AJ400" s="270"/>
      <c r="AK400" s="270"/>
      <c r="AL400" s="270"/>
      <c r="AM400" s="270"/>
      <c r="AN400" s="270"/>
      <c r="AO400" s="270"/>
      <c r="AP400" s="270"/>
      <c r="AQ400" s="270"/>
      <c r="AR400" s="270"/>
      <c r="AS400" s="270"/>
      <c r="AT400" s="270"/>
      <c r="AU400" s="270"/>
      <c r="AV400" s="270"/>
      <c r="AW400" s="270"/>
      <c r="AX400" s="270"/>
      <c r="AY400" s="270"/>
      <c r="AZ400" s="270"/>
      <c r="BA400" s="270"/>
      <c r="BB400" s="270"/>
      <c r="BC400" s="276"/>
    </row>
    <row r="401" spans="2:55" s="176" customFormat="1" ht="48.75" customHeight="1">
      <c r="B401" s="223"/>
      <c r="C401" s="178"/>
      <c r="D401" s="446" t="str">
        <f>"    위 용역에 대한 ｢노무비 구분관리 및 지급확인제｣ 운영을 위해 다음 사항을 합의하고, 합의사항을 성실히 이행할 것을 확약합니다."</f>
        <v xml:space="preserve">    위 용역에 대한 ｢노무비 구분관리 및 지급확인제｣ 운영을 위해 다음 사항을 합의하고, 합의사항을 성실히 이행할 것을 확약합니다.</v>
      </c>
      <c r="E401" s="446"/>
      <c r="F401" s="446"/>
      <c r="G401" s="446"/>
      <c r="H401" s="446"/>
      <c r="I401" s="446"/>
      <c r="J401" s="446"/>
      <c r="K401" s="446"/>
      <c r="L401" s="446"/>
      <c r="M401" s="446"/>
      <c r="N401" s="446"/>
      <c r="O401" s="446"/>
      <c r="P401" s="446"/>
      <c r="Q401" s="446"/>
      <c r="R401" s="446"/>
      <c r="S401" s="446"/>
      <c r="T401" s="446"/>
      <c r="U401" s="446"/>
      <c r="V401" s="446"/>
      <c r="W401" s="446"/>
      <c r="X401" s="446"/>
      <c r="Y401" s="446"/>
      <c r="Z401" s="446"/>
      <c r="AA401" s="446"/>
      <c r="AB401" s="446"/>
      <c r="AC401" s="446"/>
      <c r="AD401" s="446"/>
      <c r="AE401" s="446"/>
      <c r="AF401" s="446"/>
      <c r="AG401" s="446"/>
      <c r="AH401" s="446"/>
      <c r="AI401" s="446"/>
      <c r="AJ401" s="446"/>
      <c r="AK401" s="446"/>
      <c r="AL401" s="446"/>
      <c r="AM401" s="446"/>
      <c r="AN401" s="446"/>
      <c r="AO401" s="446"/>
      <c r="AP401" s="446"/>
      <c r="AQ401" s="446"/>
      <c r="AR401" s="446"/>
      <c r="AS401" s="446"/>
      <c r="AT401" s="446"/>
      <c r="AU401" s="446"/>
      <c r="AV401" s="446"/>
      <c r="AW401" s="446"/>
      <c r="AX401" s="446"/>
      <c r="AY401" s="446"/>
      <c r="AZ401" s="446"/>
      <c r="BA401" s="446"/>
      <c r="BB401" s="270"/>
      <c r="BC401" s="276"/>
    </row>
    <row r="402" spans="2:55" s="176" customFormat="1" ht="18.75" customHeight="1">
      <c r="B402" s="223"/>
      <c r="C402" s="178"/>
      <c r="D402" s="270"/>
      <c r="E402" s="270"/>
      <c r="F402" s="270"/>
      <c r="G402" s="270"/>
      <c r="H402" s="270"/>
      <c r="I402" s="270"/>
      <c r="J402" s="270"/>
      <c r="K402" s="270"/>
      <c r="L402" s="270"/>
      <c r="M402" s="270"/>
      <c r="N402" s="270"/>
      <c r="O402" s="270"/>
      <c r="P402" s="270"/>
      <c r="Q402" s="270"/>
      <c r="R402" s="270"/>
      <c r="S402" s="270"/>
      <c r="T402" s="270"/>
      <c r="U402" s="270"/>
      <c r="V402" s="270"/>
      <c r="W402" s="270"/>
      <c r="X402" s="270"/>
      <c r="Y402" s="270"/>
      <c r="Z402" s="270"/>
      <c r="AA402" s="270"/>
      <c r="AB402" s="270"/>
      <c r="AC402" s="270"/>
      <c r="AD402" s="270"/>
      <c r="AE402" s="270"/>
      <c r="AF402" s="270"/>
      <c r="AG402" s="270"/>
      <c r="AH402" s="270"/>
      <c r="AI402" s="270"/>
      <c r="AJ402" s="270"/>
      <c r="AK402" s="270"/>
      <c r="AL402" s="270"/>
      <c r="AM402" s="270"/>
      <c r="AN402" s="270"/>
      <c r="AO402" s="270"/>
      <c r="AP402" s="270"/>
      <c r="AQ402" s="270"/>
      <c r="AR402" s="270"/>
      <c r="AS402" s="270"/>
      <c r="AT402" s="270"/>
      <c r="AU402" s="270"/>
      <c r="AV402" s="270"/>
      <c r="AW402" s="270"/>
      <c r="AX402" s="270"/>
      <c r="AY402" s="270"/>
      <c r="AZ402" s="270"/>
      <c r="BA402" s="270"/>
      <c r="BB402" s="270"/>
      <c r="BC402" s="276"/>
    </row>
    <row r="403" spans="2:55" s="176" customFormat="1" ht="27.75" customHeight="1">
      <c r="B403" s="223"/>
      <c r="C403" s="178"/>
      <c r="D403" s="452" t="s">
        <v>3167</v>
      </c>
      <c r="E403" s="453"/>
      <c r="F403" s="453"/>
      <c r="G403" s="453"/>
      <c r="H403" s="453"/>
      <c r="I403" s="453"/>
      <c r="J403" s="453"/>
      <c r="K403" s="452" t="s">
        <v>3168</v>
      </c>
      <c r="L403" s="453"/>
      <c r="M403" s="453"/>
      <c r="N403" s="453"/>
      <c r="O403" s="453"/>
      <c r="P403" s="453"/>
      <c r="Q403" s="453"/>
      <c r="R403" s="453"/>
      <c r="S403" s="454"/>
      <c r="T403" s="453" t="s">
        <v>27</v>
      </c>
      <c r="U403" s="453"/>
      <c r="V403" s="453"/>
      <c r="W403" s="453"/>
      <c r="X403" s="453"/>
      <c r="Y403" s="453"/>
      <c r="Z403" s="453"/>
      <c r="AA403" s="453"/>
      <c r="AB403" s="453"/>
      <c r="AC403" s="452" t="s">
        <v>28</v>
      </c>
      <c r="AD403" s="453"/>
      <c r="AE403" s="453"/>
      <c r="AF403" s="453"/>
      <c r="AG403" s="453"/>
      <c r="AH403" s="453"/>
      <c r="AI403" s="453"/>
      <c r="AJ403" s="453"/>
      <c r="AK403" s="453"/>
      <c r="AL403" s="453"/>
      <c r="AM403" s="453"/>
      <c r="AN403" s="453"/>
      <c r="AO403" s="453"/>
      <c r="AP403" s="453"/>
      <c r="AQ403" s="453"/>
      <c r="AR403" s="454"/>
      <c r="AS403" s="453" t="s">
        <v>3166</v>
      </c>
      <c r="AT403" s="453"/>
      <c r="AU403" s="453"/>
      <c r="AV403" s="453"/>
      <c r="AW403" s="453"/>
      <c r="AX403" s="453"/>
      <c r="AY403" s="453"/>
      <c r="AZ403" s="453"/>
      <c r="BA403" s="454"/>
      <c r="BB403" s="270"/>
      <c r="BC403" s="276"/>
    </row>
    <row r="404" spans="2:55" s="176" customFormat="1" ht="47.25" customHeight="1">
      <c r="B404" s="223"/>
      <c r="C404" s="178"/>
      <c r="D404" s="452"/>
      <c r="E404" s="453"/>
      <c r="F404" s="453"/>
      <c r="G404" s="453"/>
      <c r="H404" s="453"/>
      <c r="I404" s="453"/>
      <c r="J404" s="453"/>
      <c r="K404" s="452"/>
      <c r="L404" s="453"/>
      <c r="M404" s="453"/>
      <c r="N404" s="453"/>
      <c r="O404" s="453"/>
      <c r="P404" s="453"/>
      <c r="Q404" s="453"/>
      <c r="R404" s="453"/>
      <c r="S404" s="454"/>
      <c r="T404" s="453"/>
      <c r="U404" s="453"/>
      <c r="V404" s="453"/>
      <c r="W404" s="453"/>
      <c r="X404" s="453"/>
      <c r="Y404" s="453"/>
      <c r="Z404" s="453"/>
      <c r="AA404" s="453"/>
      <c r="AB404" s="453"/>
      <c r="AC404" s="452"/>
      <c r="AD404" s="453"/>
      <c r="AE404" s="453"/>
      <c r="AF404" s="453"/>
      <c r="AG404" s="453"/>
      <c r="AH404" s="453"/>
      <c r="AI404" s="453"/>
      <c r="AJ404" s="453"/>
      <c r="AK404" s="453"/>
      <c r="AL404" s="453"/>
      <c r="AM404" s="453"/>
      <c r="AN404" s="453"/>
      <c r="AO404" s="453"/>
      <c r="AP404" s="453"/>
      <c r="AQ404" s="453"/>
      <c r="AR404" s="454"/>
      <c r="AS404" s="453"/>
      <c r="AT404" s="453"/>
      <c r="AU404" s="453"/>
      <c r="AV404" s="453"/>
      <c r="AW404" s="453"/>
      <c r="AX404" s="453"/>
      <c r="AY404" s="453"/>
      <c r="AZ404" s="453"/>
      <c r="BA404" s="454"/>
      <c r="BB404" s="270"/>
      <c r="BC404" s="276"/>
    </row>
    <row r="405" spans="2:55" s="176" customFormat="1" ht="22.5" customHeight="1">
      <c r="B405" s="223"/>
      <c r="C405" s="178"/>
      <c r="D405" s="270"/>
      <c r="E405" s="270"/>
      <c r="F405" s="270"/>
      <c r="G405" s="270"/>
      <c r="H405" s="270"/>
      <c r="I405" s="270"/>
      <c r="J405" s="270"/>
      <c r="K405" s="270"/>
      <c r="L405" s="270"/>
      <c r="M405" s="270"/>
      <c r="N405" s="270"/>
      <c r="O405" s="270"/>
      <c r="P405" s="270"/>
      <c r="Q405" s="270"/>
      <c r="R405" s="270"/>
      <c r="S405" s="270"/>
      <c r="T405" s="270"/>
      <c r="U405" s="270"/>
      <c r="V405" s="270"/>
      <c r="W405" s="270"/>
      <c r="X405" s="270"/>
      <c r="Y405" s="270"/>
      <c r="Z405" s="270"/>
      <c r="AA405" s="270"/>
      <c r="AB405" s="270"/>
      <c r="AC405" s="270"/>
      <c r="AD405" s="270"/>
      <c r="AE405" s="270"/>
      <c r="AF405" s="270"/>
      <c r="AG405" s="270"/>
      <c r="AH405" s="270"/>
      <c r="AI405" s="270"/>
      <c r="AJ405" s="270"/>
      <c r="AK405" s="270"/>
      <c r="AL405" s="270"/>
      <c r="AM405" s="270"/>
      <c r="AN405" s="270"/>
      <c r="AO405" s="270"/>
      <c r="AP405" s="270"/>
      <c r="AQ405" s="270"/>
      <c r="AR405" s="270"/>
      <c r="AS405" s="270"/>
      <c r="AT405" s="270"/>
      <c r="AU405" s="270"/>
      <c r="AV405" s="270"/>
      <c r="AW405" s="270"/>
      <c r="AX405" s="270"/>
      <c r="AY405" s="270"/>
      <c r="AZ405" s="270"/>
      <c r="BA405" s="270"/>
      <c r="BB405" s="270"/>
      <c r="BC405" s="276"/>
    </row>
    <row r="406" spans="2:55" s="299" customFormat="1" ht="60" customHeight="1">
      <c r="B406" s="287"/>
      <c r="C406" s="221"/>
      <c r="D406" s="448" t="s">
        <v>3169</v>
      </c>
      <c r="E406" s="448"/>
      <c r="F406" s="448"/>
      <c r="G406" s="448"/>
      <c r="H406" s="221"/>
      <c r="I406" s="446" t="s">
        <v>3187</v>
      </c>
      <c r="J406" s="446"/>
      <c r="K406" s="446"/>
      <c r="L406" s="446"/>
      <c r="M406" s="446"/>
      <c r="N406" s="446"/>
      <c r="O406" s="446"/>
      <c r="P406" s="446"/>
      <c r="Q406" s="446"/>
      <c r="R406" s="446"/>
      <c r="S406" s="446"/>
      <c r="T406" s="446"/>
      <c r="U406" s="446"/>
      <c r="V406" s="446"/>
      <c r="W406" s="446"/>
      <c r="X406" s="446"/>
      <c r="Y406" s="446"/>
      <c r="Z406" s="446"/>
      <c r="AA406" s="446"/>
      <c r="AB406" s="446"/>
      <c r="AC406" s="446"/>
      <c r="AD406" s="446"/>
      <c r="AE406" s="446"/>
      <c r="AF406" s="446"/>
      <c r="AG406" s="446"/>
      <c r="AH406" s="446"/>
      <c r="AI406" s="446"/>
      <c r="AJ406" s="446"/>
      <c r="AK406" s="446"/>
      <c r="AL406" s="446"/>
      <c r="AM406" s="446"/>
      <c r="AN406" s="446"/>
      <c r="AO406" s="446"/>
      <c r="AP406" s="446"/>
      <c r="AQ406" s="446"/>
      <c r="AR406" s="446"/>
      <c r="AS406" s="446"/>
      <c r="AT406" s="446"/>
      <c r="AU406" s="446"/>
      <c r="AV406" s="446"/>
      <c r="AW406" s="446"/>
      <c r="AX406" s="446"/>
      <c r="AY406" s="446"/>
      <c r="AZ406" s="446"/>
      <c r="BA406" s="446"/>
      <c r="BB406" s="221"/>
      <c r="BC406" s="288"/>
    </row>
    <row r="407" spans="2:55" s="299" customFormat="1" ht="24.95" customHeight="1">
      <c r="B407" s="287"/>
      <c r="C407" s="221"/>
      <c r="D407" s="221"/>
      <c r="E407" s="221"/>
      <c r="F407" s="221"/>
      <c r="G407" s="221"/>
      <c r="H407" s="221"/>
      <c r="I407" s="221"/>
      <c r="J407" s="221"/>
      <c r="K407" s="221"/>
      <c r="L407" s="221"/>
      <c r="M407" s="221"/>
      <c r="N407" s="221"/>
      <c r="O407" s="221"/>
      <c r="P407" s="221"/>
      <c r="Q407" s="221"/>
      <c r="R407" s="221"/>
      <c r="S407" s="221"/>
      <c r="T407" s="221"/>
      <c r="U407" s="221"/>
      <c r="V407" s="221"/>
      <c r="W407" s="221"/>
      <c r="X407" s="221"/>
      <c r="Y407" s="221"/>
      <c r="Z407" s="221"/>
      <c r="AA407" s="221"/>
      <c r="AB407" s="221"/>
      <c r="AC407" s="221"/>
      <c r="AD407" s="221"/>
      <c r="AE407" s="221"/>
      <c r="AF407" s="221"/>
      <c r="AG407" s="221"/>
      <c r="AH407" s="221"/>
      <c r="AI407" s="221"/>
      <c r="AJ407" s="221"/>
      <c r="AK407" s="221"/>
      <c r="AL407" s="221"/>
      <c r="AM407" s="221"/>
      <c r="AN407" s="221"/>
      <c r="AO407" s="221"/>
      <c r="AP407" s="221"/>
      <c r="AQ407" s="221"/>
      <c r="AR407" s="221"/>
      <c r="AS407" s="221"/>
      <c r="AT407" s="221"/>
      <c r="AU407" s="221"/>
      <c r="AV407" s="221"/>
      <c r="AW407" s="221"/>
      <c r="AX407" s="221"/>
      <c r="AY407" s="221"/>
      <c r="AZ407" s="221"/>
      <c r="BA407" s="221"/>
      <c r="BB407" s="221"/>
      <c r="BC407" s="288"/>
    </row>
    <row r="408" spans="2:55" s="299" customFormat="1" ht="91.5" customHeight="1">
      <c r="B408" s="287"/>
      <c r="C408" s="221"/>
      <c r="D408" s="448" t="s">
        <v>3170</v>
      </c>
      <c r="E408" s="448"/>
      <c r="F408" s="448"/>
      <c r="G408" s="448"/>
      <c r="H408" s="221"/>
      <c r="I408" s="446" t="s">
        <v>3188</v>
      </c>
      <c r="J408" s="446"/>
      <c r="K408" s="446"/>
      <c r="L408" s="446"/>
      <c r="M408" s="446"/>
      <c r="N408" s="446"/>
      <c r="O408" s="446"/>
      <c r="P408" s="446"/>
      <c r="Q408" s="446"/>
      <c r="R408" s="446"/>
      <c r="S408" s="446"/>
      <c r="T408" s="446"/>
      <c r="U408" s="446"/>
      <c r="V408" s="446"/>
      <c r="W408" s="446"/>
      <c r="X408" s="446"/>
      <c r="Y408" s="446"/>
      <c r="Z408" s="446"/>
      <c r="AA408" s="446"/>
      <c r="AB408" s="446"/>
      <c r="AC408" s="446"/>
      <c r="AD408" s="446"/>
      <c r="AE408" s="446"/>
      <c r="AF408" s="446"/>
      <c r="AG408" s="446"/>
      <c r="AH408" s="446"/>
      <c r="AI408" s="446"/>
      <c r="AJ408" s="446"/>
      <c r="AK408" s="446"/>
      <c r="AL408" s="446"/>
      <c r="AM408" s="446"/>
      <c r="AN408" s="446"/>
      <c r="AO408" s="446"/>
      <c r="AP408" s="446"/>
      <c r="AQ408" s="446"/>
      <c r="AR408" s="446"/>
      <c r="AS408" s="446"/>
      <c r="AT408" s="446"/>
      <c r="AU408" s="446"/>
      <c r="AV408" s="446"/>
      <c r="AW408" s="446"/>
      <c r="AX408" s="446"/>
      <c r="AY408" s="446"/>
      <c r="AZ408" s="446"/>
      <c r="BA408" s="446"/>
      <c r="BB408" s="221"/>
      <c r="BC408" s="288"/>
    </row>
    <row r="409" spans="2:55" s="299" customFormat="1" ht="24.95" customHeight="1">
      <c r="B409" s="287"/>
      <c r="C409" s="221"/>
      <c r="D409" s="221"/>
      <c r="E409" s="221"/>
      <c r="F409" s="221"/>
      <c r="G409" s="221"/>
      <c r="H409" s="221"/>
      <c r="I409" s="221"/>
      <c r="J409" s="221"/>
      <c r="K409" s="221"/>
      <c r="L409" s="221"/>
      <c r="M409" s="221"/>
      <c r="N409" s="221"/>
      <c r="O409" s="221"/>
      <c r="P409" s="221"/>
      <c r="Q409" s="221"/>
      <c r="R409" s="221"/>
      <c r="S409" s="221"/>
      <c r="T409" s="221"/>
      <c r="U409" s="221"/>
      <c r="V409" s="221"/>
      <c r="W409" s="221"/>
      <c r="X409" s="221"/>
      <c r="Y409" s="221"/>
      <c r="Z409" s="221"/>
      <c r="AA409" s="221"/>
      <c r="AB409" s="221"/>
      <c r="AC409" s="221"/>
      <c r="AD409" s="221"/>
      <c r="AE409" s="221"/>
      <c r="AF409" s="221"/>
      <c r="AG409" s="221"/>
      <c r="AH409" s="221"/>
      <c r="AI409" s="221"/>
      <c r="AJ409" s="221"/>
      <c r="AK409" s="221"/>
      <c r="AL409" s="221"/>
      <c r="AM409" s="221"/>
      <c r="AN409" s="221"/>
      <c r="AO409" s="221"/>
      <c r="AP409" s="221"/>
      <c r="AQ409" s="221"/>
      <c r="AR409" s="221"/>
      <c r="AS409" s="221"/>
      <c r="AT409" s="221"/>
      <c r="AU409" s="221"/>
      <c r="AV409" s="221"/>
      <c r="AW409" s="221"/>
      <c r="AX409" s="221"/>
      <c r="AY409" s="221"/>
      <c r="AZ409" s="221"/>
      <c r="BA409" s="221"/>
      <c r="BB409" s="221"/>
      <c r="BC409" s="288"/>
    </row>
    <row r="410" spans="2:55" s="299" customFormat="1" ht="81.75" customHeight="1">
      <c r="B410" s="287"/>
      <c r="C410" s="221"/>
      <c r="D410" s="448" t="s">
        <v>3171</v>
      </c>
      <c r="E410" s="448"/>
      <c r="F410" s="448"/>
      <c r="G410" s="448"/>
      <c r="H410" s="221"/>
      <c r="I410" s="446" t="s">
        <v>3189</v>
      </c>
      <c r="J410" s="446"/>
      <c r="K410" s="446"/>
      <c r="L410" s="446"/>
      <c r="M410" s="446"/>
      <c r="N410" s="446"/>
      <c r="O410" s="446"/>
      <c r="P410" s="446"/>
      <c r="Q410" s="446"/>
      <c r="R410" s="446"/>
      <c r="S410" s="446"/>
      <c r="T410" s="446"/>
      <c r="U410" s="446"/>
      <c r="V410" s="446"/>
      <c r="W410" s="446"/>
      <c r="X410" s="446"/>
      <c r="Y410" s="446"/>
      <c r="Z410" s="446"/>
      <c r="AA410" s="446"/>
      <c r="AB410" s="446"/>
      <c r="AC410" s="446"/>
      <c r="AD410" s="446"/>
      <c r="AE410" s="446"/>
      <c r="AF410" s="446"/>
      <c r="AG410" s="446"/>
      <c r="AH410" s="446"/>
      <c r="AI410" s="446"/>
      <c r="AJ410" s="446"/>
      <c r="AK410" s="446"/>
      <c r="AL410" s="446"/>
      <c r="AM410" s="446"/>
      <c r="AN410" s="446"/>
      <c r="AO410" s="446"/>
      <c r="AP410" s="446"/>
      <c r="AQ410" s="446"/>
      <c r="AR410" s="446"/>
      <c r="AS410" s="446"/>
      <c r="AT410" s="446"/>
      <c r="AU410" s="446"/>
      <c r="AV410" s="446"/>
      <c r="AW410" s="446"/>
      <c r="AX410" s="446"/>
      <c r="AY410" s="446"/>
      <c r="AZ410" s="446"/>
      <c r="BA410" s="446"/>
      <c r="BB410" s="221"/>
      <c r="BC410" s="288"/>
    </row>
    <row r="411" spans="2:55" s="299" customFormat="1" ht="24.95" customHeight="1">
      <c r="B411" s="287"/>
      <c r="C411" s="221"/>
      <c r="D411" s="221"/>
      <c r="E411" s="221"/>
      <c r="F411" s="221"/>
      <c r="G411" s="221"/>
      <c r="H411" s="221"/>
      <c r="I411" s="221"/>
      <c r="J411" s="221"/>
      <c r="K411" s="221"/>
      <c r="L411" s="221"/>
      <c r="M411" s="221"/>
      <c r="N411" s="221"/>
      <c r="O411" s="221"/>
      <c r="P411" s="221"/>
      <c r="Q411" s="221"/>
      <c r="R411" s="221"/>
      <c r="S411" s="221"/>
      <c r="T411" s="221"/>
      <c r="U411" s="221"/>
      <c r="V411" s="221"/>
      <c r="W411" s="221"/>
      <c r="X411" s="221"/>
      <c r="Y411" s="221"/>
      <c r="Z411" s="221"/>
      <c r="AA411" s="221"/>
      <c r="AB411" s="221"/>
      <c r="AC411" s="221"/>
      <c r="AD411" s="221"/>
      <c r="AE411" s="221"/>
      <c r="AF411" s="221"/>
      <c r="AG411" s="221"/>
      <c r="AH411" s="221"/>
      <c r="AI411" s="221"/>
      <c r="AJ411" s="221"/>
      <c r="AK411" s="221"/>
      <c r="AL411" s="221"/>
      <c r="AM411" s="221"/>
      <c r="AN411" s="221"/>
      <c r="AO411" s="221"/>
      <c r="AP411" s="221"/>
      <c r="AQ411" s="221"/>
      <c r="AR411" s="221"/>
      <c r="AS411" s="221"/>
      <c r="AT411" s="221"/>
      <c r="AU411" s="221"/>
      <c r="AV411" s="221"/>
      <c r="AW411" s="221"/>
      <c r="AX411" s="221"/>
      <c r="AY411" s="221"/>
      <c r="AZ411" s="221"/>
      <c r="BA411" s="221"/>
      <c r="BB411" s="221"/>
      <c r="BC411" s="288"/>
    </row>
    <row r="412" spans="2:55" s="299" customFormat="1" ht="63" customHeight="1">
      <c r="B412" s="287"/>
      <c r="C412" s="221"/>
      <c r="D412" s="448" t="s">
        <v>3172</v>
      </c>
      <c r="E412" s="448"/>
      <c r="F412" s="448"/>
      <c r="G412" s="448"/>
      <c r="H412" s="221"/>
      <c r="I412" s="446" t="s">
        <v>3190</v>
      </c>
      <c r="J412" s="446"/>
      <c r="K412" s="446"/>
      <c r="L412" s="446"/>
      <c r="M412" s="446"/>
      <c r="N412" s="446"/>
      <c r="O412" s="446"/>
      <c r="P412" s="446"/>
      <c r="Q412" s="446"/>
      <c r="R412" s="446"/>
      <c r="S412" s="446"/>
      <c r="T412" s="446"/>
      <c r="U412" s="446"/>
      <c r="V412" s="446"/>
      <c r="W412" s="446"/>
      <c r="X412" s="446"/>
      <c r="Y412" s="446"/>
      <c r="Z412" s="446"/>
      <c r="AA412" s="446"/>
      <c r="AB412" s="446"/>
      <c r="AC412" s="446"/>
      <c r="AD412" s="446"/>
      <c r="AE412" s="446"/>
      <c r="AF412" s="446"/>
      <c r="AG412" s="446"/>
      <c r="AH412" s="446"/>
      <c r="AI412" s="446"/>
      <c r="AJ412" s="446"/>
      <c r="AK412" s="446"/>
      <c r="AL412" s="446"/>
      <c r="AM412" s="446"/>
      <c r="AN412" s="446"/>
      <c r="AO412" s="446"/>
      <c r="AP412" s="446"/>
      <c r="AQ412" s="446"/>
      <c r="AR412" s="446"/>
      <c r="AS412" s="446"/>
      <c r="AT412" s="446"/>
      <c r="AU412" s="446"/>
      <c r="AV412" s="446"/>
      <c r="AW412" s="446"/>
      <c r="AX412" s="446"/>
      <c r="AY412" s="446"/>
      <c r="AZ412" s="446"/>
      <c r="BA412" s="446"/>
      <c r="BB412" s="221"/>
      <c r="BC412" s="288"/>
    </row>
    <row r="413" spans="2:55" s="299" customFormat="1" ht="24.95" customHeight="1">
      <c r="B413" s="287"/>
      <c r="C413" s="221"/>
      <c r="D413" s="221"/>
      <c r="E413" s="221"/>
      <c r="F413" s="221"/>
      <c r="G413" s="221"/>
      <c r="H413" s="221"/>
      <c r="I413" s="221"/>
      <c r="J413" s="221"/>
      <c r="K413" s="221"/>
      <c r="L413" s="221"/>
      <c r="M413" s="221"/>
      <c r="N413" s="221"/>
      <c r="O413" s="221"/>
      <c r="P413" s="221"/>
      <c r="Q413" s="221"/>
      <c r="R413" s="221"/>
      <c r="S413" s="221"/>
      <c r="T413" s="221"/>
      <c r="U413" s="221"/>
      <c r="V413" s="221"/>
      <c r="W413" s="221"/>
      <c r="X413" s="221"/>
      <c r="Y413" s="221"/>
      <c r="Z413" s="221"/>
      <c r="AA413" s="221"/>
      <c r="AB413" s="221"/>
      <c r="AC413" s="221"/>
      <c r="AD413" s="221"/>
      <c r="AE413" s="221"/>
      <c r="AF413" s="221"/>
      <c r="AG413" s="221"/>
      <c r="AH413" s="221"/>
      <c r="AI413" s="221"/>
      <c r="AJ413" s="221"/>
      <c r="AK413" s="221"/>
      <c r="AL413" s="221"/>
      <c r="AM413" s="221"/>
      <c r="AN413" s="221"/>
      <c r="AO413" s="221"/>
      <c r="AP413" s="221"/>
      <c r="AQ413" s="221"/>
      <c r="AR413" s="221"/>
      <c r="AS413" s="221"/>
      <c r="AT413" s="221"/>
      <c r="AU413" s="221"/>
      <c r="AV413" s="221"/>
      <c r="AW413" s="221"/>
      <c r="AX413" s="221"/>
      <c r="AY413" s="221"/>
      <c r="AZ413" s="221"/>
      <c r="BA413" s="221"/>
      <c r="BB413" s="221"/>
      <c r="BC413" s="288"/>
    </row>
    <row r="414" spans="2:55" s="299" customFormat="1" ht="41.25" customHeight="1">
      <c r="B414" s="287"/>
      <c r="C414" s="221"/>
      <c r="D414" s="448" t="s">
        <v>3173</v>
      </c>
      <c r="E414" s="448"/>
      <c r="F414" s="448"/>
      <c r="G414" s="448"/>
      <c r="H414" s="221"/>
      <c r="I414" s="446" t="s">
        <v>3191</v>
      </c>
      <c r="J414" s="446"/>
      <c r="K414" s="446"/>
      <c r="L414" s="446"/>
      <c r="M414" s="446"/>
      <c r="N414" s="446"/>
      <c r="O414" s="446"/>
      <c r="P414" s="446"/>
      <c r="Q414" s="446"/>
      <c r="R414" s="446"/>
      <c r="S414" s="446"/>
      <c r="T414" s="446"/>
      <c r="U414" s="446"/>
      <c r="V414" s="446"/>
      <c r="W414" s="446"/>
      <c r="X414" s="446"/>
      <c r="Y414" s="446"/>
      <c r="Z414" s="446"/>
      <c r="AA414" s="446"/>
      <c r="AB414" s="446"/>
      <c r="AC414" s="446"/>
      <c r="AD414" s="446"/>
      <c r="AE414" s="446"/>
      <c r="AF414" s="446"/>
      <c r="AG414" s="446"/>
      <c r="AH414" s="446"/>
      <c r="AI414" s="446"/>
      <c r="AJ414" s="446"/>
      <c r="AK414" s="446"/>
      <c r="AL414" s="446"/>
      <c r="AM414" s="446"/>
      <c r="AN414" s="446"/>
      <c r="AO414" s="446"/>
      <c r="AP414" s="446"/>
      <c r="AQ414" s="446"/>
      <c r="AR414" s="446"/>
      <c r="AS414" s="446"/>
      <c r="AT414" s="446"/>
      <c r="AU414" s="446"/>
      <c r="AV414" s="446"/>
      <c r="AW414" s="446"/>
      <c r="AX414" s="446"/>
      <c r="AY414" s="446"/>
      <c r="AZ414" s="446"/>
      <c r="BA414" s="446"/>
      <c r="BB414" s="221"/>
      <c r="BC414" s="288"/>
    </row>
    <row r="415" spans="2:55" s="176" customFormat="1" ht="24.95" customHeight="1">
      <c r="B415" s="269"/>
      <c r="C415" s="191"/>
      <c r="D415" s="277"/>
      <c r="E415" s="277"/>
      <c r="F415" s="277"/>
      <c r="G415" s="277"/>
      <c r="H415" s="277"/>
      <c r="I415" s="277"/>
      <c r="J415" s="277"/>
      <c r="K415" s="277"/>
      <c r="L415" s="277"/>
      <c r="M415" s="277"/>
      <c r="N415" s="277"/>
      <c r="O415" s="277"/>
      <c r="P415" s="277"/>
      <c r="Q415" s="277"/>
      <c r="R415" s="277"/>
      <c r="S415" s="277"/>
      <c r="T415" s="277"/>
      <c r="U415" s="277"/>
      <c r="V415" s="277"/>
      <c r="W415" s="277"/>
      <c r="X415" s="277"/>
      <c r="Y415" s="277"/>
      <c r="Z415" s="277"/>
      <c r="AA415" s="277"/>
      <c r="AB415" s="277"/>
      <c r="AC415" s="277"/>
      <c r="AD415" s="277"/>
      <c r="AE415" s="277"/>
      <c r="AF415" s="277"/>
      <c r="AG415" s="277"/>
      <c r="AH415" s="277"/>
      <c r="AI415" s="277"/>
      <c r="AJ415" s="277"/>
      <c r="AK415" s="277"/>
      <c r="AL415" s="277"/>
      <c r="AM415" s="277"/>
      <c r="AN415" s="277"/>
      <c r="AO415" s="277"/>
      <c r="AP415" s="277"/>
      <c r="AQ415" s="277"/>
      <c r="AR415" s="277"/>
      <c r="AS415" s="277"/>
      <c r="AT415" s="277"/>
      <c r="AU415" s="277"/>
      <c r="AV415" s="277"/>
      <c r="AW415" s="277"/>
      <c r="AX415" s="277"/>
      <c r="AY415" s="277"/>
      <c r="AZ415" s="277"/>
      <c r="BA415" s="277"/>
      <c r="BB415" s="277"/>
      <c r="BC415" s="278"/>
    </row>
    <row r="416" spans="2:55" s="176" customFormat="1" ht="56.25" customHeight="1">
      <c r="B416" s="178"/>
      <c r="C416" s="178"/>
      <c r="D416" s="237"/>
      <c r="E416" s="237"/>
      <c r="F416" s="237"/>
      <c r="G416" s="237"/>
      <c r="H416" s="270"/>
      <c r="I416" s="270"/>
      <c r="J416" s="270"/>
      <c r="K416" s="270"/>
      <c r="L416" s="270"/>
      <c r="M416" s="270"/>
      <c r="N416" s="270"/>
      <c r="O416" s="270"/>
      <c r="P416" s="270"/>
      <c r="Q416" s="270"/>
      <c r="R416" s="270"/>
      <c r="S416" s="270"/>
      <c r="T416" s="270"/>
      <c r="U416" s="270"/>
      <c r="V416" s="270"/>
      <c r="W416" s="270"/>
      <c r="X416" s="270"/>
      <c r="Y416" s="270"/>
      <c r="Z416" s="270"/>
      <c r="AA416" s="270"/>
      <c r="AB416" s="270"/>
      <c r="AC416" s="270"/>
      <c r="AD416" s="270"/>
      <c r="AE416" s="270"/>
      <c r="AF416" s="270"/>
      <c r="AG416" s="270"/>
      <c r="AH416" s="270"/>
      <c r="AI416" s="270"/>
      <c r="AJ416" s="270"/>
      <c r="AK416" s="270"/>
      <c r="AL416" s="270"/>
      <c r="AM416" s="270"/>
      <c r="AN416" s="270"/>
      <c r="AO416" s="270"/>
      <c r="AP416" s="270"/>
      <c r="AQ416" s="270"/>
      <c r="AR416" s="270"/>
      <c r="AS416" s="270"/>
      <c r="AT416" s="270"/>
      <c r="AU416" s="270"/>
      <c r="AV416" s="270"/>
      <c r="AW416" s="270"/>
      <c r="AX416" s="270"/>
      <c r="AY416" s="270"/>
      <c r="AZ416" s="270"/>
      <c r="BA416" s="270"/>
      <c r="BB416" s="270"/>
      <c r="BC416" s="270"/>
    </row>
    <row r="417" spans="2:55" s="176" customFormat="1" ht="11.25" customHeight="1">
      <c r="B417" s="178"/>
      <c r="C417" s="178"/>
      <c r="D417" s="270"/>
      <c r="E417" s="270"/>
      <c r="F417" s="270"/>
      <c r="G417" s="270"/>
      <c r="H417" s="270"/>
      <c r="I417" s="270"/>
      <c r="J417" s="270"/>
      <c r="K417" s="270"/>
      <c r="L417" s="270"/>
      <c r="M417" s="270"/>
      <c r="N417" s="270"/>
      <c r="O417" s="270"/>
      <c r="P417" s="270"/>
      <c r="Q417" s="270"/>
      <c r="R417" s="270"/>
      <c r="S417" s="270"/>
      <c r="T417" s="270"/>
      <c r="U417" s="270"/>
      <c r="V417" s="270"/>
      <c r="W417" s="270"/>
      <c r="X417" s="270"/>
      <c r="Y417" s="270"/>
      <c r="Z417" s="270"/>
      <c r="AA417" s="270"/>
      <c r="AB417" s="270"/>
      <c r="AC417" s="270"/>
      <c r="AD417" s="270"/>
      <c r="AE417" s="270"/>
      <c r="AF417" s="270"/>
      <c r="AG417" s="270"/>
      <c r="AH417" s="270"/>
      <c r="AI417" s="270"/>
      <c r="AJ417" s="270"/>
      <c r="AK417" s="270"/>
      <c r="AL417" s="270"/>
      <c r="AM417" s="270"/>
      <c r="AN417" s="270"/>
      <c r="AO417" s="270"/>
      <c r="AP417" s="270"/>
      <c r="AQ417" s="270"/>
      <c r="AR417" s="270"/>
      <c r="AS417" s="270"/>
      <c r="AT417" s="270"/>
      <c r="AU417" s="270"/>
      <c r="AV417" s="270"/>
      <c r="AW417" s="270"/>
      <c r="AX417" s="270"/>
      <c r="AY417" s="270"/>
      <c r="AZ417" s="270"/>
      <c r="BA417" s="270"/>
      <c r="BB417" s="270"/>
      <c r="BC417" s="270"/>
    </row>
    <row r="418" spans="2:55" s="176" customFormat="1" ht="24.95" customHeight="1">
      <c r="B418" s="233"/>
      <c r="C418" s="205"/>
      <c r="D418" s="281"/>
      <c r="E418" s="281"/>
      <c r="F418" s="281"/>
      <c r="G418" s="281"/>
      <c r="H418" s="281"/>
      <c r="I418" s="281"/>
      <c r="J418" s="281"/>
      <c r="K418" s="281"/>
      <c r="L418" s="281"/>
      <c r="M418" s="281"/>
      <c r="N418" s="281"/>
      <c r="O418" s="281"/>
      <c r="P418" s="281"/>
      <c r="Q418" s="281"/>
      <c r="R418" s="281"/>
      <c r="S418" s="281"/>
      <c r="T418" s="281"/>
      <c r="U418" s="281"/>
      <c r="V418" s="281"/>
      <c r="W418" s="281"/>
      <c r="X418" s="281"/>
      <c r="Y418" s="281"/>
      <c r="Z418" s="281"/>
      <c r="AA418" s="281"/>
      <c r="AB418" s="281"/>
      <c r="AC418" s="281"/>
      <c r="AD418" s="281"/>
      <c r="AE418" s="281"/>
      <c r="AF418" s="281"/>
      <c r="AG418" s="281"/>
      <c r="AH418" s="281"/>
      <c r="AI418" s="281"/>
      <c r="AJ418" s="281"/>
      <c r="AK418" s="281"/>
      <c r="AL418" s="281"/>
      <c r="AM418" s="281"/>
      <c r="AN418" s="281"/>
      <c r="AO418" s="281"/>
      <c r="AP418" s="281"/>
      <c r="AQ418" s="281"/>
      <c r="AR418" s="281"/>
      <c r="AS418" s="281"/>
      <c r="AT418" s="281"/>
      <c r="AU418" s="281"/>
      <c r="AV418" s="281"/>
      <c r="AW418" s="281"/>
      <c r="AX418" s="281"/>
      <c r="AY418" s="281"/>
      <c r="AZ418" s="281"/>
      <c r="BA418" s="281"/>
      <c r="BB418" s="281"/>
      <c r="BC418" s="282"/>
    </row>
    <row r="419" spans="2:55" s="299" customFormat="1" ht="34.5" customHeight="1">
      <c r="B419" s="287"/>
      <c r="C419" s="221"/>
      <c r="D419" s="450" t="s">
        <v>3174</v>
      </c>
      <c r="E419" s="450"/>
      <c r="F419" s="450"/>
      <c r="G419" s="450"/>
      <c r="H419" s="221"/>
      <c r="I419" s="221" t="s">
        <v>3182</v>
      </c>
      <c r="J419" s="221"/>
      <c r="K419" s="221"/>
      <c r="L419" s="221"/>
      <c r="M419" s="221"/>
      <c r="N419" s="221"/>
      <c r="O419" s="221"/>
      <c r="P419" s="221"/>
      <c r="Q419" s="221"/>
      <c r="R419" s="221"/>
      <c r="S419" s="221"/>
      <c r="T419" s="221"/>
      <c r="U419" s="221"/>
      <c r="V419" s="221"/>
      <c r="W419" s="221"/>
      <c r="X419" s="221"/>
      <c r="Y419" s="221"/>
      <c r="Z419" s="221"/>
      <c r="AA419" s="221"/>
      <c r="AB419" s="221"/>
      <c r="AC419" s="221"/>
      <c r="AD419" s="221"/>
      <c r="AE419" s="221"/>
      <c r="AF419" s="221"/>
      <c r="AG419" s="221"/>
      <c r="AH419" s="221"/>
      <c r="AI419" s="221"/>
      <c r="AJ419" s="221"/>
      <c r="AK419" s="221"/>
      <c r="AL419" s="221"/>
      <c r="AM419" s="221"/>
      <c r="AN419" s="221"/>
      <c r="AO419" s="221"/>
      <c r="AP419" s="221"/>
      <c r="AQ419" s="221"/>
      <c r="AR419" s="221"/>
      <c r="AS419" s="221"/>
      <c r="AT419" s="221"/>
      <c r="AU419" s="221"/>
      <c r="AV419" s="221"/>
      <c r="AW419" s="221"/>
      <c r="AX419" s="221"/>
      <c r="AY419" s="221"/>
      <c r="AZ419" s="221"/>
      <c r="BA419" s="221"/>
      <c r="BB419" s="221"/>
      <c r="BC419" s="288"/>
    </row>
    <row r="420" spans="2:55" s="299" customFormat="1" ht="24.95" customHeight="1">
      <c r="B420" s="287"/>
      <c r="C420" s="221"/>
      <c r="D420" s="221"/>
      <c r="E420" s="221"/>
      <c r="F420" s="221"/>
      <c r="G420" s="221"/>
      <c r="H420" s="221"/>
      <c r="I420" s="221"/>
      <c r="J420" s="221"/>
      <c r="K420" s="221"/>
      <c r="L420" s="221"/>
      <c r="M420" s="221"/>
      <c r="N420" s="221"/>
      <c r="O420" s="221"/>
      <c r="P420" s="221"/>
      <c r="Q420" s="221"/>
      <c r="R420" s="221"/>
      <c r="S420" s="221"/>
      <c r="T420" s="221"/>
      <c r="U420" s="221"/>
      <c r="V420" s="221"/>
      <c r="W420" s="221"/>
      <c r="X420" s="221"/>
      <c r="Y420" s="221"/>
      <c r="Z420" s="221"/>
      <c r="AA420" s="221"/>
      <c r="AB420" s="221"/>
      <c r="AC420" s="221"/>
      <c r="AD420" s="221"/>
      <c r="AE420" s="221"/>
      <c r="AF420" s="221"/>
      <c r="AG420" s="221"/>
      <c r="AH420" s="221"/>
      <c r="AI420" s="221"/>
      <c r="AJ420" s="221"/>
      <c r="AK420" s="221"/>
      <c r="AL420" s="221"/>
      <c r="AM420" s="221"/>
      <c r="AN420" s="221"/>
      <c r="AO420" s="221"/>
      <c r="AP420" s="221"/>
      <c r="AQ420" s="221"/>
      <c r="AR420" s="221"/>
      <c r="AS420" s="221"/>
      <c r="AT420" s="221"/>
      <c r="AU420" s="221"/>
      <c r="AV420" s="221"/>
      <c r="AW420" s="221"/>
      <c r="AX420" s="221"/>
      <c r="AY420" s="221"/>
      <c r="AZ420" s="221"/>
      <c r="BA420" s="221"/>
      <c r="BB420" s="221"/>
      <c r="BC420" s="288"/>
    </row>
    <row r="421" spans="2:55" s="299" customFormat="1" ht="40.5" customHeight="1">
      <c r="B421" s="287"/>
      <c r="C421" s="221"/>
      <c r="D421" s="448" t="s">
        <v>3175</v>
      </c>
      <c r="E421" s="448"/>
      <c r="F421" s="448"/>
      <c r="G421" s="448"/>
      <c r="H421" s="221"/>
      <c r="I421" s="451" t="s">
        <v>3183</v>
      </c>
      <c r="J421" s="451"/>
      <c r="K421" s="451"/>
      <c r="L421" s="451"/>
      <c r="M421" s="451"/>
      <c r="N421" s="451"/>
      <c r="O421" s="451"/>
      <c r="P421" s="451"/>
      <c r="Q421" s="451"/>
      <c r="R421" s="451"/>
      <c r="S421" s="451"/>
      <c r="T421" s="451"/>
      <c r="U421" s="451"/>
      <c r="V421" s="451"/>
      <c r="W421" s="451"/>
      <c r="X421" s="451"/>
      <c r="Y421" s="451"/>
      <c r="Z421" s="451"/>
      <c r="AA421" s="451"/>
      <c r="AB421" s="451"/>
      <c r="AC421" s="451"/>
      <c r="AD421" s="451"/>
      <c r="AE421" s="451"/>
      <c r="AF421" s="451"/>
      <c r="AG421" s="451"/>
      <c r="AH421" s="451"/>
      <c r="AI421" s="451"/>
      <c r="AJ421" s="451"/>
      <c r="AK421" s="451"/>
      <c r="AL421" s="451"/>
      <c r="AM421" s="451"/>
      <c r="AN421" s="451"/>
      <c r="AO421" s="451"/>
      <c r="AP421" s="451"/>
      <c r="AQ421" s="451"/>
      <c r="AR421" s="451"/>
      <c r="AS421" s="451"/>
      <c r="AT421" s="451"/>
      <c r="AU421" s="451"/>
      <c r="AV421" s="451"/>
      <c r="AW421" s="451"/>
      <c r="AX421" s="451"/>
      <c r="AY421" s="451"/>
      <c r="AZ421" s="451"/>
      <c r="BA421" s="451"/>
      <c r="BB421" s="221"/>
      <c r="BC421" s="288"/>
    </row>
    <row r="422" spans="2:55" s="299" customFormat="1" ht="24.95" customHeight="1">
      <c r="B422" s="287"/>
      <c r="C422" s="221"/>
      <c r="D422" s="221"/>
      <c r="E422" s="221"/>
      <c r="F422" s="221"/>
      <c r="G422" s="221"/>
      <c r="H422" s="221"/>
      <c r="I422" s="221"/>
      <c r="J422" s="221"/>
      <c r="K422" s="221"/>
      <c r="L422" s="221"/>
      <c r="M422" s="221"/>
      <c r="N422" s="221"/>
      <c r="O422" s="221"/>
      <c r="P422" s="221"/>
      <c r="Q422" s="221"/>
      <c r="R422" s="221"/>
      <c r="S422" s="221"/>
      <c r="T422" s="221"/>
      <c r="U422" s="221"/>
      <c r="V422" s="221"/>
      <c r="W422" s="221"/>
      <c r="X422" s="221"/>
      <c r="Y422" s="221"/>
      <c r="Z422" s="221"/>
      <c r="AA422" s="221"/>
      <c r="AB422" s="221"/>
      <c r="AC422" s="221"/>
      <c r="AD422" s="221"/>
      <c r="AE422" s="221"/>
      <c r="AF422" s="221"/>
      <c r="AG422" s="221"/>
      <c r="AH422" s="221"/>
      <c r="AI422" s="221"/>
      <c r="AJ422" s="221"/>
      <c r="AK422" s="221"/>
      <c r="AL422" s="221"/>
      <c r="AM422" s="221"/>
      <c r="AN422" s="221"/>
      <c r="AO422" s="221"/>
      <c r="AP422" s="221"/>
      <c r="AQ422" s="221"/>
      <c r="AR422" s="221"/>
      <c r="AS422" s="221"/>
      <c r="AT422" s="221"/>
      <c r="AU422" s="221"/>
      <c r="AV422" s="221"/>
      <c r="AW422" s="221"/>
      <c r="AX422" s="221"/>
      <c r="AY422" s="221"/>
      <c r="AZ422" s="221"/>
      <c r="BA422" s="221"/>
      <c r="BB422" s="221"/>
      <c r="BC422" s="288"/>
    </row>
    <row r="423" spans="2:55" s="299" customFormat="1" ht="150.75" customHeight="1">
      <c r="B423" s="287"/>
      <c r="C423" s="221"/>
      <c r="D423" s="448" t="s">
        <v>3176</v>
      </c>
      <c r="E423" s="448"/>
      <c r="F423" s="448"/>
      <c r="G423" s="448"/>
      <c r="H423" s="221"/>
      <c r="I423" s="446" t="s">
        <v>3184</v>
      </c>
      <c r="J423" s="446"/>
      <c r="K423" s="446"/>
      <c r="L423" s="446"/>
      <c r="M423" s="446"/>
      <c r="N423" s="446"/>
      <c r="O423" s="446"/>
      <c r="P423" s="446"/>
      <c r="Q423" s="446"/>
      <c r="R423" s="446"/>
      <c r="S423" s="446"/>
      <c r="T423" s="446"/>
      <c r="U423" s="446"/>
      <c r="V423" s="446"/>
      <c r="W423" s="446"/>
      <c r="X423" s="446"/>
      <c r="Y423" s="446"/>
      <c r="Z423" s="446"/>
      <c r="AA423" s="446"/>
      <c r="AB423" s="446"/>
      <c r="AC423" s="446"/>
      <c r="AD423" s="446"/>
      <c r="AE423" s="446"/>
      <c r="AF423" s="446"/>
      <c r="AG423" s="446"/>
      <c r="AH423" s="446"/>
      <c r="AI423" s="446"/>
      <c r="AJ423" s="446"/>
      <c r="AK423" s="446"/>
      <c r="AL423" s="446"/>
      <c r="AM423" s="446"/>
      <c r="AN423" s="446"/>
      <c r="AO423" s="446"/>
      <c r="AP423" s="446"/>
      <c r="AQ423" s="446"/>
      <c r="AR423" s="446"/>
      <c r="AS423" s="446"/>
      <c r="AT423" s="446"/>
      <c r="AU423" s="446"/>
      <c r="AV423" s="446"/>
      <c r="AW423" s="446"/>
      <c r="AX423" s="446"/>
      <c r="AY423" s="446"/>
      <c r="AZ423" s="446"/>
      <c r="BA423" s="446"/>
      <c r="BB423" s="221"/>
      <c r="BC423" s="288"/>
    </row>
    <row r="424" spans="2:55" s="299" customFormat="1" ht="24.95" customHeight="1">
      <c r="B424" s="287"/>
      <c r="C424" s="221"/>
      <c r="D424" s="221"/>
      <c r="E424" s="221"/>
      <c r="F424" s="221"/>
      <c r="G424" s="221"/>
      <c r="H424" s="221"/>
      <c r="I424" s="221"/>
      <c r="J424" s="221"/>
      <c r="K424" s="221"/>
      <c r="L424" s="221"/>
      <c r="M424" s="221"/>
      <c r="N424" s="221"/>
      <c r="O424" s="221"/>
      <c r="P424" s="221"/>
      <c r="Q424" s="221"/>
      <c r="R424" s="221"/>
      <c r="S424" s="221"/>
      <c r="T424" s="221"/>
      <c r="U424" s="221"/>
      <c r="V424" s="221"/>
      <c r="W424" s="221"/>
      <c r="X424" s="221"/>
      <c r="Y424" s="221"/>
      <c r="Z424" s="221"/>
      <c r="AA424" s="221"/>
      <c r="AB424" s="221"/>
      <c r="AC424" s="221"/>
      <c r="AD424" s="221"/>
      <c r="AE424" s="221"/>
      <c r="AF424" s="221"/>
      <c r="AG424" s="221"/>
      <c r="AH424" s="221"/>
      <c r="AI424" s="221"/>
      <c r="AJ424" s="221"/>
      <c r="AK424" s="221"/>
      <c r="AL424" s="221"/>
      <c r="AM424" s="221"/>
      <c r="AN424" s="221"/>
      <c r="AO424" s="221"/>
      <c r="AP424" s="221"/>
      <c r="AQ424" s="221"/>
      <c r="AR424" s="221"/>
      <c r="AS424" s="221"/>
      <c r="AT424" s="221"/>
      <c r="AU424" s="221"/>
      <c r="AV424" s="221"/>
      <c r="AW424" s="221"/>
      <c r="AX424" s="221"/>
      <c r="AY424" s="221"/>
      <c r="AZ424" s="221"/>
      <c r="BA424" s="221"/>
      <c r="BB424" s="221"/>
      <c r="BC424" s="288"/>
    </row>
    <row r="425" spans="2:55" s="299" customFormat="1" ht="87" customHeight="1">
      <c r="B425" s="287"/>
      <c r="C425" s="221"/>
      <c r="D425" s="448" t="s">
        <v>3177</v>
      </c>
      <c r="E425" s="448"/>
      <c r="F425" s="448"/>
      <c r="G425" s="448"/>
      <c r="H425" s="221"/>
      <c r="I425" s="446" t="s">
        <v>3185</v>
      </c>
      <c r="J425" s="446"/>
      <c r="K425" s="446"/>
      <c r="L425" s="446"/>
      <c r="M425" s="446"/>
      <c r="N425" s="446"/>
      <c r="O425" s="446"/>
      <c r="P425" s="446"/>
      <c r="Q425" s="446"/>
      <c r="R425" s="446"/>
      <c r="S425" s="446"/>
      <c r="T425" s="446"/>
      <c r="U425" s="446"/>
      <c r="V425" s="446"/>
      <c r="W425" s="446"/>
      <c r="X425" s="446"/>
      <c r="Y425" s="446"/>
      <c r="Z425" s="446"/>
      <c r="AA425" s="446"/>
      <c r="AB425" s="446"/>
      <c r="AC425" s="446"/>
      <c r="AD425" s="446"/>
      <c r="AE425" s="446"/>
      <c r="AF425" s="446"/>
      <c r="AG425" s="446"/>
      <c r="AH425" s="446"/>
      <c r="AI425" s="446"/>
      <c r="AJ425" s="446"/>
      <c r="AK425" s="446"/>
      <c r="AL425" s="446"/>
      <c r="AM425" s="446"/>
      <c r="AN425" s="446"/>
      <c r="AO425" s="446"/>
      <c r="AP425" s="446"/>
      <c r="AQ425" s="446"/>
      <c r="AR425" s="446"/>
      <c r="AS425" s="446"/>
      <c r="AT425" s="446"/>
      <c r="AU425" s="446"/>
      <c r="AV425" s="446"/>
      <c r="AW425" s="446"/>
      <c r="AX425" s="446"/>
      <c r="AY425" s="446"/>
      <c r="AZ425" s="446"/>
      <c r="BA425" s="446"/>
      <c r="BB425" s="221"/>
      <c r="BC425" s="288"/>
    </row>
    <row r="426" spans="2:55" s="299" customFormat="1" ht="24.95" customHeight="1">
      <c r="B426" s="287"/>
      <c r="C426" s="221"/>
      <c r="D426" s="221"/>
      <c r="E426" s="221"/>
      <c r="F426" s="221"/>
      <c r="G426" s="221"/>
      <c r="H426" s="221"/>
      <c r="I426" s="221"/>
      <c r="J426" s="221"/>
      <c r="K426" s="221"/>
      <c r="L426" s="221"/>
      <c r="M426" s="221"/>
      <c r="N426" s="221"/>
      <c r="O426" s="221"/>
      <c r="P426" s="221"/>
      <c r="Q426" s="221"/>
      <c r="R426" s="221"/>
      <c r="S426" s="221"/>
      <c r="T426" s="221"/>
      <c r="U426" s="221"/>
      <c r="V426" s="221"/>
      <c r="W426" s="221"/>
      <c r="X426" s="221"/>
      <c r="Y426" s="221"/>
      <c r="Z426" s="221"/>
      <c r="AA426" s="221"/>
      <c r="AB426" s="221"/>
      <c r="AC426" s="221"/>
      <c r="AD426" s="221"/>
      <c r="AE426" s="221"/>
      <c r="AF426" s="221"/>
      <c r="AG426" s="221"/>
      <c r="AH426" s="221"/>
      <c r="AI426" s="221"/>
      <c r="AJ426" s="221"/>
      <c r="AK426" s="221"/>
      <c r="AL426" s="221"/>
      <c r="AM426" s="221"/>
      <c r="AN426" s="221"/>
      <c r="AO426" s="221"/>
      <c r="AP426" s="221"/>
      <c r="AQ426" s="221"/>
      <c r="AR426" s="221"/>
      <c r="AS426" s="221"/>
      <c r="AT426" s="221"/>
      <c r="AU426" s="221"/>
      <c r="AV426" s="221"/>
      <c r="AW426" s="221"/>
      <c r="AX426" s="221"/>
      <c r="AY426" s="221"/>
      <c r="AZ426" s="221"/>
      <c r="BA426" s="221"/>
      <c r="BB426" s="221"/>
      <c r="BC426" s="288"/>
    </row>
    <row r="427" spans="2:55" s="299" customFormat="1" ht="107.25" customHeight="1">
      <c r="B427" s="287"/>
      <c r="C427" s="221"/>
      <c r="D427" s="449" t="s">
        <v>3178</v>
      </c>
      <c r="E427" s="449"/>
      <c r="F427" s="449"/>
      <c r="G427" s="449"/>
      <c r="H427" s="221"/>
      <c r="I427" s="446" t="s">
        <v>3186</v>
      </c>
      <c r="J427" s="446"/>
      <c r="K427" s="446"/>
      <c r="L427" s="446"/>
      <c r="M427" s="446"/>
      <c r="N427" s="446"/>
      <c r="O427" s="446"/>
      <c r="P427" s="446"/>
      <c r="Q427" s="446"/>
      <c r="R427" s="446"/>
      <c r="S427" s="446"/>
      <c r="T427" s="446"/>
      <c r="U427" s="446"/>
      <c r="V427" s="446"/>
      <c r="W427" s="446"/>
      <c r="X427" s="446"/>
      <c r="Y427" s="446"/>
      <c r="Z427" s="446"/>
      <c r="AA427" s="446"/>
      <c r="AB427" s="446"/>
      <c r="AC427" s="446"/>
      <c r="AD427" s="446"/>
      <c r="AE427" s="446"/>
      <c r="AF427" s="446"/>
      <c r="AG427" s="446"/>
      <c r="AH427" s="446"/>
      <c r="AI427" s="446"/>
      <c r="AJ427" s="446"/>
      <c r="AK427" s="446"/>
      <c r="AL427" s="446"/>
      <c r="AM427" s="446"/>
      <c r="AN427" s="446"/>
      <c r="AO427" s="446"/>
      <c r="AP427" s="446"/>
      <c r="AQ427" s="446"/>
      <c r="AR427" s="446"/>
      <c r="AS427" s="446"/>
      <c r="AT427" s="446"/>
      <c r="AU427" s="446"/>
      <c r="AV427" s="446"/>
      <c r="AW427" s="446"/>
      <c r="AX427" s="446"/>
      <c r="AY427" s="446"/>
      <c r="AZ427" s="446"/>
      <c r="BA427" s="446"/>
      <c r="BB427" s="221"/>
      <c r="BC427" s="288"/>
    </row>
    <row r="428" spans="2:55" s="299" customFormat="1" ht="24.95" customHeight="1">
      <c r="B428" s="287"/>
      <c r="C428" s="221"/>
      <c r="D428" s="221"/>
      <c r="E428" s="221"/>
      <c r="F428" s="221"/>
      <c r="G428" s="221"/>
      <c r="H428" s="221"/>
      <c r="I428" s="221"/>
      <c r="J428" s="221"/>
      <c r="K428" s="221"/>
      <c r="L428" s="221"/>
      <c r="M428" s="221"/>
      <c r="N428" s="221"/>
      <c r="O428" s="221"/>
      <c r="P428" s="221"/>
      <c r="Q428" s="221"/>
      <c r="R428" s="221"/>
      <c r="S428" s="221"/>
      <c r="T428" s="221"/>
      <c r="U428" s="221"/>
      <c r="V428" s="221"/>
      <c r="W428" s="221"/>
      <c r="X428" s="221"/>
      <c r="Y428" s="221"/>
      <c r="Z428" s="221"/>
      <c r="AA428" s="221"/>
      <c r="AB428" s="221"/>
      <c r="AC428" s="221"/>
      <c r="AD428" s="221"/>
      <c r="AE428" s="221"/>
      <c r="AF428" s="221"/>
      <c r="AG428" s="221"/>
      <c r="AH428" s="221"/>
      <c r="AI428" s="221"/>
      <c r="AJ428" s="221"/>
      <c r="AK428" s="221"/>
      <c r="AL428" s="221"/>
      <c r="AM428" s="221"/>
      <c r="AN428" s="221"/>
      <c r="AO428" s="221"/>
      <c r="AP428" s="221"/>
      <c r="AQ428" s="221"/>
      <c r="AR428" s="221"/>
      <c r="AS428" s="221"/>
      <c r="AT428" s="221"/>
      <c r="AU428" s="221"/>
      <c r="AV428" s="221"/>
      <c r="AW428" s="221"/>
      <c r="AX428" s="221"/>
      <c r="AY428" s="221"/>
      <c r="AZ428" s="221"/>
      <c r="BA428" s="221"/>
      <c r="BB428" s="221"/>
      <c r="BC428" s="288"/>
    </row>
    <row r="429" spans="2:55" s="299" customFormat="1" ht="40.5" customHeight="1">
      <c r="B429" s="287"/>
      <c r="C429" s="221"/>
      <c r="D429" s="449" t="s">
        <v>3179</v>
      </c>
      <c r="E429" s="449"/>
      <c r="F429" s="449"/>
      <c r="G429" s="449"/>
      <c r="H429" s="221"/>
      <c r="I429" s="446" t="s">
        <v>3180</v>
      </c>
      <c r="J429" s="446"/>
      <c r="K429" s="446"/>
      <c r="L429" s="446"/>
      <c r="M429" s="446"/>
      <c r="N429" s="446"/>
      <c r="O429" s="446"/>
      <c r="P429" s="446"/>
      <c r="Q429" s="446"/>
      <c r="R429" s="446"/>
      <c r="S429" s="446"/>
      <c r="T429" s="446"/>
      <c r="U429" s="446"/>
      <c r="V429" s="446"/>
      <c r="W429" s="446"/>
      <c r="X429" s="446"/>
      <c r="Y429" s="446"/>
      <c r="Z429" s="446"/>
      <c r="AA429" s="446"/>
      <c r="AB429" s="446"/>
      <c r="AC429" s="446"/>
      <c r="AD429" s="446"/>
      <c r="AE429" s="446"/>
      <c r="AF429" s="446"/>
      <c r="AG429" s="446"/>
      <c r="AH429" s="446"/>
      <c r="AI429" s="446"/>
      <c r="AJ429" s="446"/>
      <c r="AK429" s="446"/>
      <c r="AL429" s="446"/>
      <c r="AM429" s="446"/>
      <c r="AN429" s="446"/>
      <c r="AO429" s="446"/>
      <c r="AP429" s="446"/>
      <c r="AQ429" s="446"/>
      <c r="AR429" s="446"/>
      <c r="AS429" s="446"/>
      <c r="AT429" s="446"/>
      <c r="AU429" s="446"/>
      <c r="AV429" s="446"/>
      <c r="AW429" s="446"/>
      <c r="AX429" s="446"/>
      <c r="AY429" s="446"/>
      <c r="AZ429" s="446"/>
      <c r="BA429" s="446"/>
      <c r="BB429" s="221"/>
      <c r="BC429" s="288"/>
    </row>
    <row r="430" spans="2:55" s="176" customFormat="1" ht="24.95" customHeight="1">
      <c r="B430" s="223"/>
      <c r="C430" s="178"/>
      <c r="D430" s="270"/>
      <c r="E430" s="270"/>
      <c r="F430" s="270"/>
      <c r="G430" s="270"/>
      <c r="H430" s="270"/>
      <c r="I430" s="270"/>
      <c r="J430" s="270"/>
      <c r="K430" s="270"/>
      <c r="L430" s="270"/>
      <c r="M430" s="270"/>
      <c r="N430" s="270"/>
      <c r="O430" s="270"/>
      <c r="P430" s="270"/>
      <c r="Q430" s="270"/>
      <c r="R430" s="270"/>
      <c r="S430" s="270"/>
      <c r="T430" s="270"/>
      <c r="U430" s="270"/>
      <c r="V430" s="270"/>
      <c r="W430" s="270"/>
      <c r="X430" s="270"/>
      <c r="Y430" s="270"/>
      <c r="Z430" s="270"/>
      <c r="AA430" s="270"/>
      <c r="AB430" s="270"/>
      <c r="AC430" s="270"/>
      <c r="AD430" s="270"/>
      <c r="AE430" s="270"/>
      <c r="AF430" s="270"/>
      <c r="AG430" s="270"/>
      <c r="AH430" s="270"/>
      <c r="AI430" s="270"/>
      <c r="AJ430" s="270"/>
      <c r="AK430" s="270"/>
      <c r="AL430" s="270"/>
      <c r="AM430" s="270"/>
      <c r="AN430" s="270"/>
      <c r="AO430" s="270"/>
      <c r="AP430" s="270"/>
      <c r="AQ430" s="270"/>
      <c r="AR430" s="270"/>
      <c r="AS430" s="270"/>
      <c r="AT430" s="270"/>
      <c r="AU430" s="270"/>
      <c r="AV430" s="270"/>
      <c r="AW430" s="270"/>
      <c r="AX430" s="270"/>
      <c r="AY430" s="270"/>
      <c r="AZ430" s="270"/>
      <c r="BA430" s="270"/>
      <c r="BB430" s="270"/>
      <c r="BC430" s="276"/>
    </row>
    <row r="431" spans="2:55" s="298" customFormat="1" ht="34.5" customHeight="1">
      <c r="B431" s="296"/>
      <c r="C431" s="271"/>
      <c r="D431" s="447">
        <f>'기본정보 입력하기'!G27</f>
        <v>44927</v>
      </c>
      <c r="E431" s="447"/>
      <c r="F431" s="447"/>
      <c r="G431" s="447"/>
      <c r="H431" s="447"/>
      <c r="I431" s="447"/>
      <c r="J431" s="447"/>
      <c r="K431" s="447"/>
      <c r="L431" s="447"/>
      <c r="M431" s="447"/>
      <c r="N431" s="447"/>
      <c r="O431" s="447"/>
      <c r="P431" s="447"/>
      <c r="Q431" s="447"/>
      <c r="R431" s="447"/>
      <c r="S431" s="447"/>
      <c r="T431" s="447"/>
      <c r="U431" s="447"/>
      <c r="V431" s="447"/>
      <c r="W431" s="447"/>
      <c r="X431" s="447"/>
      <c r="Y431" s="447"/>
      <c r="Z431" s="447"/>
      <c r="AA431" s="447"/>
      <c r="AB431" s="447"/>
      <c r="AC431" s="447"/>
      <c r="AD431" s="447"/>
      <c r="AE431" s="447"/>
      <c r="AF431" s="447"/>
      <c r="AG431" s="447"/>
      <c r="AH431" s="447"/>
      <c r="AI431" s="447"/>
      <c r="AJ431" s="447"/>
      <c r="AK431" s="447"/>
      <c r="AL431" s="447"/>
      <c r="AM431" s="447"/>
      <c r="AN431" s="447"/>
      <c r="AO431" s="447"/>
      <c r="AP431" s="447"/>
      <c r="AQ431" s="447"/>
      <c r="AR431" s="447"/>
      <c r="AS431" s="447"/>
      <c r="AT431" s="447"/>
      <c r="AU431" s="447"/>
      <c r="AV431" s="447"/>
      <c r="AW431" s="447"/>
      <c r="AX431" s="447"/>
      <c r="AY431" s="447"/>
      <c r="AZ431" s="447"/>
      <c r="BA431" s="447"/>
      <c r="BB431" s="271"/>
      <c r="BC431" s="297"/>
    </row>
    <row r="432" spans="2:55" s="298" customFormat="1" ht="28.5" customHeight="1">
      <c r="B432" s="296"/>
      <c r="C432" s="271"/>
      <c r="D432" s="220"/>
      <c r="E432" s="220"/>
      <c r="F432" s="220"/>
      <c r="G432" s="220"/>
      <c r="H432" s="220"/>
      <c r="I432" s="220"/>
      <c r="J432" s="220"/>
      <c r="K432" s="220"/>
      <c r="L432" s="220"/>
      <c r="M432" s="220"/>
      <c r="N432" s="220"/>
      <c r="O432" s="220"/>
      <c r="P432" s="220"/>
      <c r="Q432" s="220"/>
      <c r="R432" s="220"/>
      <c r="S432" s="220"/>
      <c r="T432" s="220"/>
      <c r="U432" s="220"/>
      <c r="V432" s="220"/>
      <c r="W432" s="220"/>
      <c r="X432" s="220"/>
      <c r="Y432" s="220"/>
      <c r="Z432" s="220"/>
      <c r="AA432" s="220"/>
      <c r="AB432" s="220"/>
      <c r="AC432" s="220"/>
      <c r="AD432" s="220"/>
      <c r="AE432" s="220"/>
      <c r="AF432" s="220"/>
      <c r="AG432" s="220"/>
      <c r="AH432" s="220"/>
      <c r="AI432" s="220"/>
      <c r="AJ432" s="220"/>
      <c r="AK432" s="220"/>
      <c r="AL432" s="220"/>
      <c r="AM432" s="220"/>
      <c r="AN432" s="220"/>
      <c r="AO432" s="220"/>
      <c r="AP432" s="220"/>
      <c r="AQ432" s="220"/>
      <c r="AR432" s="220"/>
      <c r="AS432" s="220"/>
      <c r="AT432" s="220"/>
      <c r="AU432" s="220"/>
      <c r="AV432" s="220"/>
      <c r="AW432" s="220"/>
      <c r="AX432" s="220"/>
      <c r="AY432" s="220"/>
      <c r="AZ432" s="220"/>
      <c r="BA432" s="220"/>
      <c r="BB432" s="271"/>
      <c r="BC432" s="297"/>
    </row>
    <row r="433" spans="2:55" s="298" customFormat="1" ht="24.95" customHeight="1">
      <c r="B433" s="296"/>
      <c r="C433" s="271"/>
      <c r="D433" s="271"/>
      <c r="E433" s="271"/>
      <c r="F433" s="271"/>
      <c r="G433" s="271"/>
      <c r="H433" s="271"/>
      <c r="I433" s="271"/>
      <c r="J433" s="271"/>
      <c r="K433" s="271"/>
      <c r="L433" s="271"/>
      <c r="M433" s="271"/>
      <c r="N433" s="271"/>
      <c r="O433" s="271"/>
      <c r="P433" s="271"/>
      <c r="Q433" s="271"/>
      <c r="R433" s="271"/>
      <c r="S433" s="271"/>
      <c r="T433" s="271"/>
      <c r="U433" s="271"/>
      <c r="V433" s="271"/>
      <c r="W433" s="271"/>
      <c r="X433" s="271"/>
      <c r="Y433" s="271"/>
      <c r="Z433" s="271"/>
      <c r="AA433" s="271"/>
      <c r="AB433" s="271"/>
      <c r="AC433" s="271"/>
      <c r="AD433" s="271"/>
      <c r="AE433" s="271"/>
      <c r="AF433" s="271"/>
      <c r="AG433" s="271"/>
      <c r="AH433" s="271"/>
      <c r="AI433" s="271"/>
      <c r="AJ433" s="271"/>
      <c r="AK433" s="271"/>
      <c r="AL433" s="271"/>
      <c r="AM433" s="271"/>
      <c r="AN433" s="271"/>
      <c r="AO433" s="271"/>
      <c r="AP433" s="271"/>
      <c r="AQ433" s="271"/>
      <c r="AR433" s="271"/>
      <c r="AS433" s="271"/>
      <c r="AT433" s="271"/>
      <c r="AU433" s="271"/>
      <c r="AV433" s="271"/>
      <c r="AW433" s="271"/>
      <c r="AX433" s="271"/>
      <c r="AY433" s="271"/>
      <c r="AZ433" s="271"/>
      <c r="BA433" s="271"/>
      <c r="BB433" s="271"/>
      <c r="BC433" s="297"/>
    </row>
    <row r="434" spans="2:55" s="298" customFormat="1" ht="34.5" customHeight="1">
      <c r="B434" s="296"/>
      <c r="C434" s="271"/>
      <c r="D434" s="259"/>
      <c r="E434" s="259"/>
      <c r="F434" s="259"/>
      <c r="G434" s="259"/>
      <c r="H434" s="271"/>
      <c r="I434" s="271"/>
      <c r="J434" s="271"/>
      <c r="K434" s="441" t="s">
        <v>3181</v>
      </c>
      <c r="L434" s="441"/>
      <c r="M434" s="441"/>
      <c r="N434" s="441"/>
      <c r="O434" s="441"/>
      <c r="P434" s="441"/>
      <c r="Q434" s="441"/>
      <c r="R434" s="441"/>
      <c r="S434" s="441"/>
      <c r="T434" s="272" t="s">
        <v>2959</v>
      </c>
      <c r="U434" s="271"/>
      <c r="V434" s="543" t="str">
        <f>IF(RIGHT('기본정보 입력하기'!G15,2)="학교",'기본정보 입력하기'!G15 &amp; "장 (인)",IF(RIGHT('기본정보 입력하기'!G15,3)="교육청",'기본정보 입력하기'!G15 &amp; "교육감 (인)",IF(RIGHT('기본정보 입력하기'!G15,3)="지원청",'기본정보 입력하기'!G15 &amp; "교육장 (인)",'기본정보 입력하기'!G15 &amp; "장 (인)")))</f>
        <v>고창고등학교장 (인)</v>
      </c>
      <c r="W434" s="543"/>
      <c r="X434" s="543"/>
      <c r="Y434" s="543"/>
      <c r="Z434" s="543"/>
      <c r="AA434" s="543"/>
      <c r="AB434" s="543"/>
      <c r="AC434" s="543"/>
      <c r="AD434" s="543"/>
      <c r="AE434" s="543"/>
      <c r="AF434" s="543"/>
      <c r="AG434" s="543"/>
      <c r="AH434" s="543"/>
      <c r="AI434" s="543"/>
      <c r="AJ434" s="543"/>
      <c r="AK434" s="543"/>
      <c r="AL434" s="543"/>
      <c r="AM434" s="543"/>
      <c r="AN434" s="543"/>
      <c r="AO434" s="543"/>
      <c r="AP434" s="543"/>
      <c r="AQ434" s="543"/>
      <c r="AR434" s="543"/>
      <c r="AS434" s="543"/>
      <c r="AT434" s="543"/>
      <c r="AU434" s="543"/>
      <c r="AV434" s="543"/>
      <c r="AW434" s="543"/>
      <c r="AX434" s="543"/>
      <c r="AY434" s="543"/>
      <c r="AZ434" s="543"/>
      <c r="BA434" s="543"/>
      <c r="BB434" s="543"/>
      <c r="BC434" s="297"/>
    </row>
    <row r="435" spans="2:55" s="298" customFormat="1" ht="34.5" customHeight="1">
      <c r="B435" s="296"/>
      <c r="C435" s="271"/>
      <c r="D435" s="259"/>
      <c r="E435" s="259"/>
      <c r="F435" s="259"/>
      <c r="G435" s="259"/>
      <c r="H435" s="271"/>
      <c r="I435" s="271"/>
      <c r="J435" s="271"/>
      <c r="K435" s="272"/>
      <c r="L435" s="272"/>
      <c r="M435" s="272"/>
      <c r="N435" s="272"/>
      <c r="O435" s="272"/>
      <c r="P435" s="272"/>
      <c r="Q435" s="272"/>
      <c r="R435" s="272"/>
      <c r="S435" s="272"/>
      <c r="T435" s="272"/>
      <c r="U435" s="271"/>
      <c r="V435" s="271"/>
      <c r="W435" s="271"/>
      <c r="X435" s="271"/>
      <c r="Y435" s="271"/>
      <c r="Z435" s="271"/>
      <c r="AA435" s="271"/>
      <c r="AB435" s="271"/>
      <c r="AC435" s="271"/>
      <c r="AD435" s="271"/>
      <c r="AE435" s="271"/>
      <c r="AF435" s="271"/>
      <c r="AG435" s="271"/>
      <c r="AH435" s="271"/>
      <c r="AI435" s="271"/>
      <c r="AJ435" s="271"/>
      <c r="AK435" s="271"/>
      <c r="AL435" s="271"/>
      <c r="AM435" s="271"/>
      <c r="AN435" s="271"/>
      <c r="AO435" s="271"/>
      <c r="AP435" s="271"/>
      <c r="AQ435" s="271"/>
      <c r="AR435" s="271"/>
      <c r="AS435" s="271"/>
      <c r="AT435" s="271"/>
      <c r="AU435" s="271"/>
      <c r="AV435" s="271"/>
      <c r="AW435" s="271"/>
      <c r="AX435" s="271"/>
      <c r="AY435" s="271"/>
      <c r="AZ435" s="271"/>
      <c r="BA435" s="271"/>
      <c r="BB435" s="271"/>
      <c r="BC435" s="297"/>
    </row>
    <row r="436" spans="2:55" s="298" customFormat="1" ht="24.95" customHeight="1">
      <c r="B436" s="296"/>
      <c r="C436" s="271"/>
      <c r="D436" s="271"/>
      <c r="E436" s="271"/>
      <c r="F436" s="271"/>
      <c r="G436" s="271"/>
      <c r="H436" s="271"/>
      <c r="I436" s="271"/>
      <c r="J436" s="271"/>
      <c r="K436" s="271"/>
      <c r="L436" s="271"/>
      <c r="M436" s="271"/>
      <c r="N436" s="271"/>
      <c r="O436" s="271"/>
      <c r="P436" s="271"/>
      <c r="Q436" s="271"/>
      <c r="R436" s="271"/>
      <c r="S436" s="271"/>
      <c r="T436" s="271"/>
      <c r="U436" s="271"/>
      <c r="V436" s="271"/>
      <c r="W436" s="271"/>
      <c r="X436" s="271"/>
      <c r="Y436" s="271"/>
      <c r="Z436" s="271"/>
      <c r="AA436" s="271"/>
      <c r="AB436" s="271"/>
      <c r="AC436" s="271"/>
      <c r="AD436" s="271"/>
      <c r="AE436" s="271"/>
      <c r="AF436" s="271"/>
      <c r="AG436" s="271"/>
      <c r="AH436" s="271"/>
      <c r="AI436" s="271"/>
      <c r="AJ436" s="271"/>
      <c r="AK436" s="271"/>
      <c r="AL436" s="271"/>
      <c r="AM436" s="271"/>
      <c r="AN436" s="271"/>
      <c r="AO436" s="271"/>
      <c r="AP436" s="271"/>
      <c r="AQ436" s="271"/>
      <c r="AR436" s="271"/>
      <c r="AS436" s="271"/>
      <c r="AT436" s="271"/>
      <c r="AU436" s="271"/>
      <c r="AV436" s="271"/>
      <c r="AW436" s="271"/>
      <c r="AX436" s="271"/>
      <c r="AY436" s="271"/>
      <c r="AZ436" s="271"/>
      <c r="BA436" s="271"/>
      <c r="BB436" s="271"/>
      <c r="BC436" s="297"/>
    </row>
    <row r="437" spans="2:55" s="298" customFormat="1" ht="36" customHeight="1">
      <c r="B437" s="296"/>
      <c r="C437" s="271"/>
      <c r="D437" s="271"/>
      <c r="E437" s="271"/>
      <c r="F437" s="271"/>
      <c r="G437" s="271"/>
      <c r="H437" s="271"/>
      <c r="I437" s="271"/>
      <c r="J437" s="271"/>
      <c r="K437" s="441" t="s">
        <v>2941</v>
      </c>
      <c r="L437" s="441"/>
      <c r="M437" s="441"/>
      <c r="N437" s="441"/>
      <c r="O437" s="441"/>
      <c r="P437" s="441"/>
      <c r="Q437" s="441"/>
      <c r="R437" s="441"/>
      <c r="S437" s="441"/>
      <c r="T437" s="272" t="s">
        <v>2959</v>
      </c>
      <c r="U437" s="271"/>
      <c r="V437" s="271" t="str">
        <f>'기본정보 입력하기'!G20 &amp; "    대표 " &amp;'기본정보 입력하기'!T20 &amp;"  (인)"</f>
        <v>아이텐㈜    대표 홍길동  (인)</v>
      </c>
      <c r="W437" s="271"/>
      <c r="X437" s="271"/>
      <c r="Y437" s="271"/>
      <c r="Z437" s="271"/>
      <c r="AA437" s="271"/>
      <c r="AB437" s="271"/>
      <c r="AC437" s="271"/>
      <c r="AD437" s="271"/>
      <c r="AE437" s="271"/>
      <c r="AF437" s="271"/>
      <c r="AG437" s="271"/>
      <c r="AH437" s="271"/>
      <c r="AI437" s="271"/>
      <c r="AJ437" s="271"/>
      <c r="AK437" s="271"/>
      <c r="AL437" s="271"/>
      <c r="AM437" s="271"/>
      <c r="AN437" s="271"/>
      <c r="AO437" s="271"/>
      <c r="AP437" s="271"/>
      <c r="AQ437" s="271"/>
      <c r="AR437" s="271"/>
      <c r="AS437" s="271"/>
      <c r="AT437" s="271"/>
      <c r="AU437" s="271"/>
      <c r="AV437" s="271"/>
      <c r="AW437" s="271"/>
      <c r="AX437" s="271"/>
      <c r="AY437" s="271"/>
      <c r="AZ437" s="271"/>
      <c r="BA437" s="271"/>
      <c r="BB437" s="271"/>
      <c r="BC437" s="297"/>
    </row>
    <row r="438" spans="2:55" s="176" customFormat="1" ht="14.25">
      <c r="B438" s="223"/>
      <c r="C438" s="178"/>
      <c r="D438" s="270"/>
      <c r="E438" s="270"/>
      <c r="F438" s="270"/>
      <c r="G438" s="270"/>
      <c r="H438" s="270"/>
      <c r="I438" s="270"/>
      <c r="J438" s="270"/>
      <c r="K438" s="270"/>
      <c r="L438" s="270"/>
      <c r="M438" s="270"/>
      <c r="N438" s="270"/>
      <c r="O438" s="270"/>
      <c r="P438" s="270"/>
      <c r="Q438" s="270"/>
      <c r="R438" s="270"/>
      <c r="S438" s="270"/>
      <c r="T438" s="270"/>
      <c r="U438" s="270"/>
      <c r="V438" s="270"/>
      <c r="W438" s="270"/>
      <c r="X438" s="270"/>
      <c r="Y438" s="270"/>
      <c r="Z438" s="270"/>
      <c r="AA438" s="270"/>
      <c r="AB438" s="270"/>
      <c r="AC438" s="270"/>
      <c r="AD438" s="270"/>
      <c r="AE438" s="270"/>
      <c r="AF438" s="270"/>
      <c r="AG438" s="270"/>
      <c r="AH438" s="270"/>
      <c r="AI438" s="270"/>
      <c r="AJ438" s="270"/>
      <c r="AK438" s="270"/>
      <c r="AL438" s="270"/>
      <c r="AM438" s="270"/>
      <c r="AN438" s="270"/>
      <c r="AO438" s="270"/>
      <c r="AP438" s="270"/>
      <c r="AQ438" s="270"/>
      <c r="AR438" s="270"/>
      <c r="AS438" s="270"/>
      <c r="AT438" s="270"/>
      <c r="AU438" s="270"/>
      <c r="AV438" s="270"/>
      <c r="AW438" s="270"/>
      <c r="AX438" s="270"/>
      <c r="AY438" s="270"/>
      <c r="AZ438" s="270"/>
      <c r="BA438" s="270"/>
      <c r="BB438" s="270"/>
      <c r="BC438" s="276"/>
    </row>
    <row r="439" spans="2:55" s="176" customFormat="1" ht="14.25">
      <c r="B439" s="223"/>
      <c r="C439" s="178"/>
      <c r="D439" s="270"/>
      <c r="E439" s="270"/>
      <c r="F439" s="270"/>
      <c r="G439" s="270"/>
      <c r="H439" s="270"/>
      <c r="I439" s="270"/>
      <c r="J439" s="270"/>
      <c r="K439" s="270"/>
      <c r="L439" s="270"/>
      <c r="M439" s="270"/>
      <c r="N439" s="270"/>
      <c r="O439" s="270"/>
      <c r="P439" s="270"/>
      <c r="Q439" s="270"/>
      <c r="R439" s="270"/>
      <c r="S439" s="270"/>
      <c r="T439" s="270"/>
      <c r="U439" s="270"/>
      <c r="V439" s="270"/>
      <c r="W439" s="270"/>
      <c r="X439" s="270"/>
      <c r="Y439" s="270"/>
      <c r="Z439" s="270"/>
      <c r="AA439" s="270"/>
      <c r="AB439" s="270"/>
      <c r="AC439" s="270"/>
      <c r="AD439" s="270"/>
      <c r="AE439" s="270"/>
      <c r="AF439" s="270"/>
      <c r="AG439" s="270"/>
      <c r="AH439" s="270"/>
      <c r="AI439" s="270"/>
      <c r="AJ439" s="270"/>
      <c r="AK439" s="270"/>
      <c r="AL439" s="270"/>
      <c r="AM439" s="270"/>
      <c r="AN439" s="270"/>
      <c r="AO439" s="270"/>
      <c r="AP439" s="270"/>
      <c r="AQ439" s="270"/>
      <c r="AR439" s="270"/>
      <c r="AS439" s="270"/>
      <c r="AT439" s="270"/>
      <c r="AU439" s="270"/>
      <c r="AV439" s="270"/>
      <c r="AW439" s="270"/>
      <c r="AX439" s="270"/>
      <c r="AY439" s="270"/>
      <c r="AZ439" s="270"/>
      <c r="BA439" s="270"/>
      <c r="BB439" s="270"/>
      <c r="BC439" s="276"/>
    </row>
    <row r="440" spans="2:55" s="176" customFormat="1" ht="14.25">
      <c r="B440" s="269"/>
      <c r="C440" s="191"/>
      <c r="D440" s="277"/>
      <c r="E440" s="277"/>
      <c r="F440" s="277"/>
      <c r="G440" s="277"/>
      <c r="H440" s="277"/>
      <c r="I440" s="277"/>
      <c r="J440" s="277"/>
      <c r="K440" s="277"/>
      <c r="L440" s="277"/>
      <c r="M440" s="277"/>
      <c r="N440" s="277"/>
      <c r="O440" s="277"/>
      <c r="P440" s="277"/>
      <c r="Q440" s="277"/>
      <c r="R440" s="277"/>
      <c r="S440" s="277"/>
      <c r="T440" s="277"/>
      <c r="U440" s="277"/>
      <c r="V440" s="277"/>
      <c r="W440" s="277"/>
      <c r="X440" s="277"/>
      <c r="Y440" s="277"/>
      <c r="Z440" s="277"/>
      <c r="AA440" s="277"/>
      <c r="AB440" s="277"/>
      <c r="AC440" s="277"/>
      <c r="AD440" s="277"/>
      <c r="AE440" s="277"/>
      <c r="AF440" s="277"/>
      <c r="AG440" s="277"/>
      <c r="AH440" s="277"/>
      <c r="AI440" s="277"/>
      <c r="AJ440" s="277"/>
      <c r="AK440" s="277"/>
      <c r="AL440" s="277"/>
      <c r="AM440" s="277"/>
      <c r="AN440" s="277"/>
      <c r="AO440" s="277"/>
      <c r="AP440" s="277"/>
      <c r="AQ440" s="277"/>
      <c r="AR440" s="277"/>
      <c r="AS440" s="277"/>
      <c r="AT440" s="277"/>
      <c r="AU440" s="277"/>
      <c r="AV440" s="277"/>
      <c r="AW440" s="277"/>
      <c r="AX440" s="277"/>
      <c r="AY440" s="277"/>
      <c r="AZ440" s="277"/>
      <c r="BA440" s="277"/>
      <c r="BB440" s="277"/>
      <c r="BC440" s="278"/>
    </row>
    <row r="441" spans="2:55" s="176" customFormat="1" ht="14.25">
      <c r="B441" s="178"/>
      <c r="C441" s="178"/>
      <c r="D441" s="270"/>
      <c r="E441" s="270"/>
      <c r="F441" s="270"/>
      <c r="G441" s="270"/>
      <c r="H441" s="270"/>
      <c r="I441" s="270"/>
      <c r="J441" s="270"/>
      <c r="K441" s="270"/>
      <c r="L441" s="270"/>
      <c r="M441" s="270"/>
      <c r="N441" s="270"/>
      <c r="O441" s="270"/>
      <c r="P441" s="270"/>
      <c r="Q441" s="270"/>
      <c r="R441" s="270"/>
      <c r="S441" s="270"/>
      <c r="T441" s="270"/>
      <c r="U441" s="270"/>
      <c r="V441" s="270"/>
      <c r="W441" s="270"/>
      <c r="X441" s="270"/>
      <c r="Y441" s="270"/>
      <c r="Z441" s="270"/>
      <c r="AA441" s="270"/>
      <c r="AB441" s="270"/>
      <c r="AC441" s="270"/>
      <c r="AD441" s="270"/>
      <c r="AE441" s="270"/>
      <c r="AF441" s="270"/>
      <c r="AG441" s="270"/>
      <c r="AH441" s="270"/>
      <c r="AI441" s="270"/>
      <c r="AJ441" s="270"/>
      <c r="AK441" s="270"/>
      <c r="AL441" s="270"/>
      <c r="AM441" s="270"/>
      <c r="AN441" s="270"/>
      <c r="AO441" s="270"/>
      <c r="AP441" s="270"/>
      <c r="AQ441" s="270"/>
      <c r="AR441" s="270"/>
      <c r="AS441" s="270"/>
      <c r="AT441" s="270"/>
      <c r="AU441" s="270"/>
      <c r="AV441" s="270"/>
      <c r="AW441" s="270"/>
      <c r="AX441" s="270"/>
      <c r="AY441" s="270"/>
      <c r="AZ441" s="270"/>
      <c r="BA441" s="270"/>
      <c r="BB441" s="270"/>
      <c r="BC441" s="270"/>
    </row>
    <row r="442" spans="2:55" s="176" customFormat="1" ht="14.25">
      <c r="B442" s="178"/>
      <c r="C442" s="178"/>
      <c r="D442" s="270"/>
      <c r="E442" s="270"/>
      <c r="F442" s="270"/>
      <c r="G442" s="270"/>
      <c r="H442" s="270"/>
      <c r="I442" s="270"/>
      <c r="J442" s="270"/>
      <c r="K442" s="270"/>
      <c r="L442" s="270"/>
      <c r="M442" s="270"/>
      <c r="N442" s="270"/>
      <c r="O442" s="270"/>
      <c r="P442" s="270"/>
      <c r="Q442" s="270"/>
      <c r="R442" s="270"/>
      <c r="S442" s="270"/>
      <c r="T442" s="270"/>
      <c r="U442" s="270"/>
      <c r="V442" s="270"/>
      <c r="W442" s="270"/>
      <c r="X442" s="270"/>
      <c r="Y442" s="270"/>
      <c r="Z442" s="270"/>
      <c r="AA442" s="270"/>
      <c r="AB442" s="270"/>
      <c r="AC442" s="270"/>
      <c r="AD442" s="270"/>
      <c r="AE442" s="270"/>
      <c r="AF442" s="270"/>
      <c r="AG442" s="270"/>
      <c r="AH442" s="270"/>
      <c r="AI442" s="270"/>
      <c r="AJ442" s="270"/>
      <c r="AK442" s="270"/>
      <c r="AL442" s="270"/>
      <c r="AM442" s="270"/>
      <c r="AN442" s="270"/>
      <c r="AO442" s="270"/>
      <c r="AP442" s="270"/>
      <c r="AQ442" s="270"/>
      <c r="AR442" s="270"/>
      <c r="AS442" s="270"/>
      <c r="AT442" s="270"/>
      <c r="AU442" s="270"/>
      <c r="AV442" s="270"/>
      <c r="AW442" s="270"/>
      <c r="AX442" s="270"/>
      <c r="AY442" s="270"/>
      <c r="AZ442" s="270"/>
      <c r="BA442" s="270"/>
      <c r="BB442" s="270"/>
      <c r="BC442" s="270"/>
    </row>
    <row r="443" spans="2:55" s="178" customFormat="1" ht="13.5"/>
    <row r="444" spans="2:55" s="176" customFormat="1" ht="30.75" customHeight="1">
      <c r="B444" s="202"/>
      <c r="C444" s="203"/>
      <c r="D444" s="203"/>
      <c r="E444" s="203"/>
      <c r="F444" s="203"/>
      <c r="G444" s="203"/>
      <c r="H444" s="203"/>
      <c r="I444" s="203"/>
      <c r="J444" s="203"/>
      <c r="K444" s="203"/>
      <c r="L444" s="203"/>
      <c r="M444" s="203"/>
      <c r="N444" s="203"/>
      <c r="O444" s="203"/>
      <c r="P444" s="203"/>
      <c r="Q444" s="203"/>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3"/>
      <c r="BB444" s="203"/>
      <c r="BC444" s="317"/>
    </row>
    <row r="445" spans="2:55" s="176" customFormat="1" ht="38.25" customHeight="1">
      <c r="B445" s="187"/>
      <c r="C445" s="488" t="s">
        <v>3152</v>
      </c>
      <c r="D445" s="488"/>
      <c r="E445" s="488"/>
      <c r="F445" s="488"/>
      <c r="G445" s="488"/>
      <c r="H445" s="488"/>
      <c r="I445" s="488"/>
      <c r="J445" s="488"/>
      <c r="K445" s="488"/>
      <c r="L445" s="488"/>
      <c r="M445" s="488"/>
      <c r="N445" s="488"/>
      <c r="O445" s="488"/>
      <c r="P445" s="488"/>
      <c r="Q445" s="488"/>
      <c r="R445" s="488"/>
      <c r="S445" s="488"/>
      <c r="T445" s="488"/>
      <c r="U445" s="488"/>
      <c r="V445" s="488"/>
      <c r="W445" s="488"/>
      <c r="X445" s="488"/>
      <c r="Y445" s="488"/>
      <c r="Z445" s="488"/>
      <c r="AA445" s="488"/>
      <c r="AB445" s="488"/>
      <c r="AC445" s="488"/>
      <c r="AD445" s="488"/>
      <c r="AE445" s="488"/>
      <c r="AF445" s="488"/>
      <c r="AG445" s="488"/>
      <c r="AH445" s="488"/>
      <c r="AI445" s="488"/>
      <c r="AJ445" s="488"/>
      <c r="AK445" s="488"/>
      <c r="AL445" s="488"/>
      <c r="AM445" s="488"/>
      <c r="AN445" s="488"/>
      <c r="AO445" s="488"/>
      <c r="AP445" s="488"/>
      <c r="AQ445" s="488"/>
      <c r="AR445" s="488"/>
      <c r="AS445" s="488"/>
      <c r="AT445" s="488"/>
      <c r="AU445" s="488"/>
      <c r="AV445" s="488"/>
      <c r="AW445" s="488"/>
      <c r="AX445" s="488"/>
      <c r="AY445" s="488"/>
      <c r="AZ445" s="488"/>
      <c r="BA445" s="488"/>
      <c r="BB445" s="488"/>
      <c r="BC445" s="318"/>
    </row>
    <row r="446" spans="2:55" s="176" customFormat="1" ht="45.75" customHeight="1">
      <c r="B446" s="189"/>
      <c r="C446" s="190"/>
      <c r="D446" s="190"/>
      <c r="E446" s="190"/>
      <c r="F446" s="190"/>
      <c r="G446" s="190"/>
      <c r="H446" s="190"/>
      <c r="I446" s="190"/>
      <c r="J446" s="190"/>
      <c r="K446" s="190"/>
      <c r="L446" s="190"/>
      <c r="M446" s="190"/>
      <c r="N446" s="190"/>
      <c r="O446" s="190"/>
      <c r="P446" s="190"/>
      <c r="Q446" s="190"/>
      <c r="R446" s="190"/>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319"/>
    </row>
    <row r="447" spans="2:55" s="176" customFormat="1" ht="41.25" customHeight="1">
      <c r="B447" s="477" t="s">
        <v>3154</v>
      </c>
      <c r="C447" s="478"/>
      <c r="D447" s="478"/>
      <c r="E447" s="478"/>
      <c r="F447" s="478"/>
      <c r="G447" s="478"/>
      <c r="H447" s="478"/>
      <c r="I447" s="478"/>
      <c r="J447" s="478"/>
      <c r="K447" s="478"/>
      <c r="L447" s="478"/>
      <c r="M447" s="478"/>
      <c r="N447" s="478"/>
      <c r="O447" s="478"/>
      <c r="P447" s="478"/>
      <c r="Q447" s="479"/>
      <c r="R447" s="320"/>
      <c r="S447" s="482" t="str">
        <f>'기본정보 입력하기'!G13</f>
        <v>복도공사4</v>
      </c>
      <c r="T447" s="482"/>
      <c r="U447" s="482"/>
      <c r="V447" s="482"/>
      <c r="W447" s="482"/>
      <c r="X447" s="482"/>
      <c r="Y447" s="482"/>
      <c r="Z447" s="482"/>
      <c r="AA447" s="482"/>
      <c r="AB447" s="482"/>
      <c r="AC447" s="482"/>
      <c r="AD447" s="482"/>
      <c r="AE447" s="482"/>
      <c r="AF447" s="482"/>
      <c r="AG447" s="482"/>
      <c r="AH447" s="482"/>
      <c r="AI447" s="482"/>
      <c r="AJ447" s="482"/>
      <c r="AK447" s="482"/>
      <c r="AL447" s="482"/>
      <c r="AM447" s="482"/>
      <c r="AN447" s="482"/>
      <c r="AO447" s="482"/>
      <c r="AP447" s="482"/>
      <c r="AQ447" s="482"/>
      <c r="AR447" s="482"/>
      <c r="AS447" s="482"/>
      <c r="AT447" s="482"/>
      <c r="AU447" s="482"/>
      <c r="AV447" s="482"/>
      <c r="AW447" s="482"/>
      <c r="AX447" s="482"/>
      <c r="AY447" s="482"/>
      <c r="AZ447" s="482"/>
      <c r="BA447" s="482"/>
      <c r="BB447" s="321"/>
      <c r="BC447" s="322"/>
    </row>
    <row r="448" spans="2:55" s="176" customFormat="1" ht="41.25" customHeight="1">
      <c r="B448" s="480" t="s">
        <v>3155</v>
      </c>
      <c r="C448" s="481"/>
      <c r="D448" s="481"/>
      <c r="E448" s="481"/>
      <c r="F448" s="481"/>
      <c r="G448" s="481"/>
      <c r="H448" s="474" t="s">
        <v>3156</v>
      </c>
      <c r="I448" s="475"/>
      <c r="J448" s="475"/>
      <c r="K448" s="475"/>
      <c r="L448" s="475"/>
      <c r="M448" s="475"/>
      <c r="N448" s="475"/>
      <c r="O448" s="475"/>
      <c r="P448" s="475"/>
      <c r="Q448" s="476"/>
      <c r="R448" s="320"/>
      <c r="S448" s="443" t="str">
        <f>'기본정보 입력하기'!G20 &amp; "          대표 " &amp;'기본정보 입력하기'!T20</f>
        <v>아이텐㈜          대표 홍길동</v>
      </c>
      <c r="T448" s="443"/>
      <c r="U448" s="443"/>
      <c r="V448" s="443"/>
      <c r="W448" s="443"/>
      <c r="X448" s="443"/>
      <c r="Y448" s="443"/>
      <c r="Z448" s="443"/>
      <c r="AA448" s="443"/>
      <c r="AB448" s="443"/>
      <c r="AC448" s="443"/>
      <c r="AD448" s="443"/>
      <c r="AE448" s="443"/>
      <c r="AF448" s="443"/>
      <c r="AG448" s="443"/>
      <c r="AH448" s="443"/>
      <c r="AI448" s="443"/>
      <c r="AJ448" s="443"/>
      <c r="AK448" s="443"/>
      <c r="AL448" s="478"/>
      <c r="AM448" s="478"/>
      <c r="AN448" s="478"/>
      <c r="AO448" s="478"/>
      <c r="AP448" s="482"/>
      <c r="AQ448" s="482"/>
      <c r="AR448" s="482"/>
      <c r="AS448" s="482"/>
      <c r="AT448" s="482"/>
      <c r="AU448" s="482"/>
      <c r="AV448" s="482"/>
      <c r="AW448" s="482"/>
      <c r="AX448" s="482"/>
      <c r="AY448" s="482"/>
      <c r="AZ448" s="482"/>
      <c r="BA448" s="482"/>
      <c r="BB448" s="321"/>
      <c r="BC448" s="322"/>
    </row>
    <row r="449" spans="2:55" s="176" customFormat="1" ht="41.25" customHeight="1">
      <c r="B449" s="474"/>
      <c r="C449" s="475"/>
      <c r="D449" s="475"/>
      <c r="E449" s="475"/>
      <c r="F449" s="475"/>
      <c r="G449" s="475"/>
      <c r="H449" s="477" t="s">
        <v>3157</v>
      </c>
      <c r="I449" s="478"/>
      <c r="J449" s="478"/>
      <c r="K449" s="478"/>
      <c r="L449" s="478"/>
      <c r="M449" s="478"/>
      <c r="N449" s="478"/>
      <c r="O449" s="478"/>
      <c r="P449" s="478"/>
      <c r="Q449" s="479"/>
      <c r="R449" s="323"/>
      <c r="S449" s="483" t="str">
        <f>'기본정보 입력하기'!G21</f>
        <v>전주시 덕진구 틀못16</v>
      </c>
      <c r="T449" s="483"/>
      <c r="U449" s="483"/>
      <c r="V449" s="483"/>
      <c r="W449" s="483"/>
      <c r="X449" s="483"/>
      <c r="Y449" s="483"/>
      <c r="Z449" s="483"/>
      <c r="AA449" s="483"/>
      <c r="AB449" s="483"/>
      <c r="AC449" s="483"/>
      <c r="AD449" s="483"/>
      <c r="AE449" s="483"/>
      <c r="AF449" s="483"/>
      <c r="AG449" s="483"/>
      <c r="AH449" s="483"/>
      <c r="AI449" s="483"/>
      <c r="AJ449" s="483"/>
      <c r="AK449" s="483"/>
      <c r="AL449" s="483"/>
      <c r="AM449" s="483"/>
      <c r="AN449" s="483"/>
      <c r="AO449" s="483"/>
      <c r="AP449" s="483"/>
      <c r="AQ449" s="483"/>
      <c r="AR449" s="483"/>
      <c r="AS449" s="483"/>
      <c r="AT449" s="483"/>
      <c r="AU449" s="483"/>
      <c r="AV449" s="483"/>
      <c r="AW449" s="483"/>
      <c r="AX449" s="483"/>
      <c r="AY449" s="483"/>
      <c r="AZ449" s="483"/>
      <c r="BA449" s="483"/>
      <c r="BB449" s="323"/>
      <c r="BC449" s="324"/>
    </row>
    <row r="450" spans="2:55" s="176" customFormat="1" ht="27" customHeight="1">
      <c r="B450" s="325"/>
      <c r="C450" s="326"/>
      <c r="D450" s="326"/>
      <c r="E450" s="326"/>
      <c r="F450" s="326"/>
      <c r="G450" s="326"/>
      <c r="H450" s="326"/>
      <c r="I450" s="326"/>
      <c r="J450" s="326"/>
      <c r="K450" s="326"/>
      <c r="L450" s="326"/>
      <c r="M450" s="326"/>
      <c r="N450" s="326"/>
      <c r="O450" s="326"/>
      <c r="P450" s="326"/>
      <c r="Q450" s="326"/>
      <c r="R450" s="326"/>
      <c r="S450" s="326"/>
      <c r="T450" s="326"/>
      <c r="U450" s="326"/>
      <c r="V450" s="326"/>
      <c r="W450" s="326"/>
      <c r="X450" s="326"/>
      <c r="Y450" s="326"/>
      <c r="Z450" s="326"/>
      <c r="AA450" s="326"/>
      <c r="AB450" s="326"/>
      <c r="AC450" s="326"/>
      <c r="AD450" s="326"/>
      <c r="AE450" s="326"/>
      <c r="AF450" s="326"/>
      <c r="AG450" s="326"/>
      <c r="AH450" s="326"/>
      <c r="AI450" s="326"/>
      <c r="AJ450" s="326"/>
      <c r="AK450" s="326"/>
      <c r="AL450" s="326"/>
      <c r="AM450" s="326"/>
      <c r="AN450" s="326"/>
      <c r="AO450" s="326"/>
      <c r="AP450" s="326"/>
      <c r="AQ450" s="326"/>
      <c r="AR450" s="326"/>
      <c r="AS450" s="326"/>
      <c r="AT450" s="326"/>
      <c r="AU450" s="326"/>
      <c r="AV450" s="326"/>
      <c r="AW450" s="326"/>
      <c r="AX450" s="326"/>
      <c r="AY450" s="326"/>
      <c r="AZ450" s="326"/>
      <c r="BA450" s="326"/>
      <c r="BB450" s="326"/>
      <c r="BC450" s="327"/>
    </row>
    <row r="451" spans="2:55" s="176" customFormat="1" ht="75.75" customHeight="1">
      <c r="B451" s="325"/>
      <c r="C451" s="326"/>
      <c r="D451" s="469" t="s">
        <v>3162</v>
      </c>
      <c r="E451" s="469"/>
      <c r="F451" s="469"/>
      <c r="G451" s="469"/>
      <c r="H451" s="469"/>
      <c r="I451" s="469"/>
      <c r="J451" s="469"/>
      <c r="K451" s="469"/>
      <c r="L451" s="469"/>
      <c r="M451" s="469"/>
      <c r="N451" s="469"/>
      <c r="O451" s="469"/>
      <c r="P451" s="469"/>
      <c r="Q451" s="469"/>
      <c r="R451" s="469"/>
      <c r="S451" s="469"/>
      <c r="T451" s="469"/>
      <c r="U451" s="469"/>
      <c r="V451" s="469"/>
      <c r="W451" s="469"/>
      <c r="X451" s="469"/>
      <c r="Y451" s="469"/>
      <c r="Z451" s="469"/>
      <c r="AA451" s="469"/>
      <c r="AB451" s="469"/>
      <c r="AC451" s="469"/>
      <c r="AD451" s="469"/>
      <c r="AE451" s="469"/>
      <c r="AF451" s="469"/>
      <c r="AG451" s="469"/>
      <c r="AH451" s="469"/>
      <c r="AI451" s="469"/>
      <c r="AJ451" s="469"/>
      <c r="AK451" s="469"/>
      <c r="AL451" s="469"/>
      <c r="AM451" s="469"/>
      <c r="AN451" s="469"/>
      <c r="AO451" s="469"/>
      <c r="AP451" s="469"/>
      <c r="AQ451" s="469"/>
      <c r="AR451" s="469"/>
      <c r="AS451" s="469"/>
      <c r="AT451" s="469"/>
      <c r="AU451" s="469"/>
      <c r="AV451" s="469"/>
      <c r="AW451" s="469"/>
      <c r="AX451" s="469"/>
      <c r="AY451" s="469"/>
      <c r="AZ451" s="469"/>
      <c r="BA451" s="469"/>
      <c r="BB451" s="326"/>
      <c r="BC451" s="327"/>
    </row>
    <row r="452" spans="2:55" s="176" customFormat="1">
      <c r="B452" s="325"/>
      <c r="C452" s="326"/>
      <c r="D452" s="326"/>
      <c r="E452" s="326"/>
      <c r="F452" s="326"/>
      <c r="G452" s="326"/>
      <c r="H452" s="326"/>
      <c r="I452" s="326"/>
      <c r="J452" s="326"/>
      <c r="K452" s="326"/>
      <c r="L452" s="326"/>
      <c r="M452" s="326"/>
      <c r="N452" s="326"/>
      <c r="O452" s="326"/>
      <c r="P452" s="326"/>
      <c r="Q452" s="326"/>
      <c r="R452" s="326"/>
      <c r="S452" s="326"/>
      <c r="T452" s="326"/>
      <c r="U452" s="326"/>
      <c r="V452" s="326"/>
      <c r="W452" s="326"/>
      <c r="X452" s="326"/>
      <c r="Y452" s="326"/>
      <c r="Z452" s="326"/>
      <c r="AA452" s="326"/>
      <c r="AB452" s="326"/>
      <c r="AC452" s="326"/>
      <c r="AD452" s="326"/>
      <c r="AE452" s="326"/>
      <c r="AF452" s="326"/>
      <c r="AG452" s="326"/>
      <c r="AH452" s="326"/>
      <c r="AI452" s="326"/>
      <c r="AJ452" s="326"/>
      <c r="AK452" s="326"/>
      <c r="AL452" s="326"/>
      <c r="AM452" s="326"/>
      <c r="AN452" s="326"/>
      <c r="AO452" s="326"/>
      <c r="AP452" s="326"/>
      <c r="AQ452" s="326"/>
      <c r="AR452" s="326"/>
      <c r="AS452" s="326"/>
      <c r="AT452" s="326"/>
      <c r="AU452" s="326"/>
      <c r="AV452" s="326"/>
      <c r="AW452" s="326"/>
      <c r="AX452" s="326"/>
      <c r="AY452" s="326"/>
      <c r="AZ452" s="326"/>
      <c r="BA452" s="326"/>
      <c r="BB452" s="326"/>
      <c r="BC452" s="327"/>
    </row>
    <row r="453" spans="2:55" s="176" customFormat="1" ht="27.75" customHeight="1">
      <c r="B453" s="325"/>
      <c r="C453" s="326"/>
      <c r="D453" s="326"/>
      <c r="E453" s="326"/>
      <c r="F453" s="326"/>
      <c r="G453" s="326"/>
      <c r="H453" s="326"/>
      <c r="I453" s="326"/>
      <c r="J453" s="326"/>
      <c r="K453" s="326"/>
      <c r="L453" s="326"/>
      <c r="M453" s="326"/>
      <c r="N453" s="326"/>
      <c r="O453" s="326"/>
      <c r="P453" s="326"/>
      <c r="Q453" s="326"/>
      <c r="R453" s="326"/>
      <c r="S453" s="326"/>
      <c r="T453" s="326"/>
      <c r="U453" s="326"/>
      <c r="V453" s="326"/>
      <c r="W453" s="326"/>
      <c r="X453" s="326"/>
      <c r="Y453" s="326"/>
      <c r="Z453" s="326"/>
      <c r="AA453" s="326"/>
      <c r="AB453" s="326"/>
      <c r="AC453" s="326"/>
      <c r="AD453" s="326"/>
      <c r="AE453" s="326"/>
      <c r="AF453" s="326"/>
      <c r="AG453" s="326"/>
      <c r="AH453" s="326"/>
      <c r="AI453" s="326"/>
      <c r="AJ453" s="326"/>
      <c r="AK453" s="326"/>
      <c r="AL453" s="326"/>
      <c r="AM453" s="326"/>
      <c r="AN453" s="326"/>
      <c r="AO453" s="326"/>
      <c r="AP453" s="326"/>
      <c r="AQ453" s="326"/>
      <c r="AR453" s="326"/>
      <c r="AS453" s="326"/>
      <c r="AT453" s="326"/>
      <c r="AU453" s="326"/>
      <c r="AV453" s="326"/>
      <c r="AW453" s="326"/>
      <c r="AX453" s="326"/>
      <c r="AY453" s="326"/>
      <c r="AZ453" s="326"/>
      <c r="BA453" s="326"/>
      <c r="BB453" s="326"/>
      <c r="BC453" s="327"/>
    </row>
    <row r="454" spans="2:55" s="176" customFormat="1" ht="110.25" customHeight="1">
      <c r="B454" s="489" t="s">
        <v>3163</v>
      </c>
      <c r="C454" s="490"/>
      <c r="D454" s="490"/>
      <c r="E454" s="490"/>
      <c r="F454" s="490"/>
      <c r="G454" s="490"/>
      <c r="H454" s="490"/>
      <c r="I454" s="490"/>
      <c r="J454" s="490"/>
      <c r="K454" s="490"/>
      <c r="L454" s="490"/>
      <c r="M454" s="490"/>
      <c r="N454" s="490"/>
      <c r="O454" s="491"/>
      <c r="P454" s="443" t="s">
        <v>3164</v>
      </c>
      <c r="Q454" s="443"/>
      <c r="R454" s="443"/>
      <c r="S454" s="443"/>
      <c r="T454" s="443"/>
      <c r="U454" s="443"/>
      <c r="V454" s="443"/>
      <c r="W454" s="443"/>
      <c r="X454" s="443"/>
      <c r="Y454" s="443"/>
      <c r="Z454" s="443"/>
      <c r="AA454" s="443"/>
      <c r="AB454" s="443"/>
      <c r="AC454" s="443"/>
      <c r="AD454" s="443"/>
      <c r="AE454" s="443"/>
      <c r="AF454" s="443"/>
      <c r="AG454" s="443"/>
      <c r="AH454" s="443"/>
      <c r="AI454" s="443"/>
      <c r="AJ454" s="443"/>
      <c r="AK454" s="443"/>
      <c r="AL454" s="443"/>
      <c r="AM454" s="443"/>
      <c r="AN454" s="443"/>
      <c r="AO454" s="443"/>
      <c r="AP454" s="443"/>
      <c r="AQ454" s="443"/>
      <c r="AR454" s="443"/>
      <c r="AS454" s="443"/>
      <c r="AT454" s="443"/>
      <c r="AU454" s="443"/>
      <c r="AV454" s="443"/>
      <c r="AW454" s="443"/>
      <c r="AX454" s="443"/>
      <c r="AY454" s="443"/>
      <c r="AZ454" s="443"/>
      <c r="BA454" s="443"/>
      <c r="BB454" s="328"/>
      <c r="BC454" s="329"/>
    </row>
    <row r="455" spans="2:55" s="176" customFormat="1" ht="22.5" customHeight="1">
      <c r="B455" s="325"/>
      <c r="C455" s="326"/>
      <c r="D455" s="326"/>
      <c r="E455" s="326"/>
      <c r="F455" s="326"/>
      <c r="G455" s="326"/>
      <c r="H455" s="326"/>
      <c r="I455" s="326"/>
      <c r="J455" s="326"/>
      <c r="K455" s="326"/>
      <c r="L455" s="326"/>
      <c r="M455" s="326"/>
      <c r="N455" s="326"/>
      <c r="O455" s="326"/>
      <c r="P455" s="326"/>
      <c r="Q455" s="326"/>
      <c r="R455" s="326"/>
      <c r="S455" s="326"/>
      <c r="T455" s="326"/>
      <c r="U455" s="326"/>
      <c r="V455" s="326"/>
      <c r="W455" s="326"/>
      <c r="X455" s="326"/>
      <c r="Y455" s="326"/>
      <c r="Z455" s="326"/>
      <c r="AA455" s="326"/>
      <c r="AB455" s="326"/>
      <c r="AC455" s="326"/>
      <c r="AD455" s="326"/>
      <c r="AE455" s="326"/>
      <c r="AF455" s="326"/>
      <c r="AG455" s="326"/>
      <c r="AH455" s="326"/>
      <c r="AI455" s="326"/>
      <c r="AJ455" s="326"/>
      <c r="AK455" s="326"/>
      <c r="AL455" s="326"/>
      <c r="AM455" s="326"/>
      <c r="AN455" s="326"/>
      <c r="AO455" s="326"/>
      <c r="AP455" s="326"/>
      <c r="AQ455" s="326"/>
      <c r="AR455" s="326"/>
      <c r="AS455" s="326"/>
      <c r="AT455" s="326"/>
      <c r="AU455" s="326"/>
      <c r="AV455" s="326"/>
      <c r="AW455" s="326"/>
      <c r="AX455" s="326"/>
      <c r="AY455" s="326"/>
      <c r="AZ455" s="326"/>
      <c r="BA455" s="326"/>
      <c r="BB455" s="326"/>
      <c r="BC455" s="327"/>
    </row>
    <row r="456" spans="2:55" s="176" customFormat="1" ht="36.75" customHeight="1">
      <c r="B456" s="325"/>
      <c r="C456" s="326"/>
      <c r="D456" s="465" t="s">
        <v>3165</v>
      </c>
      <c r="E456" s="465"/>
      <c r="F456" s="465"/>
      <c r="G456" s="465"/>
      <c r="H456" s="465"/>
      <c r="I456" s="465"/>
      <c r="J456" s="465"/>
      <c r="K456" s="465"/>
      <c r="L456" s="465"/>
      <c r="M456" s="465"/>
      <c r="N456" s="465"/>
      <c r="O456" s="465"/>
      <c r="P456" s="465"/>
      <c r="Q456" s="465"/>
      <c r="R456" s="465"/>
      <c r="S456" s="465"/>
      <c r="T456" s="465"/>
      <c r="U456" s="465"/>
      <c r="V456" s="465"/>
      <c r="W456" s="465"/>
      <c r="X456" s="465"/>
      <c r="Y456" s="465"/>
      <c r="Z456" s="465"/>
      <c r="AA456" s="465"/>
      <c r="AB456" s="465"/>
      <c r="AC456" s="465"/>
      <c r="AD456" s="465"/>
      <c r="AE456" s="465"/>
      <c r="AF456" s="465"/>
      <c r="AG456" s="465"/>
      <c r="AH456" s="465"/>
      <c r="AI456" s="465"/>
      <c r="AJ456" s="465"/>
      <c r="AK456" s="465"/>
      <c r="AL456" s="465"/>
      <c r="AM456" s="465"/>
      <c r="AN456" s="465"/>
      <c r="AO456" s="465"/>
      <c r="AP456" s="465"/>
      <c r="AQ456" s="465"/>
      <c r="AR456" s="465"/>
      <c r="AS456" s="465"/>
      <c r="AT456" s="465"/>
      <c r="AU456" s="465"/>
      <c r="AV456" s="465"/>
      <c r="AW456" s="465"/>
      <c r="AX456" s="465"/>
      <c r="AY456" s="465"/>
      <c r="AZ456" s="465"/>
      <c r="BA456" s="465"/>
      <c r="BB456" s="326"/>
      <c r="BC456" s="327"/>
    </row>
    <row r="457" spans="2:55" s="176" customFormat="1">
      <c r="B457" s="325"/>
      <c r="C457" s="326"/>
      <c r="D457" s="326"/>
      <c r="E457" s="326"/>
      <c r="F457" s="326"/>
      <c r="G457" s="326"/>
      <c r="H457" s="326"/>
      <c r="I457" s="326"/>
      <c r="J457" s="326"/>
      <c r="K457" s="326"/>
      <c r="L457" s="326"/>
      <c r="M457" s="326"/>
      <c r="N457" s="326"/>
      <c r="O457" s="326"/>
      <c r="P457" s="326"/>
      <c r="Q457" s="326"/>
      <c r="R457" s="326"/>
      <c r="S457" s="326"/>
      <c r="T457" s="326"/>
      <c r="U457" s="326"/>
      <c r="V457" s="326"/>
      <c r="W457" s="326"/>
      <c r="X457" s="326"/>
      <c r="Y457" s="326"/>
      <c r="Z457" s="326"/>
      <c r="AA457" s="326"/>
      <c r="AB457" s="326"/>
      <c r="AC457" s="326"/>
      <c r="AD457" s="326"/>
      <c r="AE457" s="326"/>
      <c r="AF457" s="326"/>
      <c r="AG457" s="326"/>
      <c r="AH457" s="326"/>
      <c r="AI457" s="326"/>
      <c r="AJ457" s="326"/>
      <c r="AK457" s="326"/>
      <c r="AL457" s="326"/>
      <c r="AM457" s="326"/>
      <c r="AN457" s="326"/>
      <c r="AO457" s="326"/>
      <c r="AP457" s="326"/>
      <c r="AQ457" s="326"/>
      <c r="AR457" s="326"/>
      <c r="AS457" s="326"/>
      <c r="AT457" s="326"/>
      <c r="AU457" s="326"/>
      <c r="AV457" s="326"/>
      <c r="AW457" s="326"/>
      <c r="AX457" s="326"/>
      <c r="AY457" s="326"/>
      <c r="AZ457" s="326"/>
      <c r="BA457" s="326"/>
      <c r="BB457" s="326"/>
      <c r="BC457" s="327"/>
    </row>
    <row r="458" spans="2:55" s="176" customFormat="1" ht="42.75" customHeight="1">
      <c r="B458" s="325"/>
      <c r="C458" s="326"/>
      <c r="D458" s="326"/>
      <c r="E458" s="326"/>
      <c r="F458" s="326"/>
      <c r="G458" s="326"/>
      <c r="H458" s="326"/>
      <c r="I458" s="326"/>
      <c r="J458" s="326"/>
      <c r="K458" s="326"/>
      <c r="L458" s="326"/>
      <c r="M458" s="326"/>
      <c r="N458" s="326"/>
      <c r="O458" s="326"/>
      <c r="P458" s="326"/>
      <c r="Q458" s="326"/>
      <c r="R458" s="326"/>
      <c r="S458" s="326"/>
      <c r="T458" s="326"/>
      <c r="U458" s="326"/>
      <c r="V458" s="326"/>
      <c r="W458" s="326"/>
      <c r="X458" s="326"/>
      <c r="Y458" s="326"/>
      <c r="Z458" s="326"/>
      <c r="AA458" s="326"/>
      <c r="AB458" s="326"/>
      <c r="AC458" s="326"/>
      <c r="AD458" s="326"/>
      <c r="AE458" s="326"/>
      <c r="AF458" s="326"/>
      <c r="AG458" s="326"/>
      <c r="AH458" s="326"/>
      <c r="AI458" s="326"/>
      <c r="AJ458" s="326"/>
      <c r="AK458" s="326"/>
      <c r="AL458" s="326"/>
      <c r="AM458" s="326"/>
      <c r="AN458" s="326"/>
      <c r="AO458" s="326"/>
      <c r="AP458" s="326"/>
      <c r="AQ458" s="326"/>
      <c r="AR458" s="326"/>
      <c r="AS458" s="326"/>
      <c r="AT458" s="326"/>
      <c r="AU458" s="326"/>
      <c r="AV458" s="326"/>
      <c r="AW458" s="326"/>
      <c r="AX458" s="326"/>
      <c r="AY458" s="326"/>
      <c r="AZ458" s="326"/>
      <c r="BA458" s="326"/>
      <c r="BB458" s="326"/>
      <c r="BC458" s="327"/>
    </row>
    <row r="459" spans="2:55" s="176" customFormat="1" ht="29.25" customHeight="1">
      <c r="B459" s="325"/>
      <c r="C459" s="326"/>
      <c r="D459" s="466">
        <f>'기본정보 입력하기'!G27</f>
        <v>44927</v>
      </c>
      <c r="E459" s="466"/>
      <c r="F459" s="466"/>
      <c r="G459" s="466"/>
      <c r="H459" s="466"/>
      <c r="I459" s="466"/>
      <c r="J459" s="466"/>
      <c r="K459" s="466"/>
      <c r="L459" s="466"/>
      <c r="M459" s="466"/>
      <c r="N459" s="466"/>
      <c r="O459" s="466"/>
      <c r="P459" s="466"/>
      <c r="Q459" s="466"/>
      <c r="R459" s="466"/>
      <c r="S459" s="466"/>
      <c r="T459" s="466"/>
      <c r="U459" s="466"/>
      <c r="V459" s="466"/>
      <c r="W459" s="466"/>
      <c r="X459" s="466"/>
      <c r="Y459" s="466"/>
      <c r="Z459" s="466"/>
      <c r="AA459" s="466"/>
      <c r="AB459" s="466"/>
      <c r="AC459" s="466"/>
      <c r="AD459" s="466"/>
      <c r="AE459" s="466"/>
      <c r="AF459" s="466"/>
      <c r="AG459" s="466"/>
      <c r="AH459" s="466"/>
      <c r="AI459" s="466"/>
      <c r="AJ459" s="466"/>
      <c r="AK459" s="466"/>
      <c r="AL459" s="466"/>
      <c r="AM459" s="466"/>
      <c r="AN459" s="466"/>
      <c r="AO459" s="466"/>
      <c r="AP459" s="466"/>
      <c r="AQ459" s="466"/>
      <c r="AR459" s="466"/>
      <c r="AS459" s="466"/>
      <c r="AT459" s="466"/>
      <c r="AU459" s="466"/>
      <c r="AV459" s="466"/>
      <c r="AW459" s="466"/>
      <c r="AX459" s="466"/>
      <c r="AY459" s="466"/>
      <c r="AZ459" s="466"/>
      <c r="BA459" s="466"/>
      <c r="BB459" s="326"/>
      <c r="BC459" s="327"/>
    </row>
    <row r="460" spans="2:55" s="176" customFormat="1" ht="64.5" customHeight="1">
      <c r="B460" s="325"/>
      <c r="C460" s="326"/>
      <c r="D460" s="326"/>
      <c r="E460" s="326"/>
      <c r="F460" s="326"/>
      <c r="G460" s="326"/>
      <c r="H460" s="326"/>
      <c r="I460" s="326"/>
      <c r="J460" s="326"/>
      <c r="K460" s="326"/>
      <c r="L460" s="326"/>
      <c r="M460" s="326"/>
      <c r="N460" s="326"/>
      <c r="O460" s="326"/>
      <c r="P460" s="326"/>
      <c r="Q460" s="326"/>
      <c r="R460" s="326"/>
      <c r="S460" s="326"/>
      <c r="T460" s="326"/>
      <c r="U460" s="326"/>
      <c r="V460" s="326"/>
      <c r="W460" s="326"/>
      <c r="X460" s="326"/>
      <c r="Y460" s="326"/>
      <c r="Z460" s="326"/>
      <c r="AA460" s="326"/>
      <c r="AB460" s="326"/>
      <c r="AC460" s="326"/>
      <c r="AD460" s="326"/>
      <c r="AE460" s="326"/>
      <c r="AF460" s="326"/>
      <c r="AG460" s="326"/>
      <c r="AH460" s="326"/>
      <c r="AI460" s="326"/>
      <c r="AJ460" s="326"/>
      <c r="AK460" s="326"/>
      <c r="AL460" s="326"/>
      <c r="AM460" s="326"/>
      <c r="AN460" s="326"/>
      <c r="AO460" s="326"/>
      <c r="AP460" s="326"/>
      <c r="AQ460" s="326"/>
      <c r="AR460" s="326"/>
      <c r="AS460" s="326"/>
      <c r="AT460" s="326"/>
      <c r="AU460" s="326"/>
      <c r="AV460" s="326"/>
      <c r="AW460" s="326"/>
      <c r="AX460" s="326"/>
      <c r="AY460" s="326"/>
      <c r="AZ460" s="326"/>
      <c r="BA460" s="326"/>
      <c r="BB460" s="326"/>
      <c r="BC460" s="327"/>
    </row>
    <row r="461" spans="2:55" s="176" customFormat="1" ht="30" customHeight="1">
      <c r="B461" s="325"/>
      <c r="C461" s="326"/>
      <c r="D461" s="467" t="s">
        <v>2941</v>
      </c>
      <c r="E461" s="467"/>
      <c r="F461" s="467"/>
      <c r="G461" s="467"/>
      <c r="H461" s="467"/>
      <c r="I461" s="467"/>
      <c r="J461" s="467"/>
      <c r="K461" s="467"/>
      <c r="L461" s="467"/>
      <c r="M461" s="467"/>
      <c r="N461" s="467"/>
      <c r="O461" s="467"/>
      <c r="P461" s="467"/>
      <c r="Q461" s="467"/>
      <c r="R461" s="467"/>
      <c r="S461" s="467"/>
      <c r="T461" s="326" t="s">
        <v>2959</v>
      </c>
      <c r="U461" s="326"/>
      <c r="V461" s="468" t="str">
        <f>'기본정보 입력하기'!G20 &amp; "    대표 " &amp;'기본정보 입력하기'!T20 &amp;"  (인)"</f>
        <v>아이텐㈜    대표 홍길동  (인)</v>
      </c>
      <c r="W461" s="468"/>
      <c r="X461" s="468"/>
      <c r="Y461" s="468"/>
      <c r="Z461" s="468"/>
      <c r="AA461" s="468"/>
      <c r="AB461" s="468"/>
      <c r="AC461" s="468"/>
      <c r="AD461" s="468"/>
      <c r="AE461" s="468"/>
      <c r="AF461" s="468"/>
      <c r="AG461" s="468"/>
      <c r="AH461" s="468"/>
      <c r="AI461" s="468"/>
      <c r="AJ461" s="468"/>
      <c r="AK461" s="468"/>
      <c r="AL461" s="468"/>
      <c r="AM461" s="468"/>
      <c r="AN461" s="468"/>
      <c r="AO461" s="468"/>
      <c r="AP461" s="468"/>
      <c r="AQ461" s="468"/>
      <c r="AR461" s="468"/>
      <c r="AS461" s="468"/>
      <c r="AT461" s="468"/>
      <c r="AU461" s="468"/>
      <c r="AV461" s="468"/>
      <c r="AW461" s="468"/>
      <c r="AX461" s="468"/>
      <c r="AY461" s="468"/>
      <c r="AZ461" s="468"/>
      <c r="BA461" s="326"/>
      <c r="BB461" s="326"/>
      <c r="BC461" s="327"/>
    </row>
    <row r="462" spans="2:55" s="176" customFormat="1" ht="13.5">
      <c r="B462" s="187"/>
      <c r="C462" s="186"/>
      <c r="D462" s="186"/>
      <c r="E462" s="186"/>
      <c r="F462" s="186"/>
      <c r="G462" s="186"/>
      <c r="H462" s="186"/>
      <c r="I462" s="186"/>
      <c r="J462" s="186"/>
      <c r="K462" s="186"/>
      <c r="L462" s="186"/>
      <c r="M462" s="186"/>
      <c r="N462" s="186"/>
      <c r="O462" s="186"/>
      <c r="P462" s="186"/>
      <c r="Q462" s="186"/>
      <c r="R462" s="186"/>
      <c r="S462" s="186"/>
      <c r="T462" s="186"/>
      <c r="U462" s="186"/>
      <c r="V462" s="186"/>
      <c r="W462" s="186"/>
      <c r="X462" s="186"/>
      <c r="Y462" s="186"/>
      <c r="Z462" s="186"/>
      <c r="AA462" s="186"/>
      <c r="AB462" s="186"/>
      <c r="AC462" s="186"/>
      <c r="AD462" s="186"/>
      <c r="AE462" s="186"/>
      <c r="AF462" s="186"/>
      <c r="AG462" s="186"/>
      <c r="AH462" s="186"/>
      <c r="AI462" s="186"/>
      <c r="AJ462" s="186"/>
      <c r="AK462" s="186"/>
      <c r="AL462" s="186"/>
      <c r="AM462" s="186"/>
      <c r="AN462" s="186"/>
      <c r="AO462" s="186"/>
      <c r="AP462" s="186"/>
      <c r="AQ462" s="186"/>
      <c r="AR462" s="186"/>
      <c r="AS462" s="186"/>
      <c r="AT462" s="186"/>
      <c r="AU462" s="186"/>
      <c r="AV462" s="186"/>
      <c r="AW462" s="186"/>
      <c r="AX462" s="186"/>
      <c r="AY462" s="186"/>
      <c r="AZ462" s="186"/>
      <c r="BA462" s="186"/>
      <c r="BB462" s="186"/>
      <c r="BC462" s="318"/>
    </row>
    <row r="463" spans="2:55" s="176" customFormat="1" ht="13.5">
      <c r="B463" s="187"/>
      <c r="C463" s="186"/>
      <c r="D463" s="186"/>
      <c r="E463" s="186"/>
      <c r="F463" s="186"/>
      <c r="G463" s="186"/>
      <c r="H463" s="186"/>
      <c r="I463" s="186"/>
      <c r="J463" s="186"/>
      <c r="K463" s="186"/>
      <c r="L463" s="186"/>
      <c r="M463" s="186"/>
      <c r="N463" s="186"/>
      <c r="O463" s="186"/>
      <c r="P463" s="186"/>
      <c r="Q463" s="186"/>
      <c r="R463" s="186"/>
      <c r="S463" s="186"/>
      <c r="T463" s="186"/>
      <c r="U463" s="186"/>
      <c r="V463" s="186"/>
      <c r="W463" s="186"/>
      <c r="X463" s="186"/>
      <c r="Y463" s="186"/>
      <c r="Z463" s="186"/>
      <c r="AA463" s="186"/>
      <c r="AB463" s="186"/>
      <c r="AC463" s="186"/>
      <c r="AD463" s="186"/>
      <c r="AE463" s="186"/>
      <c r="AF463" s="186"/>
      <c r="AG463" s="186"/>
      <c r="AH463" s="186"/>
      <c r="AI463" s="186"/>
      <c r="AJ463" s="186"/>
      <c r="AK463" s="186"/>
      <c r="AL463" s="186"/>
      <c r="AM463" s="186"/>
      <c r="AN463" s="186"/>
      <c r="AO463" s="186"/>
      <c r="AP463" s="186"/>
      <c r="AQ463" s="186"/>
      <c r="AR463" s="186"/>
      <c r="AS463" s="186"/>
      <c r="AT463" s="186"/>
      <c r="AU463" s="186"/>
      <c r="AV463" s="186"/>
      <c r="AW463" s="186"/>
      <c r="AX463" s="186"/>
      <c r="AY463" s="186"/>
      <c r="AZ463" s="186"/>
      <c r="BA463" s="186"/>
      <c r="BB463" s="186"/>
      <c r="BC463" s="318"/>
    </row>
    <row r="464" spans="2:55" s="176" customFormat="1" ht="30" customHeight="1">
      <c r="B464" s="187"/>
      <c r="C464" s="186"/>
      <c r="D464" s="186"/>
      <c r="E464" s="186"/>
      <c r="F464" s="186"/>
      <c r="G464" s="186"/>
      <c r="H464" s="186"/>
      <c r="I464" s="186"/>
      <c r="J464" s="186"/>
      <c r="K464" s="186"/>
      <c r="L464" s="186"/>
      <c r="M464" s="186"/>
      <c r="N464" s="186"/>
      <c r="O464" s="186"/>
      <c r="P464" s="186"/>
      <c r="Q464" s="186"/>
      <c r="R464" s="186"/>
      <c r="S464" s="186"/>
      <c r="T464" s="186"/>
      <c r="U464" s="186"/>
      <c r="V464" s="186"/>
      <c r="W464" s="186"/>
      <c r="X464" s="186"/>
      <c r="Y464" s="186"/>
      <c r="Z464" s="186"/>
      <c r="AA464" s="186"/>
      <c r="AB464" s="186"/>
      <c r="AC464" s="186"/>
      <c r="AD464" s="186"/>
      <c r="AE464" s="186"/>
      <c r="AF464" s="186"/>
      <c r="AG464" s="186"/>
      <c r="AH464" s="186"/>
      <c r="AI464" s="186"/>
      <c r="AJ464" s="186"/>
      <c r="AK464" s="186"/>
      <c r="AL464" s="186"/>
      <c r="AM464" s="186"/>
      <c r="AN464" s="186"/>
      <c r="AO464" s="186"/>
      <c r="AP464" s="186"/>
      <c r="AQ464" s="186"/>
      <c r="AR464" s="186"/>
      <c r="AS464" s="186"/>
      <c r="AT464" s="186"/>
      <c r="AU464" s="186"/>
      <c r="AV464" s="186"/>
      <c r="AW464" s="186"/>
      <c r="AX464" s="186"/>
      <c r="AY464" s="186"/>
      <c r="AZ464" s="186"/>
      <c r="BA464" s="186"/>
      <c r="BB464" s="186"/>
      <c r="BC464" s="318"/>
    </row>
    <row r="465" spans="2:55" s="176" customFormat="1" ht="44.25" customHeight="1">
      <c r="B465" s="187"/>
      <c r="C465" s="186"/>
      <c r="D465" s="186"/>
      <c r="E465" s="330" t="str">
        <f>IF(RIGHT('기본정보 입력하기'!G15,2)="학교",'기본정보 입력하기'!G15 &amp; "장 (인)",IF(RIGHT('기본정보 입력하기'!G15,3)="교육청",'기본정보 입력하기'!G15 &amp; "교육감 (인)",IF(RIGHT('기본정보 입력하기'!G15,3)="지원청",'기본정보 입력하기'!G15 &amp; "교육장 (인)",'기본정보 입력하기'!G15 &amp; "장 (인)")))</f>
        <v>고창고등학교장 (인)</v>
      </c>
      <c r="F465" s="331"/>
      <c r="G465" s="186"/>
      <c r="H465" s="186"/>
      <c r="I465" s="186"/>
      <c r="J465" s="186"/>
      <c r="K465" s="186"/>
      <c r="L465" s="186"/>
      <c r="M465" s="186"/>
      <c r="N465" s="186"/>
      <c r="O465" s="186"/>
      <c r="P465" s="186"/>
      <c r="Q465" s="186"/>
      <c r="R465" s="186"/>
      <c r="S465" s="186"/>
      <c r="T465" s="186"/>
      <c r="U465" s="186"/>
      <c r="V465" s="186"/>
      <c r="W465" s="186"/>
      <c r="X465" s="186"/>
      <c r="Y465" s="186"/>
      <c r="Z465" s="186"/>
      <c r="AA465" s="186"/>
      <c r="AB465" s="186"/>
      <c r="AC465" s="186"/>
      <c r="AD465" s="186"/>
      <c r="AE465" s="186"/>
      <c r="AF465" s="186"/>
      <c r="AG465" s="186"/>
      <c r="AH465" s="186"/>
      <c r="AI465" s="186"/>
      <c r="AJ465" s="186"/>
      <c r="AK465" s="186"/>
      <c r="AL465" s="186"/>
      <c r="AM465" s="186"/>
      <c r="AN465" s="186"/>
      <c r="AO465" s="186"/>
      <c r="AP465" s="186"/>
      <c r="AQ465" s="186"/>
      <c r="AR465" s="186"/>
      <c r="AS465" s="186"/>
      <c r="AT465" s="186"/>
      <c r="AU465" s="186"/>
      <c r="AV465" s="186"/>
      <c r="AW465" s="186"/>
      <c r="AX465" s="186"/>
      <c r="AY465" s="186"/>
      <c r="AZ465" s="186"/>
      <c r="BA465" s="186"/>
      <c r="BB465" s="186"/>
      <c r="BC465" s="318"/>
    </row>
    <row r="466" spans="2:55" s="176" customFormat="1" ht="13.5">
      <c r="B466" s="187"/>
      <c r="C466" s="186"/>
      <c r="D466" s="186"/>
      <c r="E466" s="186"/>
      <c r="F466" s="186"/>
      <c r="G466" s="186"/>
      <c r="H466" s="186"/>
      <c r="I466" s="186"/>
      <c r="J466" s="186"/>
      <c r="K466" s="186"/>
      <c r="L466" s="186"/>
      <c r="M466" s="186"/>
      <c r="N466" s="186"/>
      <c r="O466" s="186"/>
      <c r="P466" s="186"/>
      <c r="Q466" s="186"/>
      <c r="R466" s="186"/>
      <c r="S466" s="186"/>
      <c r="T466" s="186"/>
      <c r="U466" s="186"/>
      <c r="V466" s="186"/>
      <c r="W466" s="186"/>
      <c r="X466" s="186"/>
      <c r="Y466" s="186"/>
      <c r="Z466" s="186"/>
      <c r="AA466" s="186"/>
      <c r="AB466" s="186"/>
      <c r="AC466" s="186"/>
      <c r="AD466" s="186"/>
      <c r="AE466" s="186"/>
      <c r="AF466" s="186"/>
      <c r="AG466" s="186"/>
      <c r="AH466" s="186"/>
      <c r="AI466" s="186"/>
      <c r="AJ466" s="186"/>
      <c r="AK466" s="186"/>
      <c r="AL466" s="186"/>
      <c r="AM466" s="186"/>
      <c r="AN466" s="186"/>
      <c r="AO466" s="186"/>
      <c r="AP466" s="186"/>
      <c r="AQ466" s="186"/>
      <c r="AR466" s="186"/>
      <c r="AS466" s="186"/>
      <c r="AT466" s="186"/>
      <c r="AU466" s="186"/>
      <c r="AV466" s="186"/>
      <c r="AW466" s="186"/>
      <c r="AX466" s="186"/>
      <c r="AY466" s="186"/>
      <c r="AZ466" s="186"/>
      <c r="BA466" s="186"/>
      <c r="BB466" s="186"/>
      <c r="BC466" s="318"/>
    </row>
    <row r="467" spans="2:55" s="176" customFormat="1" ht="13.5">
      <c r="B467" s="187"/>
      <c r="C467" s="186"/>
      <c r="D467" s="186"/>
      <c r="E467" s="186"/>
      <c r="F467" s="186"/>
      <c r="G467" s="186"/>
      <c r="H467" s="186"/>
      <c r="I467" s="186"/>
      <c r="J467" s="186"/>
      <c r="K467" s="186"/>
      <c r="L467" s="186"/>
      <c r="M467" s="186"/>
      <c r="N467" s="186"/>
      <c r="O467" s="186"/>
      <c r="P467" s="186"/>
      <c r="Q467" s="186"/>
      <c r="R467" s="186"/>
      <c r="S467" s="186"/>
      <c r="T467" s="186"/>
      <c r="U467" s="186"/>
      <c r="V467" s="186"/>
      <c r="W467" s="186"/>
      <c r="X467" s="186"/>
      <c r="Y467" s="186"/>
      <c r="Z467" s="186"/>
      <c r="AA467" s="186"/>
      <c r="AB467" s="186"/>
      <c r="AC467" s="186"/>
      <c r="AD467" s="186"/>
      <c r="AE467" s="186"/>
      <c r="AF467" s="186"/>
      <c r="AG467" s="186"/>
      <c r="AH467" s="186"/>
      <c r="AI467" s="186"/>
      <c r="AJ467" s="186"/>
      <c r="AK467" s="186"/>
      <c r="AL467" s="186"/>
      <c r="AM467" s="186"/>
      <c r="AN467" s="186"/>
      <c r="AO467" s="186"/>
      <c r="AP467" s="186"/>
      <c r="AQ467" s="186"/>
      <c r="AR467" s="186"/>
      <c r="AS467" s="186"/>
      <c r="AT467" s="186"/>
      <c r="AU467" s="186"/>
      <c r="AV467" s="186"/>
      <c r="AW467" s="186"/>
      <c r="AX467" s="186"/>
      <c r="AY467" s="186"/>
      <c r="AZ467" s="186"/>
      <c r="BA467" s="186"/>
      <c r="BB467" s="186"/>
      <c r="BC467" s="318"/>
    </row>
    <row r="468" spans="2:55" s="176" customFormat="1" ht="13.5">
      <c r="B468" s="189"/>
      <c r="C468" s="190"/>
      <c r="D468" s="190"/>
      <c r="E468" s="190"/>
      <c r="F468" s="190"/>
      <c r="G468" s="190"/>
      <c r="H468" s="190"/>
      <c r="I468" s="190"/>
      <c r="J468" s="190"/>
      <c r="K468" s="190"/>
      <c r="L468" s="190"/>
      <c r="M468" s="190"/>
      <c r="N468" s="190"/>
      <c r="O468" s="190"/>
      <c r="P468" s="190"/>
      <c r="Q468" s="190"/>
      <c r="R468" s="190"/>
      <c r="S468" s="190"/>
      <c r="T468" s="190"/>
      <c r="U468" s="190"/>
      <c r="V468" s="190"/>
      <c r="W468" s="190"/>
      <c r="X468" s="190"/>
      <c r="Y468" s="190"/>
      <c r="Z468" s="190"/>
      <c r="AA468" s="190"/>
      <c r="AB468" s="190"/>
      <c r="AC468" s="190"/>
      <c r="AD468" s="190"/>
      <c r="AE468" s="190"/>
      <c r="AF468" s="190"/>
      <c r="AG468" s="190"/>
      <c r="AH468" s="190"/>
      <c r="AI468" s="190"/>
      <c r="AJ468" s="190"/>
      <c r="AK468" s="190"/>
      <c r="AL468" s="190"/>
      <c r="AM468" s="190"/>
      <c r="AN468" s="190"/>
      <c r="AO468" s="190"/>
      <c r="AP468" s="190"/>
      <c r="AQ468" s="190"/>
      <c r="AR468" s="190"/>
      <c r="AS468" s="190"/>
      <c r="AT468" s="190"/>
      <c r="AU468" s="190"/>
      <c r="AV468" s="190"/>
      <c r="AW468" s="190"/>
      <c r="AX468" s="190"/>
      <c r="AY468" s="190"/>
      <c r="AZ468" s="190"/>
      <c r="BA468" s="190"/>
      <c r="BB468" s="190"/>
      <c r="BC468" s="319"/>
    </row>
    <row r="469" spans="2:55" s="176" customFormat="1" ht="13.5">
      <c r="B469" s="178"/>
      <c r="C469" s="178"/>
      <c r="D469" s="178"/>
      <c r="E469" s="178"/>
      <c r="F469" s="178"/>
      <c r="G469" s="178"/>
      <c r="H469" s="178"/>
      <c r="I469" s="178"/>
      <c r="J469" s="178"/>
      <c r="K469" s="178"/>
      <c r="L469" s="178"/>
      <c r="M469" s="178"/>
      <c r="N469" s="178"/>
      <c r="O469" s="178"/>
      <c r="P469" s="178"/>
      <c r="Q469" s="178"/>
      <c r="R469" s="178"/>
      <c r="S469" s="178"/>
      <c r="T469" s="178"/>
      <c r="U469" s="178"/>
      <c r="V469" s="178"/>
      <c r="W469" s="178"/>
      <c r="X469" s="178"/>
      <c r="Y469" s="178"/>
      <c r="Z469" s="178"/>
      <c r="AA469" s="178"/>
      <c r="AB469" s="178"/>
      <c r="AC469" s="178"/>
      <c r="AD469" s="178"/>
      <c r="AE469" s="178"/>
      <c r="AF469" s="178"/>
      <c r="AG469" s="178"/>
      <c r="AH469" s="178"/>
      <c r="AI469" s="178"/>
      <c r="AJ469" s="178"/>
      <c r="AK469" s="178"/>
      <c r="AL469" s="178"/>
      <c r="AM469" s="178"/>
      <c r="AN469" s="178"/>
      <c r="AO469" s="178"/>
      <c r="AP469" s="178"/>
      <c r="AQ469" s="178"/>
      <c r="AR469" s="178"/>
      <c r="AS469" s="178"/>
      <c r="AT469" s="178"/>
      <c r="AU469" s="178"/>
      <c r="AV469" s="178"/>
      <c r="AW469" s="178"/>
      <c r="AX469" s="178"/>
      <c r="AY469" s="178"/>
      <c r="AZ469" s="178"/>
      <c r="BA469" s="178"/>
      <c r="BB469" s="178"/>
      <c r="BC469" s="178"/>
    </row>
    <row r="470" spans="2:55" s="176" customFormat="1" ht="13.5">
      <c r="B470" s="178"/>
      <c r="C470" s="178"/>
      <c r="D470" s="178"/>
      <c r="E470" s="178"/>
      <c r="F470" s="178"/>
      <c r="G470" s="178"/>
      <c r="H470" s="178"/>
      <c r="I470" s="178"/>
      <c r="J470" s="178"/>
      <c r="K470" s="178"/>
      <c r="L470" s="178"/>
      <c r="M470" s="178"/>
      <c r="N470" s="178"/>
      <c r="O470" s="178"/>
      <c r="P470" s="178"/>
      <c r="Q470" s="178"/>
      <c r="R470" s="178"/>
      <c r="S470" s="178"/>
      <c r="T470" s="178"/>
      <c r="U470" s="178"/>
      <c r="V470" s="178"/>
      <c r="W470" s="178"/>
      <c r="X470" s="178"/>
      <c r="Y470" s="178"/>
      <c r="Z470" s="178"/>
      <c r="AA470" s="178"/>
      <c r="AB470" s="178"/>
      <c r="AC470" s="178"/>
      <c r="AD470" s="178"/>
      <c r="AE470" s="178"/>
      <c r="AF470" s="178"/>
      <c r="AG470" s="178"/>
      <c r="AH470" s="178"/>
      <c r="AI470" s="178"/>
      <c r="AJ470" s="178"/>
      <c r="AK470" s="178"/>
      <c r="AL470" s="178"/>
      <c r="AM470" s="178"/>
      <c r="AN470" s="178"/>
      <c r="AO470" s="178"/>
      <c r="AP470" s="178"/>
      <c r="AQ470" s="178"/>
      <c r="AR470" s="178"/>
      <c r="AS470" s="178"/>
      <c r="AT470" s="178"/>
      <c r="AU470" s="178"/>
      <c r="AV470" s="178"/>
      <c r="AW470" s="178"/>
      <c r="AX470" s="178"/>
      <c r="AY470" s="178"/>
      <c r="AZ470" s="178"/>
      <c r="BA470" s="178"/>
      <c r="BB470" s="178"/>
      <c r="BC470" s="178"/>
    </row>
    <row r="471" spans="2:55" s="176" customFormat="1" ht="13.5">
      <c r="B471" s="178"/>
      <c r="C471" s="178"/>
      <c r="D471" s="178"/>
      <c r="E471" s="178"/>
      <c r="F471" s="178"/>
      <c r="G471" s="178"/>
      <c r="H471" s="178"/>
      <c r="I471" s="178"/>
      <c r="J471" s="178"/>
      <c r="K471" s="178"/>
      <c r="L471" s="178"/>
      <c r="M471" s="178"/>
      <c r="N471" s="178"/>
      <c r="O471" s="178"/>
      <c r="P471" s="178"/>
      <c r="Q471" s="178"/>
      <c r="R471" s="178"/>
      <c r="S471" s="178"/>
      <c r="T471" s="178"/>
      <c r="U471" s="178"/>
      <c r="V471" s="178"/>
      <c r="W471" s="178"/>
      <c r="X471" s="178"/>
      <c r="Y471" s="178"/>
      <c r="Z471" s="178"/>
      <c r="AA471" s="178"/>
      <c r="AB471" s="178"/>
      <c r="AC471" s="178"/>
      <c r="AD471" s="178"/>
      <c r="AE471" s="178"/>
      <c r="AF471" s="178"/>
      <c r="AG471" s="178"/>
      <c r="AH471" s="178"/>
      <c r="AI471" s="178"/>
      <c r="AJ471" s="178"/>
      <c r="AK471" s="178"/>
      <c r="AL471" s="178"/>
      <c r="AM471" s="178"/>
      <c r="AN471" s="178"/>
      <c r="AO471" s="178"/>
      <c r="AP471" s="178"/>
      <c r="AQ471" s="178"/>
      <c r="AR471" s="178"/>
      <c r="AS471" s="178"/>
      <c r="AT471" s="178"/>
      <c r="AU471" s="178"/>
      <c r="AV471" s="178"/>
      <c r="AW471" s="178"/>
      <c r="AX471" s="178"/>
      <c r="AY471" s="178"/>
      <c r="AZ471" s="178"/>
      <c r="BA471" s="178"/>
      <c r="BB471" s="178"/>
      <c r="BC471" s="178"/>
    </row>
    <row r="472" spans="2:55" s="176" customFormat="1" ht="13.5">
      <c r="B472" s="178"/>
      <c r="C472" s="178"/>
      <c r="D472" s="178"/>
      <c r="E472" s="178"/>
      <c r="F472" s="178"/>
      <c r="G472" s="178"/>
      <c r="H472" s="178"/>
      <c r="I472" s="178"/>
      <c r="J472" s="178"/>
      <c r="K472" s="178"/>
      <c r="L472" s="178"/>
      <c r="M472" s="178"/>
      <c r="N472" s="178"/>
      <c r="O472" s="178"/>
      <c r="P472" s="178"/>
      <c r="Q472" s="178"/>
      <c r="R472" s="178"/>
      <c r="S472" s="178"/>
      <c r="T472" s="178"/>
      <c r="U472" s="178"/>
      <c r="V472" s="178"/>
      <c r="W472" s="178"/>
      <c r="X472" s="178"/>
      <c r="Y472" s="178"/>
      <c r="Z472" s="178"/>
      <c r="AA472" s="178"/>
      <c r="AB472" s="178"/>
      <c r="AC472" s="178"/>
      <c r="AD472" s="178"/>
      <c r="AE472" s="178"/>
      <c r="AF472" s="178"/>
      <c r="AG472" s="178"/>
      <c r="AH472" s="178"/>
      <c r="AI472" s="178"/>
      <c r="AJ472" s="178"/>
      <c r="AK472" s="178"/>
      <c r="AL472" s="178"/>
      <c r="AM472" s="178"/>
      <c r="AN472" s="178"/>
      <c r="AO472" s="178"/>
      <c r="AP472" s="178"/>
      <c r="AQ472" s="178"/>
      <c r="AR472" s="178"/>
      <c r="AS472" s="178"/>
      <c r="AT472" s="178"/>
      <c r="AU472" s="178"/>
      <c r="AV472" s="178"/>
      <c r="AW472" s="178"/>
      <c r="AX472" s="178"/>
      <c r="AY472" s="178"/>
      <c r="AZ472" s="178"/>
      <c r="BA472" s="178"/>
      <c r="BB472" s="178"/>
      <c r="BC472" s="178"/>
    </row>
    <row r="473" spans="2:55" s="176" customFormat="1" ht="30.75" customHeight="1">
      <c r="B473" s="202"/>
      <c r="C473" s="203"/>
      <c r="D473" s="203"/>
      <c r="E473" s="203"/>
      <c r="F473" s="203"/>
      <c r="G473" s="203"/>
      <c r="H473" s="203"/>
      <c r="I473" s="203"/>
      <c r="J473" s="203"/>
      <c r="K473" s="203"/>
      <c r="L473" s="203"/>
      <c r="M473" s="203"/>
      <c r="N473" s="203"/>
      <c r="O473" s="203"/>
      <c r="P473" s="203"/>
      <c r="Q473" s="203"/>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3"/>
      <c r="BB473" s="203"/>
      <c r="BC473" s="317"/>
    </row>
    <row r="474" spans="2:55" s="176" customFormat="1" ht="38.25" customHeight="1">
      <c r="B474" s="187"/>
      <c r="C474" s="488" t="s">
        <v>3153</v>
      </c>
      <c r="D474" s="488"/>
      <c r="E474" s="488"/>
      <c r="F474" s="488"/>
      <c r="G474" s="488"/>
      <c r="H474" s="488"/>
      <c r="I474" s="488"/>
      <c r="J474" s="488"/>
      <c r="K474" s="488"/>
      <c r="L474" s="488"/>
      <c r="M474" s="488"/>
      <c r="N474" s="488"/>
      <c r="O474" s="488"/>
      <c r="P474" s="488"/>
      <c r="Q474" s="488"/>
      <c r="R474" s="488"/>
      <c r="S474" s="488"/>
      <c r="T474" s="488"/>
      <c r="U474" s="488"/>
      <c r="V474" s="488"/>
      <c r="W474" s="488"/>
      <c r="X474" s="488"/>
      <c r="Y474" s="488"/>
      <c r="Z474" s="488"/>
      <c r="AA474" s="488"/>
      <c r="AB474" s="488"/>
      <c r="AC474" s="488"/>
      <c r="AD474" s="488"/>
      <c r="AE474" s="488"/>
      <c r="AF474" s="488"/>
      <c r="AG474" s="488"/>
      <c r="AH474" s="488"/>
      <c r="AI474" s="488"/>
      <c r="AJ474" s="488"/>
      <c r="AK474" s="488"/>
      <c r="AL474" s="488"/>
      <c r="AM474" s="488"/>
      <c r="AN474" s="488"/>
      <c r="AO474" s="488"/>
      <c r="AP474" s="488"/>
      <c r="AQ474" s="488"/>
      <c r="AR474" s="488"/>
      <c r="AS474" s="488"/>
      <c r="AT474" s="488"/>
      <c r="AU474" s="488"/>
      <c r="AV474" s="488"/>
      <c r="AW474" s="488"/>
      <c r="AX474" s="488"/>
      <c r="AY474" s="488"/>
      <c r="AZ474" s="488"/>
      <c r="BA474" s="488"/>
      <c r="BB474" s="488"/>
      <c r="BC474" s="318"/>
    </row>
    <row r="475" spans="2:55" s="176" customFormat="1" ht="45.75" customHeight="1">
      <c r="B475" s="189"/>
      <c r="C475" s="190"/>
      <c r="D475" s="190"/>
      <c r="E475" s="190"/>
      <c r="F475" s="190"/>
      <c r="G475" s="190"/>
      <c r="H475" s="190"/>
      <c r="I475" s="190"/>
      <c r="J475" s="190"/>
      <c r="K475" s="190"/>
      <c r="L475" s="190"/>
      <c r="M475" s="190"/>
      <c r="N475" s="190"/>
      <c r="O475" s="190"/>
      <c r="P475" s="190"/>
      <c r="Q475" s="190"/>
      <c r="R475" s="190"/>
      <c r="S475" s="190"/>
      <c r="T475" s="190"/>
      <c r="U475" s="190"/>
      <c r="V475" s="190"/>
      <c r="W475" s="190"/>
      <c r="X475" s="190"/>
      <c r="Y475" s="190"/>
      <c r="Z475" s="190"/>
      <c r="AA475" s="190"/>
      <c r="AB475" s="190"/>
      <c r="AC475" s="190"/>
      <c r="AD475" s="190"/>
      <c r="AE475" s="190"/>
      <c r="AF475" s="190"/>
      <c r="AG475" s="190"/>
      <c r="AH475" s="190"/>
      <c r="AI475" s="190"/>
      <c r="AJ475" s="190"/>
      <c r="AK475" s="190"/>
      <c r="AL475" s="190"/>
      <c r="AM475" s="190"/>
      <c r="AN475" s="190"/>
      <c r="AO475" s="190"/>
      <c r="AP475" s="190"/>
      <c r="AQ475" s="190"/>
      <c r="AR475" s="190"/>
      <c r="AS475" s="190"/>
      <c r="AT475" s="190"/>
      <c r="AU475" s="190"/>
      <c r="AV475" s="190"/>
      <c r="AW475" s="190"/>
      <c r="AX475" s="190"/>
      <c r="AY475" s="190"/>
      <c r="AZ475" s="190"/>
      <c r="BA475" s="190"/>
      <c r="BB475" s="190"/>
      <c r="BC475" s="319"/>
    </row>
    <row r="476" spans="2:55" s="176" customFormat="1" ht="41.25" customHeight="1">
      <c r="B476" s="477" t="s">
        <v>3154</v>
      </c>
      <c r="C476" s="478"/>
      <c r="D476" s="478"/>
      <c r="E476" s="478"/>
      <c r="F476" s="478"/>
      <c r="G476" s="478"/>
      <c r="H476" s="478"/>
      <c r="I476" s="478"/>
      <c r="J476" s="478"/>
      <c r="K476" s="478"/>
      <c r="L476" s="478"/>
      <c r="M476" s="478"/>
      <c r="N476" s="478"/>
      <c r="O476" s="478"/>
      <c r="P476" s="478"/>
      <c r="Q476" s="479"/>
      <c r="R476" s="320"/>
      <c r="S476" s="482" t="str">
        <f>'기본정보 입력하기'!G13</f>
        <v>복도공사4</v>
      </c>
      <c r="T476" s="482"/>
      <c r="U476" s="482"/>
      <c r="V476" s="482"/>
      <c r="W476" s="482"/>
      <c r="X476" s="482"/>
      <c r="Y476" s="482"/>
      <c r="Z476" s="482"/>
      <c r="AA476" s="482"/>
      <c r="AB476" s="482"/>
      <c r="AC476" s="482"/>
      <c r="AD476" s="482"/>
      <c r="AE476" s="482"/>
      <c r="AF476" s="482"/>
      <c r="AG476" s="482"/>
      <c r="AH476" s="482"/>
      <c r="AI476" s="482"/>
      <c r="AJ476" s="482"/>
      <c r="AK476" s="482"/>
      <c r="AL476" s="482"/>
      <c r="AM476" s="482"/>
      <c r="AN476" s="482"/>
      <c r="AO476" s="482"/>
      <c r="AP476" s="482"/>
      <c r="AQ476" s="482"/>
      <c r="AR476" s="482"/>
      <c r="AS476" s="482"/>
      <c r="AT476" s="482"/>
      <c r="AU476" s="482"/>
      <c r="AV476" s="482"/>
      <c r="AW476" s="482"/>
      <c r="AX476" s="482"/>
      <c r="AY476" s="482"/>
      <c r="AZ476" s="482"/>
      <c r="BA476" s="482"/>
      <c r="BB476" s="321"/>
      <c r="BC476" s="322"/>
    </row>
    <row r="477" spans="2:55" s="176" customFormat="1" ht="41.25" customHeight="1">
      <c r="B477" s="480" t="s">
        <v>3155</v>
      </c>
      <c r="C477" s="481"/>
      <c r="D477" s="481"/>
      <c r="E477" s="481"/>
      <c r="F477" s="481"/>
      <c r="G477" s="481"/>
      <c r="H477" s="474" t="s">
        <v>3156</v>
      </c>
      <c r="I477" s="475"/>
      <c r="J477" s="475"/>
      <c r="K477" s="475"/>
      <c r="L477" s="475"/>
      <c r="M477" s="475"/>
      <c r="N477" s="475"/>
      <c r="O477" s="475"/>
      <c r="P477" s="475"/>
      <c r="Q477" s="476"/>
      <c r="R477" s="320"/>
      <c r="S477" s="443" t="str">
        <f>'기본정보 입력하기'!G20 &amp; "          대표 " &amp;'기본정보 입력하기'!T20</f>
        <v>아이텐㈜          대표 홍길동</v>
      </c>
      <c r="T477" s="443"/>
      <c r="U477" s="443"/>
      <c r="V477" s="443"/>
      <c r="W477" s="443"/>
      <c r="X477" s="443"/>
      <c r="Y477" s="443"/>
      <c r="Z477" s="443"/>
      <c r="AA477" s="443"/>
      <c r="AB477" s="443"/>
      <c r="AC477" s="443"/>
      <c r="AD477" s="443"/>
      <c r="AE477" s="443"/>
      <c r="AF477" s="443"/>
      <c r="AG477" s="443"/>
      <c r="AH477" s="443"/>
      <c r="AI477" s="443"/>
      <c r="AJ477" s="443"/>
      <c r="AK477" s="443"/>
      <c r="AL477" s="443"/>
      <c r="AM477" s="443"/>
      <c r="AN477" s="443"/>
      <c r="AO477" s="443"/>
      <c r="AP477" s="443"/>
      <c r="AQ477" s="443"/>
      <c r="AR477" s="443"/>
      <c r="AS477" s="443"/>
      <c r="AT477" s="443"/>
      <c r="AU477" s="443"/>
      <c r="AV477" s="443"/>
      <c r="AW477" s="443"/>
      <c r="AX477" s="443"/>
      <c r="AY477" s="443"/>
      <c r="AZ477" s="443"/>
      <c r="BA477" s="443"/>
      <c r="BB477" s="321"/>
      <c r="BC477" s="322"/>
    </row>
    <row r="478" spans="2:55" s="176" customFormat="1" ht="41.25" customHeight="1">
      <c r="B478" s="474"/>
      <c r="C478" s="475"/>
      <c r="D478" s="475"/>
      <c r="E478" s="475"/>
      <c r="F478" s="475"/>
      <c r="G478" s="475"/>
      <c r="H478" s="477" t="s">
        <v>3157</v>
      </c>
      <c r="I478" s="478"/>
      <c r="J478" s="478"/>
      <c r="K478" s="478"/>
      <c r="L478" s="478"/>
      <c r="M478" s="478"/>
      <c r="N478" s="478"/>
      <c r="O478" s="478"/>
      <c r="P478" s="478"/>
      <c r="Q478" s="479"/>
      <c r="R478" s="323"/>
      <c r="S478" s="483" t="str">
        <f>'기본정보 입력하기'!G21</f>
        <v>전주시 덕진구 틀못16</v>
      </c>
      <c r="T478" s="483"/>
      <c r="U478" s="483"/>
      <c r="V478" s="483"/>
      <c r="W478" s="483"/>
      <c r="X478" s="483"/>
      <c r="Y478" s="483"/>
      <c r="Z478" s="483"/>
      <c r="AA478" s="483"/>
      <c r="AB478" s="483"/>
      <c r="AC478" s="483"/>
      <c r="AD478" s="483"/>
      <c r="AE478" s="483"/>
      <c r="AF478" s="483"/>
      <c r="AG478" s="483"/>
      <c r="AH478" s="483"/>
      <c r="AI478" s="483"/>
      <c r="AJ478" s="483"/>
      <c r="AK478" s="483"/>
      <c r="AL478" s="483"/>
      <c r="AM478" s="483"/>
      <c r="AN478" s="483"/>
      <c r="AO478" s="483"/>
      <c r="AP478" s="483"/>
      <c r="AQ478" s="483"/>
      <c r="AR478" s="483"/>
      <c r="AS478" s="483"/>
      <c r="AT478" s="483"/>
      <c r="AU478" s="483"/>
      <c r="AV478" s="483"/>
      <c r="AW478" s="483"/>
      <c r="AX478" s="483"/>
      <c r="AY478" s="483"/>
      <c r="AZ478" s="483"/>
      <c r="BA478" s="483"/>
      <c r="BB478" s="323"/>
      <c r="BC478" s="324"/>
    </row>
    <row r="479" spans="2:55" s="176" customFormat="1" ht="27" customHeight="1">
      <c r="B479" s="325"/>
      <c r="C479" s="326"/>
      <c r="D479" s="326"/>
      <c r="E479" s="326"/>
      <c r="F479" s="326"/>
      <c r="G479" s="326"/>
      <c r="H479" s="326"/>
      <c r="I479" s="326"/>
      <c r="J479" s="326"/>
      <c r="K479" s="326"/>
      <c r="L479" s="326"/>
      <c r="M479" s="326"/>
      <c r="N479" s="326"/>
      <c r="O479" s="326"/>
      <c r="P479" s="326"/>
      <c r="Q479" s="326"/>
      <c r="R479" s="326"/>
      <c r="S479" s="326"/>
      <c r="T479" s="326"/>
      <c r="U479" s="326"/>
      <c r="V479" s="326"/>
      <c r="W479" s="326"/>
      <c r="X479" s="326"/>
      <c r="Y479" s="326"/>
      <c r="Z479" s="326"/>
      <c r="AA479" s="326"/>
      <c r="AB479" s="326"/>
      <c r="AC479" s="326"/>
      <c r="AD479" s="326"/>
      <c r="AE479" s="326"/>
      <c r="AF479" s="326"/>
      <c r="AG479" s="326"/>
      <c r="AH479" s="326"/>
      <c r="AI479" s="326"/>
      <c r="AJ479" s="326"/>
      <c r="AK479" s="326"/>
      <c r="AL479" s="326"/>
      <c r="AM479" s="326"/>
      <c r="AN479" s="326"/>
      <c r="AO479" s="326"/>
      <c r="AP479" s="326"/>
      <c r="AQ479" s="326"/>
      <c r="AR479" s="326"/>
      <c r="AS479" s="326"/>
      <c r="AT479" s="326"/>
      <c r="AU479" s="326"/>
      <c r="AV479" s="326"/>
      <c r="AW479" s="326"/>
      <c r="AX479" s="326"/>
      <c r="AY479" s="326"/>
      <c r="AZ479" s="326"/>
      <c r="BA479" s="326"/>
      <c r="BB479" s="326"/>
      <c r="BC479" s="327"/>
    </row>
    <row r="480" spans="2:55" s="176" customFormat="1" ht="75.75" customHeight="1">
      <c r="B480" s="325"/>
      <c r="C480" s="326"/>
      <c r="D480" s="469" t="s">
        <v>3158</v>
      </c>
      <c r="E480" s="469"/>
      <c r="F480" s="469"/>
      <c r="G480" s="469"/>
      <c r="H480" s="469"/>
      <c r="I480" s="469"/>
      <c r="J480" s="469"/>
      <c r="K480" s="469"/>
      <c r="L480" s="469"/>
      <c r="M480" s="469"/>
      <c r="N480" s="469"/>
      <c r="O480" s="469"/>
      <c r="P480" s="469"/>
      <c r="Q480" s="469"/>
      <c r="R480" s="469"/>
      <c r="S480" s="469"/>
      <c r="T480" s="469"/>
      <c r="U480" s="469"/>
      <c r="V480" s="469"/>
      <c r="W480" s="469"/>
      <c r="X480" s="469"/>
      <c r="Y480" s="469"/>
      <c r="Z480" s="469"/>
      <c r="AA480" s="469"/>
      <c r="AB480" s="469"/>
      <c r="AC480" s="469"/>
      <c r="AD480" s="469"/>
      <c r="AE480" s="469"/>
      <c r="AF480" s="469"/>
      <c r="AG480" s="469"/>
      <c r="AH480" s="469"/>
      <c r="AI480" s="469"/>
      <c r="AJ480" s="469"/>
      <c r="AK480" s="469"/>
      <c r="AL480" s="469"/>
      <c r="AM480" s="469"/>
      <c r="AN480" s="469"/>
      <c r="AO480" s="469"/>
      <c r="AP480" s="469"/>
      <c r="AQ480" s="469"/>
      <c r="AR480" s="469"/>
      <c r="AS480" s="469"/>
      <c r="AT480" s="469"/>
      <c r="AU480" s="469"/>
      <c r="AV480" s="469"/>
      <c r="AW480" s="469"/>
      <c r="AX480" s="469"/>
      <c r="AY480" s="469"/>
      <c r="AZ480" s="469"/>
      <c r="BA480" s="469"/>
      <c r="BB480" s="326"/>
      <c r="BC480" s="327"/>
    </row>
    <row r="481" spans="2:55" s="176" customFormat="1">
      <c r="B481" s="325"/>
      <c r="C481" s="326"/>
      <c r="D481" s="326"/>
      <c r="E481" s="326"/>
      <c r="F481" s="326"/>
      <c r="G481" s="326"/>
      <c r="H481" s="326"/>
      <c r="I481" s="326"/>
      <c r="J481" s="326"/>
      <c r="K481" s="326"/>
      <c r="L481" s="326"/>
      <c r="M481" s="326"/>
      <c r="N481" s="326"/>
      <c r="O481" s="326"/>
      <c r="P481" s="326"/>
      <c r="Q481" s="326"/>
      <c r="R481" s="326"/>
      <c r="S481" s="326"/>
      <c r="T481" s="326"/>
      <c r="U481" s="326"/>
      <c r="V481" s="326"/>
      <c r="W481" s="326"/>
      <c r="X481" s="326"/>
      <c r="Y481" s="326"/>
      <c r="Z481" s="326"/>
      <c r="AA481" s="326"/>
      <c r="AB481" s="326"/>
      <c r="AC481" s="326"/>
      <c r="AD481" s="326"/>
      <c r="AE481" s="326"/>
      <c r="AF481" s="326"/>
      <c r="AG481" s="326"/>
      <c r="AH481" s="326"/>
      <c r="AI481" s="326"/>
      <c r="AJ481" s="326"/>
      <c r="AK481" s="326"/>
      <c r="AL481" s="326"/>
      <c r="AM481" s="326"/>
      <c r="AN481" s="326"/>
      <c r="AO481" s="326"/>
      <c r="AP481" s="326"/>
      <c r="AQ481" s="326"/>
      <c r="AR481" s="326"/>
      <c r="AS481" s="326"/>
      <c r="AT481" s="326"/>
      <c r="AU481" s="326"/>
      <c r="AV481" s="326"/>
      <c r="AW481" s="326"/>
      <c r="AX481" s="326"/>
      <c r="AY481" s="326"/>
      <c r="AZ481" s="326"/>
      <c r="BA481" s="326"/>
      <c r="BB481" s="326"/>
      <c r="BC481" s="327"/>
    </row>
    <row r="482" spans="2:55" s="176" customFormat="1" ht="27.75" customHeight="1">
      <c r="B482" s="325"/>
      <c r="C482" s="326"/>
      <c r="D482" s="326"/>
      <c r="E482" s="326"/>
      <c r="F482" s="326"/>
      <c r="G482" s="326"/>
      <c r="H482" s="326"/>
      <c r="I482" s="326"/>
      <c r="J482" s="326"/>
      <c r="K482" s="326"/>
      <c r="L482" s="326"/>
      <c r="M482" s="326"/>
      <c r="N482" s="326"/>
      <c r="O482" s="326"/>
      <c r="P482" s="326"/>
      <c r="Q482" s="326"/>
      <c r="R482" s="326"/>
      <c r="S482" s="326"/>
      <c r="T482" s="326"/>
      <c r="U482" s="326"/>
      <c r="V482" s="326"/>
      <c r="W482" s="326"/>
      <c r="X482" s="326"/>
      <c r="Y482" s="326"/>
      <c r="Z482" s="326"/>
      <c r="AA482" s="326"/>
      <c r="AB482" s="326"/>
      <c r="AC482" s="326"/>
      <c r="AD482" s="326"/>
      <c r="AE482" s="326"/>
      <c r="AF482" s="326"/>
      <c r="AG482" s="326"/>
      <c r="AH482" s="326"/>
      <c r="AI482" s="326"/>
      <c r="AJ482" s="326"/>
      <c r="AK482" s="326"/>
      <c r="AL482" s="326"/>
      <c r="AM482" s="326"/>
      <c r="AN482" s="326"/>
      <c r="AO482" s="326"/>
      <c r="AP482" s="326"/>
      <c r="AQ482" s="326"/>
      <c r="AR482" s="326"/>
      <c r="AS482" s="326"/>
      <c r="AT482" s="326"/>
      <c r="AU482" s="326"/>
      <c r="AV482" s="326"/>
      <c r="AW482" s="326"/>
      <c r="AX482" s="326"/>
      <c r="AY482" s="326"/>
      <c r="AZ482" s="326"/>
      <c r="BA482" s="326"/>
      <c r="BB482" s="326"/>
      <c r="BC482" s="327"/>
    </row>
    <row r="483" spans="2:55" s="176" customFormat="1" ht="110.25" customHeight="1">
      <c r="B483" s="471" t="s">
        <v>3159</v>
      </c>
      <c r="C483" s="472"/>
      <c r="D483" s="472"/>
      <c r="E483" s="472"/>
      <c r="F483" s="472"/>
      <c r="G483" s="472"/>
      <c r="H483" s="472"/>
      <c r="I483" s="472"/>
      <c r="J483" s="472"/>
      <c r="K483" s="472"/>
      <c r="L483" s="472"/>
      <c r="M483" s="472"/>
      <c r="N483" s="472"/>
      <c r="O483" s="473"/>
      <c r="P483" s="470" t="s">
        <v>3161</v>
      </c>
      <c r="Q483" s="470"/>
      <c r="R483" s="470"/>
      <c r="S483" s="470"/>
      <c r="T483" s="470"/>
      <c r="U483" s="470"/>
      <c r="V483" s="470"/>
      <c r="W483" s="470"/>
      <c r="X483" s="470"/>
      <c r="Y483" s="470"/>
      <c r="Z483" s="470"/>
      <c r="AA483" s="470"/>
      <c r="AB483" s="470"/>
      <c r="AC483" s="470"/>
      <c r="AD483" s="470"/>
      <c r="AE483" s="470"/>
      <c r="AF483" s="470"/>
      <c r="AG483" s="470"/>
      <c r="AH483" s="470"/>
      <c r="AI483" s="470"/>
      <c r="AJ483" s="470"/>
      <c r="AK483" s="470"/>
      <c r="AL483" s="470"/>
      <c r="AM483" s="470"/>
      <c r="AN483" s="470"/>
      <c r="AO483" s="470"/>
      <c r="AP483" s="470"/>
      <c r="AQ483" s="470"/>
      <c r="AR483" s="470"/>
      <c r="AS483" s="470"/>
      <c r="AT483" s="470"/>
      <c r="AU483" s="470"/>
      <c r="AV483" s="470"/>
      <c r="AW483" s="470"/>
      <c r="AX483" s="470"/>
      <c r="AY483" s="470"/>
      <c r="AZ483" s="470"/>
      <c r="BA483" s="470"/>
      <c r="BB483" s="328"/>
      <c r="BC483" s="329"/>
    </row>
    <row r="484" spans="2:55" s="176" customFormat="1" ht="22.5" customHeight="1">
      <c r="B484" s="325"/>
      <c r="C484" s="326"/>
      <c r="D484" s="326"/>
      <c r="E484" s="326"/>
      <c r="F484" s="326"/>
      <c r="G484" s="326"/>
      <c r="H484" s="326"/>
      <c r="I484" s="326"/>
      <c r="J484" s="326"/>
      <c r="K484" s="326"/>
      <c r="L484" s="326"/>
      <c r="M484" s="326"/>
      <c r="N484" s="326"/>
      <c r="O484" s="326"/>
      <c r="P484" s="326"/>
      <c r="Q484" s="326"/>
      <c r="R484" s="326"/>
      <c r="S484" s="326"/>
      <c r="T484" s="326"/>
      <c r="U484" s="326"/>
      <c r="V484" s="326"/>
      <c r="W484" s="326"/>
      <c r="X484" s="326"/>
      <c r="Y484" s="326"/>
      <c r="Z484" s="326"/>
      <c r="AA484" s="326"/>
      <c r="AB484" s="326"/>
      <c r="AC484" s="326"/>
      <c r="AD484" s="326"/>
      <c r="AE484" s="326"/>
      <c r="AF484" s="326"/>
      <c r="AG484" s="326"/>
      <c r="AH484" s="326"/>
      <c r="AI484" s="326"/>
      <c r="AJ484" s="326"/>
      <c r="AK484" s="326"/>
      <c r="AL484" s="326"/>
      <c r="AM484" s="326"/>
      <c r="AN484" s="326"/>
      <c r="AO484" s="326"/>
      <c r="AP484" s="326"/>
      <c r="AQ484" s="326"/>
      <c r="AR484" s="326"/>
      <c r="AS484" s="326"/>
      <c r="AT484" s="326"/>
      <c r="AU484" s="326"/>
      <c r="AV484" s="326"/>
      <c r="AW484" s="326"/>
      <c r="AX484" s="326"/>
      <c r="AY484" s="326"/>
      <c r="AZ484" s="326"/>
      <c r="BA484" s="326"/>
      <c r="BB484" s="326"/>
      <c r="BC484" s="327"/>
    </row>
    <row r="485" spans="2:55" s="176" customFormat="1" ht="36.75" customHeight="1">
      <c r="B485" s="325"/>
      <c r="C485" s="326"/>
      <c r="D485" s="465" t="s">
        <v>3160</v>
      </c>
      <c r="E485" s="465"/>
      <c r="F485" s="465"/>
      <c r="G485" s="465"/>
      <c r="H485" s="465"/>
      <c r="I485" s="465"/>
      <c r="J485" s="465"/>
      <c r="K485" s="465"/>
      <c r="L485" s="465"/>
      <c r="M485" s="465"/>
      <c r="N485" s="465"/>
      <c r="O485" s="465"/>
      <c r="P485" s="465"/>
      <c r="Q485" s="465"/>
      <c r="R485" s="465"/>
      <c r="S485" s="465"/>
      <c r="T485" s="465"/>
      <c r="U485" s="465"/>
      <c r="V485" s="465"/>
      <c r="W485" s="465"/>
      <c r="X485" s="465"/>
      <c r="Y485" s="465"/>
      <c r="Z485" s="465"/>
      <c r="AA485" s="465"/>
      <c r="AB485" s="465"/>
      <c r="AC485" s="465"/>
      <c r="AD485" s="465"/>
      <c r="AE485" s="465"/>
      <c r="AF485" s="465"/>
      <c r="AG485" s="465"/>
      <c r="AH485" s="465"/>
      <c r="AI485" s="465"/>
      <c r="AJ485" s="465"/>
      <c r="AK485" s="465"/>
      <c r="AL485" s="465"/>
      <c r="AM485" s="465"/>
      <c r="AN485" s="465"/>
      <c r="AO485" s="465"/>
      <c r="AP485" s="465"/>
      <c r="AQ485" s="465"/>
      <c r="AR485" s="465"/>
      <c r="AS485" s="465"/>
      <c r="AT485" s="465"/>
      <c r="AU485" s="465"/>
      <c r="AV485" s="465"/>
      <c r="AW485" s="465"/>
      <c r="AX485" s="465"/>
      <c r="AY485" s="465"/>
      <c r="AZ485" s="465"/>
      <c r="BA485" s="465"/>
      <c r="BB485" s="326"/>
      <c r="BC485" s="327"/>
    </row>
    <row r="486" spans="2:55" s="176" customFormat="1">
      <c r="B486" s="325"/>
      <c r="C486" s="326"/>
      <c r="D486" s="326"/>
      <c r="E486" s="326"/>
      <c r="F486" s="326"/>
      <c r="G486" s="326"/>
      <c r="H486" s="326"/>
      <c r="I486" s="326"/>
      <c r="J486" s="326"/>
      <c r="K486" s="326"/>
      <c r="L486" s="326"/>
      <c r="M486" s="326"/>
      <c r="N486" s="326"/>
      <c r="O486" s="326"/>
      <c r="P486" s="326"/>
      <c r="Q486" s="326"/>
      <c r="R486" s="326"/>
      <c r="S486" s="326"/>
      <c r="T486" s="326"/>
      <c r="U486" s="326"/>
      <c r="V486" s="326"/>
      <c r="W486" s="326"/>
      <c r="X486" s="326"/>
      <c r="Y486" s="326"/>
      <c r="Z486" s="326"/>
      <c r="AA486" s="326"/>
      <c r="AB486" s="326"/>
      <c r="AC486" s="326"/>
      <c r="AD486" s="326"/>
      <c r="AE486" s="326"/>
      <c r="AF486" s="326"/>
      <c r="AG486" s="326"/>
      <c r="AH486" s="326"/>
      <c r="AI486" s="326"/>
      <c r="AJ486" s="326"/>
      <c r="AK486" s="326"/>
      <c r="AL486" s="326"/>
      <c r="AM486" s="326"/>
      <c r="AN486" s="326"/>
      <c r="AO486" s="326"/>
      <c r="AP486" s="326"/>
      <c r="AQ486" s="326"/>
      <c r="AR486" s="326"/>
      <c r="AS486" s="326"/>
      <c r="AT486" s="326"/>
      <c r="AU486" s="326"/>
      <c r="AV486" s="326"/>
      <c r="AW486" s="326"/>
      <c r="AX486" s="326"/>
      <c r="AY486" s="326"/>
      <c r="AZ486" s="326"/>
      <c r="BA486" s="326"/>
      <c r="BB486" s="326"/>
      <c r="BC486" s="327"/>
    </row>
    <row r="487" spans="2:55" s="176" customFormat="1" ht="42.75" customHeight="1">
      <c r="B487" s="325"/>
      <c r="C487" s="326"/>
      <c r="D487" s="326"/>
      <c r="E487" s="326"/>
      <c r="F487" s="326"/>
      <c r="G487" s="326"/>
      <c r="H487" s="326"/>
      <c r="I487" s="326"/>
      <c r="J487" s="326"/>
      <c r="K487" s="326"/>
      <c r="L487" s="326"/>
      <c r="M487" s="326"/>
      <c r="N487" s="326"/>
      <c r="O487" s="326"/>
      <c r="P487" s="326"/>
      <c r="Q487" s="326"/>
      <c r="R487" s="326"/>
      <c r="S487" s="326"/>
      <c r="T487" s="326"/>
      <c r="U487" s="326"/>
      <c r="V487" s="326"/>
      <c r="W487" s="326"/>
      <c r="X487" s="326"/>
      <c r="Y487" s="326"/>
      <c r="Z487" s="326"/>
      <c r="AA487" s="326"/>
      <c r="AB487" s="326"/>
      <c r="AC487" s="326"/>
      <c r="AD487" s="326"/>
      <c r="AE487" s="326"/>
      <c r="AF487" s="326"/>
      <c r="AG487" s="326"/>
      <c r="AH487" s="326"/>
      <c r="AI487" s="326"/>
      <c r="AJ487" s="326"/>
      <c r="AK487" s="326"/>
      <c r="AL487" s="326"/>
      <c r="AM487" s="326"/>
      <c r="AN487" s="326"/>
      <c r="AO487" s="326"/>
      <c r="AP487" s="326"/>
      <c r="AQ487" s="326"/>
      <c r="AR487" s="326"/>
      <c r="AS487" s="326"/>
      <c r="AT487" s="326"/>
      <c r="AU487" s="326"/>
      <c r="AV487" s="326"/>
      <c r="AW487" s="326"/>
      <c r="AX487" s="326"/>
      <c r="AY487" s="326"/>
      <c r="AZ487" s="326"/>
      <c r="BA487" s="326"/>
      <c r="BB487" s="326"/>
      <c r="BC487" s="327"/>
    </row>
    <row r="488" spans="2:55" s="176" customFormat="1" ht="29.25" customHeight="1">
      <c r="B488" s="325"/>
      <c r="C488" s="326"/>
      <c r="D488" s="466">
        <f>'기본정보 입력하기'!G27</f>
        <v>44927</v>
      </c>
      <c r="E488" s="466"/>
      <c r="F488" s="466"/>
      <c r="G488" s="466"/>
      <c r="H488" s="466"/>
      <c r="I488" s="466"/>
      <c r="J488" s="466"/>
      <c r="K488" s="466"/>
      <c r="L488" s="466"/>
      <c r="M488" s="466"/>
      <c r="N488" s="466"/>
      <c r="O488" s="466"/>
      <c r="P488" s="466"/>
      <c r="Q488" s="466"/>
      <c r="R488" s="466"/>
      <c r="S488" s="466"/>
      <c r="T488" s="466"/>
      <c r="U488" s="466"/>
      <c r="V488" s="466"/>
      <c r="W488" s="466"/>
      <c r="X488" s="466"/>
      <c r="Y488" s="466"/>
      <c r="Z488" s="466"/>
      <c r="AA488" s="466"/>
      <c r="AB488" s="466"/>
      <c r="AC488" s="466"/>
      <c r="AD488" s="466"/>
      <c r="AE488" s="466"/>
      <c r="AF488" s="466"/>
      <c r="AG488" s="466"/>
      <c r="AH488" s="466"/>
      <c r="AI488" s="466"/>
      <c r="AJ488" s="466"/>
      <c r="AK488" s="466"/>
      <c r="AL488" s="466"/>
      <c r="AM488" s="466"/>
      <c r="AN488" s="466"/>
      <c r="AO488" s="466"/>
      <c r="AP488" s="466"/>
      <c r="AQ488" s="466"/>
      <c r="AR488" s="466"/>
      <c r="AS488" s="466"/>
      <c r="AT488" s="466"/>
      <c r="AU488" s="466"/>
      <c r="AV488" s="466"/>
      <c r="AW488" s="466"/>
      <c r="AX488" s="466"/>
      <c r="AY488" s="466"/>
      <c r="AZ488" s="466"/>
      <c r="BA488" s="466"/>
      <c r="BB488" s="326"/>
      <c r="BC488" s="327"/>
    </row>
    <row r="489" spans="2:55" s="176" customFormat="1" ht="64.5" customHeight="1">
      <c r="B489" s="325"/>
      <c r="C489" s="326"/>
      <c r="D489" s="326"/>
      <c r="E489" s="326"/>
      <c r="F489" s="326"/>
      <c r="G489" s="326"/>
      <c r="H489" s="326"/>
      <c r="I489" s="326"/>
      <c r="J489" s="326"/>
      <c r="K489" s="326"/>
      <c r="L489" s="326"/>
      <c r="M489" s="326"/>
      <c r="N489" s="326"/>
      <c r="O489" s="326"/>
      <c r="P489" s="326"/>
      <c r="Q489" s="326"/>
      <c r="R489" s="326"/>
      <c r="S489" s="326"/>
      <c r="T489" s="326"/>
      <c r="U489" s="326"/>
      <c r="V489" s="326"/>
      <c r="W489" s="326"/>
      <c r="X489" s="326"/>
      <c r="Y489" s="326"/>
      <c r="Z489" s="326"/>
      <c r="AA489" s="326"/>
      <c r="AB489" s="326"/>
      <c r="AC489" s="326"/>
      <c r="AD489" s="326"/>
      <c r="AE489" s="326"/>
      <c r="AF489" s="326"/>
      <c r="AG489" s="326"/>
      <c r="AH489" s="326"/>
      <c r="AI489" s="326"/>
      <c r="AJ489" s="326"/>
      <c r="AK489" s="326"/>
      <c r="AL489" s="326"/>
      <c r="AM489" s="326"/>
      <c r="AN489" s="326"/>
      <c r="AO489" s="326"/>
      <c r="AP489" s="326"/>
      <c r="AQ489" s="326"/>
      <c r="AR489" s="326"/>
      <c r="AS489" s="326"/>
      <c r="AT489" s="326"/>
      <c r="AU489" s="326"/>
      <c r="AV489" s="326"/>
      <c r="AW489" s="326"/>
      <c r="AX489" s="326"/>
      <c r="AY489" s="326"/>
      <c r="AZ489" s="326"/>
      <c r="BA489" s="326"/>
      <c r="BB489" s="326"/>
      <c r="BC489" s="327"/>
    </row>
    <row r="490" spans="2:55" s="176" customFormat="1" ht="30" customHeight="1">
      <c r="B490" s="325"/>
      <c r="C490" s="326"/>
      <c r="D490" s="467" t="s">
        <v>2941</v>
      </c>
      <c r="E490" s="467"/>
      <c r="F490" s="467"/>
      <c r="G490" s="467"/>
      <c r="H490" s="467"/>
      <c r="I490" s="467"/>
      <c r="J490" s="467"/>
      <c r="K490" s="467"/>
      <c r="L490" s="467"/>
      <c r="M490" s="467"/>
      <c r="N490" s="467"/>
      <c r="O490" s="467"/>
      <c r="P490" s="467"/>
      <c r="Q490" s="467"/>
      <c r="R490" s="467"/>
      <c r="S490" s="467"/>
      <c r="T490" s="326" t="s">
        <v>2959</v>
      </c>
      <c r="U490" s="326"/>
      <c r="V490" s="468" t="str">
        <f>'기본정보 입력하기'!G20 &amp; "    대표 " &amp;'기본정보 입력하기'!T20 &amp;"  (인)"</f>
        <v>아이텐㈜    대표 홍길동  (인)</v>
      </c>
      <c r="W490" s="468"/>
      <c r="X490" s="468"/>
      <c r="Y490" s="468"/>
      <c r="Z490" s="468"/>
      <c r="AA490" s="468"/>
      <c r="AB490" s="468"/>
      <c r="AC490" s="468"/>
      <c r="AD490" s="468"/>
      <c r="AE490" s="468"/>
      <c r="AF490" s="468"/>
      <c r="AG490" s="468"/>
      <c r="AH490" s="468"/>
      <c r="AI490" s="468"/>
      <c r="AJ490" s="468"/>
      <c r="AK490" s="468"/>
      <c r="AL490" s="468"/>
      <c r="AM490" s="468"/>
      <c r="AN490" s="468"/>
      <c r="AO490" s="468"/>
      <c r="AP490" s="468"/>
      <c r="AQ490" s="468"/>
      <c r="AR490" s="468"/>
      <c r="AS490" s="468"/>
      <c r="AT490" s="468"/>
      <c r="AU490" s="468"/>
      <c r="AV490" s="468"/>
      <c r="AW490" s="468"/>
      <c r="AX490" s="468"/>
      <c r="AY490" s="468"/>
      <c r="AZ490" s="468"/>
      <c r="BA490" s="326"/>
      <c r="BB490" s="326"/>
      <c r="BC490" s="327"/>
    </row>
    <row r="491" spans="2:55" s="176" customFormat="1" ht="13.5">
      <c r="B491" s="187"/>
      <c r="C491" s="186"/>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c r="AM491" s="186"/>
      <c r="AN491" s="186"/>
      <c r="AO491" s="186"/>
      <c r="AP491" s="186"/>
      <c r="AQ491" s="186"/>
      <c r="AR491" s="186"/>
      <c r="AS491" s="186"/>
      <c r="AT491" s="186"/>
      <c r="AU491" s="186"/>
      <c r="AV491" s="186"/>
      <c r="AW491" s="186"/>
      <c r="AX491" s="186"/>
      <c r="AY491" s="186"/>
      <c r="AZ491" s="186"/>
      <c r="BA491" s="186"/>
      <c r="BB491" s="186"/>
      <c r="BC491" s="318"/>
    </row>
    <row r="492" spans="2:55" s="176" customFormat="1" ht="13.5">
      <c r="B492" s="187"/>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c r="AM492" s="186"/>
      <c r="AN492" s="186"/>
      <c r="AO492" s="186"/>
      <c r="AP492" s="186"/>
      <c r="AQ492" s="186"/>
      <c r="AR492" s="186"/>
      <c r="AS492" s="186"/>
      <c r="AT492" s="186"/>
      <c r="AU492" s="186"/>
      <c r="AV492" s="186"/>
      <c r="AW492" s="186"/>
      <c r="AX492" s="186"/>
      <c r="AY492" s="186"/>
      <c r="AZ492" s="186"/>
      <c r="BA492" s="186"/>
      <c r="BB492" s="186"/>
      <c r="BC492" s="318"/>
    </row>
    <row r="493" spans="2:55" s="176" customFormat="1" ht="30" customHeight="1">
      <c r="B493" s="187"/>
      <c r="C493" s="186"/>
      <c r="D493" s="186"/>
      <c r="E493" s="186"/>
      <c r="F493" s="186"/>
      <c r="G493" s="186"/>
      <c r="H493" s="186"/>
      <c r="I493" s="186"/>
      <c r="J493" s="186"/>
      <c r="K493" s="186"/>
      <c r="L493" s="186"/>
      <c r="M493" s="186"/>
      <c r="N493" s="186"/>
      <c r="O493" s="186"/>
      <c r="P493" s="186"/>
      <c r="Q493" s="186"/>
      <c r="R493" s="186"/>
      <c r="S493" s="186"/>
      <c r="T493" s="186"/>
      <c r="U493" s="186"/>
      <c r="V493" s="186"/>
      <c r="W493" s="186"/>
      <c r="X493" s="186"/>
      <c r="Y493" s="186"/>
      <c r="Z493" s="186"/>
      <c r="AA493" s="186"/>
      <c r="AB493" s="186"/>
      <c r="AC493" s="186"/>
      <c r="AD493" s="186"/>
      <c r="AE493" s="186"/>
      <c r="AF493" s="186"/>
      <c r="AG493" s="186"/>
      <c r="AH493" s="186"/>
      <c r="AI493" s="186"/>
      <c r="AJ493" s="186"/>
      <c r="AK493" s="186"/>
      <c r="AL493" s="186"/>
      <c r="AM493" s="186"/>
      <c r="AN493" s="186"/>
      <c r="AO493" s="186"/>
      <c r="AP493" s="186"/>
      <c r="AQ493" s="186"/>
      <c r="AR493" s="186"/>
      <c r="AS493" s="186"/>
      <c r="AT493" s="186"/>
      <c r="AU493" s="186"/>
      <c r="AV493" s="186"/>
      <c r="AW493" s="186"/>
      <c r="AX493" s="186"/>
      <c r="AY493" s="186"/>
      <c r="AZ493" s="186"/>
      <c r="BA493" s="186"/>
      <c r="BB493" s="186"/>
      <c r="BC493" s="318"/>
    </row>
    <row r="494" spans="2:55" s="176" customFormat="1" ht="44.25" customHeight="1">
      <c r="B494" s="187"/>
      <c r="C494" s="186"/>
      <c r="D494" s="186"/>
      <c r="E494" s="330" t="str">
        <f>IF(RIGHT('기본정보 입력하기'!G15,2)="학교",'기본정보 입력하기'!G15 &amp; "장 (인)",IF(RIGHT('기본정보 입력하기'!G15,3)="교육청",'기본정보 입력하기'!G15 &amp; "교육감 (인)",IF(RIGHT('기본정보 입력하기'!G15,3)="지원청",'기본정보 입력하기'!G15 &amp; "교육장 (인)",'기본정보 입력하기'!G15 &amp; "장 (인)")))</f>
        <v>고창고등학교장 (인)</v>
      </c>
      <c r="F494" s="331"/>
      <c r="G494" s="186"/>
      <c r="H494" s="186"/>
      <c r="I494" s="186"/>
      <c r="J494" s="186"/>
      <c r="K494" s="186"/>
      <c r="L494" s="186"/>
      <c r="M494" s="186"/>
      <c r="N494" s="186"/>
      <c r="O494" s="186"/>
      <c r="P494" s="186"/>
      <c r="Q494" s="186"/>
      <c r="R494" s="186"/>
      <c r="S494" s="186"/>
      <c r="T494" s="186"/>
      <c r="U494" s="186"/>
      <c r="V494" s="186"/>
      <c r="W494" s="186"/>
      <c r="X494" s="186"/>
      <c r="Y494" s="186"/>
      <c r="Z494" s="186"/>
      <c r="AA494" s="186"/>
      <c r="AB494" s="186"/>
      <c r="AC494" s="186"/>
      <c r="AD494" s="186"/>
      <c r="AE494" s="186"/>
      <c r="AF494" s="186"/>
      <c r="AG494" s="186"/>
      <c r="AH494" s="186"/>
      <c r="AI494" s="186"/>
      <c r="AJ494" s="186"/>
      <c r="AK494" s="186"/>
      <c r="AL494" s="186"/>
      <c r="AM494" s="186"/>
      <c r="AN494" s="186"/>
      <c r="AO494" s="186"/>
      <c r="AP494" s="186"/>
      <c r="AQ494" s="186"/>
      <c r="AR494" s="186"/>
      <c r="AS494" s="186"/>
      <c r="AT494" s="186"/>
      <c r="AU494" s="186"/>
      <c r="AV494" s="186"/>
      <c r="AW494" s="186"/>
      <c r="AX494" s="186"/>
      <c r="AY494" s="186"/>
      <c r="AZ494" s="186"/>
      <c r="BA494" s="186"/>
      <c r="BB494" s="186"/>
      <c r="BC494" s="318"/>
    </row>
    <row r="495" spans="2:55" s="176" customFormat="1" ht="13.5">
      <c r="B495" s="187"/>
      <c r="C495" s="186"/>
      <c r="D495" s="186"/>
      <c r="E495" s="186"/>
      <c r="F495" s="186"/>
      <c r="G495" s="186"/>
      <c r="H495" s="186"/>
      <c r="I495" s="186"/>
      <c r="J495" s="186"/>
      <c r="K495" s="186"/>
      <c r="L495" s="186"/>
      <c r="M495" s="186"/>
      <c r="N495" s="186"/>
      <c r="O495" s="186"/>
      <c r="P495" s="186"/>
      <c r="Q495" s="186"/>
      <c r="R495" s="186"/>
      <c r="S495" s="186"/>
      <c r="T495" s="186"/>
      <c r="U495" s="186"/>
      <c r="V495" s="186"/>
      <c r="W495" s="186"/>
      <c r="X495" s="186"/>
      <c r="Y495" s="186"/>
      <c r="Z495" s="186"/>
      <c r="AA495" s="186"/>
      <c r="AB495" s="186"/>
      <c r="AC495" s="186"/>
      <c r="AD495" s="186"/>
      <c r="AE495" s="186"/>
      <c r="AF495" s="186"/>
      <c r="AG495" s="186"/>
      <c r="AH495" s="186"/>
      <c r="AI495" s="186"/>
      <c r="AJ495" s="186"/>
      <c r="AK495" s="186"/>
      <c r="AL495" s="186"/>
      <c r="AM495" s="186"/>
      <c r="AN495" s="186"/>
      <c r="AO495" s="186"/>
      <c r="AP495" s="186"/>
      <c r="AQ495" s="186"/>
      <c r="AR495" s="186"/>
      <c r="AS495" s="186"/>
      <c r="AT495" s="186"/>
      <c r="AU495" s="186"/>
      <c r="AV495" s="186"/>
      <c r="AW495" s="186"/>
      <c r="AX495" s="186"/>
      <c r="AY495" s="186"/>
      <c r="AZ495" s="186"/>
      <c r="BA495" s="186"/>
      <c r="BB495" s="186"/>
      <c r="BC495" s="318"/>
    </row>
    <row r="496" spans="2:55" s="176" customFormat="1" ht="13.5">
      <c r="B496" s="187"/>
      <c r="C496" s="186"/>
      <c r="D496" s="186"/>
      <c r="E496" s="186"/>
      <c r="F496" s="186"/>
      <c r="G496" s="186"/>
      <c r="H496" s="186"/>
      <c r="I496" s="186"/>
      <c r="J496" s="186"/>
      <c r="K496" s="186"/>
      <c r="L496" s="186"/>
      <c r="M496" s="186"/>
      <c r="N496" s="186"/>
      <c r="O496" s="186"/>
      <c r="P496" s="186"/>
      <c r="Q496" s="186"/>
      <c r="R496" s="186"/>
      <c r="S496" s="186"/>
      <c r="T496" s="186"/>
      <c r="U496" s="186"/>
      <c r="V496" s="186"/>
      <c r="W496" s="186"/>
      <c r="X496" s="186"/>
      <c r="Y496" s="186"/>
      <c r="Z496" s="186"/>
      <c r="AA496" s="186"/>
      <c r="AB496" s="186"/>
      <c r="AC496" s="186"/>
      <c r="AD496" s="186"/>
      <c r="AE496" s="186"/>
      <c r="AF496" s="186"/>
      <c r="AG496" s="186"/>
      <c r="AH496" s="186"/>
      <c r="AI496" s="186"/>
      <c r="AJ496" s="186"/>
      <c r="AK496" s="186"/>
      <c r="AL496" s="186"/>
      <c r="AM496" s="186"/>
      <c r="AN496" s="186"/>
      <c r="AO496" s="186"/>
      <c r="AP496" s="186"/>
      <c r="AQ496" s="186"/>
      <c r="AR496" s="186"/>
      <c r="AS496" s="186"/>
      <c r="AT496" s="186"/>
      <c r="AU496" s="186"/>
      <c r="AV496" s="186"/>
      <c r="AW496" s="186"/>
      <c r="AX496" s="186"/>
      <c r="AY496" s="186"/>
      <c r="AZ496" s="186"/>
      <c r="BA496" s="186"/>
      <c r="BB496" s="186"/>
      <c r="BC496" s="318"/>
    </row>
    <row r="497" spans="2:55" s="176" customFormat="1" ht="13.5">
      <c r="B497" s="189"/>
      <c r="C497" s="190"/>
      <c r="D497" s="190"/>
      <c r="E497" s="190"/>
      <c r="F497" s="190"/>
      <c r="G497" s="190"/>
      <c r="H497" s="190"/>
      <c r="I497" s="190"/>
      <c r="J497" s="190"/>
      <c r="K497" s="190"/>
      <c r="L497" s="190"/>
      <c r="M497" s="190"/>
      <c r="N497" s="190"/>
      <c r="O497" s="190"/>
      <c r="P497" s="190"/>
      <c r="Q497" s="190"/>
      <c r="R497" s="190"/>
      <c r="S497" s="190"/>
      <c r="T497" s="190"/>
      <c r="U497" s="190"/>
      <c r="V497" s="190"/>
      <c r="W497" s="190"/>
      <c r="X497" s="190"/>
      <c r="Y497" s="190"/>
      <c r="Z497" s="190"/>
      <c r="AA497" s="190"/>
      <c r="AB497" s="190"/>
      <c r="AC497" s="190"/>
      <c r="AD497" s="190"/>
      <c r="AE497" s="190"/>
      <c r="AF497" s="190"/>
      <c r="AG497" s="190"/>
      <c r="AH497" s="190"/>
      <c r="AI497" s="190"/>
      <c r="AJ497" s="190"/>
      <c r="AK497" s="190"/>
      <c r="AL497" s="190"/>
      <c r="AM497" s="190"/>
      <c r="AN497" s="190"/>
      <c r="AO497" s="190"/>
      <c r="AP497" s="190"/>
      <c r="AQ497" s="190"/>
      <c r="AR497" s="190"/>
      <c r="AS497" s="190"/>
      <c r="AT497" s="190"/>
      <c r="AU497" s="190"/>
      <c r="AV497" s="190"/>
      <c r="AW497" s="190"/>
      <c r="AX497" s="190"/>
      <c r="AY497" s="190"/>
      <c r="AZ497" s="190"/>
      <c r="BA497" s="190"/>
      <c r="BB497" s="190"/>
      <c r="BC497" s="319"/>
    </row>
    <row r="498" spans="2:55" s="176" customFormat="1" ht="13.5">
      <c r="B498" s="178"/>
      <c r="C498" s="178"/>
      <c r="D498" s="178"/>
      <c r="E498" s="178"/>
      <c r="F498" s="178"/>
      <c r="G498" s="178"/>
      <c r="H498" s="178"/>
      <c r="I498" s="178"/>
      <c r="J498" s="178"/>
      <c r="K498" s="178"/>
      <c r="L498" s="178"/>
      <c r="M498" s="178"/>
      <c r="N498" s="178"/>
      <c r="O498" s="178"/>
      <c r="P498" s="178"/>
      <c r="Q498" s="178"/>
      <c r="R498" s="178"/>
      <c r="S498" s="178"/>
      <c r="T498" s="178"/>
      <c r="U498" s="178"/>
      <c r="V498" s="178"/>
      <c r="W498" s="178"/>
      <c r="X498" s="178"/>
      <c r="Y498" s="178"/>
      <c r="Z498" s="178"/>
      <c r="AA498" s="178"/>
      <c r="AB498" s="178"/>
      <c r="AC498" s="178"/>
      <c r="AD498" s="178"/>
      <c r="AE498" s="178"/>
      <c r="AF498" s="178"/>
      <c r="AG498" s="178"/>
      <c r="AH498" s="178"/>
      <c r="AI498" s="178"/>
      <c r="AJ498" s="178"/>
      <c r="AK498" s="178"/>
      <c r="AL498" s="178"/>
      <c r="AM498" s="178"/>
      <c r="AN498" s="178"/>
      <c r="AO498" s="178"/>
      <c r="AP498" s="178"/>
      <c r="AQ498" s="178"/>
      <c r="AR498" s="178"/>
      <c r="AS498" s="178"/>
      <c r="AT498" s="178"/>
      <c r="AU498" s="178"/>
      <c r="AV498" s="178"/>
      <c r="AW498" s="178"/>
      <c r="AX498" s="178"/>
      <c r="AY498" s="178"/>
      <c r="AZ498" s="178"/>
      <c r="BA498" s="178"/>
      <c r="BB498" s="178"/>
      <c r="BC498" s="178"/>
    </row>
    <row r="499" spans="2:55">
      <c r="B499" s="214"/>
      <c r="C499" s="214"/>
      <c r="D499" s="214"/>
      <c r="E499" s="214"/>
      <c r="F499" s="214"/>
      <c r="G499" s="214"/>
      <c r="H499" s="214"/>
      <c r="I499" s="214"/>
      <c r="J499" s="214"/>
      <c r="K499" s="214"/>
      <c r="L499" s="214"/>
      <c r="M499" s="214"/>
      <c r="N499" s="214"/>
      <c r="O499" s="214"/>
      <c r="P499" s="214"/>
      <c r="Q499" s="214"/>
      <c r="R499" s="214"/>
      <c r="S499" s="214"/>
      <c r="T499" s="214"/>
      <c r="U499" s="214"/>
      <c r="V499" s="214"/>
      <c r="W499" s="214"/>
      <c r="X499" s="214"/>
      <c r="Y499" s="214"/>
      <c r="Z499" s="214"/>
      <c r="AA499" s="214"/>
      <c r="AB499" s="214"/>
      <c r="AC499" s="214"/>
      <c r="AD499" s="214"/>
      <c r="AE499" s="214"/>
      <c r="AF499" s="214"/>
      <c r="AG499" s="214"/>
      <c r="AH499" s="214"/>
      <c r="AI499" s="214"/>
      <c r="AJ499" s="214"/>
      <c r="AK499" s="214"/>
      <c r="AL499" s="214"/>
      <c r="AM499" s="214"/>
      <c r="AN499" s="214"/>
      <c r="AO499" s="214"/>
      <c r="AP499" s="214"/>
      <c r="AQ499" s="214"/>
      <c r="AR499" s="214"/>
      <c r="AS499" s="214"/>
      <c r="AT499" s="214"/>
      <c r="AU499" s="214"/>
      <c r="AV499" s="214"/>
      <c r="AW499" s="214"/>
      <c r="AX499" s="214"/>
      <c r="AY499" s="214"/>
      <c r="AZ499" s="214"/>
      <c r="BA499" s="214"/>
      <c r="BB499" s="214"/>
      <c r="BC499" s="214"/>
    </row>
    <row r="500" spans="2:55">
      <c r="B500" s="214"/>
      <c r="C500" s="214"/>
      <c r="D500" s="214"/>
      <c r="E500" s="214"/>
      <c r="F500" s="214"/>
      <c r="G500" s="214"/>
      <c r="H500" s="214"/>
      <c r="I500" s="214"/>
      <c r="J500" s="214"/>
      <c r="K500" s="214"/>
      <c r="L500" s="214"/>
      <c r="M500" s="214"/>
      <c r="N500" s="214"/>
      <c r="O500" s="214"/>
      <c r="P500" s="214"/>
      <c r="Q500" s="214"/>
      <c r="R500" s="214"/>
      <c r="S500" s="214"/>
      <c r="T500" s="214"/>
      <c r="U500" s="214"/>
      <c r="V500" s="214"/>
      <c r="W500" s="214"/>
      <c r="X500" s="214"/>
      <c r="Y500" s="214"/>
      <c r="Z500" s="214"/>
      <c r="AA500" s="214"/>
      <c r="AB500" s="214"/>
      <c r="AC500" s="214"/>
      <c r="AD500" s="214"/>
      <c r="AE500" s="214"/>
      <c r="AF500" s="214"/>
      <c r="AG500" s="214"/>
      <c r="AH500" s="214"/>
      <c r="AI500" s="214"/>
      <c r="AJ500" s="214"/>
      <c r="AK500" s="214"/>
      <c r="AL500" s="214"/>
      <c r="AM500" s="214"/>
      <c r="AN500" s="214"/>
      <c r="AO500" s="214"/>
      <c r="AP500" s="214"/>
      <c r="AQ500" s="214"/>
      <c r="AR500" s="214"/>
      <c r="AS500" s="214"/>
      <c r="AT500" s="214"/>
      <c r="AU500" s="214"/>
      <c r="AV500" s="214"/>
      <c r="AW500" s="214"/>
      <c r="AX500" s="214"/>
      <c r="AY500" s="214"/>
      <c r="AZ500" s="214"/>
      <c r="BA500" s="214"/>
      <c r="BB500" s="214"/>
      <c r="BC500" s="214"/>
    </row>
    <row r="501" spans="2:55" ht="31.5" customHeight="1">
      <c r="B501" s="211"/>
      <c r="C501" s="204"/>
      <c r="D501" s="204"/>
      <c r="E501" s="204"/>
      <c r="F501" s="204"/>
      <c r="G501" s="204"/>
      <c r="H501" s="204"/>
      <c r="I501" s="204"/>
      <c r="J501" s="204"/>
      <c r="K501" s="204"/>
      <c r="L501" s="204"/>
      <c r="M501" s="204"/>
      <c r="N501" s="204"/>
      <c r="O501" s="204"/>
      <c r="P501" s="204"/>
      <c r="Q501" s="204"/>
      <c r="R501" s="204"/>
      <c r="S501" s="204"/>
      <c r="T501" s="204"/>
      <c r="U501" s="204"/>
      <c r="V501" s="204"/>
      <c r="W501" s="204"/>
      <c r="X501" s="204"/>
      <c r="Y501" s="204"/>
      <c r="Z501" s="204"/>
      <c r="AA501" s="204"/>
      <c r="AB501" s="204"/>
      <c r="AC501" s="204"/>
      <c r="AD501" s="204"/>
      <c r="AE501" s="204"/>
      <c r="AF501" s="204"/>
      <c r="AG501" s="204"/>
      <c r="AH501" s="204"/>
      <c r="AI501" s="204"/>
      <c r="AJ501" s="204"/>
      <c r="AK501" s="204"/>
      <c r="AL501" s="204"/>
      <c r="AM501" s="204"/>
      <c r="AN501" s="204"/>
      <c r="AO501" s="204"/>
      <c r="AP501" s="204"/>
      <c r="AQ501" s="204"/>
      <c r="AR501" s="204"/>
      <c r="AS501" s="204"/>
      <c r="AT501" s="204"/>
      <c r="AU501" s="204"/>
      <c r="AV501" s="204"/>
      <c r="AW501" s="204"/>
      <c r="AX501" s="204"/>
      <c r="AY501" s="204"/>
      <c r="AZ501" s="204"/>
      <c r="BA501" s="204"/>
      <c r="BB501" s="204"/>
      <c r="BC501" s="212"/>
    </row>
    <row r="502" spans="2:55" ht="58.5" customHeight="1">
      <c r="B502" s="213"/>
      <c r="C502" s="214"/>
      <c r="D502" s="510" t="s">
        <v>3138</v>
      </c>
      <c r="E502" s="510"/>
      <c r="F502" s="510"/>
      <c r="G502" s="510"/>
      <c r="H502" s="510"/>
      <c r="I502" s="510"/>
      <c r="J502" s="510"/>
      <c r="K502" s="510"/>
      <c r="L502" s="510"/>
      <c r="M502" s="510"/>
      <c r="N502" s="510"/>
      <c r="O502" s="510"/>
      <c r="P502" s="510"/>
      <c r="Q502" s="510"/>
      <c r="R502" s="510"/>
      <c r="S502" s="510"/>
      <c r="T502" s="510"/>
      <c r="U502" s="510"/>
      <c r="V502" s="510"/>
      <c r="W502" s="510"/>
      <c r="X502" s="510"/>
      <c r="Y502" s="510"/>
      <c r="Z502" s="510"/>
      <c r="AA502" s="510"/>
      <c r="AB502" s="510"/>
      <c r="AC502" s="510"/>
      <c r="AD502" s="510"/>
      <c r="AE502" s="510"/>
      <c r="AF502" s="510"/>
      <c r="AG502" s="510"/>
      <c r="AH502" s="510"/>
      <c r="AI502" s="510"/>
      <c r="AJ502" s="510"/>
      <c r="AK502" s="510"/>
      <c r="AL502" s="510"/>
      <c r="AM502" s="510"/>
      <c r="AN502" s="510"/>
      <c r="AO502" s="510"/>
      <c r="AP502" s="510"/>
      <c r="AQ502" s="510"/>
      <c r="AR502" s="510"/>
      <c r="AS502" s="510"/>
      <c r="AT502" s="510"/>
      <c r="AU502" s="510"/>
      <c r="AV502" s="510"/>
      <c r="AW502" s="510"/>
      <c r="AX502" s="510"/>
      <c r="AY502" s="510"/>
      <c r="AZ502" s="510"/>
      <c r="BA502" s="510"/>
      <c r="BB502" s="214"/>
      <c r="BC502" s="215"/>
    </row>
    <row r="503" spans="2:55">
      <c r="B503" s="213"/>
      <c r="C503" s="214"/>
      <c r="D503" s="178"/>
      <c r="E503" s="178"/>
      <c r="F503" s="178"/>
      <c r="G503" s="178"/>
      <c r="H503" s="178"/>
      <c r="I503" s="178"/>
      <c r="J503" s="178"/>
      <c r="K503" s="178"/>
      <c r="L503" s="178"/>
      <c r="M503" s="178"/>
      <c r="N503" s="178"/>
      <c r="O503" s="178"/>
      <c r="P503" s="178"/>
      <c r="Q503" s="178"/>
      <c r="R503" s="178"/>
      <c r="S503" s="178"/>
      <c r="T503" s="178"/>
      <c r="U503" s="178"/>
      <c r="V503" s="178"/>
      <c r="W503" s="178"/>
      <c r="X503" s="178"/>
      <c r="Y503" s="178"/>
      <c r="Z503" s="178"/>
      <c r="AA503" s="178"/>
      <c r="AB503" s="178"/>
      <c r="AC503" s="178"/>
      <c r="AD503" s="178"/>
      <c r="AE503" s="178"/>
      <c r="AF503" s="178"/>
      <c r="AG503" s="178"/>
      <c r="AH503" s="178"/>
      <c r="AI503" s="178"/>
      <c r="AJ503" s="178"/>
      <c r="AK503" s="178"/>
      <c r="AL503" s="178"/>
      <c r="AM503" s="178"/>
      <c r="AN503" s="178"/>
      <c r="AO503" s="178"/>
      <c r="AP503" s="178"/>
      <c r="AQ503" s="178"/>
      <c r="AR503" s="178"/>
      <c r="AS503" s="178"/>
      <c r="AT503" s="178"/>
      <c r="AU503" s="178"/>
      <c r="AV503" s="178"/>
      <c r="AW503" s="178"/>
      <c r="AX503" s="178"/>
      <c r="AY503" s="178"/>
      <c r="AZ503" s="178"/>
      <c r="BA503" s="178"/>
      <c r="BB503" s="214"/>
      <c r="BC503" s="215"/>
    </row>
    <row r="504" spans="2:55">
      <c r="B504" s="213"/>
      <c r="C504" s="214"/>
      <c r="D504" s="178"/>
      <c r="E504" s="178"/>
      <c r="F504" s="178"/>
      <c r="G504" s="178"/>
      <c r="H504" s="178"/>
      <c r="I504" s="178"/>
      <c r="J504" s="178"/>
      <c r="K504" s="178"/>
      <c r="L504" s="178"/>
      <c r="M504" s="178"/>
      <c r="N504" s="178"/>
      <c r="O504" s="178"/>
      <c r="P504" s="178"/>
      <c r="Q504" s="178"/>
      <c r="R504" s="178"/>
      <c r="S504" s="178"/>
      <c r="T504" s="178"/>
      <c r="U504" s="178"/>
      <c r="V504" s="178"/>
      <c r="W504" s="178"/>
      <c r="X504" s="178"/>
      <c r="Y504" s="178"/>
      <c r="Z504" s="178"/>
      <c r="AA504" s="178"/>
      <c r="AB504" s="178"/>
      <c r="AC504" s="178"/>
      <c r="AD504" s="178"/>
      <c r="AE504" s="178"/>
      <c r="AF504" s="178"/>
      <c r="AG504" s="178"/>
      <c r="AH504" s="178"/>
      <c r="AI504" s="178"/>
      <c r="AJ504" s="178"/>
      <c r="AK504" s="178"/>
      <c r="AL504" s="178"/>
      <c r="AM504" s="178"/>
      <c r="AN504" s="178"/>
      <c r="AO504" s="178"/>
      <c r="AP504" s="178"/>
      <c r="AQ504" s="178"/>
      <c r="AR504" s="178"/>
      <c r="AS504" s="178"/>
      <c r="AT504" s="178"/>
      <c r="AU504" s="178"/>
      <c r="AV504" s="178"/>
      <c r="AW504" s="178"/>
      <c r="AX504" s="178"/>
      <c r="AY504" s="178"/>
      <c r="AZ504" s="178"/>
      <c r="BA504" s="178"/>
      <c r="BB504" s="214"/>
      <c r="BC504" s="215"/>
    </row>
    <row r="505" spans="2:55" ht="37.5" customHeight="1">
      <c r="B505" s="213"/>
      <c r="C505" s="214"/>
      <c r="D505" s="511" t="s">
        <v>3139</v>
      </c>
      <c r="E505" s="511"/>
      <c r="F505" s="495" t="s">
        <v>19</v>
      </c>
      <c r="G505" s="495"/>
      <c r="H505" s="495"/>
      <c r="I505" s="495"/>
      <c r="J505" s="495"/>
      <c r="K505" s="495"/>
      <c r="L505" s="495"/>
      <c r="M505" s="495"/>
      <c r="N505" s="495"/>
      <c r="O505" s="495"/>
      <c r="P505" s="225" t="s">
        <v>2959</v>
      </c>
      <c r="Q505" s="226"/>
      <c r="R505" s="498" t="str">
        <f>'기본정보 입력하기'!G13</f>
        <v>복도공사4</v>
      </c>
      <c r="S505" s="498"/>
      <c r="T505" s="498"/>
      <c r="U505" s="498"/>
      <c r="V505" s="498"/>
      <c r="W505" s="498"/>
      <c r="X505" s="498"/>
      <c r="Y505" s="498"/>
      <c r="Z505" s="498"/>
      <c r="AA505" s="498"/>
      <c r="AB505" s="498"/>
      <c r="AC505" s="498"/>
      <c r="AD505" s="498"/>
      <c r="AE505" s="498"/>
      <c r="AF505" s="498"/>
      <c r="AG505" s="498"/>
      <c r="AH505" s="498"/>
      <c r="AI505" s="498"/>
      <c r="AJ505" s="498"/>
      <c r="AK505" s="498"/>
      <c r="AL505" s="498"/>
      <c r="AM505" s="498"/>
      <c r="AN505" s="498"/>
      <c r="AO505" s="498"/>
      <c r="AP505" s="498"/>
      <c r="AQ505" s="498"/>
      <c r="AR505" s="498"/>
      <c r="AS505" s="498"/>
      <c r="AT505" s="498"/>
      <c r="AU505" s="498"/>
      <c r="AV505" s="498"/>
      <c r="AW505" s="498"/>
      <c r="AX505" s="498"/>
      <c r="AY505" s="498"/>
      <c r="AZ505" s="498"/>
      <c r="BA505" s="498"/>
      <c r="BB505" s="214"/>
      <c r="BC505" s="215"/>
    </row>
    <row r="506" spans="2:55" ht="18" customHeight="1">
      <c r="B506" s="213"/>
      <c r="C506" s="214"/>
      <c r="D506" s="291"/>
      <c r="E506" s="291"/>
      <c r="F506" s="227"/>
      <c r="G506" s="227"/>
      <c r="H506" s="227"/>
      <c r="I506" s="227"/>
      <c r="J506" s="227"/>
      <c r="K506" s="227"/>
      <c r="L506" s="227"/>
      <c r="M506" s="227"/>
      <c r="N506" s="227"/>
      <c r="O506" s="227"/>
      <c r="P506" s="225"/>
      <c r="Q506" s="226"/>
      <c r="R506" s="232"/>
      <c r="S506" s="232"/>
      <c r="T506" s="232"/>
      <c r="U506" s="232"/>
      <c r="V506" s="232"/>
      <c r="W506" s="232"/>
      <c r="X506" s="232"/>
      <c r="Y506" s="232"/>
      <c r="Z506" s="232"/>
      <c r="AA506" s="232"/>
      <c r="AB506" s="232"/>
      <c r="AC506" s="232"/>
      <c r="AD506" s="232"/>
      <c r="AE506" s="232"/>
      <c r="AF506" s="232"/>
      <c r="AG506" s="232"/>
      <c r="AH506" s="232"/>
      <c r="AI506" s="232"/>
      <c r="AJ506" s="232"/>
      <c r="AK506" s="232"/>
      <c r="AL506" s="232"/>
      <c r="AM506" s="232"/>
      <c r="AN506" s="232"/>
      <c r="AO506" s="232"/>
      <c r="AP506" s="232"/>
      <c r="AQ506" s="232"/>
      <c r="AR506" s="232"/>
      <c r="AS506" s="232"/>
      <c r="AT506" s="232"/>
      <c r="AU506" s="232"/>
      <c r="AV506" s="232"/>
      <c r="AW506" s="232"/>
      <c r="AX506" s="232"/>
      <c r="AY506" s="232"/>
      <c r="AZ506" s="232"/>
      <c r="BA506" s="232"/>
      <c r="BB506" s="214"/>
      <c r="BC506" s="215"/>
    </row>
    <row r="507" spans="2:55" ht="31.5" customHeight="1">
      <c r="B507" s="213"/>
      <c r="C507" s="214"/>
      <c r="D507" s="292"/>
      <c r="E507" s="495" t="s">
        <v>3140</v>
      </c>
      <c r="F507" s="495"/>
      <c r="G507" s="495"/>
      <c r="H507" s="495"/>
      <c r="I507" s="495"/>
      <c r="J507" s="495"/>
      <c r="K507" s="495"/>
      <c r="L507" s="495"/>
      <c r="M507" s="495"/>
      <c r="N507" s="495"/>
      <c r="O507" s="495"/>
      <c r="P507" s="225" t="s">
        <v>2959</v>
      </c>
      <c r="Q507" s="226"/>
      <c r="R507" s="512">
        <f>'기본정보 입력하기'!G27</f>
        <v>44927</v>
      </c>
      <c r="S507" s="512"/>
      <c r="T507" s="512"/>
      <c r="U507" s="512"/>
      <c r="V507" s="512"/>
      <c r="W507" s="512"/>
      <c r="X507" s="512"/>
      <c r="Y507" s="512"/>
      <c r="Z507" s="512"/>
      <c r="AA507" s="512"/>
      <c r="AB507" s="512"/>
      <c r="AC507" s="512"/>
      <c r="AD507" s="525" t="s">
        <v>2990</v>
      </c>
      <c r="AE507" s="525"/>
      <c r="AF507" s="525"/>
      <c r="AG507" s="512">
        <f>'기본정보 입력하기'!G28</f>
        <v>44927</v>
      </c>
      <c r="AH507" s="512"/>
      <c r="AI507" s="512"/>
      <c r="AJ507" s="512"/>
      <c r="AK507" s="512"/>
      <c r="AL507" s="512"/>
      <c r="AM507" s="512"/>
      <c r="AN507" s="512"/>
      <c r="AO507" s="512"/>
      <c r="AP507" s="512"/>
      <c r="AQ507" s="512"/>
      <c r="AR507" s="512"/>
      <c r="AS507" s="512"/>
      <c r="AT507" s="512"/>
      <c r="AU507" s="226"/>
      <c r="AV507" s="226"/>
      <c r="AW507" s="226"/>
      <c r="AX507" s="226"/>
      <c r="AY507" s="226"/>
      <c r="AZ507" s="226"/>
      <c r="BA507" s="226"/>
      <c r="BB507" s="214"/>
      <c r="BC507" s="215"/>
    </row>
    <row r="508" spans="2:55" ht="18" customHeight="1">
      <c r="B508" s="213"/>
      <c r="C508" s="214"/>
      <c r="D508" s="291"/>
      <c r="E508" s="291"/>
      <c r="F508" s="227"/>
      <c r="G508" s="227"/>
      <c r="H508" s="227"/>
      <c r="I508" s="227"/>
      <c r="J508" s="227"/>
      <c r="K508" s="227"/>
      <c r="L508" s="227"/>
      <c r="M508" s="227"/>
      <c r="N508" s="227"/>
      <c r="O508" s="227"/>
      <c r="P508" s="225"/>
      <c r="Q508" s="226"/>
      <c r="R508" s="232"/>
      <c r="S508" s="232"/>
      <c r="T508" s="232"/>
      <c r="U508" s="232"/>
      <c r="V508" s="232"/>
      <c r="W508" s="232"/>
      <c r="X508" s="232"/>
      <c r="Y508" s="232"/>
      <c r="Z508" s="232"/>
      <c r="AA508" s="232"/>
      <c r="AB508" s="232"/>
      <c r="AC508" s="232"/>
      <c r="AD508" s="232"/>
      <c r="AE508" s="232"/>
      <c r="AF508" s="232"/>
      <c r="AG508" s="232"/>
      <c r="AH508" s="232"/>
      <c r="AI508" s="232"/>
      <c r="AJ508" s="232"/>
      <c r="AK508" s="232"/>
      <c r="AL508" s="232"/>
      <c r="AM508" s="232"/>
      <c r="AN508" s="232"/>
      <c r="AO508" s="232"/>
      <c r="AP508" s="232"/>
      <c r="AQ508" s="232"/>
      <c r="AR508" s="232"/>
      <c r="AS508" s="232"/>
      <c r="AT508" s="232"/>
      <c r="AU508" s="232"/>
      <c r="AV508" s="232"/>
      <c r="AW508" s="232"/>
      <c r="AX508" s="232"/>
      <c r="AY508" s="232"/>
      <c r="AZ508" s="232"/>
      <c r="BA508" s="232"/>
      <c r="BB508" s="214"/>
      <c r="BC508" s="215"/>
    </row>
    <row r="509" spans="2:55" ht="33" customHeight="1">
      <c r="B509" s="213"/>
      <c r="C509" s="214"/>
      <c r="D509" s="292"/>
      <c r="E509" s="497" t="s">
        <v>3141</v>
      </c>
      <c r="F509" s="497"/>
      <c r="G509" s="497"/>
      <c r="H509" s="497"/>
      <c r="I509" s="497"/>
      <c r="J509" s="497"/>
      <c r="K509" s="497"/>
      <c r="L509" s="497"/>
      <c r="M509" s="497"/>
      <c r="N509" s="497"/>
      <c r="O509" s="497"/>
      <c r="P509" s="225"/>
      <c r="Q509" s="226"/>
      <c r="R509" s="512"/>
      <c r="S509" s="512"/>
      <c r="T509" s="512"/>
      <c r="U509" s="512"/>
      <c r="V509" s="512"/>
      <c r="W509" s="512"/>
      <c r="X509" s="512"/>
      <c r="Y509" s="512"/>
      <c r="Z509" s="512"/>
      <c r="AA509" s="512"/>
      <c r="AB509" s="512"/>
      <c r="AC509" s="512"/>
      <c r="AD509" s="512"/>
      <c r="AE509" s="512"/>
      <c r="AF509" s="512"/>
      <c r="AG509" s="512"/>
      <c r="AH509" s="512"/>
      <c r="AI509" s="512"/>
      <c r="AJ509" s="512"/>
      <c r="AK509" s="512"/>
      <c r="AL509" s="512"/>
      <c r="AM509" s="512"/>
      <c r="AN509" s="512"/>
      <c r="AO509" s="512"/>
      <c r="AP509" s="512"/>
      <c r="AQ509" s="512"/>
      <c r="AR509" s="512"/>
      <c r="AS509" s="512"/>
      <c r="AT509" s="512"/>
      <c r="AU509" s="512"/>
      <c r="AV509" s="512"/>
      <c r="AW509" s="512"/>
      <c r="AX509" s="512"/>
      <c r="AY509" s="512"/>
      <c r="AZ509" s="512"/>
      <c r="BA509" s="512"/>
      <c r="BB509" s="214"/>
      <c r="BC509" s="215"/>
    </row>
    <row r="510" spans="2:55" ht="32.25" customHeight="1">
      <c r="B510" s="213"/>
      <c r="C510" s="214"/>
      <c r="D510" s="492" t="s">
        <v>3142</v>
      </c>
      <c r="E510" s="492"/>
      <c r="F510" s="492"/>
      <c r="G510" s="492"/>
      <c r="H510" s="492"/>
      <c r="I510" s="492"/>
      <c r="J510" s="492"/>
      <c r="K510" s="492"/>
      <c r="L510" s="492" t="s">
        <v>2982</v>
      </c>
      <c r="M510" s="492"/>
      <c r="N510" s="492"/>
      <c r="O510" s="492"/>
      <c r="P510" s="492"/>
      <c r="Q510" s="492"/>
      <c r="R510" s="492"/>
      <c r="S510" s="492"/>
      <c r="T510" s="492"/>
      <c r="U510" s="492"/>
      <c r="V510" s="492"/>
      <c r="W510" s="493" t="s">
        <v>3122</v>
      </c>
      <c r="X510" s="493"/>
      <c r="Y510" s="493"/>
      <c r="Z510" s="493"/>
      <c r="AA510" s="493"/>
      <c r="AB510" s="493"/>
      <c r="AC510" s="493"/>
      <c r="AD510" s="493"/>
      <c r="AE510" s="493"/>
      <c r="AF510" s="493"/>
      <c r="AG510" s="493"/>
      <c r="AH510" s="493"/>
      <c r="AI510" s="493"/>
      <c r="AJ510" s="493"/>
      <c r="AK510" s="494" t="s">
        <v>3143</v>
      </c>
      <c r="AL510" s="494"/>
      <c r="AM510" s="494"/>
      <c r="AN510" s="494"/>
      <c r="AO510" s="494"/>
      <c r="AP510" s="494"/>
      <c r="AQ510" s="494"/>
      <c r="AR510" s="494"/>
      <c r="AS510" s="494"/>
      <c r="AT510" s="494" t="s">
        <v>3144</v>
      </c>
      <c r="AU510" s="494"/>
      <c r="AV510" s="494"/>
      <c r="AW510" s="494"/>
      <c r="AX510" s="494"/>
      <c r="AY510" s="494"/>
      <c r="AZ510" s="494"/>
      <c r="BA510" s="494"/>
      <c r="BB510" s="214"/>
      <c r="BC510" s="215"/>
    </row>
    <row r="511" spans="2:55" ht="32.25" customHeight="1">
      <c r="B511" s="213"/>
      <c r="C511" s="214"/>
      <c r="D511" s="485" t="s">
        <v>3147</v>
      </c>
      <c r="E511" s="485"/>
      <c r="F511" s="485"/>
      <c r="G511" s="485"/>
      <c r="H511" s="485"/>
      <c r="I511" s="485"/>
      <c r="J511" s="485"/>
      <c r="K511" s="485"/>
      <c r="L511" s="486"/>
      <c r="M511" s="486"/>
      <c r="N511" s="486"/>
      <c r="O511" s="486"/>
      <c r="P511" s="486"/>
      <c r="Q511" s="486"/>
      <c r="R511" s="486"/>
      <c r="S511" s="486"/>
      <c r="T511" s="486"/>
      <c r="U511" s="486"/>
      <c r="V511" s="486"/>
      <c r="W511" s="484"/>
      <c r="X511" s="484"/>
      <c r="Y511" s="484"/>
      <c r="Z511" s="484"/>
      <c r="AA511" s="484"/>
      <c r="AB511" s="484"/>
      <c r="AC511" s="484"/>
      <c r="AD511" s="484"/>
      <c r="AE511" s="484"/>
      <c r="AF511" s="484"/>
      <c r="AG511" s="484"/>
      <c r="AH511" s="484"/>
      <c r="AI511" s="484"/>
      <c r="AJ511" s="484"/>
      <c r="AK511" s="484"/>
      <c r="AL511" s="484"/>
      <c r="AM511" s="484"/>
      <c r="AN511" s="484"/>
      <c r="AO511" s="484"/>
      <c r="AP511" s="484"/>
      <c r="AQ511" s="484"/>
      <c r="AR511" s="484"/>
      <c r="AS511" s="484"/>
      <c r="AT511" s="484"/>
      <c r="AU511" s="484"/>
      <c r="AV511" s="484"/>
      <c r="AW511" s="484"/>
      <c r="AX511" s="484"/>
      <c r="AY511" s="484"/>
      <c r="AZ511" s="484"/>
      <c r="BA511" s="484"/>
      <c r="BB511" s="214"/>
      <c r="BC511" s="215"/>
    </row>
    <row r="512" spans="2:55" ht="32.25" customHeight="1">
      <c r="B512" s="213"/>
      <c r="C512" s="214"/>
      <c r="D512" s="485" t="s">
        <v>3148</v>
      </c>
      <c r="E512" s="485"/>
      <c r="F512" s="485"/>
      <c r="G512" s="485"/>
      <c r="H512" s="485"/>
      <c r="I512" s="485"/>
      <c r="J512" s="485"/>
      <c r="K512" s="485"/>
      <c r="L512" s="486"/>
      <c r="M512" s="486"/>
      <c r="N512" s="486"/>
      <c r="O512" s="486"/>
      <c r="P512" s="486"/>
      <c r="Q512" s="486"/>
      <c r="R512" s="486"/>
      <c r="S512" s="486"/>
      <c r="T512" s="486"/>
      <c r="U512" s="486"/>
      <c r="V512" s="486"/>
      <c r="W512" s="484"/>
      <c r="X512" s="484"/>
      <c r="Y512" s="484"/>
      <c r="Z512" s="484"/>
      <c r="AA512" s="484"/>
      <c r="AB512" s="484"/>
      <c r="AC512" s="484"/>
      <c r="AD512" s="484"/>
      <c r="AE512" s="484"/>
      <c r="AF512" s="484"/>
      <c r="AG512" s="484"/>
      <c r="AH512" s="484"/>
      <c r="AI512" s="484"/>
      <c r="AJ512" s="484"/>
      <c r="AK512" s="484"/>
      <c r="AL512" s="484"/>
      <c r="AM512" s="484"/>
      <c r="AN512" s="484"/>
      <c r="AO512" s="484"/>
      <c r="AP512" s="484"/>
      <c r="AQ512" s="484"/>
      <c r="AR512" s="484"/>
      <c r="AS512" s="484"/>
      <c r="AT512" s="484"/>
      <c r="AU512" s="484"/>
      <c r="AV512" s="484"/>
      <c r="AW512" s="484"/>
      <c r="AX512" s="484"/>
      <c r="AY512" s="484"/>
      <c r="AZ512" s="484"/>
      <c r="BA512" s="484"/>
      <c r="BB512" s="214"/>
      <c r="BC512" s="215"/>
    </row>
    <row r="513" spans="2:55" ht="32.25" customHeight="1">
      <c r="B513" s="213"/>
      <c r="C513" s="214"/>
      <c r="D513" s="499" t="s">
        <v>3149</v>
      </c>
      <c r="E513" s="500"/>
      <c r="F513" s="500"/>
      <c r="G513" s="500"/>
      <c r="H513" s="500"/>
      <c r="I513" s="500"/>
      <c r="J513" s="500"/>
      <c r="K513" s="501"/>
      <c r="L513" s="502"/>
      <c r="M513" s="503"/>
      <c r="N513" s="503"/>
      <c r="O513" s="503"/>
      <c r="P513" s="503"/>
      <c r="Q513" s="503"/>
      <c r="R513" s="503"/>
      <c r="S513" s="503"/>
      <c r="T513" s="503"/>
      <c r="U513" s="503"/>
      <c r="V513" s="504"/>
      <c r="W513" s="505"/>
      <c r="X513" s="506"/>
      <c r="Y513" s="506"/>
      <c r="Z513" s="506"/>
      <c r="AA513" s="506"/>
      <c r="AB513" s="506"/>
      <c r="AC513" s="506"/>
      <c r="AD513" s="506"/>
      <c r="AE513" s="506"/>
      <c r="AF513" s="506"/>
      <c r="AG513" s="506"/>
      <c r="AH513" s="506"/>
      <c r="AI513" s="506"/>
      <c r="AJ513" s="507"/>
      <c r="AK513" s="505"/>
      <c r="AL513" s="506"/>
      <c r="AM513" s="506"/>
      <c r="AN513" s="506"/>
      <c r="AO513" s="506"/>
      <c r="AP513" s="506"/>
      <c r="AQ513" s="506"/>
      <c r="AR513" s="506"/>
      <c r="AS513" s="507"/>
      <c r="AT513" s="505"/>
      <c r="AU513" s="506"/>
      <c r="AV513" s="506"/>
      <c r="AW513" s="506"/>
      <c r="AX513" s="506"/>
      <c r="AY513" s="506"/>
      <c r="AZ513" s="506"/>
      <c r="BA513" s="507"/>
      <c r="BB513" s="214"/>
      <c r="BC513" s="215"/>
    </row>
    <row r="514" spans="2:55" ht="32.25" customHeight="1">
      <c r="B514" s="213"/>
      <c r="C514" s="214"/>
      <c r="D514" s="486" t="s">
        <v>3150</v>
      </c>
      <c r="E514" s="486"/>
      <c r="F514" s="486"/>
      <c r="G514" s="486"/>
      <c r="H514" s="486"/>
      <c r="I514" s="486"/>
      <c r="J514" s="486"/>
      <c r="K514" s="486"/>
      <c r="L514" s="486"/>
      <c r="M514" s="486"/>
      <c r="N514" s="486"/>
      <c r="O514" s="486"/>
      <c r="P514" s="486"/>
      <c r="Q514" s="486"/>
      <c r="R514" s="486"/>
      <c r="S514" s="486"/>
      <c r="T514" s="486"/>
      <c r="U514" s="486"/>
      <c r="V514" s="486"/>
      <c r="W514" s="486"/>
      <c r="X514" s="486"/>
      <c r="Y514" s="486"/>
      <c r="Z514" s="486"/>
      <c r="AA514" s="486"/>
      <c r="AB514" s="486"/>
      <c r="AC514" s="486"/>
      <c r="AD514" s="486"/>
      <c r="AE514" s="486"/>
      <c r="AF514" s="486"/>
      <c r="AG514" s="486"/>
      <c r="AH514" s="486"/>
      <c r="AI514" s="486"/>
      <c r="AJ514" s="486"/>
      <c r="AK514" s="486"/>
      <c r="AL514" s="486"/>
      <c r="AM514" s="486"/>
      <c r="AN514" s="486"/>
      <c r="AO514" s="486"/>
      <c r="AP514" s="486"/>
      <c r="AQ514" s="486"/>
      <c r="AR514" s="486"/>
      <c r="AS514" s="486"/>
      <c r="AT514" s="486"/>
      <c r="AU514" s="486"/>
      <c r="AV514" s="486"/>
      <c r="AW514" s="486"/>
      <c r="AX514" s="486"/>
      <c r="AY514" s="486"/>
      <c r="AZ514" s="486"/>
      <c r="BA514" s="486"/>
      <c r="BB514" s="214"/>
      <c r="BC514" s="215"/>
    </row>
    <row r="515" spans="2:55" ht="25.5" customHeight="1">
      <c r="B515" s="213"/>
      <c r="C515" s="214"/>
      <c r="D515" s="226"/>
      <c r="E515" s="226"/>
      <c r="F515" s="226"/>
      <c r="G515" s="226"/>
      <c r="H515" s="226"/>
      <c r="I515" s="226"/>
      <c r="J515" s="226"/>
      <c r="K515" s="226"/>
      <c r="L515" s="226"/>
      <c r="M515" s="225"/>
      <c r="N515" s="221"/>
      <c r="O515" s="283"/>
      <c r="P515" s="283"/>
      <c r="Q515" s="283"/>
      <c r="R515" s="283"/>
      <c r="S515" s="283"/>
      <c r="T515" s="283"/>
      <c r="U515" s="283"/>
      <c r="V515" s="283"/>
      <c r="W515" s="283"/>
      <c r="X515" s="283"/>
      <c r="Y515" s="283"/>
      <c r="Z515" s="226"/>
      <c r="AA515" s="226"/>
      <c r="AB515" s="283"/>
      <c r="AC515" s="283"/>
      <c r="AD515" s="283"/>
      <c r="AE515" s="283"/>
      <c r="AF515" s="283"/>
      <c r="AG515" s="283"/>
      <c r="AH515" s="283"/>
      <c r="AI515" s="283"/>
      <c r="AJ515" s="283"/>
      <c r="AK515" s="283"/>
      <c r="AL515" s="283"/>
      <c r="AM515" s="283"/>
      <c r="AN515" s="283"/>
      <c r="AO515" s="283"/>
      <c r="AP515" s="283"/>
      <c r="AQ515" s="221"/>
      <c r="AR515" s="221"/>
      <c r="AS515" s="221"/>
      <c r="AT515" s="221"/>
      <c r="AU515" s="221"/>
      <c r="AV515" s="221"/>
      <c r="AW515" s="221"/>
      <c r="AX515" s="221"/>
      <c r="AY515" s="221"/>
      <c r="AZ515" s="221"/>
      <c r="BA515" s="221"/>
      <c r="BB515" s="214"/>
      <c r="BC515" s="215"/>
    </row>
    <row r="516" spans="2:55" ht="43.5" customHeight="1">
      <c r="B516" s="213"/>
      <c r="C516" s="214"/>
      <c r="D516" s="451" t="s">
        <v>3145</v>
      </c>
      <c r="E516" s="451"/>
      <c r="F516" s="451"/>
      <c r="G516" s="451"/>
      <c r="H516" s="451"/>
      <c r="I516" s="451"/>
      <c r="J516" s="451"/>
      <c r="K516" s="451"/>
      <c r="L516" s="451"/>
      <c r="M516" s="451"/>
      <c r="N516" s="451"/>
      <c r="O516" s="451"/>
      <c r="P516" s="451"/>
      <c r="Q516" s="451"/>
      <c r="R516" s="451"/>
      <c r="S516" s="451"/>
      <c r="T516" s="451"/>
      <c r="U516" s="451"/>
      <c r="V516" s="451"/>
      <c r="W516" s="451"/>
      <c r="X516" s="451"/>
      <c r="Y516" s="451"/>
      <c r="Z516" s="451"/>
      <c r="AA516" s="451"/>
      <c r="AB516" s="451"/>
      <c r="AC516" s="451"/>
      <c r="AD516" s="451"/>
      <c r="AE516" s="451"/>
      <c r="AF516" s="451"/>
      <c r="AG516" s="451"/>
      <c r="AH516" s="451"/>
      <c r="AI516" s="451"/>
      <c r="AJ516" s="451"/>
      <c r="AK516" s="451"/>
      <c r="AL516" s="451"/>
      <c r="AM516" s="451"/>
      <c r="AN516" s="451"/>
      <c r="AO516" s="451"/>
      <c r="AP516" s="451"/>
      <c r="AQ516" s="451"/>
      <c r="AR516" s="451"/>
      <c r="AS516" s="451"/>
      <c r="AT516" s="451"/>
      <c r="AU516" s="451"/>
      <c r="AV516" s="451"/>
      <c r="AW516" s="451"/>
      <c r="AX516" s="451"/>
      <c r="AY516" s="451"/>
      <c r="AZ516" s="451"/>
      <c r="BA516" s="451"/>
      <c r="BB516" s="214"/>
      <c r="BC516" s="215"/>
    </row>
    <row r="517" spans="2:55" ht="39" customHeight="1">
      <c r="B517" s="213"/>
      <c r="C517" s="214"/>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c r="AD517" s="249"/>
      <c r="AE517" s="249"/>
      <c r="AF517" s="249"/>
      <c r="AG517" s="249"/>
      <c r="AH517" s="249"/>
      <c r="AI517" s="249"/>
      <c r="AJ517" s="249"/>
      <c r="AK517" s="249"/>
      <c r="AL517" s="249"/>
      <c r="AM517" s="249"/>
      <c r="AN517" s="249"/>
      <c r="AO517" s="249"/>
      <c r="AP517" s="249"/>
      <c r="AQ517" s="249"/>
      <c r="AR517" s="249"/>
      <c r="AS517" s="249"/>
      <c r="AT517" s="249"/>
      <c r="AU517" s="249"/>
      <c r="AV517" s="249"/>
      <c r="AW517" s="249"/>
      <c r="AX517" s="249"/>
      <c r="AY517" s="249"/>
      <c r="AZ517" s="249"/>
      <c r="BA517" s="249"/>
      <c r="BB517" s="214"/>
      <c r="BC517" s="215"/>
    </row>
    <row r="518" spans="2:55" ht="27" customHeight="1">
      <c r="B518" s="213"/>
      <c r="C518" s="214"/>
      <c r="D518" s="498" t="s">
        <v>3146</v>
      </c>
      <c r="E518" s="498"/>
      <c r="F518" s="498"/>
      <c r="G518" s="498"/>
      <c r="H518" s="498"/>
      <c r="I518" s="498"/>
      <c r="J518" s="498"/>
      <c r="K518" s="498"/>
      <c r="L518" s="498"/>
      <c r="M518" s="498"/>
      <c r="N518" s="498"/>
      <c r="O518" s="498"/>
      <c r="P518" s="498"/>
      <c r="Q518" s="498"/>
      <c r="R518" s="498"/>
      <c r="S518" s="498"/>
      <c r="T518" s="498"/>
      <c r="U518" s="498"/>
      <c r="V518" s="498"/>
      <c r="W518" s="498"/>
      <c r="X518" s="498"/>
      <c r="Y518" s="498"/>
      <c r="Z518" s="498"/>
      <c r="AA518" s="498"/>
      <c r="AB518" s="498"/>
      <c r="AC518" s="498"/>
      <c r="AD518" s="498"/>
      <c r="AE518" s="498"/>
      <c r="AF518" s="221"/>
      <c r="AG518" s="221"/>
      <c r="AH518" s="221"/>
      <c r="AI518" s="221"/>
      <c r="AJ518" s="221"/>
      <c r="AK518" s="221"/>
      <c r="AL518" s="221"/>
      <c r="AM518" s="221"/>
      <c r="AN518" s="221"/>
      <c r="AO518" s="221"/>
      <c r="AP518" s="221"/>
      <c r="AQ518" s="221"/>
      <c r="AR518" s="221"/>
      <c r="AS518" s="221"/>
      <c r="AT518" s="221"/>
      <c r="AU518" s="221"/>
      <c r="AV518" s="221"/>
      <c r="AW518" s="221"/>
      <c r="AX518" s="221"/>
      <c r="AY518" s="221"/>
      <c r="AZ518" s="221"/>
      <c r="BA518" s="221"/>
      <c r="BB518" s="214"/>
      <c r="BC518" s="215"/>
    </row>
    <row r="519" spans="2:55" ht="30" customHeight="1">
      <c r="B519" s="213"/>
      <c r="C519" s="214"/>
      <c r="D519" s="526"/>
      <c r="E519" s="526"/>
      <c r="F519" s="526"/>
      <c r="G519" s="526"/>
      <c r="H519" s="526"/>
      <c r="I519" s="526"/>
      <c r="J519" s="526"/>
      <c r="K519" s="526"/>
      <c r="L519" s="526"/>
      <c r="M519" s="526"/>
      <c r="N519" s="526"/>
      <c r="O519" s="526"/>
      <c r="P519" s="526"/>
      <c r="Q519" s="526"/>
      <c r="R519" s="526"/>
      <c r="S519" s="526"/>
      <c r="T519" s="526"/>
      <c r="U519" s="526"/>
      <c r="V519" s="526"/>
      <c r="W519" s="526"/>
      <c r="X519" s="526"/>
      <c r="Y519" s="526"/>
      <c r="Z519" s="526"/>
      <c r="AA519" s="526"/>
      <c r="AB519" s="526"/>
      <c r="AC519" s="526"/>
      <c r="AD519" s="526"/>
      <c r="AE519" s="526"/>
      <c r="AF519" s="526"/>
      <c r="AG519" s="526"/>
      <c r="AH519" s="526"/>
      <c r="AI519" s="526"/>
      <c r="AJ519" s="526"/>
      <c r="AK519" s="526"/>
      <c r="AL519" s="526"/>
      <c r="AM519" s="526"/>
      <c r="AN519" s="526"/>
      <c r="AO519" s="526"/>
      <c r="AP519" s="526"/>
      <c r="AQ519" s="526"/>
      <c r="AR519" s="526"/>
      <c r="AS519" s="526"/>
      <c r="AT519" s="526"/>
      <c r="AU519" s="526"/>
      <c r="AV519" s="526"/>
      <c r="AW519" s="526"/>
      <c r="AX519" s="526"/>
      <c r="AY519" s="526"/>
      <c r="AZ519" s="526"/>
      <c r="BA519" s="526"/>
      <c r="BB519" s="214"/>
      <c r="BC519" s="215"/>
    </row>
    <row r="520" spans="2:55" ht="40.5" customHeight="1">
      <c r="B520" s="213"/>
      <c r="C520" s="214"/>
      <c r="D520" s="221"/>
      <c r="E520" s="221"/>
      <c r="F520" s="221"/>
      <c r="G520" s="221"/>
      <c r="H520" s="221"/>
      <c r="I520" s="221"/>
      <c r="J520" s="221"/>
      <c r="K520" s="221"/>
      <c r="L520" s="221"/>
      <c r="M520" s="221"/>
      <c r="N520" s="221"/>
      <c r="O520" s="221"/>
      <c r="P520" s="221"/>
      <c r="Q520" s="221"/>
      <c r="R520" s="221"/>
      <c r="S520" s="221"/>
      <c r="T520" s="221"/>
      <c r="U520" s="221"/>
      <c r="V520" s="221"/>
      <c r="W520" s="221"/>
      <c r="X520" s="221"/>
      <c r="Y520" s="221"/>
      <c r="Z520" s="221"/>
      <c r="AA520" s="221"/>
      <c r="AB520" s="221"/>
      <c r="AC520" s="221"/>
      <c r="AD520" s="221"/>
      <c r="AE520" s="221"/>
      <c r="AF520" s="221"/>
      <c r="AG520" s="221"/>
      <c r="AH520" s="221"/>
      <c r="AI520" s="221"/>
      <c r="AJ520" s="221"/>
      <c r="AK520" s="221"/>
      <c r="AL520" s="221"/>
      <c r="AM520" s="221"/>
      <c r="AN520" s="221"/>
      <c r="AO520" s="221"/>
      <c r="AP520" s="221"/>
      <c r="AQ520" s="221"/>
      <c r="AR520" s="221"/>
      <c r="AS520" s="221"/>
      <c r="AT520" s="221"/>
      <c r="AU520" s="221"/>
      <c r="AV520" s="221"/>
      <c r="AW520" s="221"/>
      <c r="AX520" s="221"/>
      <c r="AY520" s="221"/>
      <c r="AZ520" s="221"/>
      <c r="BA520" s="221"/>
      <c r="BB520" s="214"/>
      <c r="BC520" s="215"/>
    </row>
    <row r="521" spans="2:55" ht="39" customHeight="1">
      <c r="B521" s="213"/>
      <c r="C521" s="214"/>
      <c r="D521" s="221"/>
      <c r="E521" s="221"/>
      <c r="F521" s="221"/>
      <c r="G521" s="221"/>
      <c r="H521" s="221"/>
      <c r="I521" s="221"/>
      <c r="J521" s="221"/>
      <c r="K521" s="221"/>
      <c r="L521" s="221"/>
      <c r="M521" s="495" t="s">
        <v>3124</v>
      </c>
      <c r="N521" s="495"/>
      <c r="O521" s="495"/>
      <c r="P521" s="495"/>
      <c r="Q521" s="495"/>
      <c r="R521" s="495"/>
      <c r="S521" s="495"/>
      <c r="T521" s="495"/>
      <c r="U521" s="495"/>
      <c r="V521" s="495"/>
      <c r="W521" s="495"/>
      <c r="X521" s="225" t="s">
        <v>2959</v>
      </c>
      <c r="Y521" s="221"/>
      <c r="Z521" s="496" t="str">
        <f>'기본정보 입력하기'!G20</f>
        <v>아이텐㈜</v>
      </c>
      <c r="AA521" s="496"/>
      <c r="AB521" s="496"/>
      <c r="AC521" s="496"/>
      <c r="AD521" s="496"/>
      <c r="AE521" s="496"/>
      <c r="AF521" s="496"/>
      <c r="AG521" s="496"/>
      <c r="AH521" s="496"/>
      <c r="AI521" s="496"/>
      <c r="AJ521" s="496"/>
      <c r="AK521" s="496"/>
      <c r="AL521" s="496"/>
      <c r="AM521" s="496"/>
      <c r="AN521" s="496"/>
      <c r="AO521" s="496"/>
      <c r="AP521" s="496"/>
      <c r="AQ521" s="496"/>
      <c r="AR521" s="496"/>
      <c r="AS521" s="496"/>
      <c r="AT521" s="496"/>
      <c r="AU521" s="496"/>
      <c r="AV521" s="496"/>
      <c r="AW521" s="496"/>
      <c r="AX521" s="496"/>
      <c r="AY521" s="496"/>
      <c r="AZ521" s="496"/>
      <c r="BA521" s="496"/>
      <c r="BB521" s="214"/>
      <c r="BC521" s="215"/>
    </row>
    <row r="522" spans="2:55" ht="39" customHeight="1">
      <c r="B522" s="213"/>
      <c r="C522" s="214"/>
      <c r="D522" s="221"/>
      <c r="E522" s="221"/>
      <c r="F522" s="221"/>
      <c r="G522" s="221"/>
      <c r="H522" s="221"/>
      <c r="I522" s="221"/>
      <c r="J522" s="221"/>
      <c r="K522" s="221"/>
      <c r="L522" s="221"/>
      <c r="M522" s="495" t="s">
        <v>2956</v>
      </c>
      <c r="N522" s="495"/>
      <c r="O522" s="495"/>
      <c r="P522" s="495"/>
      <c r="Q522" s="495"/>
      <c r="R522" s="495"/>
      <c r="S522" s="495"/>
      <c r="T522" s="495"/>
      <c r="U522" s="495"/>
      <c r="V522" s="495"/>
      <c r="W522" s="495"/>
      <c r="X522" s="225" t="s">
        <v>2959</v>
      </c>
      <c r="Y522" s="221"/>
      <c r="Z522" s="496" t="str">
        <f>'기본정보 입력하기'!G21</f>
        <v>전주시 덕진구 틀못16</v>
      </c>
      <c r="AA522" s="496"/>
      <c r="AB522" s="496"/>
      <c r="AC522" s="496"/>
      <c r="AD522" s="496"/>
      <c r="AE522" s="496"/>
      <c r="AF522" s="496"/>
      <c r="AG522" s="496"/>
      <c r="AH522" s="496"/>
      <c r="AI522" s="496"/>
      <c r="AJ522" s="496"/>
      <c r="AK522" s="496"/>
      <c r="AL522" s="496"/>
      <c r="AM522" s="496"/>
      <c r="AN522" s="496"/>
      <c r="AO522" s="496"/>
      <c r="AP522" s="496"/>
      <c r="AQ522" s="496"/>
      <c r="AR522" s="496"/>
      <c r="AS522" s="496"/>
      <c r="AT522" s="496"/>
      <c r="AU522" s="496"/>
      <c r="AV522" s="496"/>
      <c r="AW522" s="496"/>
      <c r="AX522" s="496"/>
      <c r="AY522" s="496"/>
      <c r="AZ522" s="496"/>
      <c r="BA522" s="496"/>
      <c r="BB522" s="214"/>
      <c r="BC522" s="215"/>
    </row>
    <row r="523" spans="2:55" ht="39" customHeight="1">
      <c r="B523" s="213"/>
      <c r="C523" s="214"/>
      <c r="D523" s="221"/>
      <c r="E523" s="221"/>
      <c r="F523" s="221"/>
      <c r="G523" s="221"/>
      <c r="H523" s="221"/>
      <c r="I523" s="221"/>
      <c r="J523" s="221"/>
      <c r="K523" s="221"/>
      <c r="L523" s="221"/>
      <c r="M523" s="495" t="s">
        <v>23</v>
      </c>
      <c r="N523" s="495"/>
      <c r="O523" s="495"/>
      <c r="P523" s="495"/>
      <c r="Q523" s="495"/>
      <c r="R523" s="495"/>
      <c r="S523" s="495"/>
      <c r="T523" s="495"/>
      <c r="U523" s="495"/>
      <c r="V523" s="495"/>
      <c r="W523" s="495"/>
      <c r="X523" s="225" t="s">
        <v>2959</v>
      </c>
      <c r="Y523" s="221"/>
      <c r="Z523" s="496" t="str">
        <f>'기본정보 입력하기'!T20 &amp; "  (인)"</f>
        <v>홍길동  (인)</v>
      </c>
      <c r="AA523" s="496"/>
      <c r="AB523" s="496"/>
      <c r="AC523" s="496"/>
      <c r="AD523" s="496"/>
      <c r="AE523" s="496"/>
      <c r="AF523" s="496"/>
      <c r="AG523" s="496"/>
      <c r="AH523" s="496"/>
      <c r="AI523" s="496"/>
      <c r="AJ523" s="496"/>
      <c r="AK523" s="496"/>
      <c r="AL523" s="496"/>
      <c r="AM523" s="496"/>
      <c r="AN523" s="496"/>
      <c r="AO523" s="496"/>
      <c r="AP523" s="496"/>
      <c r="AQ523" s="496"/>
      <c r="AR523" s="496"/>
      <c r="AS523" s="496"/>
      <c r="AT523" s="496"/>
      <c r="AU523" s="496"/>
      <c r="AV523" s="496"/>
      <c r="AW523" s="496"/>
      <c r="AX523" s="496"/>
      <c r="AY523" s="496"/>
      <c r="AZ523" s="496"/>
      <c r="BA523" s="496"/>
      <c r="BB523" s="214"/>
      <c r="BC523" s="215"/>
    </row>
    <row r="524" spans="2:55">
      <c r="B524" s="213"/>
      <c r="C524" s="214"/>
      <c r="D524" s="178"/>
      <c r="E524" s="178"/>
      <c r="F524" s="178"/>
      <c r="G524" s="178"/>
      <c r="H524" s="178"/>
      <c r="I524" s="178"/>
      <c r="J524" s="178"/>
      <c r="K524" s="178"/>
      <c r="L524" s="178"/>
      <c r="M524" s="178"/>
      <c r="N524" s="178"/>
      <c r="O524" s="178"/>
      <c r="P524" s="178"/>
      <c r="Q524" s="178"/>
      <c r="R524" s="178"/>
      <c r="S524" s="178"/>
      <c r="T524" s="178"/>
      <c r="U524" s="178"/>
      <c r="V524" s="178"/>
      <c r="W524" s="178"/>
      <c r="X524" s="178"/>
      <c r="Y524" s="178"/>
      <c r="Z524" s="178"/>
      <c r="AA524" s="178"/>
      <c r="AB524" s="178"/>
      <c r="AC524" s="178"/>
      <c r="AD524" s="178"/>
      <c r="AE524" s="178"/>
      <c r="AF524" s="178"/>
      <c r="AG524" s="178"/>
      <c r="AH524" s="178"/>
      <c r="AI524" s="178"/>
      <c r="AJ524" s="178"/>
      <c r="AK524" s="178"/>
      <c r="AL524" s="178"/>
      <c r="AM524" s="178"/>
      <c r="AN524" s="178"/>
      <c r="AO524" s="178"/>
      <c r="AP524" s="178"/>
      <c r="AQ524" s="178"/>
      <c r="AR524" s="178"/>
      <c r="AS524" s="178"/>
      <c r="AT524" s="178"/>
      <c r="AU524" s="178"/>
      <c r="AV524" s="178"/>
      <c r="AW524" s="178"/>
      <c r="AX524" s="178"/>
      <c r="AY524" s="178"/>
      <c r="AZ524" s="178"/>
      <c r="BA524" s="178"/>
      <c r="BB524" s="214"/>
      <c r="BC524" s="215"/>
    </row>
    <row r="525" spans="2:55">
      <c r="B525" s="213"/>
      <c r="C525" s="214"/>
      <c r="D525" s="178"/>
      <c r="E525" s="178"/>
      <c r="F525" s="178"/>
      <c r="G525" s="178"/>
      <c r="H525" s="178"/>
      <c r="I525" s="178"/>
      <c r="J525" s="178"/>
      <c r="K525" s="178"/>
      <c r="L525" s="178"/>
      <c r="M525" s="178"/>
      <c r="N525" s="178"/>
      <c r="O525" s="178"/>
      <c r="P525" s="178"/>
      <c r="Q525" s="178"/>
      <c r="R525" s="178"/>
      <c r="S525" s="178"/>
      <c r="T525" s="178"/>
      <c r="U525" s="178"/>
      <c r="V525" s="178"/>
      <c r="W525" s="178"/>
      <c r="X525" s="178"/>
      <c r="Y525" s="178"/>
      <c r="Z525" s="178"/>
      <c r="AA525" s="178"/>
      <c r="AB525" s="178"/>
      <c r="AC525" s="178"/>
      <c r="AD525" s="178"/>
      <c r="AE525" s="178"/>
      <c r="AF525" s="178"/>
      <c r="AG525" s="178"/>
      <c r="AH525" s="178"/>
      <c r="AI525" s="178"/>
      <c r="AJ525" s="178"/>
      <c r="AK525" s="178"/>
      <c r="AL525" s="178"/>
      <c r="AM525" s="178"/>
      <c r="AN525" s="178"/>
      <c r="AO525" s="178"/>
      <c r="AP525" s="178"/>
      <c r="AQ525" s="178"/>
      <c r="AR525" s="178"/>
      <c r="AS525" s="178"/>
      <c r="AT525" s="178"/>
      <c r="AU525" s="178"/>
      <c r="AV525" s="178"/>
      <c r="AW525" s="178"/>
      <c r="AX525" s="178"/>
      <c r="AY525" s="178"/>
      <c r="AZ525" s="178"/>
      <c r="BA525" s="178"/>
      <c r="BB525" s="214"/>
      <c r="BC525" s="215"/>
    </row>
    <row r="526" spans="2:55">
      <c r="B526" s="213"/>
      <c r="C526" s="214"/>
      <c r="D526" s="178"/>
      <c r="E526" s="178"/>
      <c r="F526" s="178"/>
      <c r="G526" s="178"/>
      <c r="H526" s="178"/>
      <c r="I526" s="178"/>
      <c r="J526" s="178"/>
      <c r="K526" s="178"/>
      <c r="L526" s="178"/>
      <c r="M526" s="178"/>
      <c r="N526" s="178"/>
      <c r="O526" s="178"/>
      <c r="P526" s="178"/>
      <c r="Q526" s="178"/>
      <c r="R526" s="178"/>
      <c r="S526" s="178"/>
      <c r="T526" s="178"/>
      <c r="U526" s="178"/>
      <c r="V526" s="178"/>
      <c r="W526" s="178"/>
      <c r="X526" s="178"/>
      <c r="Y526" s="178"/>
      <c r="Z526" s="178"/>
      <c r="AA526" s="178"/>
      <c r="AB526" s="178"/>
      <c r="AC526" s="178"/>
      <c r="AD526" s="178"/>
      <c r="AE526" s="178"/>
      <c r="AF526" s="178"/>
      <c r="AG526" s="178"/>
      <c r="AH526" s="178"/>
      <c r="AI526" s="178"/>
      <c r="AJ526" s="178"/>
      <c r="AK526" s="178"/>
      <c r="AL526" s="178"/>
      <c r="AM526" s="178"/>
      <c r="AN526" s="178"/>
      <c r="AO526" s="178"/>
      <c r="AP526" s="178"/>
      <c r="AQ526" s="178"/>
      <c r="AR526" s="178"/>
      <c r="AS526" s="178"/>
      <c r="AT526" s="178"/>
      <c r="AU526" s="178"/>
      <c r="AV526" s="178"/>
      <c r="AW526" s="178"/>
      <c r="AX526" s="178"/>
      <c r="AY526" s="178"/>
      <c r="AZ526" s="178"/>
      <c r="BA526" s="178"/>
      <c r="BB526" s="214"/>
      <c r="BC526" s="215"/>
    </row>
    <row r="527" spans="2:55" ht="54" customHeight="1">
      <c r="B527" s="213"/>
      <c r="C527" s="214"/>
      <c r="D527" s="52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527" s="520"/>
      <c r="F527" s="520"/>
      <c r="G527" s="520"/>
      <c r="H527" s="520"/>
      <c r="I527" s="520"/>
      <c r="J527" s="520"/>
      <c r="K527" s="520"/>
      <c r="L527" s="520"/>
      <c r="M527" s="520"/>
      <c r="N527" s="520"/>
      <c r="O527" s="520"/>
      <c r="P527" s="520"/>
      <c r="Q527" s="520"/>
      <c r="R527" s="520"/>
      <c r="S527" s="520"/>
      <c r="T527" s="520"/>
      <c r="U527" s="520"/>
      <c r="V527" s="520"/>
      <c r="W527" s="520"/>
      <c r="X527" s="520"/>
      <c r="Y527" s="520"/>
      <c r="Z527" s="520"/>
      <c r="AA527" s="520"/>
      <c r="AB527" s="520"/>
      <c r="AC527" s="520"/>
      <c r="AD527" s="520"/>
      <c r="AE527" s="520"/>
      <c r="AF527" s="520"/>
      <c r="AG527" s="520"/>
      <c r="AH527" s="520"/>
      <c r="AI527" s="520"/>
      <c r="AJ527" s="520"/>
      <c r="AK527" s="520"/>
      <c r="AL527" s="520"/>
      <c r="AM527" s="520"/>
      <c r="AN527" s="520"/>
      <c r="AO527" s="520"/>
      <c r="AP527" s="520"/>
      <c r="AQ527" s="520"/>
      <c r="AR527" s="520"/>
      <c r="AS527" s="520"/>
      <c r="AT527" s="520"/>
      <c r="AU527" s="520"/>
      <c r="AV527" s="520"/>
      <c r="AW527" s="520"/>
      <c r="AX527" s="520"/>
      <c r="AY527" s="520"/>
      <c r="AZ527" s="520"/>
      <c r="BA527" s="520"/>
      <c r="BB527" s="214"/>
      <c r="BC527" s="215"/>
    </row>
    <row r="528" spans="2:55">
      <c r="B528" s="213"/>
      <c r="C528" s="214"/>
      <c r="D528" s="214"/>
      <c r="E528" s="214"/>
      <c r="F528" s="214"/>
      <c r="G528" s="214"/>
      <c r="H528" s="214"/>
      <c r="I528" s="214"/>
      <c r="J528" s="214"/>
      <c r="K528" s="214"/>
      <c r="L528" s="214"/>
      <c r="M528" s="214"/>
      <c r="N528" s="214"/>
      <c r="O528" s="214"/>
      <c r="P528" s="214"/>
      <c r="Q528" s="214"/>
      <c r="R528" s="214"/>
      <c r="S528" s="214"/>
      <c r="T528" s="214"/>
      <c r="U528" s="214"/>
      <c r="V528" s="214"/>
      <c r="W528" s="214"/>
      <c r="X528" s="214"/>
      <c r="Y528" s="214"/>
      <c r="Z528" s="214"/>
      <c r="AA528" s="214"/>
      <c r="AB528" s="214"/>
      <c r="AC528" s="214"/>
      <c r="AD528" s="214"/>
      <c r="AE528" s="214"/>
      <c r="AF528" s="214"/>
      <c r="AG528" s="214"/>
      <c r="AH528" s="214"/>
      <c r="AI528" s="214"/>
      <c r="AJ528" s="214"/>
      <c r="AK528" s="214"/>
      <c r="AL528" s="214"/>
      <c r="AM528" s="214"/>
      <c r="AN528" s="214"/>
      <c r="AO528" s="214"/>
      <c r="AP528" s="214"/>
      <c r="AQ528" s="214"/>
      <c r="AR528" s="214"/>
      <c r="AS528" s="214"/>
      <c r="AT528" s="214"/>
      <c r="AU528" s="214"/>
      <c r="AV528" s="214"/>
      <c r="AW528" s="214"/>
      <c r="AX528" s="214"/>
      <c r="AY528" s="214"/>
      <c r="AZ528" s="214"/>
      <c r="BA528" s="214"/>
      <c r="BB528" s="214"/>
      <c r="BC528" s="215"/>
    </row>
    <row r="529" spans="2:55">
      <c r="B529" s="216"/>
      <c r="C529" s="217"/>
      <c r="D529" s="217"/>
      <c r="E529" s="217"/>
      <c r="F529" s="217"/>
      <c r="G529" s="217"/>
      <c r="H529" s="217"/>
      <c r="I529" s="217"/>
      <c r="J529" s="217"/>
      <c r="K529" s="217"/>
      <c r="L529" s="217"/>
      <c r="M529" s="217"/>
      <c r="N529" s="217"/>
      <c r="O529" s="217"/>
      <c r="P529" s="217"/>
      <c r="Q529" s="217"/>
      <c r="R529" s="217"/>
      <c r="S529" s="217"/>
      <c r="T529" s="217"/>
      <c r="U529" s="217"/>
      <c r="V529" s="217"/>
      <c r="W529" s="217"/>
      <c r="X529" s="217"/>
      <c r="Y529" s="217"/>
      <c r="Z529" s="217"/>
      <c r="AA529" s="217"/>
      <c r="AB529" s="217"/>
      <c r="AC529" s="217"/>
      <c r="AD529" s="217"/>
      <c r="AE529" s="217"/>
      <c r="AF529" s="217"/>
      <c r="AG529" s="217"/>
      <c r="AH529" s="217"/>
      <c r="AI529" s="217"/>
      <c r="AJ529" s="217"/>
      <c r="AK529" s="217"/>
      <c r="AL529" s="217"/>
      <c r="AM529" s="217"/>
      <c r="AN529" s="217"/>
      <c r="AO529" s="217"/>
      <c r="AP529" s="217"/>
      <c r="AQ529" s="217"/>
      <c r="AR529" s="217"/>
      <c r="AS529" s="217"/>
      <c r="AT529" s="217"/>
      <c r="AU529" s="217"/>
      <c r="AV529" s="217"/>
      <c r="AW529" s="217"/>
      <c r="AX529" s="217"/>
      <c r="AY529" s="217"/>
      <c r="AZ529" s="217"/>
      <c r="BA529" s="217"/>
      <c r="BB529" s="217"/>
      <c r="BC529" s="218"/>
    </row>
    <row r="530" spans="2:55">
      <c r="B530" s="214"/>
      <c r="C530" s="214"/>
      <c r="D530" s="214"/>
      <c r="E530" s="214"/>
      <c r="F530" s="214"/>
      <c r="G530" s="214"/>
      <c r="H530" s="214"/>
      <c r="I530" s="214"/>
      <c r="J530" s="214"/>
      <c r="K530" s="214"/>
      <c r="L530" s="214"/>
      <c r="M530" s="214"/>
      <c r="N530" s="214"/>
      <c r="O530" s="214"/>
      <c r="P530" s="214"/>
      <c r="Q530" s="214"/>
      <c r="R530" s="214"/>
      <c r="S530" s="214"/>
      <c r="T530" s="214"/>
      <c r="U530" s="214"/>
      <c r="V530" s="214"/>
      <c r="W530" s="214"/>
      <c r="X530" s="214"/>
      <c r="Y530" s="214"/>
      <c r="Z530" s="214"/>
      <c r="AA530" s="214"/>
      <c r="AB530" s="214"/>
      <c r="AC530" s="214"/>
      <c r="AD530" s="214"/>
      <c r="AE530" s="214"/>
      <c r="AF530" s="214"/>
      <c r="AG530" s="214"/>
      <c r="AH530" s="214"/>
      <c r="AI530" s="214"/>
      <c r="AJ530" s="214"/>
      <c r="AK530" s="214"/>
      <c r="AL530" s="214"/>
      <c r="AM530" s="214"/>
      <c r="AN530" s="214"/>
      <c r="AO530" s="214"/>
      <c r="AP530" s="214"/>
      <c r="AQ530" s="214"/>
      <c r="AR530" s="214"/>
      <c r="AS530" s="214"/>
      <c r="AT530" s="214"/>
      <c r="AU530" s="214"/>
      <c r="AV530" s="214"/>
      <c r="AW530" s="214"/>
      <c r="AX530" s="214"/>
      <c r="AY530" s="214"/>
      <c r="AZ530" s="214"/>
      <c r="BA530" s="214"/>
      <c r="BB530" s="214"/>
      <c r="BC530" s="214"/>
    </row>
    <row r="531" spans="2:55">
      <c r="B531" s="214"/>
      <c r="C531" s="214"/>
      <c r="D531" s="214"/>
      <c r="E531" s="214"/>
      <c r="F531" s="214"/>
      <c r="G531" s="214"/>
      <c r="H531" s="214"/>
      <c r="I531" s="214"/>
      <c r="J531" s="214"/>
      <c r="K531" s="214"/>
      <c r="L531" s="214"/>
      <c r="M531" s="214"/>
      <c r="N531" s="214"/>
      <c r="O531" s="214"/>
      <c r="P531" s="214"/>
      <c r="Q531" s="214"/>
      <c r="R531" s="214"/>
      <c r="S531" s="214"/>
      <c r="T531" s="214"/>
      <c r="U531" s="214"/>
      <c r="V531" s="214"/>
      <c r="W531" s="214"/>
      <c r="X531" s="214"/>
      <c r="Y531" s="214"/>
      <c r="Z531" s="214"/>
      <c r="AA531" s="214"/>
      <c r="AB531" s="214"/>
      <c r="AC531" s="214"/>
      <c r="AD531" s="214"/>
      <c r="AE531" s="214"/>
      <c r="AF531" s="214"/>
      <c r="AG531" s="214"/>
      <c r="AH531" s="214"/>
      <c r="AI531" s="214"/>
      <c r="AJ531" s="214"/>
      <c r="AK531" s="214"/>
      <c r="AL531" s="214"/>
      <c r="AM531" s="214"/>
      <c r="AN531" s="214"/>
      <c r="AO531" s="214"/>
      <c r="AP531" s="214"/>
      <c r="AQ531" s="214"/>
      <c r="AR531" s="214"/>
      <c r="AS531" s="214"/>
      <c r="AT531" s="214"/>
      <c r="AU531" s="214"/>
      <c r="AV531" s="214"/>
      <c r="AW531" s="214"/>
      <c r="AX531" s="214"/>
      <c r="AY531" s="214"/>
      <c r="AZ531" s="214"/>
      <c r="BA531" s="214"/>
      <c r="BB531" s="214"/>
      <c r="BC531" s="214"/>
    </row>
    <row r="532" spans="2:55">
      <c r="B532" s="214"/>
      <c r="C532" s="214"/>
      <c r="D532" s="214"/>
      <c r="E532" s="214"/>
      <c r="F532" s="214"/>
      <c r="G532" s="214"/>
      <c r="H532" s="214"/>
      <c r="I532" s="214"/>
      <c r="J532" s="214"/>
      <c r="K532" s="214"/>
      <c r="L532" s="214"/>
      <c r="M532" s="214"/>
      <c r="N532" s="214"/>
      <c r="O532" s="214"/>
      <c r="P532" s="214"/>
      <c r="Q532" s="214"/>
      <c r="R532" s="214"/>
      <c r="S532" s="214"/>
      <c r="T532" s="214"/>
      <c r="U532" s="214"/>
      <c r="V532" s="214"/>
      <c r="W532" s="214"/>
      <c r="X532" s="214"/>
      <c r="Y532" s="214"/>
      <c r="Z532" s="214"/>
      <c r="AA532" s="214"/>
      <c r="AB532" s="214"/>
      <c r="AC532" s="214"/>
      <c r="AD532" s="214"/>
      <c r="AE532" s="214"/>
      <c r="AF532" s="214"/>
      <c r="AG532" s="214"/>
      <c r="AH532" s="214"/>
      <c r="AI532" s="214"/>
      <c r="AJ532" s="214"/>
      <c r="AK532" s="214"/>
      <c r="AL532" s="214"/>
      <c r="AM532" s="214"/>
      <c r="AN532" s="214"/>
      <c r="AO532" s="214"/>
      <c r="AP532" s="214"/>
      <c r="AQ532" s="214"/>
      <c r="AR532" s="214"/>
      <c r="AS532" s="214"/>
      <c r="AT532" s="214"/>
      <c r="AU532" s="214"/>
      <c r="AV532" s="214"/>
      <c r="AW532" s="214"/>
      <c r="AX532" s="214"/>
      <c r="AY532" s="214"/>
      <c r="AZ532" s="214"/>
      <c r="BA532" s="214"/>
      <c r="BB532" s="214"/>
      <c r="BC532" s="214"/>
    </row>
    <row r="533" spans="2:55" ht="74.25" customHeight="1">
      <c r="B533" s="273"/>
      <c r="C533" s="241"/>
      <c r="D533" s="540" t="s">
        <v>3105</v>
      </c>
      <c r="E533" s="540"/>
      <c r="F533" s="540"/>
      <c r="G533" s="540"/>
      <c r="H533" s="540"/>
      <c r="I533" s="540"/>
      <c r="J533" s="540"/>
      <c r="K533" s="540"/>
      <c r="L533" s="540"/>
      <c r="M533" s="540"/>
      <c r="N533" s="540"/>
      <c r="O533" s="540"/>
      <c r="P533" s="540"/>
      <c r="Q533" s="540"/>
      <c r="R533" s="540"/>
      <c r="S533" s="540"/>
      <c r="T533" s="540"/>
      <c r="U533" s="540"/>
      <c r="V533" s="540"/>
      <c r="W533" s="540"/>
      <c r="X533" s="540"/>
      <c r="Y533" s="540"/>
      <c r="Z533" s="540"/>
      <c r="AA533" s="540"/>
      <c r="AB533" s="540"/>
      <c r="AC533" s="540"/>
      <c r="AD533" s="540"/>
      <c r="AE533" s="540"/>
      <c r="AF533" s="540"/>
      <c r="AG533" s="540"/>
      <c r="AH533" s="540"/>
      <c r="AI533" s="540"/>
      <c r="AJ533" s="540"/>
      <c r="AK533" s="540"/>
      <c r="AL533" s="540"/>
      <c r="AM533" s="540"/>
      <c r="AN533" s="540"/>
      <c r="AO533" s="540"/>
      <c r="AP533" s="540"/>
      <c r="AQ533" s="540"/>
      <c r="AR533" s="540"/>
      <c r="AS533" s="540"/>
      <c r="AT533" s="540"/>
      <c r="AU533" s="540"/>
      <c r="AV533" s="540"/>
      <c r="AW533" s="540"/>
      <c r="AX533" s="540"/>
      <c r="AY533" s="540"/>
      <c r="AZ533" s="540"/>
      <c r="BA533" s="540"/>
      <c r="BB533" s="241"/>
      <c r="BC533" s="274"/>
    </row>
    <row r="534" spans="2:55" ht="36.75" customHeight="1">
      <c r="B534" s="213"/>
      <c r="C534" s="214"/>
      <c r="D534" s="214"/>
      <c r="E534" s="214"/>
      <c r="F534" s="214"/>
      <c r="G534" s="214"/>
      <c r="H534" s="214"/>
      <c r="I534" s="214"/>
      <c r="J534" s="214"/>
      <c r="K534" s="214"/>
      <c r="L534" s="214"/>
      <c r="M534" s="214"/>
      <c r="N534" s="214"/>
      <c r="O534" s="214"/>
      <c r="P534" s="214"/>
      <c r="Q534" s="214"/>
      <c r="R534" s="214"/>
      <c r="S534" s="214"/>
      <c r="T534" s="214"/>
      <c r="U534" s="214"/>
      <c r="V534" s="214"/>
      <c r="W534" s="214"/>
      <c r="X534" s="214"/>
      <c r="Y534" s="214"/>
      <c r="Z534" s="214"/>
      <c r="AA534" s="214"/>
      <c r="AB534" s="214"/>
      <c r="AC534" s="214"/>
      <c r="AD534" s="214"/>
      <c r="AE534" s="214"/>
      <c r="AF534" s="214"/>
      <c r="AG534" s="214"/>
      <c r="AH534" s="214"/>
      <c r="AI534" s="214"/>
      <c r="AJ534" s="214"/>
      <c r="AK534" s="214"/>
      <c r="AL534" s="214"/>
      <c r="AM534" s="214"/>
      <c r="AN534" s="214"/>
      <c r="AO534" s="214"/>
      <c r="AP534" s="214"/>
      <c r="AQ534" s="214"/>
      <c r="AR534" s="214"/>
      <c r="AS534" s="214"/>
      <c r="AT534" s="214"/>
      <c r="AU534" s="214"/>
      <c r="AV534" s="214"/>
      <c r="AW534" s="214"/>
      <c r="AX534" s="214"/>
      <c r="AY534" s="214"/>
      <c r="AZ534" s="214"/>
      <c r="BA534" s="214"/>
      <c r="BB534" s="214"/>
      <c r="BC534" s="215"/>
    </row>
    <row r="535" spans="2:55" ht="48" customHeight="1">
      <c r="B535" s="213"/>
      <c r="C535" s="214"/>
      <c r="D535" s="451" t="str">
        <f>" 본인은 "&amp;'기본정보 입력하기'!G13&amp;"사업의 제반자료, 장비, 서류, 중간·최종 산출물 등 용역과 관련된 모든 제반자료 등에 대하여 다음과 같이 이행하였음을 확약합니다."</f>
        <v xml:space="preserve"> 본인은 복도공사4사업의 제반자료, 장비, 서류, 중간·최종 산출물 등 용역과 관련된 모든 제반자료 등에 대하여 다음과 같이 이행하였음을 확약합니다.</v>
      </c>
      <c r="E535" s="451"/>
      <c r="F535" s="451"/>
      <c r="G535" s="451"/>
      <c r="H535" s="451"/>
      <c r="I535" s="451"/>
      <c r="J535" s="451"/>
      <c r="K535" s="451"/>
      <c r="L535" s="451"/>
      <c r="M535" s="451"/>
      <c r="N535" s="451"/>
      <c r="O535" s="451"/>
      <c r="P535" s="451"/>
      <c r="Q535" s="451"/>
      <c r="R535" s="451"/>
      <c r="S535" s="451"/>
      <c r="T535" s="451"/>
      <c r="U535" s="451"/>
      <c r="V535" s="451"/>
      <c r="W535" s="451"/>
      <c r="X535" s="451"/>
      <c r="Y535" s="451"/>
      <c r="Z535" s="451"/>
      <c r="AA535" s="451"/>
      <c r="AB535" s="451"/>
      <c r="AC535" s="451"/>
      <c r="AD535" s="451"/>
      <c r="AE535" s="451"/>
      <c r="AF535" s="451"/>
      <c r="AG535" s="451"/>
      <c r="AH535" s="451"/>
      <c r="AI535" s="451"/>
      <c r="AJ535" s="451"/>
      <c r="AK535" s="451"/>
      <c r="AL535" s="451"/>
      <c r="AM535" s="451"/>
      <c r="AN535" s="451"/>
      <c r="AO535" s="451"/>
      <c r="AP535" s="451"/>
      <c r="AQ535" s="451"/>
      <c r="AR535" s="451"/>
      <c r="AS535" s="451"/>
      <c r="AT535" s="451"/>
      <c r="AU535" s="451"/>
      <c r="AV535" s="451"/>
      <c r="AW535" s="451"/>
      <c r="AX535" s="451"/>
      <c r="AY535" s="451"/>
      <c r="AZ535" s="451"/>
      <c r="BA535" s="451"/>
      <c r="BB535" s="219"/>
      <c r="BC535" s="215"/>
    </row>
    <row r="536" spans="2:55" ht="19.5">
      <c r="B536" s="213"/>
      <c r="C536" s="214"/>
      <c r="D536" s="221"/>
      <c r="E536" s="221"/>
      <c r="F536" s="221"/>
      <c r="G536" s="221"/>
      <c r="H536" s="221"/>
      <c r="I536" s="221"/>
      <c r="J536" s="221"/>
      <c r="K536" s="221"/>
      <c r="L536" s="221"/>
      <c r="M536" s="221"/>
      <c r="N536" s="221"/>
      <c r="O536" s="221"/>
      <c r="P536" s="221"/>
      <c r="Q536" s="221"/>
      <c r="R536" s="221"/>
      <c r="S536" s="221"/>
      <c r="T536" s="221"/>
      <c r="U536" s="221"/>
      <c r="V536" s="221"/>
      <c r="W536" s="221"/>
      <c r="X536" s="221"/>
      <c r="Y536" s="221"/>
      <c r="Z536" s="221"/>
      <c r="AA536" s="221"/>
      <c r="AB536" s="221"/>
      <c r="AC536" s="221"/>
      <c r="AD536" s="221"/>
      <c r="AE536" s="221"/>
      <c r="AF536" s="221"/>
      <c r="AG536" s="221"/>
      <c r="AH536" s="221"/>
      <c r="AI536" s="221"/>
      <c r="AJ536" s="221"/>
      <c r="AK536" s="221"/>
      <c r="AL536" s="221"/>
      <c r="AM536" s="221"/>
      <c r="AN536" s="221"/>
      <c r="AO536" s="221"/>
      <c r="AP536" s="221"/>
      <c r="AQ536" s="221"/>
      <c r="AR536" s="221"/>
      <c r="AS536" s="221"/>
      <c r="AT536" s="221"/>
      <c r="AU536" s="221"/>
      <c r="AV536" s="221"/>
      <c r="AW536" s="221"/>
      <c r="AX536" s="221"/>
      <c r="AY536" s="221"/>
      <c r="AZ536" s="221"/>
      <c r="BA536" s="221"/>
      <c r="BB536" s="219"/>
      <c r="BC536" s="215"/>
    </row>
    <row r="537" spans="2:55" ht="41.25" customHeight="1">
      <c r="B537" s="213"/>
      <c r="C537" s="214"/>
      <c r="D537" s="536" t="s">
        <v>2944</v>
      </c>
      <c r="E537" s="536"/>
      <c r="F537" s="537" t="s">
        <v>3101</v>
      </c>
      <c r="G537" s="537"/>
      <c r="H537" s="537"/>
      <c r="I537" s="537"/>
      <c r="J537" s="537"/>
      <c r="K537" s="537"/>
      <c r="L537" s="537"/>
      <c r="M537" s="537"/>
      <c r="N537" s="537"/>
      <c r="O537" s="537"/>
      <c r="P537" s="537"/>
      <c r="Q537" s="537"/>
      <c r="R537" s="537"/>
      <c r="S537" s="537"/>
      <c r="T537" s="537"/>
      <c r="U537" s="537"/>
      <c r="V537" s="537"/>
      <c r="W537" s="537"/>
      <c r="X537" s="537"/>
      <c r="Y537" s="537"/>
      <c r="Z537" s="537"/>
      <c r="AA537" s="537"/>
      <c r="AB537" s="537"/>
      <c r="AC537" s="537"/>
      <c r="AD537" s="537"/>
      <c r="AE537" s="537"/>
      <c r="AF537" s="537"/>
      <c r="AG537" s="537"/>
      <c r="AH537" s="537"/>
      <c r="AI537" s="537"/>
      <c r="AJ537" s="537"/>
      <c r="AK537" s="537"/>
      <c r="AL537" s="537"/>
      <c r="AM537" s="537"/>
      <c r="AN537" s="537"/>
      <c r="AO537" s="537"/>
      <c r="AP537" s="537"/>
      <c r="AQ537" s="537"/>
      <c r="AR537" s="537"/>
      <c r="AS537" s="537"/>
      <c r="AT537" s="537"/>
      <c r="AU537" s="537"/>
      <c r="AV537" s="537"/>
      <c r="AW537" s="537"/>
      <c r="AX537" s="537"/>
      <c r="AY537" s="537"/>
      <c r="AZ537" s="537"/>
      <c r="BA537" s="537"/>
      <c r="BB537" s="219"/>
      <c r="BC537" s="215"/>
    </row>
    <row r="538" spans="2:55" ht="19.5">
      <c r="B538" s="213"/>
      <c r="C538" s="214"/>
      <c r="D538" s="221"/>
      <c r="E538" s="221"/>
      <c r="F538" s="221"/>
      <c r="G538" s="221"/>
      <c r="H538" s="221"/>
      <c r="I538" s="221"/>
      <c r="J538" s="221"/>
      <c r="K538" s="221"/>
      <c r="L538" s="221"/>
      <c r="M538" s="221"/>
      <c r="N538" s="221"/>
      <c r="O538" s="221"/>
      <c r="P538" s="221"/>
      <c r="Q538" s="221"/>
      <c r="R538" s="221"/>
      <c r="S538" s="221"/>
      <c r="T538" s="221"/>
      <c r="U538" s="221"/>
      <c r="V538" s="221"/>
      <c r="W538" s="221"/>
      <c r="X538" s="221"/>
      <c r="Y538" s="221"/>
      <c r="Z538" s="221"/>
      <c r="AA538" s="221"/>
      <c r="AB538" s="221"/>
      <c r="AC538" s="221"/>
      <c r="AD538" s="221"/>
      <c r="AE538" s="221"/>
      <c r="AF538" s="221"/>
      <c r="AG538" s="221"/>
      <c r="AH538" s="221"/>
      <c r="AI538" s="221"/>
      <c r="AJ538" s="221"/>
      <c r="AK538" s="221"/>
      <c r="AL538" s="221"/>
      <c r="AM538" s="221"/>
      <c r="AN538" s="221"/>
      <c r="AO538" s="221"/>
      <c r="AP538" s="221"/>
      <c r="AQ538" s="221"/>
      <c r="AR538" s="221"/>
      <c r="AS538" s="221"/>
      <c r="AT538" s="221"/>
      <c r="AU538" s="221"/>
      <c r="AV538" s="221"/>
      <c r="AW538" s="221"/>
      <c r="AX538" s="221"/>
      <c r="AY538" s="221"/>
      <c r="AZ538" s="221"/>
      <c r="BA538" s="221"/>
      <c r="BB538" s="219"/>
      <c r="BC538" s="215"/>
    </row>
    <row r="539" spans="2:55" ht="42.75" customHeight="1">
      <c r="B539" s="213"/>
      <c r="C539" s="214"/>
      <c r="D539" s="536" t="s">
        <v>2945</v>
      </c>
      <c r="E539" s="536"/>
      <c r="F539" s="537" t="s">
        <v>3102</v>
      </c>
      <c r="G539" s="537"/>
      <c r="H539" s="537"/>
      <c r="I539" s="537"/>
      <c r="J539" s="537"/>
      <c r="K539" s="537"/>
      <c r="L539" s="537"/>
      <c r="M539" s="537"/>
      <c r="N539" s="537"/>
      <c r="O539" s="537"/>
      <c r="P539" s="537"/>
      <c r="Q539" s="537"/>
      <c r="R539" s="537"/>
      <c r="S539" s="537"/>
      <c r="T539" s="537"/>
      <c r="U539" s="537"/>
      <c r="V539" s="537"/>
      <c r="W539" s="537"/>
      <c r="X539" s="537"/>
      <c r="Y539" s="537"/>
      <c r="Z539" s="537"/>
      <c r="AA539" s="537"/>
      <c r="AB539" s="537"/>
      <c r="AC539" s="537"/>
      <c r="AD539" s="537"/>
      <c r="AE539" s="537"/>
      <c r="AF539" s="537"/>
      <c r="AG539" s="537"/>
      <c r="AH539" s="537"/>
      <c r="AI539" s="537"/>
      <c r="AJ539" s="537"/>
      <c r="AK539" s="537"/>
      <c r="AL539" s="537"/>
      <c r="AM539" s="537"/>
      <c r="AN539" s="537"/>
      <c r="AO539" s="537"/>
      <c r="AP539" s="537"/>
      <c r="AQ539" s="537"/>
      <c r="AR539" s="537"/>
      <c r="AS539" s="537"/>
      <c r="AT539" s="537"/>
      <c r="AU539" s="537"/>
      <c r="AV539" s="537"/>
      <c r="AW539" s="537"/>
      <c r="AX539" s="537"/>
      <c r="AY539" s="537"/>
      <c r="AZ539" s="537"/>
      <c r="BA539" s="537"/>
      <c r="BB539" s="219"/>
      <c r="BC539" s="215"/>
    </row>
    <row r="540" spans="2:55" ht="19.5">
      <c r="B540" s="213"/>
      <c r="C540" s="214"/>
      <c r="D540" s="221"/>
      <c r="E540" s="221"/>
      <c r="F540" s="221"/>
      <c r="G540" s="221"/>
      <c r="H540" s="221"/>
      <c r="I540" s="221"/>
      <c r="J540" s="221"/>
      <c r="K540" s="221"/>
      <c r="L540" s="221"/>
      <c r="M540" s="221"/>
      <c r="N540" s="221"/>
      <c r="O540" s="221"/>
      <c r="P540" s="221"/>
      <c r="Q540" s="221"/>
      <c r="R540" s="221"/>
      <c r="S540" s="221"/>
      <c r="T540" s="221"/>
      <c r="U540" s="221"/>
      <c r="V540" s="221"/>
      <c r="W540" s="221"/>
      <c r="X540" s="221"/>
      <c r="Y540" s="221"/>
      <c r="Z540" s="221"/>
      <c r="AA540" s="221"/>
      <c r="AB540" s="221"/>
      <c r="AC540" s="221"/>
      <c r="AD540" s="221"/>
      <c r="AE540" s="221"/>
      <c r="AF540" s="221"/>
      <c r="AG540" s="221"/>
      <c r="AH540" s="221"/>
      <c r="AI540" s="221"/>
      <c r="AJ540" s="221"/>
      <c r="AK540" s="221"/>
      <c r="AL540" s="221"/>
      <c r="AM540" s="221"/>
      <c r="AN540" s="221"/>
      <c r="AO540" s="221"/>
      <c r="AP540" s="221"/>
      <c r="AQ540" s="221"/>
      <c r="AR540" s="221"/>
      <c r="AS540" s="221"/>
      <c r="AT540" s="221"/>
      <c r="AU540" s="221"/>
      <c r="AV540" s="221"/>
      <c r="AW540" s="221"/>
      <c r="AX540" s="221"/>
      <c r="AY540" s="221"/>
      <c r="AZ540" s="221"/>
      <c r="BA540" s="221"/>
      <c r="BB540" s="219"/>
      <c r="BC540" s="215"/>
    </row>
    <row r="541" spans="2:55" ht="42" customHeight="1">
      <c r="B541" s="213"/>
      <c r="C541" s="214"/>
      <c r="D541" s="536" t="s">
        <v>2946</v>
      </c>
      <c r="E541" s="536"/>
      <c r="F541" s="537" t="s">
        <v>3103</v>
      </c>
      <c r="G541" s="537"/>
      <c r="H541" s="537"/>
      <c r="I541" s="537"/>
      <c r="J541" s="537"/>
      <c r="K541" s="537"/>
      <c r="L541" s="537"/>
      <c r="M541" s="537"/>
      <c r="N541" s="537"/>
      <c r="O541" s="537"/>
      <c r="P541" s="537"/>
      <c r="Q541" s="537"/>
      <c r="R541" s="537"/>
      <c r="S541" s="537"/>
      <c r="T541" s="537"/>
      <c r="U541" s="537"/>
      <c r="V541" s="537"/>
      <c r="W541" s="537"/>
      <c r="X541" s="537"/>
      <c r="Y541" s="537"/>
      <c r="Z541" s="537"/>
      <c r="AA541" s="537"/>
      <c r="AB541" s="537"/>
      <c r="AC541" s="537"/>
      <c r="AD541" s="537"/>
      <c r="AE541" s="537"/>
      <c r="AF541" s="537"/>
      <c r="AG541" s="537"/>
      <c r="AH541" s="537"/>
      <c r="AI541" s="537"/>
      <c r="AJ541" s="537"/>
      <c r="AK541" s="537"/>
      <c r="AL541" s="537"/>
      <c r="AM541" s="537"/>
      <c r="AN541" s="537"/>
      <c r="AO541" s="537"/>
      <c r="AP541" s="537"/>
      <c r="AQ541" s="537"/>
      <c r="AR541" s="537"/>
      <c r="AS541" s="537"/>
      <c r="AT541" s="537"/>
      <c r="AU541" s="537"/>
      <c r="AV541" s="537"/>
      <c r="AW541" s="537"/>
      <c r="AX541" s="537"/>
      <c r="AY541" s="537"/>
      <c r="AZ541" s="537"/>
      <c r="BA541" s="537"/>
      <c r="BB541" s="219"/>
      <c r="BC541" s="215"/>
    </row>
    <row r="542" spans="2:55" ht="19.5">
      <c r="B542" s="213"/>
      <c r="C542" s="214"/>
      <c r="D542" s="221"/>
      <c r="E542" s="221"/>
      <c r="F542" s="221"/>
      <c r="G542" s="221"/>
      <c r="H542" s="221"/>
      <c r="I542" s="221"/>
      <c r="J542" s="221"/>
      <c r="K542" s="221"/>
      <c r="L542" s="221"/>
      <c r="M542" s="221"/>
      <c r="N542" s="221"/>
      <c r="O542" s="221"/>
      <c r="P542" s="221"/>
      <c r="Q542" s="221"/>
      <c r="R542" s="221"/>
      <c r="S542" s="221"/>
      <c r="T542" s="221"/>
      <c r="U542" s="221"/>
      <c r="V542" s="221"/>
      <c r="W542" s="221"/>
      <c r="X542" s="221"/>
      <c r="Y542" s="221"/>
      <c r="Z542" s="221"/>
      <c r="AA542" s="221"/>
      <c r="AB542" s="221"/>
      <c r="AC542" s="221"/>
      <c r="AD542" s="221"/>
      <c r="AE542" s="221"/>
      <c r="AF542" s="221"/>
      <c r="AG542" s="221"/>
      <c r="AH542" s="221"/>
      <c r="AI542" s="221"/>
      <c r="AJ542" s="221"/>
      <c r="AK542" s="221"/>
      <c r="AL542" s="221"/>
      <c r="AM542" s="221"/>
      <c r="AN542" s="221"/>
      <c r="AO542" s="221"/>
      <c r="AP542" s="221"/>
      <c r="AQ542" s="221"/>
      <c r="AR542" s="221"/>
      <c r="AS542" s="221"/>
      <c r="AT542" s="221"/>
      <c r="AU542" s="221"/>
      <c r="AV542" s="221"/>
      <c r="AW542" s="221"/>
      <c r="AX542" s="221"/>
      <c r="AY542" s="221"/>
      <c r="AZ542" s="221"/>
      <c r="BA542" s="221"/>
      <c r="BB542" s="219"/>
      <c r="BC542" s="215"/>
    </row>
    <row r="543" spans="2:55" ht="39" customHeight="1">
      <c r="B543" s="213"/>
      <c r="C543" s="214"/>
      <c r="D543" s="536" t="s">
        <v>2947</v>
      </c>
      <c r="E543" s="536"/>
      <c r="F543" s="537" t="s">
        <v>3104</v>
      </c>
      <c r="G543" s="537"/>
      <c r="H543" s="537"/>
      <c r="I543" s="537"/>
      <c r="J543" s="537"/>
      <c r="K543" s="537"/>
      <c r="L543" s="537"/>
      <c r="M543" s="537"/>
      <c r="N543" s="537"/>
      <c r="O543" s="537"/>
      <c r="P543" s="537"/>
      <c r="Q543" s="537"/>
      <c r="R543" s="537"/>
      <c r="S543" s="537"/>
      <c r="T543" s="537"/>
      <c r="U543" s="537"/>
      <c r="V543" s="537"/>
      <c r="W543" s="537"/>
      <c r="X543" s="537"/>
      <c r="Y543" s="537"/>
      <c r="Z543" s="537"/>
      <c r="AA543" s="537"/>
      <c r="AB543" s="537"/>
      <c r="AC543" s="537"/>
      <c r="AD543" s="537"/>
      <c r="AE543" s="537"/>
      <c r="AF543" s="537"/>
      <c r="AG543" s="537"/>
      <c r="AH543" s="537"/>
      <c r="AI543" s="537"/>
      <c r="AJ543" s="537"/>
      <c r="AK543" s="537"/>
      <c r="AL543" s="537"/>
      <c r="AM543" s="537"/>
      <c r="AN543" s="537"/>
      <c r="AO543" s="537"/>
      <c r="AP543" s="537"/>
      <c r="AQ543" s="537"/>
      <c r="AR543" s="537"/>
      <c r="AS543" s="537"/>
      <c r="AT543" s="537"/>
      <c r="AU543" s="537"/>
      <c r="AV543" s="537"/>
      <c r="AW543" s="537"/>
      <c r="AX543" s="537"/>
      <c r="AY543" s="537"/>
      <c r="AZ543" s="537"/>
      <c r="BA543" s="537"/>
      <c r="BB543" s="219"/>
      <c r="BC543" s="215"/>
    </row>
    <row r="544" spans="2:55" ht="12.75" customHeight="1">
      <c r="B544" s="213"/>
      <c r="C544" s="214"/>
      <c r="D544" s="221"/>
      <c r="E544" s="221"/>
      <c r="F544" s="221"/>
      <c r="G544" s="221"/>
      <c r="H544" s="221"/>
      <c r="I544" s="221"/>
      <c r="J544" s="221"/>
      <c r="K544" s="221"/>
      <c r="L544" s="221"/>
      <c r="M544" s="221"/>
      <c r="N544" s="221"/>
      <c r="O544" s="221"/>
      <c r="P544" s="221"/>
      <c r="Q544" s="221"/>
      <c r="R544" s="221"/>
      <c r="S544" s="221"/>
      <c r="T544" s="221"/>
      <c r="U544" s="221"/>
      <c r="V544" s="221"/>
      <c r="W544" s="221"/>
      <c r="X544" s="221"/>
      <c r="Y544" s="221"/>
      <c r="Z544" s="221"/>
      <c r="AA544" s="221"/>
      <c r="AB544" s="221"/>
      <c r="AC544" s="221"/>
      <c r="AD544" s="221"/>
      <c r="AE544" s="221"/>
      <c r="AF544" s="221"/>
      <c r="AG544" s="221"/>
      <c r="AH544" s="221"/>
      <c r="AI544" s="221"/>
      <c r="AJ544" s="221"/>
      <c r="AK544" s="221"/>
      <c r="AL544" s="221"/>
      <c r="AM544" s="221"/>
      <c r="AN544" s="221"/>
      <c r="AO544" s="221"/>
      <c r="AP544" s="221"/>
      <c r="AQ544" s="221"/>
      <c r="AR544" s="221"/>
      <c r="AS544" s="221"/>
      <c r="AT544" s="221"/>
      <c r="AU544" s="221"/>
      <c r="AV544" s="221"/>
      <c r="AW544" s="221"/>
      <c r="AX544" s="221"/>
      <c r="AY544" s="221"/>
      <c r="AZ544" s="221"/>
      <c r="BA544" s="221"/>
      <c r="BB544" s="219"/>
      <c r="BC544" s="215"/>
    </row>
    <row r="545" spans="2:55" ht="22.5" customHeight="1">
      <c r="B545" s="213"/>
      <c r="C545" s="214"/>
      <c r="D545" s="221"/>
      <c r="E545" s="221"/>
      <c r="F545" s="221" t="s">
        <v>3085</v>
      </c>
      <c r="G545" s="221"/>
      <c r="H545" s="221"/>
      <c r="I545" s="221"/>
      <c r="J545" s="221"/>
      <c r="K545" s="221"/>
      <c r="L545" s="221"/>
      <c r="M545" s="221"/>
      <c r="N545" s="221"/>
      <c r="O545" s="221"/>
      <c r="P545" s="221"/>
      <c r="Q545" s="221"/>
      <c r="R545" s="221"/>
      <c r="S545" s="221"/>
      <c r="T545" s="221"/>
      <c r="U545" s="221"/>
      <c r="V545" s="221"/>
      <c r="W545" s="221"/>
      <c r="X545" s="221"/>
      <c r="Y545" s="221"/>
      <c r="Z545" s="221"/>
      <c r="AA545" s="221"/>
      <c r="AB545" s="221"/>
      <c r="AC545" s="221"/>
      <c r="AD545" s="221"/>
      <c r="AE545" s="221"/>
      <c r="AF545" s="221"/>
      <c r="AG545" s="221"/>
      <c r="AH545" s="221"/>
      <c r="AI545" s="221"/>
      <c r="AJ545" s="221"/>
      <c r="AK545" s="221"/>
      <c r="AL545" s="221"/>
      <c r="AM545" s="221"/>
      <c r="AN545" s="221"/>
      <c r="AO545" s="221"/>
      <c r="AP545" s="221"/>
      <c r="AQ545" s="221"/>
      <c r="AR545" s="221"/>
      <c r="AS545" s="221"/>
      <c r="AT545" s="221"/>
      <c r="AU545" s="221"/>
      <c r="AV545" s="221"/>
      <c r="AW545" s="221"/>
      <c r="AX545" s="221"/>
      <c r="AY545" s="221"/>
      <c r="AZ545" s="221"/>
      <c r="BA545" s="221"/>
      <c r="BB545" s="219"/>
      <c r="BC545" s="215"/>
    </row>
    <row r="546" spans="2:55" ht="22.5" customHeight="1">
      <c r="B546" s="213"/>
      <c r="C546" s="214"/>
      <c r="D546" s="221"/>
      <c r="E546" s="221"/>
      <c r="F546" s="221" t="s">
        <v>3087</v>
      </c>
      <c r="G546" s="221"/>
      <c r="H546" s="221"/>
      <c r="I546" s="221"/>
      <c r="J546" s="221"/>
      <c r="K546" s="221"/>
      <c r="L546" s="221"/>
      <c r="M546" s="221"/>
      <c r="N546" s="221"/>
      <c r="O546" s="221"/>
      <c r="P546" s="221"/>
      <c r="Q546" s="221"/>
      <c r="R546" s="221"/>
      <c r="S546" s="221"/>
      <c r="T546" s="221"/>
      <c r="U546" s="221"/>
      <c r="V546" s="221"/>
      <c r="W546" s="221"/>
      <c r="X546" s="221"/>
      <c r="Y546" s="221"/>
      <c r="Z546" s="221"/>
      <c r="AA546" s="221"/>
      <c r="AB546" s="221"/>
      <c r="AC546" s="221"/>
      <c r="AD546" s="221"/>
      <c r="AE546" s="221"/>
      <c r="AF546" s="221"/>
      <c r="AG546" s="221"/>
      <c r="AH546" s="221"/>
      <c r="AI546" s="221"/>
      <c r="AJ546" s="221"/>
      <c r="AK546" s="221"/>
      <c r="AL546" s="221"/>
      <c r="AM546" s="221"/>
      <c r="AN546" s="221"/>
      <c r="AO546" s="221"/>
      <c r="AP546" s="221"/>
      <c r="AQ546" s="221"/>
      <c r="AR546" s="221"/>
      <c r="AS546" s="221"/>
      <c r="AT546" s="221"/>
      <c r="AU546" s="221"/>
      <c r="AV546" s="221"/>
      <c r="AW546" s="221"/>
      <c r="AX546" s="221"/>
      <c r="AY546" s="221"/>
      <c r="AZ546" s="221"/>
      <c r="BA546" s="221"/>
      <c r="BB546" s="219"/>
      <c r="BC546" s="215"/>
    </row>
    <row r="547" spans="2:55" ht="38.25" customHeight="1">
      <c r="B547" s="213"/>
      <c r="C547" s="214"/>
      <c r="D547" s="221"/>
      <c r="E547" s="221"/>
      <c r="F547" s="221"/>
      <c r="G547" s="221"/>
      <c r="H547" s="221"/>
      <c r="I547" s="221"/>
      <c r="J547" s="221"/>
      <c r="K547" s="221"/>
      <c r="L547" s="221"/>
      <c r="M547" s="221"/>
      <c r="N547" s="221"/>
      <c r="O547" s="221"/>
      <c r="P547" s="221"/>
      <c r="Q547" s="221"/>
      <c r="R547" s="221"/>
      <c r="S547" s="221"/>
      <c r="T547" s="221"/>
      <c r="U547" s="221"/>
      <c r="V547" s="221"/>
      <c r="W547" s="221"/>
      <c r="X547" s="221"/>
      <c r="Y547" s="221"/>
      <c r="Z547" s="221"/>
      <c r="AA547" s="221"/>
      <c r="AB547" s="221"/>
      <c r="AC547" s="221"/>
      <c r="AD547" s="221"/>
      <c r="AE547" s="221"/>
      <c r="AF547" s="221"/>
      <c r="AG547" s="221"/>
      <c r="AH547" s="221"/>
      <c r="AI547" s="221"/>
      <c r="AJ547" s="221"/>
      <c r="AK547" s="221"/>
      <c r="AL547" s="221"/>
      <c r="AM547" s="221"/>
      <c r="AN547" s="221"/>
      <c r="AO547" s="221"/>
      <c r="AP547" s="221"/>
      <c r="AQ547" s="221"/>
      <c r="AR547" s="221"/>
      <c r="AS547" s="221"/>
      <c r="AT547" s="221"/>
      <c r="AU547" s="221"/>
      <c r="AV547" s="221"/>
      <c r="AW547" s="221"/>
      <c r="AX547" s="221"/>
      <c r="AY547" s="221"/>
      <c r="AZ547" s="221"/>
      <c r="BA547" s="221"/>
      <c r="BB547" s="219"/>
      <c r="BC547" s="215"/>
    </row>
    <row r="548" spans="2:55" ht="31.5" customHeight="1">
      <c r="B548" s="213"/>
      <c r="C548" s="214"/>
      <c r="D548" s="526">
        <f>'기본정보 입력하기'!G27</f>
        <v>44927</v>
      </c>
      <c r="E548" s="526"/>
      <c r="F548" s="526"/>
      <c r="G548" s="526"/>
      <c r="H548" s="526"/>
      <c r="I548" s="526"/>
      <c r="J548" s="526"/>
      <c r="K548" s="526"/>
      <c r="L548" s="526"/>
      <c r="M548" s="526"/>
      <c r="N548" s="526"/>
      <c r="O548" s="526"/>
      <c r="P548" s="526"/>
      <c r="Q548" s="526"/>
      <c r="R548" s="526"/>
      <c r="S548" s="526"/>
      <c r="T548" s="526"/>
      <c r="U548" s="526"/>
      <c r="V548" s="526"/>
      <c r="W548" s="526"/>
      <c r="X548" s="526"/>
      <c r="Y548" s="526"/>
      <c r="Z548" s="526"/>
      <c r="AA548" s="526"/>
      <c r="AB548" s="526"/>
      <c r="AC548" s="526"/>
      <c r="AD548" s="526"/>
      <c r="AE548" s="526"/>
      <c r="AF548" s="526"/>
      <c r="AG548" s="526"/>
      <c r="AH548" s="526"/>
      <c r="AI548" s="526"/>
      <c r="AJ548" s="526"/>
      <c r="AK548" s="526"/>
      <c r="AL548" s="526"/>
      <c r="AM548" s="526"/>
      <c r="AN548" s="526"/>
      <c r="AO548" s="526"/>
      <c r="AP548" s="526"/>
      <c r="AQ548" s="526"/>
      <c r="AR548" s="526"/>
      <c r="AS548" s="526"/>
      <c r="AT548" s="526"/>
      <c r="AU548" s="526"/>
      <c r="AV548" s="526"/>
      <c r="AW548" s="526"/>
      <c r="AX548" s="526"/>
      <c r="AY548" s="526"/>
      <c r="AZ548" s="526"/>
      <c r="BA548" s="526"/>
      <c r="BB548" s="219"/>
      <c r="BC548" s="215"/>
    </row>
    <row r="549" spans="2:55" ht="18.75" customHeight="1">
      <c r="B549" s="213"/>
      <c r="C549" s="214"/>
      <c r="D549" s="221"/>
      <c r="E549" s="221"/>
      <c r="F549" s="221"/>
      <c r="G549" s="221"/>
      <c r="H549" s="221"/>
      <c r="I549" s="221"/>
      <c r="J549" s="221"/>
      <c r="K549" s="221"/>
      <c r="L549" s="221"/>
      <c r="M549" s="221"/>
      <c r="N549" s="221"/>
      <c r="O549" s="221"/>
      <c r="P549" s="221"/>
      <c r="Q549" s="221"/>
      <c r="R549" s="221"/>
      <c r="S549" s="221"/>
      <c r="T549" s="221"/>
      <c r="U549" s="221"/>
      <c r="V549" s="221"/>
      <c r="W549" s="221"/>
      <c r="X549" s="221"/>
      <c r="Y549" s="221"/>
      <c r="Z549" s="221"/>
      <c r="AA549" s="221"/>
      <c r="AB549" s="221"/>
      <c r="AC549" s="221"/>
      <c r="AD549" s="221"/>
      <c r="AE549" s="221"/>
      <c r="AF549" s="221"/>
      <c r="AG549" s="221"/>
      <c r="AH549" s="221"/>
      <c r="AI549" s="221"/>
      <c r="AJ549" s="221"/>
      <c r="AK549" s="221"/>
      <c r="AL549" s="221"/>
      <c r="AM549" s="221"/>
      <c r="AN549" s="221"/>
      <c r="AO549" s="221"/>
      <c r="AP549" s="221"/>
      <c r="AQ549" s="221"/>
      <c r="AR549" s="221"/>
      <c r="AS549" s="221"/>
      <c r="AT549" s="221"/>
      <c r="AU549" s="221"/>
      <c r="AV549" s="221"/>
      <c r="AW549" s="221"/>
      <c r="AX549" s="221"/>
      <c r="AY549" s="221"/>
      <c r="AZ549" s="221"/>
      <c r="BA549" s="221"/>
      <c r="BB549" s="219"/>
      <c r="BC549" s="215"/>
    </row>
    <row r="550" spans="2:55" ht="40.5" customHeight="1">
      <c r="B550" s="213"/>
      <c r="C550" s="214"/>
      <c r="D550" s="221"/>
      <c r="E550" s="221"/>
      <c r="F550" s="221"/>
      <c r="G550" s="221"/>
      <c r="H550" s="221"/>
      <c r="I550" s="221"/>
      <c r="J550" s="221"/>
      <c r="K550" s="221"/>
      <c r="L550" s="221"/>
      <c r="M550" s="221"/>
      <c r="N550" s="221"/>
      <c r="O550" s="221"/>
      <c r="P550" s="221"/>
      <c r="Q550" s="221"/>
      <c r="R550" s="221"/>
      <c r="S550" s="221"/>
      <c r="T550" s="221"/>
      <c r="U550" s="221"/>
      <c r="V550" s="221"/>
      <c r="W550" s="221"/>
      <c r="X550" s="221"/>
      <c r="Y550" s="221"/>
      <c r="Z550" s="221"/>
      <c r="AA550" s="221"/>
      <c r="AB550" s="221"/>
      <c r="AC550" s="221"/>
      <c r="AD550" s="221"/>
      <c r="AE550" s="221"/>
      <c r="AF550" s="221"/>
      <c r="AG550" s="221"/>
      <c r="AH550" s="221"/>
      <c r="AI550" s="221"/>
      <c r="AJ550" s="221"/>
      <c r="AK550" s="221"/>
      <c r="AL550" s="221"/>
      <c r="AM550" s="221"/>
      <c r="AN550" s="221"/>
      <c r="AO550" s="221"/>
      <c r="AP550" s="221"/>
      <c r="AQ550" s="221"/>
      <c r="AR550" s="221"/>
      <c r="AS550" s="221"/>
      <c r="AT550" s="221"/>
      <c r="AU550" s="221"/>
      <c r="AV550" s="221"/>
      <c r="AW550" s="221"/>
      <c r="AX550" s="221"/>
      <c r="AY550" s="221"/>
      <c r="AZ550" s="221"/>
      <c r="BA550" s="221"/>
      <c r="BB550" s="219"/>
      <c r="BC550" s="215"/>
    </row>
    <row r="551" spans="2:55" ht="33.75" customHeight="1">
      <c r="B551" s="213"/>
      <c r="C551" s="214"/>
      <c r="D551" s="221"/>
      <c r="E551" s="221"/>
      <c r="F551" s="498" t="s">
        <v>3078</v>
      </c>
      <c r="G551" s="498"/>
      <c r="H551" s="498"/>
      <c r="I551" s="498"/>
      <c r="J551" s="498"/>
      <c r="K551" s="498"/>
      <c r="L551" s="498"/>
      <c r="M551" s="498"/>
      <c r="N551" s="498"/>
      <c r="O551" s="498"/>
      <c r="P551" s="498"/>
      <c r="Q551" s="498"/>
      <c r="R551" s="498"/>
      <c r="S551" s="221"/>
      <c r="T551" s="221"/>
      <c r="U551" s="221"/>
      <c r="V551" s="221"/>
      <c r="W551" s="221"/>
      <c r="X551" s="495" t="s">
        <v>3007</v>
      </c>
      <c r="Y551" s="495"/>
      <c r="Z551" s="495"/>
      <c r="AA551" s="495"/>
      <c r="AB551" s="495"/>
      <c r="AC551" s="495"/>
      <c r="AD551" s="495"/>
      <c r="AE551" s="495"/>
      <c r="AF551" s="495"/>
      <c r="AG551" s="495"/>
      <c r="AH551" s="221" t="s">
        <v>2959</v>
      </c>
      <c r="AI551" s="275"/>
      <c r="AJ551" s="496" t="str">
        <f>'기본정보 입력하기'!G20</f>
        <v>아이텐㈜</v>
      </c>
      <c r="AK551" s="496"/>
      <c r="AL551" s="496"/>
      <c r="AM551" s="496"/>
      <c r="AN551" s="496"/>
      <c r="AO551" s="496"/>
      <c r="AP551" s="496"/>
      <c r="AQ551" s="496"/>
      <c r="AR551" s="496"/>
      <c r="AS551" s="496"/>
      <c r="AT551" s="496"/>
      <c r="AU551" s="496"/>
      <c r="AV551" s="496"/>
      <c r="AW551" s="496"/>
      <c r="AX551" s="496"/>
      <c r="AY551" s="496"/>
      <c r="AZ551" s="496"/>
      <c r="BA551" s="496"/>
      <c r="BB551" s="219"/>
      <c r="BC551" s="215"/>
    </row>
    <row r="552" spans="2:55" ht="33.75" customHeight="1">
      <c r="B552" s="213"/>
      <c r="C552" s="214"/>
      <c r="D552" s="221"/>
      <c r="E552" s="221"/>
      <c r="F552" s="232"/>
      <c r="G552" s="232"/>
      <c r="H552" s="232"/>
      <c r="I552" s="232"/>
      <c r="J552" s="232"/>
      <c r="K552" s="232"/>
      <c r="L552" s="232"/>
      <c r="M552" s="232"/>
      <c r="N552" s="232"/>
      <c r="O552" s="232"/>
      <c r="P552" s="232"/>
      <c r="Q552" s="232"/>
      <c r="R552" s="232"/>
      <c r="S552" s="221"/>
      <c r="T552" s="221"/>
      <c r="U552" s="221"/>
      <c r="V552" s="221"/>
      <c r="W552" s="221"/>
      <c r="X552" s="495" t="s">
        <v>3090</v>
      </c>
      <c r="Y552" s="495"/>
      <c r="Z552" s="495"/>
      <c r="AA552" s="495"/>
      <c r="AB552" s="495"/>
      <c r="AC552" s="495"/>
      <c r="AD552" s="495"/>
      <c r="AE552" s="495"/>
      <c r="AF552" s="495"/>
      <c r="AG552" s="495"/>
      <c r="AH552" s="221" t="s">
        <v>2959</v>
      </c>
      <c r="AI552" s="275"/>
      <c r="AJ552" s="496"/>
      <c r="AK552" s="496"/>
      <c r="AL552" s="496"/>
      <c r="AM552" s="496"/>
      <c r="AN552" s="496"/>
      <c r="AO552" s="496"/>
      <c r="AP552" s="496"/>
      <c r="AQ552" s="496"/>
      <c r="AR552" s="496"/>
      <c r="AS552" s="496"/>
      <c r="AT552" s="496"/>
      <c r="AU552" s="496"/>
      <c r="AV552" s="496"/>
      <c r="AW552" s="496"/>
      <c r="AX552" s="496"/>
      <c r="AY552" s="496"/>
      <c r="AZ552" s="496"/>
      <c r="BA552" s="496"/>
      <c r="BB552" s="219"/>
      <c r="BC552" s="215"/>
    </row>
    <row r="553" spans="2:55" ht="31.5" customHeight="1">
      <c r="B553" s="213"/>
      <c r="C553" s="214"/>
      <c r="D553" s="221"/>
      <c r="E553" s="221"/>
      <c r="F553" s="221"/>
      <c r="G553" s="221"/>
      <c r="H553" s="221"/>
      <c r="I553" s="221"/>
      <c r="J553" s="221"/>
      <c r="K553" s="221"/>
      <c r="L553" s="221"/>
      <c r="M553" s="221"/>
      <c r="N553" s="221"/>
      <c r="O553" s="221"/>
      <c r="P553" s="221"/>
      <c r="Q553" s="221"/>
      <c r="R553" s="221"/>
      <c r="S553" s="221"/>
      <c r="T553" s="221"/>
      <c r="U553" s="221"/>
      <c r="V553" s="221"/>
      <c r="W553" s="221"/>
      <c r="X553" s="495" t="s">
        <v>23</v>
      </c>
      <c r="Y553" s="495"/>
      <c r="Z553" s="495"/>
      <c r="AA553" s="495"/>
      <c r="AB553" s="495"/>
      <c r="AC553" s="495"/>
      <c r="AD553" s="495"/>
      <c r="AE553" s="495"/>
      <c r="AF553" s="495"/>
      <c r="AG553" s="495"/>
      <c r="AH553" s="221" t="s">
        <v>2959</v>
      </c>
      <c r="AI553" s="275"/>
      <c r="AJ553" s="496" t="str">
        <f>'기본정보 입력하기'!T20 &amp; "  (인)"</f>
        <v>홍길동  (인)</v>
      </c>
      <c r="AK553" s="496"/>
      <c r="AL553" s="496"/>
      <c r="AM553" s="496"/>
      <c r="AN553" s="496"/>
      <c r="AO553" s="496"/>
      <c r="AP553" s="496"/>
      <c r="AQ553" s="496"/>
      <c r="AR553" s="496"/>
      <c r="AS553" s="496"/>
      <c r="AT553" s="496"/>
      <c r="AU553" s="496"/>
      <c r="AV553" s="496"/>
      <c r="AW553" s="496"/>
      <c r="AX553" s="496"/>
      <c r="AY553" s="496"/>
      <c r="AZ553" s="496"/>
      <c r="BA553" s="496"/>
      <c r="BB553" s="219"/>
      <c r="BC553" s="215"/>
    </row>
    <row r="554" spans="2:55" ht="21" customHeight="1">
      <c r="B554" s="213"/>
      <c r="C554" s="214"/>
      <c r="D554" s="221"/>
      <c r="E554" s="221"/>
      <c r="F554" s="221"/>
      <c r="G554" s="221"/>
      <c r="H554" s="221"/>
      <c r="I554" s="221"/>
      <c r="J554" s="221"/>
      <c r="K554" s="221"/>
      <c r="L554" s="221"/>
      <c r="M554" s="221"/>
      <c r="N554" s="221"/>
      <c r="O554" s="221"/>
      <c r="P554" s="221"/>
      <c r="Q554" s="221"/>
      <c r="R554" s="221"/>
      <c r="S554" s="221"/>
      <c r="T554" s="221"/>
      <c r="U554" s="221"/>
      <c r="V554" s="221"/>
      <c r="W554" s="221"/>
      <c r="X554" s="221"/>
      <c r="Y554" s="221"/>
      <c r="Z554" s="221"/>
      <c r="AA554" s="221"/>
      <c r="AB554" s="221"/>
      <c r="AC554" s="221"/>
      <c r="AD554" s="221"/>
      <c r="AE554" s="221"/>
      <c r="AF554" s="221"/>
      <c r="AG554" s="221"/>
      <c r="AH554" s="221"/>
      <c r="AI554" s="221"/>
      <c r="AJ554" s="232"/>
      <c r="AK554" s="232"/>
      <c r="AL554" s="232"/>
      <c r="AM554" s="232"/>
      <c r="AN554" s="232"/>
      <c r="AO554" s="232"/>
      <c r="AP554" s="232"/>
      <c r="AQ554" s="232"/>
      <c r="AR554" s="232"/>
      <c r="AS554" s="232"/>
      <c r="AT554" s="232"/>
      <c r="AU554" s="232"/>
      <c r="AV554" s="232"/>
      <c r="AW554" s="232"/>
      <c r="AX554" s="232"/>
      <c r="AY554" s="232"/>
      <c r="AZ554" s="232"/>
      <c r="BA554" s="232"/>
      <c r="BB554" s="219"/>
      <c r="BC554" s="215"/>
    </row>
    <row r="555" spans="2:55" ht="28.5" customHeight="1">
      <c r="B555" s="213"/>
      <c r="C555" s="214"/>
      <c r="D555" s="221"/>
      <c r="E555" s="221"/>
      <c r="F555" s="498" t="s">
        <v>3079</v>
      </c>
      <c r="G555" s="498"/>
      <c r="H555" s="498"/>
      <c r="I555" s="498"/>
      <c r="J555" s="498"/>
      <c r="K555" s="498"/>
      <c r="L555" s="498"/>
      <c r="M555" s="498"/>
      <c r="N555" s="498"/>
      <c r="O555" s="498"/>
      <c r="P555" s="498"/>
      <c r="Q555" s="498"/>
      <c r="R555" s="498"/>
      <c r="S555" s="498"/>
      <c r="T555" s="498"/>
      <c r="U555" s="498"/>
      <c r="V555" s="221"/>
      <c r="W555" s="221"/>
      <c r="X555" s="495" t="s">
        <v>3080</v>
      </c>
      <c r="Y555" s="495"/>
      <c r="Z555" s="495"/>
      <c r="AA555" s="495"/>
      <c r="AB555" s="495"/>
      <c r="AC555" s="495"/>
      <c r="AD555" s="495"/>
      <c r="AE555" s="495"/>
      <c r="AF555" s="495"/>
      <c r="AG555" s="495"/>
      <c r="AH555" s="221" t="s">
        <v>2959</v>
      </c>
      <c r="AI555" s="221"/>
      <c r="AJ555" s="496" t="str">
        <f>'기본정보 입력하기'!G15</f>
        <v>고창고등학교</v>
      </c>
      <c r="AK555" s="496"/>
      <c r="AL555" s="496"/>
      <c r="AM555" s="496"/>
      <c r="AN555" s="496"/>
      <c r="AO555" s="496"/>
      <c r="AP555" s="496"/>
      <c r="AQ555" s="496"/>
      <c r="AR555" s="496"/>
      <c r="AS555" s="496"/>
      <c r="AT555" s="496"/>
      <c r="AU555" s="496"/>
      <c r="AV555" s="496"/>
      <c r="AW555" s="496"/>
      <c r="AX555" s="496"/>
      <c r="AY555" s="496"/>
      <c r="AZ555" s="496"/>
      <c r="BA555" s="496"/>
      <c r="BB555" s="219"/>
      <c r="BC555" s="215"/>
    </row>
    <row r="556" spans="2:55" ht="28.5" customHeight="1">
      <c r="B556" s="213"/>
      <c r="C556" s="214"/>
      <c r="D556" s="221"/>
      <c r="E556" s="221"/>
      <c r="F556" s="221"/>
      <c r="G556" s="221"/>
      <c r="H556" s="221"/>
      <c r="I556" s="221"/>
      <c r="J556" s="221"/>
      <c r="K556" s="221"/>
      <c r="L556" s="221"/>
      <c r="M556" s="221"/>
      <c r="N556" s="221"/>
      <c r="O556" s="221"/>
      <c r="P556" s="221"/>
      <c r="Q556" s="221"/>
      <c r="R556" s="221"/>
      <c r="S556" s="221"/>
      <c r="T556" s="221"/>
      <c r="U556" s="221"/>
      <c r="V556" s="221"/>
      <c r="W556" s="221"/>
      <c r="X556" s="495" t="s">
        <v>3081</v>
      </c>
      <c r="Y556" s="495"/>
      <c r="Z556" s="495"/>
      <c r="AA556" s="495"/>
      <c r="AB556" s="495"/>
      <c r="AC556" s="495"/>
      <c r="AD556" s="495"/>
      <c r="AE556" s="495"/>
      <c r="AF556" s="495"/>
      <c r="AG556" s="495"/>
      <c r="AH556" s="221" t="s">
        <v>2959</v>
      </c>
      <c r="AI556" s="221"/>
      <c r="AJ556" s="496" t="str">
        <f>'기본정보 입력하기'!T17 &amp;  "   (인)"</f>
        <v>김유신   (인)</v>
      </c>
      <c r="AK556" s="496"/>
      <c r="AL556" s="496"/>
      <c r="AM556" s="496"/>
      <c r="AN556" s="496"/>
      <c r="AO556" s="496"/>
      <c r="AP556" s="496"/>
      <c r="AQ556" s="496"/>
      <c r="AR556" s="496"/>
      <c r="AS556" s="496"/>
      <c r="AT556" s="496"/>
      <c r="AU556" s="496"/>
      <c r="AV556" s="496"/>
      <c r="AW556" s="496"/>
      <c r="AX556" s="496"/>
      <c r="AY556" s="496"/>
      <c r="AZ556" s="496"/>
      <c r="BA556" s="496"/>
      <c r="BB556" s="219"/>
      <c r="BC556" s="215"/>
    </row>
    <row r="557" spans="2:55" ht="29.25" customHeight="1">
      <c r="B557" s="213"/>
      <c r="C557" s="214"/>
      <c r="D557" s="178"/>
      <c r="E557" s="178"/>
      <c r="F557" s="178"/>
      <c r="G557" s="178"/>
      <c r="H557" s="178"/>
      <c r="I557" s="178"/>
      <c r="J557" s="178"/>
      <c r="K557" s="178"/>
      <c r="L557" s="178"/>
      <c r="M557" s="178"/>
      <c r="N557" s="178"/>
      <c r="O557" s="178"/>
      <c r="P557" s="178"/>
      <c r="Q557" s="178"/>
      <c r="R557" s="178"/>
      <c r="S557" s="178"/>
      <c r="T557" s="178"/>
      <c r="U557" s="178"/>
      <c r="V557" s="178"/>
      <c r="W557" s="178"/>
      <c r="X557" s="178"/>
      <c r="Y557" s="178"/>
      <c r="Z557" s="178"/>
      <c r="AA557" s="178"/>
      <c r="AB557" s="178"/>
      <c r="AC557" s="178"/>
      <c r="AD557" s="178"/>
      <c r="AE557" s="178"/>
      <c r="AF557" s="178"/>
      <c r="AG557" s="178"/>
      <c r="AH557" s="178"/>
      <c r="AI557" s="178"/>
      <c r="AJ557" s="178"/>
      <c r="AK557" s="178"/>
      <c r="AL557" s="178"/>
      <c r="AM557" s="178"/>
      <c r="AN557" s="178"/>
      <c r="AO557" s="178"/>
      <c r="AP557" s="178"/>
      <c r="AQ557" s="178"/>
      <c r="AR557" s="178"/>
      <c r="AS557" s="178"/>
      <c r="AT557" s="178"/>
      <c r="AU557" s="178"/>
      <c r="AV557" s="178"/>
      <c r="AW557" s="178"/>
      <c r="AX557" s="178"/>
      <c r="AY557" s="178"/>
      <c r="AZ557" s="178"/>
      <c r="BA557" s="178"/>
      <c r="BB557" s="214"/>
      <c r="BC557" s="215"/>
    </row>
    <row r="558" spans="2:55" ht="48.75" customHeight="1">
      <c r="B558" s="213"/>
      <c r="C558" s="214"/>
      <c r="D558" s="535"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558" s="535"/>
      <c r="F558" s="535"/>
      <c r="G558" s="535"/>
      <c r="H558" s="535"/>
      <c r="I558" s="535"/>
      <c r="J558" s="535"/>
      <c r="K558" s="535"/>
      <c r="L558" s="535"/>
      <c r="M558" s="535"/>
      <c r="N558" s="535"/>
      <c r="O558" s="535"/>
      <c r="P558" s="535"/>
      <c r="Q558" s="535"/>
      <c r="R558" s="535"/>
      <c r="S558" s="535"/>
      <c r="T558" s="535"/>
      <c r="U558" s="535"/>
      <c r="V558" s="535"/>
      <c r="W558" s="535"/>
      <c r="X558" s="535"/>
      <c r="Y558" s="535"/>
      <c r="Z558" s="535"/>
      <c r="AA558" s="535"/>
      <c r="AB558" s="535"/>
      <c r="AC558" s="535"/>
      <c r="AD558" s="535"/>
      <c r="AE558" s="535"/>
      <c r="AF558" s="535"/>
      <c r="AG558" s="535"/>
      <c r="AH558" s="535"/>
      <c r="AI558" s="535"/>
      <c r="AJ558" s="535"/>
      <c r="AK558" s="535"/>
      <c r="AL558" s="535"/>
      <c r="AM558" s="535"/>
      <c r="AN558" s="535"/>
      <c r="AO558" s="535"/>
      <c r="AP558" s="535"/>
      <c r="AQ558" s="535"/>
      <c r="AR558" s="535"/>
      <c r="AS558" s="535"/>
      <c r="AT558" s="535"/>
      <c r="AU558" s="535"/>
      <c r="AV558" s="535"/>
      <c r="AW558" s="535"/>
      <c r="AX558" s="535"/>
      <c r="AY558" s="535"/>
      <c r="AZ558" s="535"/>
      <c r="BA558" s="535"/>
      <c r="BB558" s="214"/>
      <c r="BC558" s="215"/>
    </row>
    <row r="559" spans="2:55">
      <c r="B559" s="213"/>
      <c r="C559" s="214"/>
      <c r="D559" s="214"/>
      <c r="E559" s="214"/>
      <c r="F559" s="214"/>
      <c r="G559" s="214"/>
      <c r="H559" s="214"/>
      <c r="I559" s="214"/>
      <c r="J559" s="214"/>
      <c r="K559" s="214"/>
      <c r="L559" s="214"/>
      <c r="M559" s="214"/>
      <c r="N559" s="214"/>
      <c r="O559" s="214"/>
      <c r="P559" s="214"/>
      <c r="Q559" s="214"/>
      <c r="R559" s="214"/>
      <c r="S559" s="214"/>
      <c r="T559" s="214"/>
      <c r="U559" s="214"/>
      <c r="V559" s="214"/>
      <c r="W559" s="214"/>
      <c r="X559" s="214"/>
      <c r="Y559" s="214"/>
      <c r="Z559" s="214"/>
      <c r="AA559" s="214"/>
      <c r="AB559" s="214"/>
      <c r="AC559" s="214"/>
      <c r="AD559" s="214"/>
      <c r="AE559" s="214"/>
      <c r="AF559" s="214"/>
      <c r="AG559" s="214"/>
      <c r="AH559" s="214"/>
      <c r="AI559" s="214"/>
      <c r="AJ559" s="214"/>
      <c r="AK559" s="214"/>
      <c r="AL559" s="214"/>
      <c r="AM559" s="214"/>
      <c r="AN559" s="214"/>
      <c r="AO559" s="214"/>
      <c r="AP559" s="214"/>
      <c r="AQ559" s="214"/>
      <c r="AR559" s="214"/>
      <c r="AS559" s="214"/>
      <c r="AT559" s="214"/>
      <c r="AU559" s="214"/>
      <c r="AV559" s="214"/>
      <c r="AW559" s="214"/>
      <c r="AX559" s="214"/>
      <c r="AY559" s="214"/>
      <c r="AZ559" s="214"/>
      <c r="BA559" s="214"/>
      <c r="BB559" s="214"/>
      <c r="BC559" s="215"/>
    </row>
    <row r="560" spans="2:55">
      <c r="B560" s="216"/>
      <c r="C560" s="217"/>
      <c r="D560" s="217"/>
      <c r="E560" s="217"/>
      <c r="F560" s="217"/>
      <c r="G560" s="217"/>
      <c r="H560" s="217"/>
      <c r="I560" s="217"/>
      <c r="J560" s="217"/>
      <c r="K560" s="217"/>
      <c r="L560" s="217"/>
      <c r="M560" s="217"/>
      <c r="N560" s="217"/>
      <c r="O560" s="217"/>
      <c r="P560" s="217"/>
      <c r="Q560" s="217"/>
      <c r="R560" s="217"/>
      <c r="S560" s="217"/>
      <c r="T560" s="217"/>
      <c r="U560" s="217"/>
      <c r="V560" s="217"/>
      <c r="W560" s="217"/>
      <c r="X560" s="217"/>
      <c r="Y560" s="217"/>
      <c r="Z560" s="217"/>
      <c r="AA560" s="217"/>
      <c r="AB560" s="217"/>
      <c r="AC560" s="217"/>
      <c r="AD560" s="217"/>
      <c r="AE560" s="217"/>
      <c r="AF560" s="217"/>
      <c r="AG560" s="217"/>
      <c r="AH560" s="217"/>
      <c r="AI560" s="217"/>
      <c r="AJ560" s="217"/>
      <c r="AK560" s="217"/>
      <c r="AL560" s="217"/>
      <c r="AM560" s="217"/>
      <c r="AN560" s="217"/>
      <c r="AO560" s="217"/>
      <c r="AP560" s="217"/>
      <c r="AQ560" s="217"/>
      <c r="AR560" s="217"/>
      <c r="AS560" s="217"/>
      <c r="AT560" s="217"/>
      <c r="AU560" s="217"/>
      <c r="AV560" s="217"/>
      <c r="AW560" s="217"/>
      <c r="AX560" s="217"/>
      <c r="AY560" s="217"/>
      <c r="AZ560" s="217"/>
      <c r="BA560" s="217"/>
      <c r="BB560" s="217"/>
      <c r="BC560" s="218"/>
    </row>
    <row r="561" spans="2:55">
      <c r="B561" s="214"/>
      <c r="C561" s="214"/>
      <c r="D561" s="214"/>
      <c r="E561" s="214"/>
      <c r="F561" s="214"/>
      <c r="G561" s="214"/>
      <c r="H561" s="214"/>
      <c r="I561" s="214"/>
      <c r="J561" s="214"/>
      <c r="K561" s="214"/>
      <c r="L561" s="214"/>
      <c r="M561" s="214"/>
      <c r="N561" s="214"/>
      <c r="O561" s="214"/>
      <c r="P561" s="214"/>
      <c r="Q561" s="214"/>
      <c r="R561" s="214"/>
      <c r="S561" s="214"/>
      <c r="T561" s="214"/>
      <c r="U561" s="214"/>
      <c r="V561" s="214"/>
      <c r="W561" s="214"/>
      <c r="X561" s="214"/>
      <c r="Y561" s="214"/>
      <c r="Z561" s="214"/>
      <c r="AA561" s="214"/>
      <c r="AB561" s="214"/>
      <c r="AC561" s="214"/>
      <c r="AD561" s="214"/>
      <c r="AE561" s="214"/>
      <c r="AF561" s="214"/>
      <c r="AG561" s="214"/>
      <c r="AH561" s="214"/>
      <c r="AI561" s="214"/>
      <c r="AJ561" s="214"/>
      <c r="AK561" s="214"/>
      <c r="AL561" s="214"/>
      <c r="AM561" s="214"/>
      <c r="AN561" s="214"/>
      <c r="AO561" s="214"/>
      <c r="AP561" s="214"/>
      <c r="AQ561" s="214"/>
      <c r="AR561" s="214"/>
      <c r="AS561" s="214"/>
      <c r="AT561" s="214"/>
      <c r="AU561" s="214"/>
      <c r="AV561" s="214"/>
      <c r="AW561" s="214"/>
      <c r="AX561" s="214"/>
      <c r="AY561" s="214"/>
      <c r="AZ561" s="214"/>
      <c r="BA561" s="214"/>
      <c r="BB561" s="214"/>
      <c r="BC561" s="214"/>
    </row>
    <row r="562" spans="2:55">
      <c r="B562" s="214"/>
      <c r="C562" s="214"/>
      <c r="D562" s="214"/>
      <c r="E562" s="214"/>
      <c r="F562" s="214"/>
      <c r="G562" s="214"/>
      <c r="H562" s="214"/>
      <c r="I562" s="214"/>
      <c r="J562" s="214"/>
      <c r="K562" s="214"/>
      <c r="L562" s="214"/>
      <c r="M562" s="214"/>
      <c r="N562" s="214"/>
      <c r="O562" s="214"/>
      <c r="P562" s="214"/>
      <c r="Q562" s="214"/>
      <c r="R562" s="214"/>
      <c r="S562" s="214"/>
      <c r="T562" s="214"/>
      <c r="U562" s="214"/>
      <c r="V562" s="214"/>
      <c r="W562" s="214"/>
      <c r="X562" s="214"/>
      <c r="Y562" s="214"/>
      <c r="Z562" s="214"/>
      <c r="AA562" s="214"/>
      <c r="AB562" s="214"/>
      <c r="AC562" s="214"/>
      <c r="AD562" s="214"/>
      <c r="AE562" s="214"/>
      <c r="AF562" s="214"/>
      <c r="AG562" s="214"/>
      <c r="AH562" s="214"/>
      <c r="AI562" s="214"/>
      <c r="AJ562" s="214"/>
      <c r="AK562" s="214"/>
      <c r="AL562" s="214"/>
      <c r="AM562" s="214"/>
      <c r="AN562" s="214"/>
      <c r="AO562" s="214"/>
      <c r="AP562" s="214"/>
      <c r="AQ562" s="214"/>
      <c r="AR562" s="214"/>
      <c r="AS562" s="214"/>
      <c r="AT562" s="214"/>
      <c r="AU562" s="214"/>
      <c r="AV562" s="214"/>
      <c r="AW562" s="214"/>
      <c r="AX562" s="214"/>
      <c r="AY562" s="214"/>
      <c r="AZ562" s="214"/>
      <c r="BA562" s="214"/>
      <c r="BB562" s="214"/>
      <c r="BC562" s="214"/>
    </row>
    <row r="563" spans="2:55">
      <c r="B563" s="214"/>
      <c r="C563" s="214"/>
      <c r="D563" s="214"/>
      <c r="E563" s="214"/>
      <c r="F563" s="214"/>
      <c r="G563" s="214"/>
      <c r="H563" s="214"/>
      <c r="I563" s="214"/>
      <c r="J563" s="214"/>
      <c r="K563" s="214"/>
      <c r="L563" s="214"/>
      <c r="M563" s="214"/>
      <c r="N563" s="214"/>
      <c r="O563" s="214"/>
      <c r="P563" s="214"/>
      <c r="Q563" s="214"/>
      <c r="R563" s="214"/>
      <c r="S563" s="214"/>
      <c r="T563" s="214"/>
      <c r="U563" s="214"/>
      <c r="V563" s="214"/>
      <c r="W563" s="214"/>
      <c r="X563" s="214"/>
      <c r="Y563" s="214"/>
      <c r="Z563" s="214"/>
      <c r="AA563" s="214"/>
      <c r="AB563" s="214"/>
      <c r="AC563" s="214"/>
      <c r="AD563" s="214"/>
      <c r="AE563" s="214"/>
      <c r="AF563" s="214"/>
      <c r="AG563" s="214"/>
      <c r="AH563" s="214"/>
      <c r="AI563" s="214"/>
      <c r="AJ563" s="214"/>
      <c r="AK563" s="214"/>
      <c r="AL563" s="214"/>
      <c r="AM563" s="214"/>
      <c r="AN563" s="214"/>
      <c r="AO563" s="214"/>
      <c r="AP563" s="214"/>
      <c r="AQ563" s="214"/>
      <c r="AR563" s="214"/>
      <c r="AS563" s="214"/>
      <c r="AT563" s="214"/>
      <c r="AU563" s="214"/>
      <c r="AV563" s="214"/>
      <c r="AW563" s="214"/>
      <c r="AX563" s="214"/>
      <c r="AY563" s="214"/>
      <c r="AZ563" s="214"/>
      <c r="BA563" s="214"/>
      <c r="BB563" s="214"/>
      <c r="BC563" s="214"/>
    </row>
    <row r="564" spans="2:55" ht="31.5" customHeight="1">
      <c r="B564" s="211"/>
      <c r="C564" s="204"/>
      <c r="D564" s="204"/>
      <c r="E564" s="204"/>
      <c r="F564" s="204"/>
      <c r="G564" s="204"/>
      <c r="H564" s="204"/>
      <c r="I564" s="204"/>
      <c r="J564" s="204"/>
      <c r="K564" s="204"/>
      <c r="L564" s="204"/>
      <c r="M564" s="204"/>
      <c r="N564" s="204"/>
      <c r="O564" s="204"/>
      <c r="P564" s="204"/>
      <c r="Q564" s="204"/>
      <c r="R564" s="204"/>
      <c r="S564" s="204"/>
      <c r="T564" s="204"/>
      <c r="U564" s="204"/>
      <c r="V564" s="204"/>
      <c r="W564" s="204"/>
      <c r="X564" s="204"/>
      <c r="Y564" s="204"/>
      <c r="Z564" s="204"/>
      <c r="AA564" s="204"/>
      <c r="AB564" s="204"/>
      <c r="AC564" s="204"/>
      <c r="AD564" s="204"/>
      <c r="AE564" s="204"/>
      <c r="AF564" s="204"/>
      <c r="AG564" s="204"/>
      <c r="AH564" s="204"/>
      <c r="AI564" s="204"/>
      <c r="AJ564" s="204"/>
      <c r="AK564" s="204"/>
      <c r="AL564" s="204"/>
      <c r="AM564" s="204"/>
      <c r="AN564" s="204"/>
      <c r="AO564" s="204"/>
      <c r="AP564" s="204"/>
      <c r="AQ564" s="204"/>
      <c r="AR564" s="204"/>
      <c r="AS564" s="204"/>
      <c r="AT564" s="204"/>
      <c r="AU564" s="204"/>
      <c r="AV564" s="204"/>
      <c r="AW564" s="204"/>
      <c r="AX564" s="204"/>
      <c r="AY564" s="204"/>
      <c r="AZ564" s="204"/>
      <c r="BA564" s="204"/>
      <c r="BB564" s="204"/>
      <c r="BC564" s="212"/>
    </row>
    <row r="565" spans="2:55" ht="81" customHeight="1">
      <c r="B565" s="213"/>
      <c r="C565" s="214"/>
      <c r="D565" s="527" t="s">
        <v>3106</v>
      </c>
      <c r="E565" s="527"/>
      <c r="F565" s="527"/>
      <c r="G565" s="527"/>
      <c r="H565" s="527"/>
      <c r="I565" s="527"/>
      <c r="J565" s="527"/>
      <c r="K565" s="527"/>
      <c r="L565" s="527"/>
      <c r="M565" s="527"/>
      <c r="N565" s="527"/>
      <c r="O565" s="527"/>
      <c r="P565" s="527"/>
      <c r="Q565" s="527"/>
      <c r="R565" s="527"/>
      <c r="S565" s="527"/>
      <c r="T565" s="527"/>
      <c r="U565" s="527"/>
      <c r="V565" s="527"/>
      <c r="W565" s="527"/>
      <c r="X565" s="527"/>
      <c r="Y565" s="527"/>
      <c r="Z565" s="527"/>
      <c r="AA565" s="527"/>
      <c r="AB565" s="527"/>
      <c r="AC565" s="527"/>
      <c r="AD565" s="527"/>
      <c r="AE565" s="527"/>
      <c r="AF565" s="527"/>
      <c r="AG565" s="527"/>
      <c r="AH565" s="527"/>
      <c r="AI565" s="527"/>
      <c r="AJ565" s="527"/>
      <c r="AK565" s="527"/>
      <c r="AL565" s="527"/>
      <c r="AM565" s="527"/>
      <c r="AN565" s="527"/>
      <c r="AO565" s="527"/>
      <c r="AP565" s="527"/>
      <c r="AQ565" s="527"/>
      <c r="AR565" s="527"/>
      <c r="AS565" s="527"/>
      <c r="AT565" s="527"/>
      <c r="AU565" s="527"/>
      <c r="AV565" s="527"/>
      <c r="AW565" s="527"/>
      <c r="AX565" s="527"/>
      <c r="AY565" s="527"/>
      <c r="AZ565" s="527"/>
      <c r="BA565" s="527"/>
      <c r="BB565" s="214"/>
      <c r="BC565" s="215"/>
    </row>
    <row r="566" spans="2:55">
      <c r="B566" s="213"/>
      <c r="C566" s="214"/>
      <c r="D566" s="178"/>
      <c r="E566" s="178"/>
      <c r="F566" s="178"/>
      <c r="G566" s="178"/>
      <c r="H566" s="178"/>
      <c r="I566" s="178"/>
      <c r="J566" s="178"/>
      <c r="K566" s="178"/>
      <c r="L566" s="178"/>
      <c r="M566" s="178"/>
      <c r="N566" s="178"/>
      <c r="O566" s="178"/>
      <c r="P566" s="178"/>
      <c r="Q566" s="178"/>
      <c r="R566" s="178"/>
      <c r="S566" s="178"/>
      <c r="T566" s="178"/>
      <c r="U566" s="178"/>
      <c r="V566" s="178"/>
      <c r="W566" s="178"/>
      <c r="X566" s="178"/>
      <c r="Y566" s="178"/>
      <c r="Z566" s="178"/>
      <c r="AA566" s="178"/>
      <c r="AB566" s="178"/>
      <c r="AC566" s="178"/>
      <c r="AD566" s="178"/>
      <c r="AE566" s="178"/>
      <c r="AF566" s="178"/>
      <c r="AG566" s="178"/>
      <c r="AH566" s="178"/>
      <c r="AI566" s="178"/>
      <c r="AJ566" s="178"/>
      <c r="AK566" s="178"/>
      <c r="AL566" s="178"/>
      <c r="AM566" s="178"/>
      <c r="AN566" s="178"/>
      <c r="AO566" s="178"/>
      <c r="AP566" s="178"/>
      <c r="AQ566" s="178"/>
      <c r="AR566" s="178"/>
      <c r="AS566" s="178"/>
      <c r="AT566" s="178"/>
      <c r="AU566" s="178"/>
      <c r="AV566" s="178"/>
      <c r="AW566" s="178"/>
      <c r="AX566" s="178"/>
      <c r="AY566" s="178"/>
      <c r="AZ566" s="178"/>
      <c r="BA566" s="178"/>
      <c r="BB566" s="214"/>
      <c r="BC566" s="215"/>
    </row>
    <row r="567" spans="2:55">
      <c r="B567" s="213"/>
      <c r="C567" s="214"/>
      <c r="D567" s="178"/>
      <c r="E567" s="178"/>
      <c r="F567" s="178"/>
      <c r="G567" s="178"/>
      <c r="H567" s="178"/>
      <c r="I567" s="178"/>
      <c r="J567" s="178"/>
      <c r="K567" s="178"/>
      <c r="L567" s="178"/>
      <c r="M567" s="178"/>
      <c r="N567" s="178"/>
      <c r="O567" s="178"/>
      <c r="P567" s="178"/>
      <c r="Q567" s="178"/>
      <c r="R567" s="178"/>
      <c r="S567" s="178"/>
      <c r="T567" s="178"/>
      <c r="U567" s="178"/>
      <c r="V567" s="178"/>
      <c r="W567" s="178"/>
      <c r="X567" s="178"/>
      <c r="Y567" s="178"/>
      <c r="Z567" s="178"/>
      <c r="AA567" s="178"/>
      <c r="AB567" s="178"/>
      <c r="AC567" s="178"/>
      <c r="AD567" s="178"/>
      <c r="AE567" s="178"/>
      <c r="AF567" s="178"/>
      <c r="AG567" s="178"/>
      <c r="AH567" s="178"/>
      <c r="AI567" s="178"/>
      <c r="AJ567" s="178"/>
      <c r="AK567" s="178"/>
      <c r="AL567" s="178"/>
      <c r="AM567" s="178"/>
      <c r="AN567" s="178"/>
      <c r="AO567" s="178"/>
      <c r="AP567" s="178"/>
      <c r="AQ567" s="178"/>
      <c r="AR567" s="178"/>
      <c r="AS567" s="178"/>
      <c r="AT567" s="178"/>
      <c r="AU567" s="178"/>
      <c r="AV567" s="178"/>
      <c r="AW567" s="178"/>
      <c r="AX567" s="178"/>
      <c r="AY567" s="178"/>
      <c r="AZ567" s="178"/>
      <c r="BA567" s="178"/>
      <c r="BB567" s="214"/>
      <c r="BC567" s="215"/>
    </row>
    <row r="568" spans="2:55" ht="37.5" customHeight="1">
      <c r="B568" s="213"/>
      <c r="C568" s="214"/>
      <c r="D568" s="511" t="s">
        <v>2944</v>
      </c>
      <c r="E568" s="511"/>
      <c r="F568" s="495" t="s">
        <v>19</v>
      </c>
      <c r="G568" s="495"/>
      <c r="H568" s="495"/>
      <c r="I568" s="495"/>
      <c r="J568" s="495"/>
      <c r="K568" s="495"/>
      <c r="L568" s="495"/>
      <c r="M568" s="495"/>
      <c r="N568" s="495"/>
      <c r="O568" s="495"/>
      <c r="P568" s="225" t="s">
        <v>2959</v>
      </c>
      <c r="Q568" s="226"/>
      <c r="R568" s="498" t="str">
        <f>'기본정보 입력하기'!G13</f>
        <v>복도공사4</v>
      </c>
      <c r="S568" s="498"/>
      <c r="T568" s="498"/>
      <c r="U568" s="498"/>
      <c r="V568" s="498"/>
      <c r="W568" s="498"/>
      <c r="X568" s="498"/>
      <c r="Y568" s="498"/>
      <c r="Z568" s="498"/>
      <c r="AA568" s="498"/>
      <c r="AB568" s="498"/>
      <c r="AC568" s="498"/>
      <c r="AD568" s="498"/>
      <c r="AE568" s="498"/>
      <c r="AF568" s="498"/>
      <c r="AG568" s="498"/>
      <c r="AH568" s="498"/>
      <c r="AI568" s="498"/>
      <c r="AJ568" s="498"/>
      <c r="AK568" s="498"/>
      <c r="AL568" s="498"/>
      <c r="AM568" s="498"/>
      <c r="AN568" s="498"/>
      <c r="AO568" s="498"/>
      <c r="AP568" s="498"/>
      <c r="AQ568" s="498"/>
      <c r="AR568" s="498"/>
      <c r="AS568" s="498"/>
      <c r="AT568" s="498"/>
      <c r="AU568" s="498"/>
      <c r="AV568" s="498"/>
      <c r="AW568" s="498"/>
      <c r="AX568" s="498"/>
      <c r="AY568" s="498"/>
      <c r="AZ568" s="498"/>
      <c r="BA568" s="498"/>
      <c r="BB568" s="214"/>
      <c r="BC568" s="215"/>
    </row>
    <row r="569" spans="2:55" ht="37.5" customHeight="1">
      <c r="B569" s="213"/>
      <c r="C569" s="214"/>
      <c r="D569" s="511" t="s">
        <v>2945</v>
      </c>
      <c r="E569" s="511"/>
      <c r="F569" s="495" t="s">
        <v>30</v>
      </c>
      <c r="G569" s="495"/>
      <c r="H569" s="495"/>
      <c r="I569" s="495"/>
      <c r="J569" s="495"/>
      <c r="K569" s="495"/>
      <c r="L569" s="495"/>
      <c r="M569" s="495"/>
      <c r="N569" s="495"/>
      <c r="O569" s="495"/>
      <c r="P569" s="225" t="s">
        <v>2959</v>
      </c>
      <c r="Q569" s="226"/>
      <c r="R569" s="498" t="str">
        <f>TEXT('기본정보 입력하기'!G26, "금 #,##0 원(금 "&amp;NUMBERSTRING('기본정보 입력하기'!G26,1)&amp;" 원정)")</f>
        <v>금 5,000,000 원(금 오백만 원정)</v>
      </c>
      <c r="S569" s="498"/>
      <c r="T569" s="498"/>
      <c r="U569" s="498"/>
      <c r="V569" s="498"/>
      <c r="W569" s="498"/>
      <c r="X569" s="498"/>
      <c r="Y569" s="498"/>
      <c r="Z569" s="498"/>
      <c r="AA569" s="498"/>
      <c r="AB569" s="498"/>
      <c r="AC569" s="498"/>
      <c r="AD569" s="498"/>
      <c r="AE569" s="498"/>
      <c r="AF569" s="498"/>
      <c r="AG569" s="498"/>
      <c r="AH569" s="498"/>
      <c r="AI569" s="498"/>
      <c r="AJ569" s="498"/>
      <c r="AK569" s="498"/>
      <c r="AL569" s="498"/>
      <c r="AM569" s="498"/>
      <c r="AN569" s="498"/>
      <c r="AO569" s="498"/>
      <c r="AP569" s="498"/>
      <c r="AQ569" s="498"/>
      <c r="AR569" s="498"/>
      <c r="AS569" s="498"/>
      <c r="AT569" s="498"/>
      <c r="AU569" s="498"/>
      <c r="AV569" s="498"/>
      <c r="AW569" s="498"/>
      <c r="AX569" s="498"/>
      <c r="AY569" s="498"/>
      <c r="AZ569" s="498"/>
      <c r="BA569" s="498"/>
      <c r="BB569" s="214"/>
      <c r="BC569" s="215"/>
    </row>
    <row r="570" spans="2:55" ht="37.5" customHeight="1">
      <c r="B570" s="213"/>
      <c r="C570" s="214"/>
      <c r="D570" s="511" t="s">
        <v>2946</v>
      </c>
      <c r="E570" s="511"/>
      <c r="F570" s="495" t="s">
        <v>3108</v>
      </c>
      <c r="G570" s="495"/>
      <c r="H570" s="495"/>
      <c r="I570" s="495"/>
      <c r="J570" s="495"/>
      <c r="K570" s="495"/>
      <c r="L570" s="495"/>
      <c r="M570" s="495"/>
      <c r="N570" s="495"/>
      <c r="O570" s="495"/>
      <c r="P570" s="225" t="s">
        <v>2959</v>
      </c>
      <c r="Q570" s="226"/>
      <c r="R570" s="512">
        <f>'기본정보 입력하기'!G27</f>
        <v>44927</v>
      </c>
      <c r="S570" s="512"/>
      <c r="T570" s="512"/>
      <c r="U570" s="512"/>
      <c r="V570" s="512"/>
      <c r="W570" s="512"/>
      <c r="X570" s="512"/>
      <c r="Y570" s="512"/>
      <c r="Z570" s="512"/>
      <c r="AA570" s="512"/>
      <c r="AB570" s="512"/>
      <c r="AC570" s="512"/>
      <c r="AD570" s="512"/>
      <c r="AE570" s="512"/>
      <c r="AF570" s="512"/>
      <c r="AG570" s="512"/>
      <c r="AH570" s="512"/>
      <c r="AI570" s="512"/>
      <c r="AJ570" s="512"/>
      <c r="AK570" s="512"/>
      <c r="AL570" s="512"/>
      <c r="AM570" s="512"/>
      <c r="AN570" s="512"/>
      <c r="AO570" s="512"/>
      <c r="AP570" s="512"/>
      <c r="AQ570" s="512"/>
      <c r="AR570" s="512"/>
      <c r="AS570" s="512"/>
      <c r="AT570" s="512"/>
      <c r="AU570" s="512"/>
      <c r="AV570" s="512"/>
      <c r="AW570" s="512"/>
      <c r="AX570" s="512"/>
      <c r="AY570" s="512"/>
      <c r="AZ570" s="512"/>
      <c r="BA570" s="512"/>
      <c r="BB570" s="214"/>
      <c r="BC570" s="215"/>
    </row>
    <row r="571" spans="2:55" ht="37.5" customHeight="1">
      <c r="B571" s="213"/>
      <c r="C571" s="214"/>
      <c r="D571" s="511" t="s">
        <v>2947</v>
      </c>
      <c r="E571" s="511"/>
      <c r="F571" s="495" t="s">
        <v>3109</v>
      </c>
      <c r="G571" s="495"/>
      <c r="H571" s="495"/>
      <c r="I571" s="495"/>
      <c r="J571" s="495"/>
      <c r="K571" s="495"/>
      <c r="L571" s="495"/>
      <c r="M571" s="495"/>
      <c r="N571" s="495"/>
      <c r="O571" s="495"/>
      <c r="P571" s="225" t="s">
        <v>2959</v>
      </c>
      <c r="Q571" s="226"/>
      <c r="R571" s="512">
        <f>'기본정보 입력하기'!G28</f>
        <v>44927</v>
      </c>
      <c r="S571" s="512"/>
      <c r="T571" s="512"/>
      <c r="U571" s="512"/>
      <c r="V571" s="512"/>
      <c r="W571" s="512"/>
      <c r="X571" s="512"/>
      <c r="Y571" s="512"/>
      <c r="Z571" s="512"/>
      <c r="AA571" s="512"/>
      <c r="AB571" s="512"/>
      <c r="AC571" s="512"/>
      <c r="AD571" s="512"/>
      <c r="AE571" s="512"/>
      <c r="AF571" s="512"/>
      <c r="AG571" s="512"/>
      <c r="AH571" s="512"/>
      <c r="AI571" s="512"/>
      <c r="AJ571" s="512"/>
      <c r="AK571" s="512"/>
      <c r="AL571" s="512"/>
      <c r="AM571" s="512"/>
      <c r="AN571" s="512"/>
      <c r="AO571" s="512"/>
      <c r="AP571" s="512"/>
      <c r="AQ571" s="512"/>
      <c r="AR571" s="512"/>
      <c r="AS571" s="512"/>
      <c r="AT571" s="512"/>
      <c r="AU571" s="512"/>
      <c r="AV571" s="512"/>
      <c r="AW571" s="512"/>
      <c r="AX571" s="512"/>
      <c r="AY571" s="512"/>
      <c r="AZ571" s="512"/>
      <c r="BA571" s="512"/>
      <c r="BB571" s="214"/>
      <c r="BC571" s="215"/>
    </row>
    <row r="572" spans="2:55" ht="37.5" customHeight="1">
      <c r="B572" s="213"/>
      <c r="C572" s="214"/>
      <c r="D572" s="511" t="s">
        <v>2948</v>
      </c>
      <c r="E572" s="511"/>
      <c r="F572" s="495" t="s">
        <v>3095</v>
      </c>
      <c r="G572" s="495"/>
      <c r="H572" s="495"/>
      <c r="I572" s="495"/>
      <c r="J572" s="495"/>
      <c r="K572" s="495"/>
      <c r="L572" s="495"/>
      <c r="M572" s="495"/>
      <c r="N572" s="495"/>
      <c r="O572" s="495"/>
      <c r="P572" s="225" t="s">
        <v>2959</v>
      </c>
      <c r="Q572" s="226"/>
      <c r="R572" s="512">
        <f>'기본정보 입력하기'!G29</f>
        <v>44927</v>
      </c>
      <c r="S572" s="512"/>
      <c r="T572" s="512"/>
      <c r="U572" s="512"/>
      <c r="V572" s="512"/>
      <c r="W572" s="512"/>
      <c r="X572" s="512"/>
      <c r="Y572" s="512"/>
      <c r="Z572" s="512"/>
      <c r="AA572" s="512"/>
      <c r="AB572" s="512"/>
      <c r="AC572" s="512"/>
      <c r="AD572" s="512"/>
      <c r="AE572" s="512"/>
      <c r="AF572" s="512"/>
      <c r="AG572" s="512"/>
      <c r="AH572" s="512"/>
      <c r="AI572" s="512"/>
      <c r="AJ572" s="512"/>
      <c r="AK572" s="512"/>
      <c r="AL572" s="512"/>
      <c r="AM572" s="512"/>
      <c r="AN572" s="512"/>
      <c r="AO572" s="512"/>
      <c r="AP572" s="512"/>
      <c r="AQ572" s="512"/>
      <c r="AR572" s="512"/>
      <c r="AS572" s="512"/>
      <c r="AT572" s="512"/>
      <c r="AU572" s="512"/>
      <c r="AV572" s="512"/>
      <c r="AW572" s="512"/>
      <c r="AX572" s="512"/>
      <c r="AY572" s="512"/>
      <c r="AZ572" s="512"/>
      <c r="BA572" s="512"/>
      <c r="BB572" s="214"/>
      <c r="BC572" s="215"/>
    </row>
    <row r="573" spans="2:55" ht="37.5" customHeight="1">
      <c r="B573" s="213"/>
      <c r="C573" s="214"/>
      <c r="D573" s="511" t="s">
        <v>3107</v>
      </c>
      <c r="E573" s="511"/>
      <c r="F573" s="495" t="s">
        <v>3110</v>
      </c>
      <c r="G573" s="495"/>
      <c r="H573" s="495"/>
      <c r="I573" s="495"/>
      <c r="J573" s="495"/>
      <c r="K573" s="495"/>
      <c r="L573" s="495"/>
      <c r="M573" s="495"/>
      <c r="N573" s="495"/>
      <c r="O573" s="495"/>
      <c r="P573" s="225" t="s">
        <v>2959</v>
      </c>
      <c r="Q573" s="226"/>
      <c r="R573" s="512">
        <f>'기본정보 입력하기'!G30</f>
        <v>44927</v>
      </c>
      <c r="S573" s="512"/>
      <c r="T573" s="512"/>
      <c r="U573" s="512"/>
      <c r="V573" s="512"/>
      <c r="W573" s="512"/>
      <c r="X573" s="512"/>
      <c r="Y573" s="512"/>
      <c r="Z573" s="512"/>
      <c r="AA573" s="512"/>
      <c r="AB573" s="512"/>
      <c r="AC573" s="512"/>
      <c r="AD573" s="512"/>
      <c r="AE573" s="512"/>
      <c r="AF573" s="512"/>
      <c r="AG573" s="512"/>
      <c r="AH573" s="512"/>
      <c r="AI573" s="512"/>
      <c r="AJ573" s="512"/>
      <c r="AK573" s="512"/>
      <c r="AL573" s="512"/>
      <c r="AM573" s="512"/>
      <c r="AN573" s="512"/>
      <c r="AO573" s="512"/>
      <c r="AP573" s="512"/>
      <c r="AQ573" s="512"/>
      <c r="AR573" s="512"/>
      <c r="AS573" s="512"/>
      <c r="AT573" s="512"/>
      <c r="AU573" s="512"/>
      <c r="AV573" s="512"/>
      <c r="AW573" s="512"/>
      <c r="AX573" s="512"/>
      <c r="AY573" s="512"/>
      <c r="AZ573" s="512"/>
      <c r="BA573" s="512"/>
      <c r="BB573" s="214"/>
      <c r="BC573" s="215"/>
    </row>
    <row r="574" spans="2:55" ht="37.5" customHeight="1">
      <c r="B574" s="213"/>
      <c r="C574" s="214"/>
      <c r="D574" s="525"/>
      <c r="E574" s="525"/>
      <c r="F574" s="226"/>
      <c r="G574" s="226"/>
      <c r="H574" s="226"/>
      <c r="I574" s="226"/>
      <c r="J574" s="226"/>
      <c r="K574" s="226"/>
      <c r="L574" s="226"/>
      <c r="M574" s="225"/>
      <c r="N574" s="221"/>
      <c r="O574" s="226"/>
      <c r="P574" s="226"/>
      <c r="Q574" s="226"/>
      <c r="R574" s="226"/>
      <c r="S574" s="226"/>
      <c r="T574" s="226"/>
      <c r="U574" s="226"/>
      <c r="V574" s="226"/>
      <c r="W574" s="226"/>
      <c r="X574" s="226"/>
      <c r="Y574" s="226"/>
      <c r="Z574" s="226"/>
      <c r="AA574" s="226"/>
      <c r="AB574" s="226"/>
      <c r="AC574" s="226"/>
      <c r="AD574" s="226"/>
      <c r="AE574" s="226"/>
      <c r="AF574" s="226"/>
      <c r="AG574" s="226"/>
      <c r="AH574" s="226"/>
      <c r="AI574" s="226"/>
      <c r="AJ574" s="226"/>
      <c r="AK574" s="226"/>
      <c r="AL574" s="226"/>
      <c r="AM574" s="226"/>
      <c r="AN574" s="226"/>
      <c r="AO574" s="226"/>
      <c r="AP574" s="226"/>
      <c r="AQ574" s="226"/>
      <c r="AR574" s="226"/>
      <c r="AS574" s="226"/>
      <c r="AT574" s="226"/>
      <c r="AU574" s="226"/>
      <c r="AV574" s="226"/>
      <c r="AW574" s="226"/>
      <c r="AX574" s="226"/>
      <c r="AY574" s="226"/>
      <c r="AZ574" s="226"/>
      <c r="BA574" s="226"/>
      <c r="BB574" s="214"/>
      <c r="BC574" s="215"/>
    </row>
    <row r="575" spans="2:55" ht="37.5" customHeight="1">
      <c r="B575" s="213"/>
      <c r="C575" s="214"/>
      <c r="D575" s="226" t="s">
        <v>3111</v>
      </c>
      <c r="E575" s="226"/>
      <c r="F575" s="226"/>
      <c r="G575" s="226"/>
      <c r="H575" s="226"/>
      <c r="I575" s="226"/>
      <c r="J575" s="226"/>
      <c r="K575" s="226"/>
      <c r="L575" s="226"/>
      <c r="M575" s="225"/>
      <c r="N575" s="221"/>
      <c r="O575" s="283"/>
      <c r="P575" s="283"/>
      <c r="Q575" s="283"/>
      <c r="R575" s="283"/>
      <c r="S575" s="283"/>
      <c r="T575" s="283"/>
      <c r="U575" s="283"/>
      <c r="V575" s="283"/>
      <c r="W575" s="283"/>
      <c r="X575" s="283"/>
      <c r="Y575" s="283"/>
      <c r="Z575" s="226"/>
      <c r="AA575" s="226"/>
      <c r="AB575" s="283"/>
      <c r="AC575" s="283"/>
      <c r="AD575" s="283"/>
      <c r="AE575" s="283"/>
      <c r="AF575" s="283"/>
      <c r="AG575" s="283"/>
      <c r="AH575" s="283"/>
      <c r="AI575" s="283"/>
      <c r="AJ575" s="283"/>
      <c r="AK575" s="283"/>
      <c r="AL575" s="283"/>
      <c r="AM575" s="283"/>
      <c r="AN575" s="283"/>
      <c r="AO575" s="283"/>
      <c r="AP575" s="283"/>
      <c r="AQ575" s="221"/>
      <c r="AR575" s="221"/>
      <c r="AS575" s="221"/>
      <c r="AT575" s="221"/>
      <c r="AU575" s="221"/>
      <c r="AV575" s="221"/>
      <c r="AW575" s="221"/>
      <c r="AX575" s="221"/>
      <c r="AY575" s="221"/>
      <c r="AZ575" s="221"/>
      <c r="BA575" s="221"/>
      <c r="BB575" s="214"/>
      <c r="BC575" s="215"/>
    </row>
    <row r="576" spans="2:55" ht="35.25" customHeight="1">
      <c r="B576" s="213"/>
      <c r="C576" s="214"/>
      <c r="D576" s="221" t="s">
        <v>3112</v>
      </c>
      <c r="E576" s="221"/>
      <c r="F576" s="221"/>
      <c r="G576" s="221"/>
      <c r="H576" s="221"/>
      <c r="I576" s="221"/>
      <c r="J576" s="221"/>
      <c r="K576" s="221"/>
      <c r="L576" s="221"/>
      <c r="M576" s="221"/>
      <c r="N576" s="221"/>
      <c r="O576" s="221"/>
      <c r="P576" s="221"/>
      <c r="Q576" s="221"/>
      <c r="R576" s="221"/>
      <c r="S576" s="221"/>
      <c r="T576" s="221"/>
      <c r="U576" s="221"/>
      <c r="V576" s="221"/>
      <c r="W576" s="221"/>
      <c r="X576" s="221"/>
      <c r="Y576" s="221"/>
      <c r="Z576" s="221"/>
      <c r="AA576" s="221"/>
      <c r="AB576" s="221"/>
      <c r="AC576" s="221"/>
      <c r="AD576" s="221"/>
      <c r="AE576" s="221"/>
      <c r="AF576" s="221"/>
      <c r="AG576" s="221"/>
      <c r="AH576" s="221"/>
      <c r="AI576" s="221"/>
      <c r="AJ576" s="221"/>
      <c r="AK576" s="221"/>
      <c r="AL576" s="221"/>
      <c r="AM576" s="221"/>
      <c r="AN576" s="221"/>
      <c r="AO576" s="221"/>
      <c r="AP576" s="221"/>
      <c r="AQ576" s="221"/>
      <c r="AR576" s="221"/>
      <c r="AS576" s="221"/>
      <c r="AT576" s="221"/>
      <c r="AU576" s="221"/>
      <c r="AV576" s="221"/>
      <c r="AW576" s="221"/>
      <c r="AX576" s="221"/>
      <c r="AY576" s="221"/>
      <c r="AZ576" s="221"/>
      <c r="BA576" s="221"/>
      <c r="BB576" s="214"/>
      <c r="BC576" s="215"/>
    </row>
    <row r="577" spans="2:55" ht="39" customHeight="1">
      <c r="B577" s="213"/>
      <c r="C577" s="214"/>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c r="AD577" s="249"/>
      <c r="AE577" s="249"/>
      <c r="AF577" s="249"/>
      <c r="AG577" s="249"/>
      <c r="AH577" s="249"/>
      <c r="AI577" s="249"/>
      <c r="AJ577" s="249"/>
      <c r="AK577" s="249"/>
      <c r="AL577" s="249"/>
      <c r="AM577" s="249"/>
      <c r="AN577" s="249"/>
      <c r="AO577" s="249"/>
      <c r="AP577" s="249"/>
      <c r="AQ577" s="249"/>
      <c r="AR577" s="249"/>
      <c r="AS577" s="249"/>
      <c r="AT577" s="249"/>
      <c r="AU577" s="249"/>
      <c r="AV577" s="249"/>
      <c r="AW577" s="249"/>
      <c r="AX577" s="249"/>
      <c r="AY577" s="249"/>
      <c r="AZ577" s="249"/>
      <c r="BA577" s="249"/>
      <c r="BB577" s="214"/>
      <c r="BC577" s="215"/>
    </row>
    <row r="578" spans="2:55" ht="27" customHeight="1">
      <c r="B578" s="213"/>
      <c r="C578" s="214"/>
      <c r="D578" s="221"/>
      <c r="E578" s="221"/>
      <c r="F578" s="221"/>
      <c r="G578" s="221"/>
      <c r="H578" s="221"/>
      <c r="I578" s="221"/>
      <c r="J578" s="221"/>
      <c r="K578" s="221"/>
      <c r="L578" s="221"/>
      <c r="M578" s="221"/>
      <c r="N578" s="221"/>
      <c r="O578" s="221"/>
      <c r="P578" s="221"/>
      <c r="Q578" s="221"/>
      <c r="R578" s="221"/>
      <c r="S578" s="221"/>
      <c r="T578" s="221"/>
      <c r="U578" s="221"/>
      <c r="V578" s="221"/>
      <c r="W578" s="221"/>
      <c r="X578" s="221"/>
      <c r="Y578" s="221"/>
      <c r="Z578" s="221"/>
      <c r="AA578" s="221"/>
      <c r="AB578" s="221"/>
      <c r="AC578" s="221"/>
      <c r="AD578" s="221"/>
      <c r="AE578" s="221"/>
      <c r="AF578" s="221"/>
      <c r="AG578" s="221"/>
      <c r="AH578" s="221"/>
      <c r="AI578" s="221"/>
      <c r="AJ578" s="221"/>
      <c r="AK578" s="221"/>
      <c r="AL578" s="221"/>
      <c r="AM578" s="221"/>
      <c r="AN578" s="221"/>
      <c r="AO578" s="221"/>
      <c r="AP578" s="221"/>
      <c r="AQ578" s="221"/>
      <c r="AR578" s="221"/>
      <c r="AS578" s="221"/>
      <c r="AT578" s="221"/>
      <c r="AU578" s="221"/>
      <c r="AV578" s="221"/>
      <c r="AW578" s="221"/>
      <c r="AX578" s="221"/>
      <c r="AY578" s="221"/>
      <c r="AZ578" s="221"/>
      <c r="BA578" s="221"/>
      <c r="BB578" s="214"/>
      <c r="BC578" s="215"/>
    </row>
    <row r="579" spans="2:55" ht="30" customHeight="1">
      <c r="B579" s="213"/>
      <c r="C579" s="214"/>
      <c r="D579" s="526">
        <f>'기본정보 입력하기'!G27</f>
        <v>44927</v>
      </c>
      <c r="E579" s="526"/>
      <c r="F579" s="526"/>
      <c r="G579" s="526"/>
      <c r="H579" s="526"/>
      <c r="I579" s="526"/>
      <c r="J579" s="526"/>
      <c r="K579" s="526"/>
      <c r="L579" s="526"/>
      <c r="M579" s="526"/>
      <c r="N579" s="526"/>
      <c r="O579" s="526"/>
      <c r="P579" s="526"/>
      <c r="Q579" s="526"/>
      <c r="R579" s="526"/>
      <c r="S579" s="526"/>
      <c r="T579" s="526"/>
      <c r="U579" s="526"/>
      <c r="V579" s="526"/>
      <c r="W579" s="526"/>
      <c r="X579" s="526"/>
      <c r="Y579" s="526"/>
      <c r="Z579" s="526"/>
      <c r="AA579" s="526"/>
      <c r="AB579" s="526"/>
      <c r="AC579" s="526"/>
      <c r="AD579" s="526"/>
      <c r="AE579" s="526"/>
      <c r="AF579" s="526"/>
      <c r="AG579" s="526"/>
      <c r="AH579" s="526"/>
      <c r="AI579" s="526"/>
      <c r="AJ579" s="526"/>
      <c r="AK579" s="526"/>
      <c r="AL579" s="526"/>
      <c r="AM579" s="526"/>
      <c r="AN579" s="526"/>
      <c r="AO579" s="526"/>
      <c r="AP579" s="526"/>
      <c r="AQ579" s="526"/>
      <c r="AR579" s="526"/>
      <c r="AS579" s="526"/>
      <c r="AT579" s="526"/>
      <c r="AU579" s="526"/>
      <c r="AV579" s="526"/>
      <c r="AW579" s="526"/>
      <c r="AX579" s="526"/>
      <c r="AY579" s="526"/>
      <c r="AZ579" s="526"/>
      <c r="BA579" s="526"/>
      <c r="BB579" s="214"/>
      <c r="BC579" s="215"/>
    </row>
    <row r="580" spans="2:55" ht="34.5" customHeight="1">
      <c r="B580" s="213"/>
      <c r="C580" s="214"/>
      <c r="D580" s="221"/>
      <c r="E580" s="221"/>
      <c r="F580" s="221"/>
      <c r="G580" s="221"/>
      <c r="H580" s="221"/>
      <c r="I580" s="221"/>
      <c r="J580" s="221"/>
      <c r="K580" s="221"/>
      <c r="L580" s="221"/>
      <c r="M580" s="221"/>
      <c r="N580" s="221"/>
      <c r="O580" s="221"/>
      <c r="P580" s="221"/>
      <c r="Q580" s="221"/>
      <c r="R580" s="221"/>
      <c r="S580" s="221"/>
      <c r="T580" s="221"/>
      <c r="U580" s="221"/>
      <c r="V580" s="221"/>
      <c r="W580" s="221"/>
      <c r="X580" s="221"/>
      <c r="Y580" s="221"/>
      <c r="Z580" s="221"/>
      <c r="AA580" s="221"/>
      <c r="AB580" s="221"/>
      <c r="AC580" s="221"/>
      <c r="AD580" s="221"/>
      <c r="AE580" s="221"/>
      <c r="AF580" s="221"/>
      <c r="AG580" s="221"/>
      <c r="AH580" s="221"/>
      <c r="AI580" s="221"/>
      <c r="AJ580" s="221"/>
      <c r="AK580" s="221"/>
      <c r="AL580" s="221"/>
      <c r="AM580" s="221"/>
      <c r="AN580" s="221"/>
      <c r="AO580" s="221"/>
      <c r="AP580" s="221"/>
      <c r="AQ580" s="221"/>
      <c r="AR580" s="221"/>
      <c r="AS580" s="221"/>
      <c r="AT580" s="221"/>
      <c r="AU580" s="221"/>
      <c r="AV580" s="221"/>
      <c r="AW580" s="221"/>
      <c r="AX580" s="221"/>
      <c r="AY580" s="221"/>
      <c r="AZ580" s="221"/>
      <c r="BA580" s="221"/>
      <c r="BB580" s="214"/>
      <c r="BC580" s="215"/>
    </row>
    <row r="581" spans="2:55" ht="32.25" customHeight="1">
      <c r="B581" s="213"/>
      <c r="C581" s="214"/>
      <c r="D581" s="221"/>
      <c r="E581" s="221"/>
      <c r="F581" s="221"/>
      <c r="G581" s="221"/>
      <c r="H581" s="221"/>
      <c r="I581" s="221"/>
      <c r="J581" s="221"/>
      <c r="K581" s="221"/>
      <c r="L581" s="221"/>
      <c r="M581" s="495" t="s">
        <v>2957</v>
      </c>
      <c r="N581" s="495"/>
      <c r="O581" s="495"/>
      <c r="P581" s="495"/>
      <c r="Q581" s="495"/>
      <c r="R581" s="495"/>
      <c r="S581" s="495"/>
      <c r="T581" s="495"/>
      <c r="U581" s="495"/>
      <c r="V581" s="495"/>
      <c r="W581" s="495"/>
      <c r="X581" s="225" t="s">
        <v>2959</v>
      </c>
      <c r="Y581" s="221"/>
      <c r="Z581" s="496" t="str">
        <f>'기본정보 입력하기'!G20</f>
        <v>아이텐㈜</v>
      </c>
      <c r="AA581" s="496"/>
      <c r="AB581" s="496"/>
      <c r="AC581" s="496"/>
      <c r="AD581" s="496"/>
      <c r="AE581" s="496"/>
      <c r="AF581" s="496"/>
      <c r="AG581" s="496"/>
      <c r="AH581" s="496"/>
      <c r="AI581" s="496"/>
      <c r="AJ581" s="496"/>
      <c r="AK581" s="496"/>
      <c r="AL581" s="496"/>
      <c r="AM581" s="496"/>
      <c r="AN581" s="496"/>
      <c r="AO581" s="496"/>
      <c r="AP581" s="496"/>
      <c r="AQ581" s="496"/>
      <c r="AR581" s="496"/>
      <c r="AS581" s="496"/>
      <c r="AT581" s="496"/>
      <c r="AU581" s="496"/>
      <c r="AV581" s="496"/>
      <c r="AW581" s="496"/>
      <c r="AX581" s="496"/>
      <c r="AY581" s="496"/>
      <c r="AZ581" s="496"/>
      <c r="BA581" s="496"/>
      <c r="BB581" s="214"/>
      <c r="BC581" s="215"/>
    </row>
    <row r="582" spans="2:55" ht="32.25" customHeight="1">
      <c r="B582" s="213"/>
      <c r="C582" s="214"/>
      <c r="D582" s="221"/>
      <c r="E582" s="221"/>
      <c r="F582" s="221"/>
      <c r="G582" s="221"/>
      <c r="H582" s="221"/>
      <c r="I582" s="221"/>
      <c r="J582" s="221"/>
      <c r="K582" s="221"/>
      <c r="L582" s="221"/>
      <c r="M582" s="495" t="s">
        <v>24</v>
      </c>
      <c r="N582" s="495"/>
      <c r="O582" s="495"/>
      <c r="P582" s="495"/>
      <c r="Q582" s="495"/>
      <c r="R582" s="495"/>
      <c r="S582" s="495"/>
      <c r="T582" s="495"/>
      <c r="U582" s="495"/>
      <c r="V582" s="495"/>
      <c r="W582" s="495"/>
      <c r="X582" s="225" t="s">
        <v>2959</v>
      </c>
      <c r="Y582" s="221"/>
      <c r="Z582" s="496" t="str">
        <f>'기본정보 입력하기'!G23</f>
        <v>123-45-67890</v>
      </c>
      <c r="AA582" s="496"/>
      <c r="AB582" s="496"/>
      <c r="AC582" s="496"/>
      <c r="AD582" s="496"/>
      <c r="AE582" s="496"/>
      <c r="AF582" s="496"/>
      <c r="AG582" s="496"/>
      <c r="AH582" s="496"/>
      <c r="AI582" s="496"/>
      <c r="AJ582" s="496"/>
      <c r="AK582" s="496"/>
      <c r="AL582" s="496"/>
      <c r="AM582" s="496"/>
      <c r="AN582" s="496"/>
      <c r="AO582" s="496"/>
      <c r="AP582" s="496"/>
      <c r="AQ582" s="496"/>
      <c r="AR582" s="496"/>
      <c r="AS582" s="496"/>
      <c r="AT582" s="496"/>
      <c r="AU582" s="496"/>
      <c r="AV582" s="496"/>
      <c r="AW582" s="496"/>
      <c r="AX582" s="496"/>
      <c r="AY582" s="496"/>
      <c r="AZ582" s="496"/>
      <c r="BA582" s="496"/>
      <c r="BB582" s="214"/>
      <c r="BC582" s="215"/>
    </row>
    <row r="583" spans="2:55" ht="32.25" customHeight="1">
      <c r="B583" s="213"/>
      <c r="C583" s="214"/>
      <c r="D583" s="221"/>
      <c r="E583" s="221"/>
      <c r="F583" s="221"/>
      <c r="G583" s="221"/>
      <c r="H583" s="221"/>
      <c r="I583" s="221"/>
      <c r="J583" s="221"/>
      <c r="K583" s="221"/>
      <c r="L583" s="221"/>
      <c r="M583" s="495" t="s">
        <v>2956</v>
      </c>
      <c r="N583" s="495"/>
      <c r="O583" s="495"/>
      <c r="P583" s="495"/>
      <c r="Q583" s="495"/>
      <c r="R583" s="495"/>
      <c r="S583" s="495"/>
      <c r="T583" s="495"/>
      <c r="U583" s="495"/>
      <c r="V583" s="495"/>
      <c r="W583" s="495"/>
      <c r="X583" s="225" t="s">
        <v>2959</v>
      </c>
      <c r="Y583" s="221"/>
      <c r="Z583" s="496" t="str">
        <f>'기본정보 입력하기'!G21</f>
        <v>전주시 덕진구 틀못16</v>
      </c>
      <c r="AA583" s="496"/>
      <c r="AB583" s="496"/>
      <c r="AC583" s="496"/>
      <c r="AD583" s="496"/>
      <c r="AE583" s="496"/>
      <c r="AF583" s="496"/>
      <c r="AG583" s="496"/>
      <c r="AH583" s="496"/>
      <c r="AI583" s="496"/>
      <c r="AJ583" s="496"/>
      <c r="AK583" s="496"/>
      <c r="AL583" s="496"/>
      <c r="AM583" s="496"/>
      <c r="AN583" s="496"/>
      <c r="AO583" s="496"/>
      <c r="AP583" s="496"/>
      <c r="AQ583" s="496"/>
      <c r="AR583" s="496"/>
      <c r="AS583" s="496"/>
      <c r="AT583" s="496"/>
      <c r="AU583" s="496"/>
      <c r="AV583" s="496"/>
      <c r="AW583" s="496"/>
      <c r="AX583" s="496"/>
      <c r="AY583" s="496"/>
      <c r="AZ583" s="496"/>
      <c r="BA583" s="496"/>
      <c r="BB583" s="214"/>
      <c r="BC583" s="215"/>
    </row>
    <row r="584" spans="2:55" ht="32.25" customHeight="1">
      <c r="B584" s="213"/>
      <c r="C584" s="214"/>
      <c r="D584" s="221"/>
      <c r="E584" s="221"/>
      <c r="F584" s="221"/>
      <c r="G584" s="221"/>
      <c r="H584" s="221"/>
      <c r="I584" s="221"/>
      <c r="J584" s="221"/>
      <c r="K584" s="221"/>
      <c r="L584" s="221"/>
      <c r="M584" s="495" t="s">
        <v>23</v>
      </c>
      <c r="N584" s="495"/>
      <c r="O584" s="495"/>
      <c r="P584" s="495"/>
      <c r="Q584" s="495"/>
      <c r="R584" s="495"/>
      <c r="S584" s="495"/>
      <c r="T584" s="495"/>
      <c r="U584" s="495"/>
      <c r="V584" s="495"/>
      <c r="W584" s="495"/>
      <c r="X584" s="225" t="s">
        <v>2959</v>
      </c>
      <c r="Y584" s="221"/>
      <c r="Z584" s="496" t="str">
        <f>'기본정보 입력하기'!T20 &amp; "  (인)"</f>
        <v>홍길동  (인)</v>
      </c>
      <c r="AA584" s="496"/>
      <c r="AB584" s="496"/>
      <c r="AC584" s="496"/>
      <c r="AD584" s="496"/>
      <c r="AE584" s="496"/>
      <c r="AF584" s="496"/>
      <c r="AG584" s="496"/>
      <c r="AH584" s="496"/>
      <c r="AI584" s="496"/>
      <c r="AJ584" s="496"/>
      <c r="AK584" s="496"/>
      <c r="AL584" s="496"/>
      <c r="AM584" s="496"/>
      <c r="AN584" s="496"/>
      <c r="AO584" s="496"/>
      <c r="AP584" s="496"/>
      <c r="AQ584" s="496"/>
      <c r="AR584" s="496"/>
      <c r="AS584" s="496"/>
      <c r="AT584" s="496"/>
      <c r="AU584" s="496"/>
      <c r="AV584" s="496"/>
      <c r="AW584" s="496"/>
      <c r="AX584" s="496"/>
      <c r="AY584" s="496"/>
      <c r="AZ584" s="496"/>
      <c r="BA584" s="496"/>
      <c r="BB584" s="214"/>
      <c r="BC584" s="215"/>
    </row>
    <row r="585" spans="2:55">
      <c r="B585" s="213"/>
      <c r="C585" s="214"/>
      <c r="D585" s="178"/>
      <c r="E585" s="178"/>
      <c r="F585" s="178"/>
      <c r="G585" s="178"/>
      <c r="H585" s="178"/>
      <c r="I585" s="178"/>
      <c r="J585" s="178"/>
      <c r="K585" s="178"/>
      <c r="L585" s="178"/>
      <c r="M585" s="178"/>
      <c r="N585" s="178"/>
      <c r="O585" s="178"/>
      <c r="P585" s="178"/>
      <c r="Q585" s="178"/>
      <c r="R585" s="178"/>
      <c r="S585" s="178"/>
      <c r="T585" s="178"/>
      <c r="U585" s="178"/>
      <c r="V585" s="178"/>
      <c r="W585" s="178"/>
      <c r="X585" s="178"/>
      <c r="Y585" s="178"/>
      <c r="Z585" s="178"/>
      <c r="AA585" s="178"/>
      <c r="AB585" s="178"/>
      <c r="AC585" s="178"/>
      <c r="AD585" s="178"/>
      <c r="AE585" s="178"/>
      <c r="AF585" s="178"/>
      <c r="AG585" s="178"/>
      <c r="AH585" s="178"/>
      <c r="AI585" s="178"/>
      <c r="AJ585" s="178"/>
      <c r="AK585" s="178"/>
      <c r="AL585" s="178"/>
      <c r="AM585" s="178"/>
      <c r="AN585" s="178"/>
      <c r="AO585" s="178"/>
      <c r="AP585" s="178"/>
      <c r="AQ585" s="178"/>
      <c r="AR585" s="178"/>
      <c r="AS585" s="178"/>
      <c r="AT585" s="178"/>
      <c r="AU585" s="178"/>
      <c r="AV585" s="178"/>
      <c r="AW585" s="178"/>
      <c r="AX585" s="178"/>
      <c r="AY585" s="178"/>
      <c r="AZ585" s="178"/>
      <c r="BA585" s="178"/>
      <c r="BB585" s="214"/>
      <c r="BC585" s="215"/>
    </row>
    <row r="586" spans="2:55">
      <c r="B586" s="213"/>
      <c r="C586" s="214"/>
      <c r="D586" s="178"/>
      <c r="E586" s="178"/>
      <c r="F586" s="178"/>
      <c r="G586" s="178"/>
      <c r="H586" s="178"/>
      <c r="I586" s="178"/>
      <c r="J586" s="178"/>
      <c r="K586" s="178"/>
      <c r="L586" s="178"/>
      <c r="M586" s="178"/>
      <c r="N586" s="178"/>
      <c r="O586" s="178"/>
      <c r="P586" s="178"/>
      <c r="Q586" s="178"/>
      <c r="R586" s="178"/>
      <c r="S586" s="178"/>
      <c r="T586" s="178"/>
      <c r="U586" s="178"/>
      <c r="V586" s="178"/>
      <c r="W586" s="178"/>
      <c r="X586" s="178"/>
      <c r="Y586" s="178"/>
      <c r="Z586" s="178"/>
      <c r="AA586" s="178"/>
      <c r="AB586" s="178"/>
      <c r="AC586" s="178"/>
      <c r="AD586" s="178"/>
      <c r="AE586" s="178"/>
      <c r="AF586" s="178"/>
      <c r="AG586" s="178"/>
      <c r="AH586" s="178"/>
      <c r="AI586" s="178"/>
      <c r="AJ586" s="178"/>
      <c r="AK586" s="178"/>
      <c r="AL586" s="178"/>
      <c r="AM586" s="178"/>
      <c r="AN586" s="178"/>
      <c r="AO586" s="178"/>
      <c r="AP586" s="178"/>
      <c r="AQ586" s="178"/>
      <c r="AR586" s="178"/>
      <c r="AS586" s="178"/>
      <c r="AT586" s="178"/>
      <c r="AU586" s="178"/>
      <c r="AV586" s="178"/>
      <c r="AW586" s="178"/>
      <c r="AX586" s="178"/>
      <c r="AY586" s="178"/>
      <c r="AZ586" s="178"/>
      <c r="BA586" s="178"/>
      <c r="BB586" s="214"/>
      <c r="BC586" s="215"/>
    </row>
    <row r="587" spans="2:55">
      <c r="B587" s="213"/>
      <c r="C587" s="214"/>
      <c r="D587" s="178"/>
      <c r="E587" s="178"/>
      <c r="F587" s="178"/>
      <c r="G587" s="178"/>
      <c r="H587" s="178"/>
      <c r="I587" s="178"/>
      <c r="J587" s="178"/>
      <c r="K587" s="178"/>
      <c r="L587" s="178"/>
      <c r="M587" s="178"/>
      <c r="N587" s="178"/>
      <c r="O587" s="178"/>
      <c r="P587" s="178"/>
      <c r="Q587" s="178"/>
      <c r="R587" s="178"/>
      <c r="S587" s="178"/>
      <c r="T587" s="178"/>
      <c r="U587" s="178"/>
      <c r="V587" s="178"/>
      <c r="W587" s="178"/>
      <c r="X587" s="178"/>
      <c r="Y587" s="178"/>
      <c r="Z587" s="178"/>
      <c r="AA587" s="178"/>
      <c r="AB587" s="178"/>
      <c r="AC587" s="178"/>
      <c r="AD587" s="178"/>
      <c r="AE587" s="178"/>
      <c r="AF587" s="178"/>
      <c r="AG587" s="178"/>
      <c r="AH587" s="178"/>
      <c r="AI587" s="178"/>
      <c r="AJ587" s="178"/>
      <c r="AK587" s="178"/>
      <c r="AL587" s="178"/>
      <c r="AM587" s="178"/>
      <c r="AN587" s="178"/>
      <c r="AO587" s="178"/>
      <c r="AP587" s="178"/>
      <c r="AQ587" s="178"/>
      <c r="AR587" s="178"/>
      <c r="AS587" s="178"/>
      <c r="AT587" s="178"/>
      <c r="AU587" s="178"/>
      <c r="AV587" s="178"/>
      <c r="AW587" s="178"/>
      <c r="AX587" s="178"/>
      <c r="AY587" s="178"/>
      <c r="AZ587" s="178"/>
      <c r="BA587" s="178"/>
      <c r="BB587" s="214"/>
      <c r="BC587" s="215"/>
    </row>
    <row r="588" spans="2:55" ht="54" customHeight="1">
      <c r="B588" s="213"/>
      <c r="C588" s="214"/>
      <c r="D588" s="52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588" s="520"/>
      <c r="F588" s="520"/>
      <c r="G588" s="520"/>
      <c r="H588" s="520"/>
      <c r="I588" s="520"/>
      <c r="J588" s="520"/>
      <c r="K588" s="520"/>
      <c r="L588" s="520"/>
      <c r="M588" s="520"/>
      <c r="N588" s="520"/>
      <c r="O588" s="520"/>
      <c r="P588" s="520"/>
      <c r="Q588" s="520"/>
      <c r="R588" s="520"/>
      <c r="S588" s="520"/>
      <c r="T588" s="520"/>
      <c r="U588" s="520"/>
      <c r="V588" s="520"/>
      <c r="W588" s="520"/>
      <c r="X588" s="520"/>
      <c r="Y588" s="520"/>
      <c r="Z588" s="520"/>
      <c r="AA588" s="520"/>
      <c r="AB588" s="520"/>
      <c r="AC588" s="520"/>
      <c r="AD588" s="520"/>
      <c r="AE588" s="520"/>
      <c r="AF588" s="520"/>
      <c r="AG588" s="520"/>
      <c r="AH588" s="520"/>
      <c r="AI588" s="520"/>
      <c r="AJ588" s="520"/>
      <c r="AK588" s="520"/>
      <c r="AL588" s="520"/>
      <c r="AM588" s="520"/>
      <c r="AN588" s="520"/>
      <c r="AO588" s="520"/>
      <c r="AP588" s="520"/>
      <c r="AQ588" s="520"/>
      <c r="AR588" s="520"/>
      <c r="AS588" s="520"/>
      <c r="AT588" s="520"/>
      <c r="AU588" s="520"/>
      <c r="AV588" s="520"/>
      <c r="AW588" s="520"/>
      <c r="AX588" s="520"/>
      <c r="AY588" s="520"/>
      <c r="AZ588" s="520"/>
      <c r="BA588" s="520"/>
      <c r="BB588" s="214"/>
      <c r="BC588" s="215"/>
    </row>
    <row r="589" spans="2:55">
      <c r="B589" s="213"/>
      <c r="C589" s="214"/>
      <c r="D589" s="214"/>
      <c r="E589" s="214"/>
      <c r="F589" s="214"/>
      <c r="G589" s="214"/>
      <c r="H589" s="214"/>
      <c r="I589" s="214"/>
      <c r="J589" s="214"/>
      <c r="K589" s="214"/>
      <c r="L589" s="214"/>
      <c r="M589" s="214"/>
      <c r="N589" s="214"/>
      <c r="O589" s="214"/>
      <c r="P589" s="214"/>
      <c r="Q589" s="214"/>
      <c r="R589" s="214"/>
      <c r="S589" s="214"/>
      <c r="T589" s="214"/>
      <c r="U589" s="214"/>
      <c r="V589" s="214"/>
      <c r="W589" s="214"/>
      <c r="X589" s="214"/>
      <c r="Y589" s="214"/>
      <c r="Z589" s="214"/>
      <c r="AA589" s="214"/>
      <c r="AB589" s="214"/>
      <c r="AC589" s="214"/>
      <c r="AD589" s="214"/>
      <c r="AE589" s="214"/>
      <c r="AF589" s="214"/>
      <c r="AG589" s="214"/>
      <c r="AH589" s="214"/>
      <c r="AI589" s="214"/>
      <c r="AJ589" s="214"/>
      <c r="AK589" s="214"/>
      <c r="AL589" s="214"/>
      <c r="AM589" s="214"/>
      <c r="AN589" s="214"/>
      <c r="AO589" s="214"/>
      <c r="AP589" s="214"/>
      <c r="AQ589" s="214"/>
      <c r="AR589" s="214"/>
      <c r="AS589" s="214"/>
      <c r="AT589" s="214"/>
      <c r="AU589" s="214"/>
      <c r="AV589" s="214"/>
      <c r="AW589" s="214"/>
      <c r="AX589" s="214"/>
      <c r="AY589" s="214"/>
      <c r="AZ589" s="214"/>
      <c r="BA589" s="214"/>
      <c r="BB589" s="214"/>
      <c r="BC589" s="215"/>
    </row>
    <row r="590" spans="2:55">
      <c r="B590" s="216"/>
      <c r="C590" s="217"/>
      <c r="D590" s="217"/>
      <c r="E590" s="217"/>
      <c r="F590" s="217"/>
      <c r="G590" s="217"/>
      <c r="H590" s="217"/>
      <c r="I590" s="217"/>
      <c r="J590" s="217"/>
      <c r="K590" s="217"/>
      <c r="L590" s="217"/>
      <c r="M590" s="217"/>
      <c r="N590" s="217"/>
      <c r="O590" s="217"/>
      <c r="P590" s="217"/>
      <c r="Q590" s="217"/>
      <c r="R590" s="217"/>
      <c r="S590" s="217"/>
      <c r="T590" s="217"/>
      <c r="U590" s="217"/>
      <c r="V590" s="217"/>
      <c r="W590" s="217"/>
      <c r="X590" s="217"/>
      <c r="Y590" s="217"/>
      <c r="Z590" s="217"/>
      <c r="AA590" s="217"/>
      <c r="AB590" s="217"/>
      <c r="AC590" s="217"/>
      <c r="AD590" s="217"/>
      <c r="AE590" s="217"/>
      <c r="AF590" s="217"/>
      <c r="AG590" s="217"/>
      <c r="AH590" s="217"/>
      <c r="AI590" s="217"/>
      <c r="AJ590" s="217"/>
      <c r="AK590" s="217"/>
      <c r="AL590" s="217"/>
      <c r="AM590" s="217"/>
      <c r="AN590" s="217"/>
      <c r="AO590" s="217"/>
      <c r="AP590" s="217"/>
      <c r="AQ590" s="217"/>
      <c r="AR590" s="217"/>
      <c r="AS590" s="217"/>
      <c r="AT590" s="217"/>
      <c r="AU590" s="217"/>
      <c r="AV590" s="217"/>
      <c r="AW590" s="217"/>
      <c r="AX590" s="217"/>
      <c r="AY590" s="217"/>
      <c r="AZ590" s="217"/>
      <c r="BA590" s="217"/>
      <c r="BB590" s="217"/>
      <c r="BC590" s="218"/>
    </row>
    <row r="591" spans="2:55">
      <c r="B591" s="214"/>
      <c r="C591" s="214"/>
      <c r="D591" s="214"/>
      <c r="E591" s="214"/>
      <c r="F591" s="214"/>
      <c r="G591" s="214"/>
      <c r="H591" s="214"/>
      <c r="I591" s="214"/>
      <c r="J591" s="214"/>
      <c r="K591" s="214"/>
      <c r="L591" s="214"/>
      <c r="M591" s="214"/>
      <c r="N591" s="214"/>
      <c r="O591" s="214"/>
      <c r="P591" s="214"/>
      <c r="Q591" s="214"/>
      <c r="R591" s="214"/>
      <c r="S591" s="214"/>
      <c r="T591" s="214"/>
      <c r="U591" s="214"/>
      <c r="V591" s="214"/>
      <c r="W591" s="214"/>
      <c r="X591" s="214"/>
      <c r="Y591" s="214"/>
      <c r="Z591" s="214"/>
      <c r="AA591" s="214"/>
      <c r="AB591" s="214"/>
      <c r="AC591" s="214"/>
      <c r="AD591" s="214"/>
      <c r="AE591" s="214"/>
      <c r="AF591" s="214"/>
      <c r="AG591" s="214"/>
      <c r="AH591" s="214"/>
      <c r="AI591" s="214"/>
      <c r="AJ591" s="214"/>
      <c r="AK591" s="214"/>
      <c r="AL591" s="214"/>
      <c r="AM591" s="214"/>
      <c r="AN591" s="214"/>
      <c r="AO591" s="214"/>
      <c r="AP591" s="214"/>
      <c r="AQ591" s="214"/>
      <c r="AR591" s="214"/>
      <c r="AS591" s="214"/>
      <c r="AT591" s="214"/>
      <c r="AU591" s="214"/>
      <c r="AV591" s="214"/>
      <c r="AW591" s="214"/>
      <c r="AX591" s="214"/>
      <c r="AY591" s="214"/>
      <c r="AZ591" s="214"/>
      <c r="BA591" s="214"/>
      <c r="BB591" s="214"/>
      <c r="BC591" s="214"/>
    </row>
    <row r="592" spans="2:55">
      <c r="B592" s="214"/>
      <c r="C592" s="214"/>
      <c r="D592" s="214"/>
      <c r="E592" s="214"/>
      <c r="F592" s="214"/>
      <c r="G592" s="214"/>
      <c r="H592" s="214"/>
      <c r="I592" s="214"/>
      <c r="J592" s="214"/>
      <c r="K592" s="214"/>
      <c r="L592" s="214"/>
      <c r="M592" s="214"/>
      <c r="N592" s="214"/>
      <c r="O592" s="214"/>
      <c r="P592" s="214"/>
      <c r="Q592" s="214"/>
      <c r="R592" s="214"/>
      <c r="S592" s="214"/>
      <c r="T592" s="214"/>
      <c r="U592" s="214"/>
      <c r="V592" s="214"/>
      <c r="W592" s="214"/>
      <c r="X592" s="214"/>
      <c r="Y592" s="214"/>
      <c r="Z592" s="214"/>
      <c r="AA592" s="214"/>
      <c r="AB592" s="214"/>
      <c r="AC592" s="214"/>
      <c r="AD592" s="214"/>
      <c r="AE592" s="214"/>
      <c r="AF592" s="214"/>
      <c r="AG592" s="214"/>
      <c r="AH592" s="214"/>
      <c r="AI592" s="214"/>
      <c r="AJ592" s="214"/>
      <c r="AK592" s="214"/>
      <c r="AL592" s="214"/>
      <c r="AM592" s="214"/>
      <c r="AN592" s="214"/>
      <c r="AO592" s="214"/>
      <c r="AP592" s="214"/>
      <c r="AQ592" s="214"/>
      <c r="AR592" s="214"/>
      <c r="AS592" s="214"/>
      <c r="AT592" s="214"/>
      <c r="AU592" s="214"/>
      <c r="AV592" s="214"/>
      <c r="AW592" s="214"/>
      <c r="AX592" s="214"/>
      <c r="AY592" s="214"/>
      <c r="AZ592" s="214"/>
      <c r="BA592" s="214"/>
      <c r="BB592" s="214"/>
      <c r="BC592" s="214"/>
    </row>
    <row r="593" spans="2:55">
      <c r="B593" s="214"/>
      <c r="C593" s="214"/>
      <c r="D593" s="214"/>
      <c r="E593" s="214"/>
      <c r="F593" s="214"/>
      <c r="G593" s="214"/>
      <c r="H593" s="214"/>
      <c r="I593" s="214"/>
      <c r="J593" s="214"/>
      <c r="K593" s="214"/>
      <c r="L593" s="214"/>
      <c r="M593" s="214"/>
      <c r="N593" s="214"/>
      <c r="O593" s="214"/>
      <c r="P593" s="214"/>
      <c r="Q593" s="214"/>
      <c r="R593" s="214"/>
      <c r="S593" s="214"/>
      <c r="T593" s="214"/>
      <c r="U593" s="214"/>
      <c r="V593" s="214"/>
      <c r="W593" s="214"/>
      <c r="X593" s="214"/>
      <c r="Y593" s="214"/>
      <c r="Z593" s="214"/>
      <c r="AA593" s="214"/>
      <c r="AB593" s="214"/>
      <c r="AC593" s="214"/>
      <c r="AD593" s="214"/>
      <c r="AE593" s="214"/>
      <c r="AF593" s="214"/>
      <c r="AG593" s="214"/>
      <c r="AH593" s="214"/>
      <c r="AI593" s="214"/>
      <c r="AJ593" s="214"/>
      <c r="AK593" s="214"/>
      <c r="AL593" s="214"/>
      <c r="AM593" s="214"/>
      <c r="AN593" s="214"/>
      <c r="AO593" s="214"/>
      <c r="AP593" s="214"/>
      <c r="AQ593" s="214"/>
      <c r="AR593" s="214"/>
      <c r="AS593" s="214"/>
      <c r="AT593" s="214"/>
      <c r="AU593" s="214"/>
      <c r="AV593" s="214"/>
      <c r="AW593" s="214"/>
      <c r="AX593" s="214"/>
      <c r="AY593" s="214"/>
      <c r="AZ593" s="214"/>
      <c r="BA593" s="214"/>
      <c r="BB593" s="214"/>
      <c r="BC593" s="214"/>
    </row>
    <row r="594" spans="2:55" ht="86.25" customHeight="1">
      <c r="B594" s="202"/>
      <c r="C594" s="203"/>
      <c r="D594" s="528" t="s">
        <v>3126</v>
      </c>
      <c r="E594" s="528"/>
      <c r="F594" s="528"/>
      <c r="G594" s="528"/>
      <c r="H594" s="528"/>
      <c r="I594" s="528"/>
      <c r="J594" s="528"/>
      <c r="K594" s="528"/>
      <c r="L594" s="528"/>
      <c r="M594" s="528"/>
      <c r="N594" s="528"/>
      <c r="O594" s="528"/>
      <c r="P594" s="528"/>
      <c r="Q594" s="528"/>
      <c r="R594" s="528"/>
      <c r="S594" s="528"/>
      <c r="T594" s="528"/>
      <c r="U594" s="528"/>
      <c r="V594" s="528"/>
      <c r="W594" s="528"/>
      <c r="X594" s="528"/>
      <c r="Y594" s="528"/>
      <c r="Z594" s="528"/>
      <c r="AA594" s="528"/>
      <c r="AB594" s="528"/>
      <c r="AC594" s="528"/>
      <c r="AD594" s="528"/>
      <c r="AE594" s="528"/>
      <c r="AF594" s="528"/>
      <c r="AG594" s="528"/>
      <c r="AH594" s="528"/>
      <c r="AI594" s="528"/>
      <c r="AJ594" s="528"/>
      <c r="AK594" s="528"/>
      <c r="AL594" s="528"/>
      <c r="AM594" s="528"/>
      <c r="AN594" s="528"/>
      <c r="AO594" s="528"/>
      <c r="AP594" s="528"/>
      <c r="AQ594" s="528"/>
      <c r="AR594" s="528"/>
      <c r="AS594" s="528"/>
      <c r="AT594" s="528"/>
      <c r="AU594" s="528"/>
      <c r="AV594" s="528"/>
      <c r="AW594" s="528"/>
      <c r="AX594" s="528"/>
      <c r="AY594" s="528"/>
      <c r="AZ594" s="528"/>
      <c r="BA594" s="528"/>
      <c r="BB594" s="203"/>
      <c r="BC594" s="317"/>
    </row>
    <row r="595" spans="2:55" ht="29.25" customHeight="1">
      <c r="B595" s="187"/>
      <c r="C595" s="186"/>
      <c r="D595" s="186"/>
      <c r="E595" s="186"/>
      <c r="F595" s="186"/>
      <c r="G595" s="186"/>
      <c r="H595" s="186"/>
      <c r="I595" s="186"/>
      <c r="J595" s="186"/>
      <c r="K595" s="186"/>
      <c r="L595" s="186"/>
      <c r="M595" s="186"/>
      <c r="N595" s="186"/>
      <c r="O595" s="186"/>
      <c r="P595" s="186"/>
      <c r="Q595" s="186"/>
      <c r="R595" s="186"/>
      <c r="S595" s="186"/>
      <c r="T595" s="186"/>
      <c r="U595" s="186"/>
      <c r="V595" s="186"/>
      <c r="W595" s="186"/>
      <c r="X595" s="186"/>
      <c r="Y595" s="186"/>
      <c r="Z595" s="186"/>
      <c r="AA595" s="186"/>
      <c r="AB595" s="186"/>
      <c r="AC595" s="186"/>
      <c r="AD595" s="186"/>
      <c r="AE595" s="186"/>
      <c r="AF595" s="186"/>
      <c r="AG595" s="186"/>
      <c r="AH595" s="186"/>
      <c r="AI595" s="186"/>
      <c r="AJ595" s="186"/>
      <c r="AK595" s="186"/>
      <c r="AL595" s="186"/>
      <c r="AM595" s="186"/>
      <c r="AN595" s="186"/>
      <c r="AO595" s="186"/>
      <c r="AP595" s="186"/>
      <c r="AQ595" s="186"/>
      <c r="AR595" s="186"/>
      <c r="AS595" s="186"/>
      <c r="AT595" s="186"/>
      <c r="AU595" s="186"/>
      <c r="AV595" s="186"/>
      <c r="AW595" s="186"/>
      <c r="AX595" s="186"/>
      <c r="AY595" s="186"/>
      <c r="AZ595" s="186"/>
      <c r="BA595" s="186"/>
      <c r="BB595" s="186"/>
      <c r="BC595" s="318"/>
    </row>
    <row r="596" spans="2:55" ht="42" customHeight="1">
      <c r="B596" s="529" t="s">
        <v>3127</v>
      </c>
      <c r="C596" s="529"/>
      <c r="D596" s="529"/>
      <c r="E596" s="529"/>
      <c r="F596" s="529"/>
      <c r="G596" s="529"/>
      <c r="H596" s="529"/>
      <c r="I596" s="529"/>
      <c r="J596" s="529"/>
      <c r="K596" s="529"/>
      <c r="L596" s="529"/>
      <c r="M596" s="332"/>
      <c r="N596" s="328"/>
      <c r="O596" s="482" t="str">
        <f>'기본정보 입력하기'!G13</f>
        <v>복도공사4</v>
      </c>
      <c r="P596" s="482"/>
      <c r="Q596" s="482"/>
      <c r="R596" s="482"/>
      <c r="S596" s="482"/>
      <c r="T596" s="482"/>
      <c r="U596" s="482"/>
      <c r="V596" s="482"/>
      <c r="W596" s="482"/>
      <c r="X596" s="482"/>
      <c r="Y596" s="482"/>
      <c r="Z596" s="482"/>
      <c r="AA596" s="482"/>
      <c r="AB596" s="482"/>
      <c r="AC596" s="482"/>
      <c r="AD596" s="482"/>
      <c r="AE596" s="482"/>
      <c r="AF596" s="482"/>
      <c r="AG596" s="482"/>
      <c r="AH596" s="482"/>
      <c r="AI596" s="482"/>
      <c r="AJ596" s="482"/>
      <c r="AK596" s="482"/>
      <c r="AL596" s="482"/>
      <c r="AM596" s="482"/>
      <c r="AN596" s="482"/>
      <c r="AO596" s="482"/>
      <c r="AP596" s="482"/>
      <c r="AQ596" s="482"/>
      <c r="AR596" s="482"/>
      <c r="AS596" s="482"/>
      <c r="AT596" s="482"/>
      <c r="AU596" s="482"/>
      <c r="AV596" s="482"/>
      <c r="AW596" s="482"/>
      <c r="AX596" s="482"/>
      <c r="AY596" s="482"/>
      <c r="AZ596" s="482"/>
      <c r="BA596" s="482"/>
      <c r="BB596" s="333"/>
      <c r="BC596" s="329"/>
    </row>
    <row r="597" spans="2:55" ht="42" customHeight="1">
      <c r="B597" s="529" t="s">
        <v>3128</v>
      </c>
      <c r="C597" s="529"/>
      <c r="D597" s="529"/>
      <c r="E597" s="529"/>
      <c r="F597" s="529"/>
      <c r="G597" s="529"/>
      <c r="H597" s="529"/>
      <c r="I597" s="529"/>
      <c r="J597" s="529"/>
      <c r="K597" s="529"/>
      <c r="L597" s="529"/>
      <c r="M597" s="332"/>
      <c r="N597" s="328"/>
      <c r="O597" s="443" t="str">
        <f>'기본정보 입력하기'!G20</f>
        <v>아이텐㈜</v>
      </c>
      <c r="P597" s="443"/>
      <c r="Q597" s="443"/>
      <c r="R597" s="443"/>
      <c r="S597" s="443"/>
      <c r="T597" s="443"/>
      <c r="U597" s="443"/>
      <c r="V597" s="443"/>
      <c r="W597" s="443"/>
      <c r="X597" s="443"/>
      <c r="Y597" s="443"/>
      <c r="Z597" s="443"/>
      <c r="AA597" s="443"/>
      <c r="AB597" s="443"/>
      <c r="AC597" s="443"/>
      <c r="AD597" s="443"/>
      <c r="AE597" s="443"/>
      <c r="AF597" s="443"/>
      <c r="AG597" s="443"/>
      <c r="AH597" s="443"/>
      <c r="AI597" s="443"/>
      <c r="AJ597" s="443"/>
      <c r="AK597" s="513" t="s">
        <v>2958</v>
      </c>
      <c r="AL597" s="513"/>
      <c r="AM597" s="513"/>
      <c r="AN597" s="513"/>
      <c r="AO597" s="513"/>
      <c r="AP597" s="328"/>
      <c r="AQ597" s="482" t="str">
        <f>'기본정보 입력하기'!T20</f>
        <v>홍길동</v>
      </c>
      <c r="AR597" s="482"/>
      <c r="AS597" s="482"/>
      <c r="AT597" s="482"/>
      <c r="AU597" s="482"/>
      <c r="AV597" s="482"/>
      <c r="AW597" s="482"/>
      <c r="AX597" s="482"/>
      <c r="AY597" s="482"/>
      <c r="AZ597" s="482"/>
      <c r="BA597" s="482"/>
      <c r="BB597" s="328"/>
      <c r="BC597" s="329"/>
    </row>
    <row r="598" spans="2:55" ht="42" customHeight="1">
      <c r="B598" s="529" t="s">
        <v>30</v>
      </c>
      <c r="C598" s="529"/>
      <c r="D598" s="529"/>
      <c r="E598" s="529"/>
      <c r="F598" s="529"/>
      <c r="G598" s="529"/>
      <c r="H598" s="529"/>
      <c r="I598" s="529"/>
      <c r="J598" s="529"/>
      <c r="K598" s="529"/>
      <c r="L598" s="529"/>
      <c r="M598" s="320"/>
      <c r="N598" s="328"/>
      <c r="O598" s="482" t="str">
        <f>TEXT('기본정보 입력하기'!G26,"금 #,##0 원(금 "&amp;NUMBERSTRING('기본정보 입력하기'!G26,1)&amp;" 원정)")</f>
        <v>금 5,000,000 원(금 오백만 원정)</v>
      </c>
      <c r="P598" s="482"/>
      <c r="Q598" s="482"/>
      <c r="R598" s="482"/>
      <c r="S598" s="482"/>
      <c r="T598" s="482"/>
      <c r="U598" s="482"/>
      <c r="V598" s="482"/>
      <c r="W598" s="482"/>
      <c r="X598" s="482"/>
      <c r="Y598" s="482"/>
      <c r="Z598" s="482"/>
      <c r="AA598" s="482"/>
      <c r="AB598" s="482"/>
      <c r="AC598" s="482"/>
      <c r="AD598" s="482"/>
      <c r="AE598" s="482"/>
      <c r="AF598" s="482"/>
      <c r="AG598" s="482"/>
      <c r="AH598" s="482"/>
      <c r="AI598" s="482"/>
      <c r="AJ598" s="482"/>
      <c r="AK598" s="482"/>
      <c r="AL598" s="482"/>
      <c r="AM598" s="482"/>
      <c r="AN598" s="530"/>
      <c r="AO598" s="530"/>
      <c r="AP598" s="530"/>
      <c r="AQ598" s="530"/>
      <c r="AR598" s="530"/>
      <c r="AS598" s="530"/>
      <c r="AT598" s="530"/>
      <c r="AU598" s="530"/>
      <c r="AV598" s="530"/>
      <c r="AW598" s="530"/>
      <c r="AX598" s="530"/>
      <c r="AY598" s="530"/>
      <c r="AZ598" s="530"/>
      <c r="BA598" s="530"/>
      <c r="BB598" s="334"/>
      <c r="BC598" s="335"/>
    </row>
    <row r="599" spans="2:55" ht="42" customHeight="1">
      <c r="B599" s="477" t="s">
        <v>31</v>
      </c>
      <c r="C599" s="478"/>
      <c r="D599" s="478"/>
      <c r="E599" s="478"/>
      <c r="F599" s="478"/>
      <c r="G599" s="478"/>
      <c r="H599" s="478"/>
      <c r="I599" s="478"/>
      <c r="J599" s="478"/>
      <c r="K599" s="478"/>
      <c r="L599" s="479"/>
      <c r="M599" s="336"/>
      <c r="N599" s="337"/>
      <c r="O599" s="533">
        <f>'기본정보 입력하기'!G27</f>
        <v>44927</v>
      </c>
      <c r="P599" s="533"/>
      <c r="Q599" s="533"/>
      <c r="R599" s="533"/>
      <c r="S599" s="533"/>
      <c r="T599" s="533"/>
      <c r="U599" s="533"/>
      <c r="V599" s="533"/>
      <c r="W599" s="533"/>
      <c r="X599" s="533"/>
      <c r="Y599" s="533"/>
      <c r="Z599" s="533"/>
      <c r="AA599" s="533"/>
      <c r="AB599" s="534"/>
      <c r="AC599" s="477" t="s">
        <v>3132</v>
      </c>
      <c r="AD599" s="478"/>
      <c r="AE599" s="478"/>
      <c r="AF599" s="478"/>
      <c r="AG599" s="478"/>
      <c r="AH599" s="478"/>
      <c r="AI599" s="478"/>
      <c r="AJ599" s="478"/>
      <c r="AK599" s="478"/>
      <c r="AL599" s="478"/>
      <c r="AM599" s="479"/>
      <c r="AN599" s="320"/>
      <c r="AO599" s="531">
        <f>'기본정보 입력하기'!G29</f>
        <v>44927</v>
      </c>
      <c r="AP599" s="531"/>
      <c r="AQ599" s="531"/>
      <c r="AR599" s="531"/>
      <c r="AS599" s="531"/>
      <c r="AT599" s="531"/>
      <c r="AU599" s="531"/>
      <c r="AV599" s="531"/>
      <c r="AW599" s="531"/>
      <c r="AX599" s="531"/>
      <c r="AY599" s="531"/>
      <c r="AZ599" s="531"/>
      <c r="BA599" s="531"/>
      <c r="BB599" s="333"/>
      <c r="BC599" s="322"/>
    </row>
    <row r="600" spans="2:55" ht="42" customHeight="1">
      <c r="B600" s="529" t="s">
        <v>32</v>
      </c>
      <c r="C600" s="529"/>
      <c r="D600" s="529"/>
      <c r="E600" s="529"/>
      <c r="F600" s="529"/>
      <c r="G600" s="529"/>
      <c r="H600" s="529"/>
      <c r="I600" s="529"/>
      <c r="J600" s="529"/>
      <c r="K600" s="529"/>
      <c r="L600" s="529"/>
      <c r="M600" s="332"/>
      <c r="N600" s="328"/>
      <c r="O600" s="533">
        <f>'기본정보 입력하기'!G28</f>
        <v>44927</v>
      </c>
      <c r="P600" s="533"/>
      <c r="Q600" s="533"/>
      <c r="R600" s="533"/>
      <c r="S600" s="533"/>
      <c r="T600" s="533"/>
      <c r="U600" s="533"/>
      <c r="V600" s="533"/>
      <c r="W600" s="533"/>
      <c r="X600" s="533"/>
      <c r="Y600" s="533"/>
      <c r="Z600" s="533"/>
      <c r="AA600" s="533"/>
      <c r="AB600" s="534"/>
      <c r="AC600" s="477" t="s">
        <v>3133</v>
      </c>
      <c r="AD600" s="478"/>
      <c r="AE600" s="478"/>
      <c r="AF600" s="478"/>
      <c r="AG600" s="478"/>
      <c r="AH600" s="478"/>
      <c r="AI600" s="478"/>
      <c r="AJ600" s="478"/>
      <c r="AK600" s="478"/>
      <c r="AL600" s="478"/>
      <c r="AM600" s="479"/>
      <c r="AN600" s="337"/>
      <c r="AO600" s="532">
        <f>'기본정보 입력하기'!G30</f>
        <v>44927</v>
      </c>
      <c r="AP600" s="532"/>
      <c r="AQ600" s="532"/>
      <c r="AR600" s="532"/>
      <c r="AS600" s="532"/>
      <c r="AT600" s="532"/>
      <c r="AU600" s="532"/>
      <c r="AV600" s="532"/>
      <c r="AW600" s="532"/>
      <c r="AX600" s="532"/>
      <c r="AY600" s="532"/>
      <c r="AZ600" s="532"/>
      <c r="BA600" s="532"/>
      <c r="BB600" s="337"/>
      <c r="BC600" s="338"/>
    </row>
    <row r="601" spans="2:55" ht="42" customHeight="1">
      <c r="B601" s="529" t="s">
        <v>3129</v>
      </c>
      <c r="C601" s="529"/>
      <c r="D601" s="529"/>
      <c r="E601" s="529"/>
      <c r="F601" s="529"/>
      <c r="G601" s="529"/>
      <c r="H601" s="529"/>
      <c r="I601" s="529"/>
      <c r="J601" s="529"/>
      <c r="K601" s="529"/>
      <c r="L601" s="529"/>
      <c r="M601" s="332"/>
      <c r="N601" s="328"/>
      <c r="O601" s="533">
        <f>'기본정보 입력하기'!G31</f>
        <v>44927</v>
      </c>
      <c r="P601" s="533"/>
      <c r="Q601" s="533"/>
      <c r="R601" s="533"/>
      <c r="S601" s="533"/>
      <c r="T601" s="533"/>
      <c r="U601" s="533"/>
      <c r="V601" s="533"/>
      <c r="W601" s="533"/>
      <c r="X601" s="533"/>
      <c r="Y601" s="533"/>
      <c r="Z601" s="533"/>
      <c r="AA601" s="533"/>
      <c r="AB601" s="534"/>
      <c r="AC601" s="477"/>
      <c r="AD601" s="478"/>
      <c r="AE601" s="478"/>
      <c r="AF601" s="478"/>
      <c r="AG601" s="478"/>
      <c r="AH601" s="478"/>
      <c r="AI601" s="478"/>
      <c r="AJ601" s="478"/>
      <c r="AK601" s="478"/>
      <c r="AL601" s="478"/>
      <c r="AM601" s="479"/>
      <c r="AN601" s="328"/>
      <c r="AO601" s="328"/>
      <c r="AP601" s="328"/>
      <c r="AQ601" s="328"/>
      <c r="AR601" s="328"/>
      <c r="AS601" s="328"/>
      <c r="AT601" s="328"/>
      <c r="AU601" s="328"/>
      <c r="AV601" s="328"/>
      <c r="AW601" s="328"/>
      <c r="AX601" s="328"/>
      <c r="AY601" s="328"/>
      <c r="AZ601" s="328"/>
      <c r="BA601" s="328"/>
      <c r="BB601" s="328"/>
      <c r="BC601" s="329"/>
    </row>
    <row r="602" spans="2:55" ht="42" customHeight="1">
      <c r="B602" s="529" t="s">
        <v>3130</v>
      </c>
      <c r="C602" s="529"/>
      <c r="D602" s="529"/>
      <c r="E602" s="529"/>
      <c r="F602" s="529"/>
      <c r="G602" s="529"/>
      <c r="H602" s="529"/>
      <c r="I602" s="529"/>
      <c r="J602" s="529"/>
      <c r="K602" s="529"/>
      <c r="L602" s="529"/>
      <c r="M602" s="332"/>
      <c r="N602" s="328"/>
      <c r="O602" s="478"/>
      <c r="P602" s="478"/>
      <c r="Q602" s="478"/>
      <c r="R602" s="478"/>
      <c r="S602" s="478"/>
      <c r="T602" s="478"/>
      <c r="U602" s="478"/>
      <c r="V602" s="478"/>
      <c r="W602" s="478"/>
      <c r="X602" s="478"/>
      <c r="Y602" s="478"/>
      <c r="Z602" s="478"/>
      <c r="AA602" s="478"/>
      <c r="AB602" s="478"/>
      <c r="AC602" s="478"/>
      <c r="AD602" s="478"/>
      <c r="AE602" s="478"/>
      <c r="AF602" s="478"/>
      <c r="AG602" s="478"/>
      <c r="AH602" s="478"/>
      <c r="AI602" s="478"/>
      <c r="AJ602" s="478"/>
      <c r="AK602" s="478"/>
      <c r="AL602" s="478"/>
      <c r="AM602" s="478"/>
      <c r="AN602" s="478"/>
      <c r="AO602" s="478"/>
      <c r="AP602" s="478"/>
      <c r="AQ602" s="478"/>
      <c r="AR602" s="478"/>
      <c r="AS602" s="478"/>
      <c r="AT602" s="478"/>
      <c r="AU602" s="478"/>
      <c r="AV602" s="478"/>
      <c r="AW602" s="478"/>
      <c r="AX602" s="478"/>
      <c r="AY602" s="478"/>
      <c r="AZ602" s="478"/>
      <c r="BA602" s="478"/>
      <c r="BB602" s="478"/>
      <c r="BC602" s="479"/>
    </row>
    <row r="603" spans="2:55" ht="42" customHeight="1">
      <c r="B603" s="529" t="s">
        <v>3131</v>
      </c>
      <c r="C603" s="529"/>
      <c r="D603" s="529"/>
      <c r="E603" s="529"/>
      <c r="F603" s="529"/>
      <c r="G603" s="529"/>
      <c r="H603" s="529"/>
      <c r="I603" s="529"/>
      <c r="J603" s="529"/>
      <c r="K603" s="529"/>
      <c r="L603" s="529"/>
      <c r="M603" s="332"/>
      <c r="N603" s="339"/>
      <c r="O603" s="508"/>
      <c r="P603" s="508"/>
      <c r="Q603" s="508"/>
      <c r="R603" s="508"/>
      <c r="S603" s="508"/>
      <c r="T603" s="508"/>
      <c r="U603" s="508"/>
      <c r="V603" s="508"/>
      <c r="W603" s="508"/>
      <c r="X603" s="508"/>
      <c r="Y603" s="508"/>
      <c r="Z603" s="508"/>
      <c r="AA603" s="508"/>
      <c r="AB603" s="508"/>
      <c r="AC603" s="508"/>
      <c r="AD603" s="508"/>
      <c r="AE603" s="508"/>
      <c r="AF603" s="508"/>
      <c r="AG603" s="508"/>
      <c r="AH603" s="508"/>
      <c r="AI603" s="508"/>
      <c r="AJ603" s="508"/>
      <c r="AK603" s="508"/>
      <c r="AL603" s="508"/>
      <c r="AM603" s="508"/>
      <c r="AN603" s="508"/>
      <c r="AO603" s="508"/>
      <c r="AP603" s="508"/>
      <c r="AQ603" s="508"/>
      <c r="AR603" s="508"/>
      <c r="AS603" s="508"/>
      <c r="AT603" s="508"/>
      <c r="AU603" s="508"/>
      <c r="AV603" s="508"/>
      <c r="AW603" s="508"/>
      <c r="AX603" s="508"/>
      <c r="AY603" s="508"/>
      <c r="AZ603" s="508"/>
      <c r="BA603" s="508"/>
      <c r="BB603" s="508"/>
      <c r="BC603" s="509"/>
    </row>
    <row r="604" spans="2:55" ht="36.75" customHeight="1">
      <c r="B604" s="325"/>
      <c r="C604" s="326"/>
      <c r="D604" s="326"/>
      <c r="E604" s="326"/>
      <c r="F604" s="326"/>
      <c r="G604" s="326"/>
      <c r="H604" s="326"/>
      <c r="I604" s="326"/>
      <c r="J604" s="326"/>
      <c r="K604" s="326"/>
      <c r="L604" s="326"/>
      <c r="M604" s="326"/>
      <c r="N604" s="326"/>
      <c r="O604" s="326"/>
      <c r="P604" s="326"/>
      <c r="Q604" s="326"/>
      <c r="R604" s="326"/>
      <c r="S604" s="326"/>
      <c r="T604" s="326"/>
      <c r="U604" s="326"/>
      <c r="V604" s="326"/>
      <c r="W604" s="326"/>
      <c r="X604" s="326"/>
      <c r="Y604" s="326"/>
      <c r="Z604" s="326"/>
      <c r="AA604" s="326"/>
      <c r="AB604" s="326"/>
      <c r="AC604" s="326"/>
      <c r="AD604" s="326"/>
      <c r="AE604" s="326"/>
      <c r="AF604" s="326"/>
      <c r="AG604" s="326"/>
      <c r="AH604" s="326"/>
      <c r="AI604" s="326"/>
      <c r="AJ604" s="326"/>
      <c r="AK604" s="326"/>
      <c r="AL604" s="326"/>
      <c r="AM604" s="326"/>
      <c r="AN604" s="326"/>
      <c r="AO604" s="326"/>
      <c r="AP604" s="326"/>
      <c r="AQ604" s="326"/>
      <c r="AR604" s="326"/>
      <c r="AS604" s="326"/>
      <c r="AT604" s="326"/>
      <c r="AU604" s="326"/>
      <c r="AV604" s="326"/>
      <c r="AW604" s="326"/>
      <c r="AX604" s="326"/>
      <c r="AY604" s="326"/>
      <c r="AZ604" s="326"/>
      <c r="BA604" s="326"/>
      <c r="BB604" s="326"/>
      <c r="BC604" s="327"/>
    </row>
    <row r="605" spans="2:55" ht="43.5" customHeight="1">
      <c r="B605" s="515" t="s">
        <v>3134</v>
      </c>
      <c r="C605" s="481"/>
      <c r="D605" s="481"/>
      <c r="E605" s="481"/>
      <c r="F605" s="481"/>
      <c r="G605" s="481"/>
      <c r="H605" s="481"/>
      <c r="I605" s="481"/>
      <c r="J605" s="481"/>
      <c r="K605" s="481"/>
      <c r="L605" s="481"/>
      <c r="M605" s="481"/>
      <c r="N605" s="481"/>
      <c r="O605" s="481"/>
      <c r="P605" s="481"/>
      <c r="Q605" s="481"/>
      <c r="R605" s="481"/>
      <c r="S605" s="481"/>
      <c r="T605" s="481"/>
      <c r="U605" s="481"/>
      <c r="V605" s="481"/>
      <c r="W605" s="481"/>
      <c r="X605" s="481"/>
      <c r="Y605" s="481"/>
      <c r="Z605" s="481"/>
      <c r="AA605" s="481"/>
      <c r="AB605" s="481"/>
      <c r="AC605" s="481"/>
      <c r="AD605" s="481"/>
      <c r="AE605" s="481"/>
      <c r="AF605" s="481"/>
      <c r="AG605" s="481"/>
      <c r="AH605" s="481"/>
      <c r="AI605" s="481"/>
      <c r="AJ605" s="481"/>
      <c r="AK605" s="481"/>
      <c r="AL605" s="481"/>
      <c r="AM605" s="481"/>
      <c r="AN605" s="481"/>
      <c r="AO605" s="481"/>
      <c r="AP605" s="481"/>
      <c r="AQ605" s="481"/>
      <c r="AR605" s="481"/>
      <c r="AS605" s="481"/>
      <c r="AT605" s="481"/>
      <c r="AU605" s="481"/>
      <c r="AV605" s="481"/>
      <c r="AW605" s="481"/>
      <c r="AX605" s="481"/>
      <c r="AY605" s="481"/>
      <c r="AZ605" s="481"/>
      <c r="BA605" s="481"/>
      <c r="BB605" s="481"/>
      <c r="BC605" s="516"/>
    </row>
    <row r="606" spans="2:55" ht="51.75" customHeight="1">
      <c r="B606" s="325"/>
      <c r="C606" s="326"/>
      <c r="D606" s="326"/>
      <c r="E606" s="326"/>
      <c r="F606" s="326"/>
      <c r="G606" s="326"/>
      <c r="H606" s="326"/>
      <c r="I606" s="326"/>
      <c r="J606" s="326"/>
      <c r="K606" s="326"/>
      <c r="L606" s="326"/>
      <c r="M606" s="326"/>
      <c r="N606" s="326"/>
      <c r="O606" s="326"/>
      <c r="P606" s="326"/>
      <c r="Q606" s="326"/>
      <c r="R606" s="326"/>
      <c r="S606" s="326"/>
      <c r="T606" s="326"/>
      <c r="U606" s="326"/>
      <c r="V606" s="326"/>
      <c r="W606" s="326"/>
      <c r="X606" s="326"/>
      <c r="Y606" s="326"/>
      <c r="Z606" s="326"/>
      <c r="AA606" s="326"/>
      <c r="AB606" s="326"/>
      <c r="AC606" s="326"/>
      <c r="AD606" s="326"/>
      <c r="AE606" s="326"/>
      <c r="AF606" s="326"/>
      <c r="AG606" s="326"/>
      <c r="AH606" s="326"/>
      <c r="AI606" s="326"/>
      <c r="AJ606" s="326"/>
      <c r="AK606" s="326"/>
      <c r="AL606" s="326"/>
      <c r="AM606" s="326"/>
      <c r="AN606" s="326"/>
      <c r="AO606" s="326"/>
      <c r="AP606" s="326"/>
      <c r="AQ606" s="326"/>
      <c r="AR606" s="326"/>
      <c r="AS606" s="326"/>
      <c r="AT606" s="326"/>
      <c r="AU606" s="326"/>
      <c r="AV606" s="326"/>
      <c r="AW606" s="326"/>
      <c r="AX606" s="326"/>
      <c r="AY606" s="326"/>
      <c r="AZ606" s="326"/>
      <c r="BA606" s="326"/>
      <c r="BB606" s="326"/>
      <c r="BC606" s="327"/>
    </row>
    <row r="607" spans="2:55" ht="30.75" customHeight="1">
      <c r="B607" s="517">
        <f>'기본정보 입력하기'!G31</f>
        <v>44927</v>
      </c>
      <c r="C607" s="466"/>
      <c r="D607" s="466"/>
      <c r="E607" s="466"/>
      <c r="F607" s="466"/>
      <c r="G607" s="466"/>
      <c r="H607" s="466"/>
      <c r="I607" s="466"/>
      <c r="J607" s="466"/>
      <c r="K607" s="466"/>
      <c r="L607" s="466"/>
      <c r="M607" s="466"/>
      <c r="N607" s="466"/>
      <c r="O607" s="466"/>
      <c r="P607" s="466"/>
      <c r="Q607" s="466"/>
      <c r="R607" s="466"/>
      <c r="S607" s="466"/>
      <c r="T607" s="466"/>
      <c r="U607" s="466"/>
      <c r="V607" s="466"/>
      <c r="W607" s="466"/>
      <c r="X607" s="466"/>
      <c r="Y607" s="466"/>
      <c r="Z607" s="466"/>
      <c r="AA607" s="466"/>
      <c r="AB607" s="466"/>
      <c r="AC607" s="466"/>
      <c r="AD607" s="466"/>
      <c r="AE607" s="466"/>
      <c r="AF607" s="466"/>
      <c r="AG607" s="466"/>
      <c r="AH607" s="466"/>
      <c r="AI607" s="466"/>
      <c r="AJ607" s="466"/>
      <c r="AK607" s="466"/>
      <c r="AL607" s="466"/>
      <c r="AM607" s="466"/>
      <c r="AN607" s="466"/>
      <c r="AO607" s="466"/>
      <c r="AP607" s="466"/>
      <c r="AQ607" s="466"/>
      <c r="AR607" s="466"/>
      <c r="AS607" s="466"/>
      <c r="AT607" s="466"/>
      <c r="AU607" s="466"/>
      <c r="AV607" s="466"/>
      <c r="AW607" s="466"/>
      <c r="AX607" s="466"/>
      <c r="AY607" s="466"/>
      <c r="AZ607" s="466"/>
      <c r="BA607" s="466"/>
      <c r="BB607" s="466"/>
      <c r="BC607" s="518"/>
    </row>
    <row r="608" spans="2:55" ht="66.75" customHeight="1">
      <c r="B608" s="325"/>
      <c r="C608" s="326"/>
      <c r="D608" s="326"/>
      <c r="E608" s="326"/>
      <c r="F608" s="326"/>
      <c r="G608" s="326"/>
      <c r="H608" s="326"/>
      <c r="I608" s="326"/>
      <c r="J608" s="326"/>
      <c r="K608" s="326"/>
      <c r="L608" s="326"/>
      <c r="M608" s="326"/>
      <c r="N608" s="326"/>
      <c r="O608" s="326"/>
      <c r="P608" s="326"/>
      <c r="Q608" s="326"/>
      <c r="R608" s="326"/>
      <c r="S608" s="326"/>
      <c r="T608" s="326"/>
      <c r="U608" s="326"/>
      <c r="V608" s="326"/>
      <c r="W608" s="326"/>
      <c r="X608" s="326"/>
      <c r="Y608" s="326"/>
      <c r="Z608" s="326"/>
      <c r="AA608" s="326"/>
      <c r="AB608" s="326"/>
      <c r="AC608" s="326"/>
      <c r="AD608" s="326"/>
      <c r="AE608" s="326"/>
      <c r="AF608" s="326"/>
      <c r="AG608" s="326"/>
      <c r="AH608" s="326"/>
      <c r="AI608" s="326"/>
      <c r="AJ608" s="326"/>
      <c r="AK608" s="326"/>
      <c r="AL608" s="326"/>
      <c r="AM608" s="326"/>
      <c r="AN608" s="326"/>
      <c r="AO608" s="326"/>
      <c r="AP608" s="326"/>
      <c r="AQ608" s="326"/>
      <c r="AR608" s="326"/>
      <c r="AS608" s="326"/>
      <c r="AT608" s="326"/>
      <c r="AU608" s="326"/>
      <c r="AV608" s="326"/>
      <c r="AW608" s="326"/>
      <c r="AX608" s="326"/>
      <c r="AY608" s="326"/>
      <c r="AZ608" s="326"/>
      <c r="BA608" s="326"/>
      <c r="BB608" s="326"/>
      <c r="BC608" s="327"/>
    </row>
    <row r="609" spans="2:55" ht="41.25" customHeight="1">
      <c r="B609" s="340"/>
      <c r="C609" s="341"/>
      <c r="D609" s="514" t="s">
        <v>3135</v>
      </c>
      <c r="E609" s="514"/>
      <c r="F609" s="514"/>
      <c r="G609" s="514"/>
      <c r="H609" s="514"/>
      <c r="I609" s="514"/>
      <c r="J609" s="514"/>
      <c r="K609" s="514"/>
      <c r="L609" s="514"/>
      <c r="M609" s="514"/>
      <c r="N609" s="342"/>
      <c r="O609" s="343"/>
      <c r="P609" s="468" t="str">
        <f>'기본정보 입력하기'!G15&amp;"  "&amp;'기본정보 입력하기'!T17 &amp; "  (인)"</f>
        <v>고창고등학교  김유신  (인)</v>
      </c>
      <c r="Q609" s="468"/>
      <c r="R609" s="468"/>
      <c r="S609" s="468"/>
      <c r="T609" s="468"/>
      <c r="U609" s="468"/>
      <c r="V609" s="468"/>
      <c r="W609" s="468"/>
      <c r="X609" s="468"/>
      <c r="Y609" s="468"/>
      <c r="Z609" s="468"/>
      <c r="AA609" s="468"/>
      <c r="AB609" s="468"/>
      <c r="AC609" s="468"/>
      <c r="AD609" s="468"/>
      <c r="AE609" s="468"/>
      <c r="AF609" s="468"/>
      <c r="AG609" s="468"/>
      <c r="AH609" s="468"/>
      <c r="AI609" s="468"/>
      <c r="AJ609" s="468"/>
      <c r="AK609" s="468"/>
      <c r="AL609" s="468"/>
      <c r="AM609" s="468"/>
      <c r="AN609" s="468"/>
      <c r="AO609" s="468"/>
      <c r="AP609" s="468"/>
      <c r="AQ609" s="468"/>
      <c r="AR609" s="468"/>
      <c r="AS609" s="468"/>
      <c r="AT609" s="468"/>
      <c r="AU609" s="468"/>
      <c r="AV609" s="468"/>
      <c r="AW609" s="468"/>
      <c r="AX609" s="468"/>
      <c r="AY609" s="468"/>
      <c r="AZ609" s="468"/>
      <c r="BA609" s="468"/>
      <c r="BB609" s="468"/>
      <c r="BC609" s="519"/>
    </row>
    <row r="610" spans="2:55" ht="57" customHeight="1">
      <c r="B610" s="340"/>
      <c r="C610" s="341"/>
      <c r="D610" s="514"/>
      <c r="E610" s="514"/>
      <c r="F610" s="514"/>
      <c r="G610" s="514"/>
      <c r="H610" s="514"/>
      <c r="I610" s="514"/>
      <c r="J610" s="514"/>
      <c r="K610" s="514"/>
      <c r="L610" s="514"/>
      <c r="M610" s="514"/>
      <c r="N610" s="342"/>
      <c r="O610" s="343"/>
      <c r="P610" s="468"/>
      <c r="Q610" s="468"/>
      <c r="R610" s="468"/>
      <c r="S610" s="468"/>
      <c r="T610" s="468"/>
      <c r="U610" s="468"/>
      <c r="V610" s="468"/>
      <c r="W610" s="468"/>
      <c r="X610" s="468"/>
      <c r="Y610" s="468"/>
      <c r="Z610" s="468"/>
      <c r="AA610" s="468"/>
      <c r="AB610" s="468"/>
      <c r="AC610" s="468"/>
      <c r="AD610" s="468"/>
      <c r="AE610" s="468"/>
      <c r="AF610" s="468"/>
      <c r="AG610" s="468"/>
      <c r="AH610" s="468"/>
      <c r="AI610" s="468"/>
      <c r="AJ610" s="468"/>
      <c r="AK610" s="468"/>
      <c r="AL610" s="468"/>
      <c r="AM610" s="468"/>
      <c r="AN610" s="468"/>
      <c r="AO610" s="468"/>
      <c r="AP610" s="468"/>
      <c r="AQ610" s="468"/>
      <c r="AR610" s="468"/>
      <c r="AS610" s="468"/>
      <c r="AT610" s="468"/>
      <c r="AU610" s="468"/>
      <c r="AV610" s="468"/>
      <c r="AW610" s="468"/>
      <c r="AX610" s="468"/>
      <c r="AY610" s="468"/>
      <c r="AZ610" s="468"/>
      <c r="BA610" s="468"/>
      <c r="BB610" s="468"/>
      <c r="BC610" s="519"/>
    </row>
    <row r="611" spans="2:55" ht="41.25" customHeight="1">
      <c r="B611" s="340"/>
      <c r="C611" s="341"/>
      <c r="D611" s="514" t="s">
        <v>3136</v>
      </c>
      <c r="E611" s="514"/>
      <c r="F611" s="514"/>
      <c r="G611" s="514"/>
      <c r="H611" s="514"/>
      <c r="I611" s="514"/>
      <c r="J611" s="514"/>
      <c r="K611" s="514"/>
      <c r="L611" s="514"/>
      <c r="M611" s="514"/>
      <c r="N611" s="342"/>
      <c r="O611" s="343"/>
      <c r="P611" s="341"/>
      <c r="Q611" s="341"/>
      <c r="R611" s="341"/>
      <c r="S611" s="341"/>
      <c r="T611" s="341"/>
      <c r="U611" s="341"/>
      <c r="V611" s="341"/>
      <c r="W611" s="341"/>
      <c r="X611" s="341"/>
      <c r="Y611" s="341"/>
      <c r="Z611" s="341"/>
      <c r="AA611" s="341"/>
      <c r="AB611" s="341"/>
      <c r="AC611" s="465" t="s">
        <v>3137</v>
      </c>
      <c r="AD611" s="465"/>
      <c r="AE611" s="465"/>
      <c r="AF611" s="465"/>
      <c r="AG611" s="465"/>
      <c r="AH611" s="465"/>
      <c r="AI611" s="341"/>
      <c r="AJ611" s="341"/>
      <c r="AK611" s="341"/>
      <c r="AL611" s="341"/>
      <c r="AM611" s="341"/>
      <c r="AN611" s="341"/>
      <c r="AO611" s="341"/>
      <c r="AP611" s="341"/>
      <c r="AQ611" s="341"/>
      <c r="AR611" s="341"/>
      <c r="AS611" s="341"/>
      <c r="AT611" s="341"/>
      <c r="AU611" s="341"/>
      <c r="AV611" s="341"/>
      <c r="AW611" s="341"/>
      <c r="AX611" s="341"/>
      <c r="AY611" s="341"/>
      <c r="AZ611" s="341"/>
      <c r="BA611" s="341"/>
      <c r="BB611" s="341"/>
      <c r="BC611" s="344"/>
    </row>
    <row r="612" spans="2:55" ht="33" customHeight="1">
      <c r="B612" s="325"/>
      <c r="C612" s="326"/>
      <c r="D612" s="326"/>
      <c r="E612" s="326"/>
      <c r="F612" s="326"/>
      <c r="G612" s="326"/>
      <c r="H612" s="326"/>
      <c r="I612" s="326"/>
      <c r="J612" s="326"/>
      <c r="K612" s="326"/>
      <c r="L612" s="326"/>
      <c r="M612" s="326"/>
      <c r="N612" s="326"/>
      <c r="O612" s="326"/>
      <c r="P612" s="326"/>
      <c r="Q612" s="326"/>
      <c r="R612" s="326"/>
      <c r="S612" s="326"/>
      <c r="T612" s="326"/>
      <c r="U612" s="326"/>
      <c r="V612" s="326"/>
      <c r="W612" s="326"/>
      <c r="X612" s="326"/>
      <c r="Y612" s="326"/>
      <c r="Z612" s="326"/>
      <c r="AA612" s="326"/>
      <c r="AB612" s="326"/>
      <c r="AC612" s="326"/>
      <c r="AD612" s="326"/>
      <c r="AE612" s="326"/>
      <c r="AF612" s="326"/>
      <c r="AG612" s="326"/>
      <c r="AH612" s="326"/>
      <c r="AI612" s="326"/>
      <c r="AJ612" s="326"/>
      <c r="AK612" s="326"/>
      <c r="AL612" s="326"/>
      <c r="AM612" s="326"/>
      <c r="AN612" s="326"/>
      <c r="AO612" s="326"/>
      <c r="AP612" s="326"/>
      <c r="AQ612" s="326"/>
      <c r="AR612" s="326"/>
      <c r="AS612" s="326"/>
      <c r="AT612" s="326"/>
      <c r="AU612" s="326"/>
      <c r="AV612" s="326"/>
      <c r="AW612" s="326"/>
      <c r="AX612" s="326"/>
      <c r="AY612" s="326"/>
      <c r="AZ612" s="326"/>
      <c r="BA612" s="326"/>
      <c r="BB612" s="326"/>
      <c r="BC612" s="327"/>
    </row>
    <row r="613" spans="2:55">
      <c r="B613" s="314"/>
      <c r="C613" s="315"/>
      <c r="D613" s="315"/>
      <c r="E613" s="315"/>
      <c r="F613" s="315"/>
      <c r="G613" s="315"/>
      <c r="H613" s="315"/>
      <c r="I613" s="315"/>
      <c r="J613" s="315"/>
      <c r="K613" s="315"/>
      <c r="L613" s="315"/>
      <c r="M613" s="315"/>
      <c r="N613" s="315"/>
      <c r="O613" s="315"/>
      <c r="P613" s="315"/>
      <c r="Q613" s="315"/>
      <c r="R613" s="315"/>
      <c r="S613" s="315"/>
      <c r="T613" s="315"/>
      <c r="U613" s="315"/>
      <c r="V613" s="315"/>
      <c r="W613" s="315"/>
      <c r="X613" s="315"/>
      <c r="Y613" s="315"/>
      <c r="Z613" s="315"/>
      <c r="AA613" s="315"/>
      <c r="AB613" s="315"/>
      <c r="AC613" s="315"/>
      <c r="AD613" s="315"/>
      <c r="AE613" s="315"/>
      <c r="AF613" s="315"/>
      <c r="AG613" s="315"/>
      <c r="AH613" s="315"/>
      <c r="AI613" s="315"/>
      <c r="AJ613" s="315"/>
      <c r="AK613" s="315"/>
      <c r="AL613" s="315"/>
      <c r="AM613" s="315"/>
      <c r="AN613" s="315"/>
      <c r="AO613" s="315"/>
      <c r="AP613" s="315"/>
      <c r="AQ613" s="315"/>
      <c r="AR613" s="315"/>
      <c r="AS613" s="315"/>
      <c r="AT613" s="315"/>
      <c r="AU613" s="315"/>
      <c r="AV613" s="315"/>
      <c r="AW613" s="315"/>
      <c r="AX613" s="315"/>
      <c r="AY613" s="315"/>
      <c r="AZ613" s="315"/>
      <c r="BA613" s="315"/>
      <c r="BB613" s="315"/>
      <c r="BC613" s="316"/>
    </row>
    <row r="614" spans="2:55">
      <c r="B614" s="214"/>
      <c r="C614" s="214"/>
      <c r="D614" s="214"/>
      <c r="E614" s="214"/>
      <c r="F614" s="214"/>
      <c r="G614" s="214"/>
      <c r="H614" s="214"/>
      <c r="I614" s="214"/>
      <c r="J614" s="214"/>
      <c r="K614" s="214"/>
      <c r="L614" s="214"/>
      <c r="M614" s="214"/>
      <c r="N614" s="214"/>
      <c r="O614" s="214"/>
      <c r="P614" s="214"/>
      <c r="Q614" s="214"/>
      <c r="R614" s="214"/>
      <c r="S614" s="214"/>
      <c r="T614" s="214"/>
      <c r="U614" s="214"/>
      <c r="V614" s="214"/>
      <c r="W614" s="214"/>
      <c r="X614" s="214"/>
      <c r="Y614" s="214"/>
      <c r="Z614" s="214"/>
      <c r="AA614" s="214"/>
      <c r="AB614" s="214"/>
      <c r="AC614" s="214"/>
      <c r="AD614" s="214"/>
      <c r="AE614" s="214"/>
      <c r="AF614" s="214"/>
      <c r="AG614" s="214"/>
      <c r="AH614" s="214"/>
      <c r="AI614" s="214"/>
      <c r="AJ614" s="214"/>
      <c r="AK614" s="214"/>
      <c r="AL614" s="214"/>
      <c r="AM614" s="214"/>
      <c r="AN614" s="214"/>
      <c r="AO614" s="214"/>
      <c r="AP614" s="214"/>
      <c r="AQ614" s="214"/>
      <c r="AR614" s="214"/>
      <c r="AS614" s="214"/>
      <c r="AT614" s="214"/>
      <c r="AU614" s="214"/>
      <c r="AV614" s="214"/>
      <c r="AW614" s="214"/>
      <c r="AX614" s="214"/>
      <c r="AY614" s="214"/>
      <c r="AZ614" s="214"/>
      <c r="BA614" s="214"/>
      <c r="BB614" s="214"/>
      <c r="BC614" s="214"/>
    </row>
    <row r="615" spans="2:55">
      <c r="B615" s="214"/>
      <c r="C615" s="214"/>
      <c r="D615" s="214"/>
      <c r="E615" s="214"/>
      <c r="F615" s="214"/>
      <c r="G615" s="214"/>
      <c r="H615" s="214"/>
      <c r="I615" s="214"/>
      <c r="J615" s="214"/>
      <c r="K615" s="214"/>
      <c r="L615" s="214"/>
      <c r="M615" s="214"/>
      <c r="N615" s="214"/>
      <c r="O615" s="214"/>
      <c r="P615" s="214"/>
      <c r="Q615" s="214"/>
      <c r="R615" s="214"/>
      <c r="S615" s="214"/>
      <c r="T615" s="214"/>
      <c r="U615" s="214"/>
      <c r="V615" s="214"/>
      <c r="W615" s="214"/>
      <c r="X615" s="214"/>
      <c r="Y615" s="214"/>
      <c r="Z615" s="214"/>
      <c r="AA615" s="214"/>
      <c r="AB615" s="214"/>
      <c r="AC615" s="214"/>
      <c r="AD615" s="214"/>
      <c r="AE615" s="214"/>
      <c r="AF615" s="214"/>
      <c r="AG615" s="214"/>
      <c r="AH615" s="214"/>
      <c r="AI615" s="214"/>
      <c r="AJ615" s="214"/>
      <c r="AK615" s="214"/>
      <c r="AL615" s="214"/>
      <c r="AM615" s="214"/>
      <c r="AN615" s="214"/>
      <c r="AO615" s="214"/>
      <c r="AP615" s="214"/>
      <c r="AQ615" s="214"/>
      <c r="AR615" s="214"/>
      <c r="AS615" s="214"/>
      <c r="AT615" s="214"/>
      <c r="AU615" s="214"/>
      <c r="AV615" s="214"/>
      <c r="AW615" s="214"/>
      <c r="AX615" s="214"/>
      <c r="AY615" s="214"/>
      <c r="AZ615" s="214"/>
      <c r="BA615" s="214"/>
      <c r="BB615" s="214"/>
      <c r="BC615" s="214"/>
    </row>
    <row r="616" spans="2:55">
      <c r="B616" s="214"/>
      <c r="C616" s="214"/>
      <c r="D616" s="214"/>
      <c r="E616" s="214"/>
      <c r="F616" s="214"/>
      <c r="G616" s="214"/>
      <c r="H616" s="214"/>
      <c r="I616" s="214"/>
      <c r="J616" s="214"/>
      <c r="K616" s="214"/>
      <c r="L616" s="214"/>
      <c r="M616" s="214"/>
      <c r="N616" s="214"/>
      <c r="O616" s="214"/>
      <c r="P616" s="214"/>
      <c r="Q616" s="214"/>
      <c r="R616" s="214"/>
      <c r="S616" s="214"/>
      <c r="T616" s="214"/>
      <c r="U616" s="214"/>
      <c r="V616" s="214"/>
      <c r="W616" s="214"/>
      <c r="X616" s="214"/>
      <c r="Y616" s="214"/>
      <c r="Z616" s="214"/>
      <c r="AA616" s="214"/>
      <c r="AB616" s="214"/>
      <c r="AC616" s="214"/>
      <c r="AD616" s="214"/>
      <c r="AE616" s="214"/>
      <c r="AF616" s="214"/>
      <c r="AG616" s="214"/>
      <c r="AH616" s="214"/>
      <c r="AI616" s="214"/>
      <c r="AJ616" s="214"/>
      <c r="AK616" s="214"/>
      <c r="AL616" s="214"/>
      <c r="AM616" s="214"/>
      <c r="AN616" s="214"/>
      <c r="AO616" s="214"/>
      <c r="AP616" s="214"/>
      <c r="AQ616" s="214"/>
      <c r="AR616" s="214"/>
      <c r="AS616" s="214"/>
      <c r="AT616" s="214"/>
      <c r="AU616" s="214"/>
      <c r="AV616" s="214"/>
      <c r="AW616" s="214"/>
      <c r="AX616" s="214"/>
      <c r="AY616" s="214"/>
      <c r="AZ616" s="214"/>
      <c r="BA616" s="214"/>
      <c r="BB616" s="214"/>
      <c r="BC616" s="214"/>
    </row>
    <row r="617" spans="2:55" ht="31.5" customHeight="1">
      <c r="B617" s="211"/>
      <c r="C617" s="204"/>
      <c r="D617" s="204"/>
      <c r="E617" s="204"/>
      <c r="F617" s="204"/>
      <c r="G617" s="204"/>
      <c r="H617" s="204"/>
      <c r="I617" s="204"/>
      <c r="J617" s="204"/>
      <c r="K617" s="204"/>
      <c r="L617" s="204"/>
      <c r="M617" s="204"/>
      <c r="N617" s="204"/>
      <c r="O617" s="204"/>
      <c r="P617" s="204"/>
      <c r="Q617" s="204"/>
      <c r="R617" s="204"/>
      <c r="S617" s="204"/>
      <c r="T617" s="204"/>
      <c r="U617" s="204"/>
      <c r="V617" s="204"/>
      <c r="W617" s="204"/>
      <c r="X617" s="204"/>
      <c r="Y617" s="204"/>
      <c r="Z617" s="204"/>
      <c r="AA617" s="204"/>
      <c r="AB617" s="204"/>
      <c r="AC617" s="204"/>
      <c r="AD617" s="204"/>
      <c r="AE617" s="204"/>
      <c r="AF617" s="204"/>
      <c r="AG617" s="204"/>
      <c r="AH617" s="204"/>
      <c r="AI617" s="204"/>
      <c r="AJ617" s="204"/>
      <c r="AK617" s="204"/>
      <c r="AL617" s="204"/>
      <c r="AM617" s="204"/>
      <c r="AN617" s="204"/>
      <c r="AO617" s="204"/>
      <c r="AP617" s="204"/>
      <c r="AQ617" s="204"/>
      <c r="AR617" s="204"/>
      <c r="AS617" s="204"/>
      <c r="AT617" s="204"/>
      <c r="AU617" s="204"/>
      <c r="AV617" s="204"/>
      <c r="AW617" s="204"/>
      <c r="AX617" s="204"/>
      <c r="AY617" s="204"/>
      <c r="AZ617" s="204"/>
      <c r="BA617" s="204"/>
      <c r="BB617" s="204"/>
      <c r="BC617" s="212"/>
    </row>
    <row r="618" spans="2:55" ht="48.75" customHeight="1">
      <c r="B618" s="213"/>
      <c r="C618" s="214"/>
      <c r="D618" s="527" t="s">
        <v>3113</v>
      </c>
      <c r="E618" s="527"/>
      <c r="F618" s="527"/>
      <c r="G618" s="527"/>
      <c r="H618" s="527"/>
      <c r="I618" s="527"/>
      <c r="J618" s="527"/>
      <c r="K618" s="527"/>
      <c r="L618" s="527"/>
      <c r="M618" s="527"/>
      <c r="N618" s="527"/>
      <c r="O618" s="527"/>
      <c r="P618" s="527"/>
      <c r="Q618" s="527"/>
      <c r="R618" s="527"/>
      <c r="S618" s="527"/>
      <c r="T618" s="527"/>
      <c r="U618" s="527"/>
      <c r="V618" s="527"/>
      <c r="W618" s="527"/>
      <c r="X618" s="527"/>
      <c r="Y618" s="527"/>
      <c r="Z618" s="527"/>
      <c r="AA618" s="527"/>
      <c r="AB618" s="527"/>
      <c r="AC618" s="527"/>
      <c r="AD618" s="527"/>
      <c r="AE618" s="527"/>
      <c r="AF618" s="527"/>
      <c r="AG618" s="527"/>
      <c r="AH618" s="527"/>
      <c r="AI618" s="527"/>
      <c r="AJ618" s="527"/>
      <c r="AK618" s="527"/>
      <c r="AL618" s="527"/>
      <c r="AM618" s="527"/>
      <c r="AN618" s="527"/>
      <c r="AO618" s="527"/>
      <c r="AP618" s="527"/>
      <c r="AQ618" s="527"/>
      <c r="AR618" s="527"/>
      <c r="AS618" s="527"/>
      <c r="AT618" s="527"/>
      <c r="AU618" s="527"/>
      <c r="AV618" s="527"/>
      <c r="AW618" s="527"/>
      <c r="AX618" s="527"/>
      <c r="AY618" s="527"/>
      <c r="AZ618" s="527"/>
      <c r="BA618" s="527"/>
      <c r="BB618" s="214"/>
      <c r="BC618" s="215"/>
    </row>
    <row r="619" spans="2:55">
      <c r="B619" s="213"/>
      <c r="C619" s="214"/>
      <c r="D619" s="178"/>
      <c r="E619" s="178"/>
      <c r="F619" s="178"/>
      <c r="G619" s="178"/>
      <c r="H619" s="178"/>
      <c r="I619" s="178"/>
      <c r="J619" s="178"/>
      <c r="K619" s="178"/>
      <c r="L619" s="178"/>
      <c r="M619" s="178"/>
      <c r="N619" s="178"/>
      <c r="O619" s="178"/>
      <c r="P619" s="178"/>
      <c r="Q619" s="178"/>
      <c r="R619" s="178"/>
      <c r="S619" s="178"/>
      <c r="T619" s="178"/>
      <c r="U619" s="178"/>
      <c r="V619" s="178"/>
      <c r="W619" s="178"/>
      <c r="X619" s="178"/>
      <c r="Y619" s="178"/>
      <c r="Z619" s="178"/>
      <c r="AA619" s="178"/>
      <c r="AB619" s="178"/>
      <c r="AC619" s="178"/>
      <c r="AD619" s="178"/>
      <c r="AE619" s="178"/>
      <c r="AF619" s="178"/>
      <c r="AG619" s="178"/>
      <c r="AH619" s="178"/>
      <c r="AI619" s="178"/>
      <c r="AJ619" s="178"/>
      <c r="AK619" s="178"/>
      <c r="AL619" s="178"/>
      <c r="AM619" s="178"/>
      <c r="AN619" s="178"/>
      <c r="AO619" s="178"/>
      <c r="AP619" s="178"/>
      <c r="AQ619" s="178"/>
      <c r="AR619" s="178"/>
      <c r="AS619" s="178"/>
      <c r="AT619" s="178"/>
      <c r="AU619" s="178"/>
      <c r="AV619" s="178"/>
      <c r="AW619" s="178"/>
      <c r="AX619" s="178"/>
      <c r="AY619" s="178"/>
      <c r="AZ619" s="178"/>
      <c r="BA619" s="178"/>
      <c r="BB619" s="214"/>
      <c r="BC619" s="215"/>
    </row>
    <row r="620" spans="2:55">
      <c r="B620" s="213"/>
      <c r="C620" s="214"/>
      <c r="D620" s="178"/>
      <c r="E620" s="178"/>
      <c r="F620" s="178"/>
      <c r="G620" s="178"/>
      <c r="H620" s="178"/>
      <c r="I620" s="178"/>
      <c r="J620" s="178"/>
      <c r="K620" s="178"/>
      <c r="L620" s="178"/>
      <c r="M620" s="178"/>
      <c r="N620" s="178"/>
      <c r="O620" s="178"/>
      <c r="P620" s="178"/>
      <c r="Q620" s="178"/>
      <c r="R620" s="178"/>
      <c r="S620" s="178"/>
      <c r="T620" s="178"/>
      <c r="U620" s="178"/>
      <c r="V620" s="178"/>
      <c r="W620" s="178"/>
      <c r="X620" s="178"/>
      <c r="Y620" s="178"/>
      <c r="Z620" s="178"/>
      <c r="AA620" s="178"/>
      <c r="AB620" s="178"/>
      <c r="AC620" s="178"/>
      <c r="AD620" s="178"/>
      <c r="AE620" s="178"/>
      <c r="AF620" s="178"/>
      <c r="AG620" s="178"/>
      <c r="AH620" s="178"/>
      <c r="AI620" s="178"/>
      <c r="AJ620" s="178"/>
      <c r="AK620" s="178"/>
      <c r="AL620" s="178"/>
      <c r="AM620" s="178"/>
      <c r="AN620" s="178"/>
      <c r="AO620" s="178"/>
      <c r="AP620" s="178"/>
      <c r="AQ620" s="178"/>
      <c r="AR620" s="178"/>
      <c r="AS620" s="178"/>
      <c r="AT620" s="178"/>
      <c r="AU620" s="178"/>
      <c r="AV620" s="178"/>
      <c r="AW620" s="178"/>
      <c r="AX620" s="178"/>
      <c r="AY620" s="178"/>
      <c r="AZ620" s="178"/>
      <c r="BA620" s="178"/>
      <c r="BB620" s="214"/>
      <c r="BC620" s="215"/>
    </row>
    <row r="621" spans="2:55" ht="37.5" customHeight="1">
      <c r="B621" s="213"/>
      <c r="C621" s="214"/>
      <c r="D621" s="511" t="s">
        <v>2944</v>
      </c>
      <c r="E621" s="511"/>
      <c r="F621" s="495" t="s">
        <v>3114</v>
      </c>
      <c r="G621" s="495"/>
      <c r="H621" s="495"/>
      <c r="I621" s="495"/>
      <c r="J621" s="495"/>
      <c r="K621" s="495"/>
      <c r="L621" s="495"/>
      <c r="M621" s="495"/>
      <c r="N621" s="495"/>
      <c r="O621" s="495"/>
      <c r="P621" s="225" t="s">
        <v>2959</v>
      </c>
      <c r="Q621" s="226"/>
      <c r="R621" s="498" t="str">
        <f>'기본정보 입력하기'!G13</f>
        <v>복도공사4</v>
      </c>
      <c r="S621" s="498"/>
      <c r="T621" s="498"/>
      <c r="U621" s="498"/>
      <c r="V621" s="498"/>
      <c r="W621" s="498"/>
      <c r="X621" s="498"/>
      <c r="Y621" s="498"/>
      <c r="Z621" s="498"/>
      <c r="AA621" s="498"/>
      <c r="AB621" s="498"/>
      <c r="AC621" s="498"/>
      <c r="AD621" s="498"/>
      <c r="AE621" s="498"/>
      <c r="AF621" s="498"/>
      <c r="AG621" s="498"/>
      <c r="AH621" s="498"/>
      <c r="AI621" s="498"/>
      <c r="AJ621" s="498"/>
      <c r="AK621" s="498"/>
      <c r="AL621" s="498"/>
      <c r="AM621" s="498"/>
      <c r="AN621" s="498"/>
      <c r="AO621" s="498"/>
      <c r="AP621" s="498"/>
      <c r="AQ621" s="498"/>
      <c r="AR621" s="498"/>
      <c r="AS621" s="498"/>
      <c r="AT621" s="498"/>
      <c r="AU621" s="498"/>
      <c r="AV621" s="498"/>
      <c r="AW621" s="498"/>
      <c r="AX621" s="498"/>
      <c r="AY621" s="498"/>
      <c r="AZ621" s="498"/>
      <c r="BA621" s="498"/>
      <c r="BB621" s="214"/>
      <c r="BC621" s="215"/>
    </row>
    <row r="622" spans="2:55" ht="37.5" customHeight="1">
      <c r="B622" s="213"/>
      <c r="C622" s="214"/>
      <c r="D622" s="511" t="s">
        <v>2945</v>
      </c>
      <c r="E622" s="511"/>
      <c r="F622" s="495" t="s">
        <v>30</v>
      </c>
      <c r="G622" s="495"/>
      <c r="H622" s="495"/>
      <c r="I622" s="495"/>
      <c r="J622" s="495"/>
      <c r="K622" s="495"/>
      <c r="L622" s="495"/>
      <c r="M622" s="495"/>
      <c r="N622" s="495"/>
      <c r="O622" s="495"/>
      <c r="P622" s="225" t="s">
        <v>2959</v>
      </c>
      <c r="Q622" s="226"/>
      <c r="R622" s="524">
        <f>'기본정보 입력하기'!G26</f>
        <v>5000000</v>
      </c>
      <c r="S622" s="524"/>
      <c r="T622" s="524"/>
      <c r="U622" s="524"/>
      <c r="V622" s="524"/>
      <c r="W622" s="524"/>
      <c r="X622" s="524"/>
      <c r="Y622" s="524"/>
      <c r="Z622" s="524"/>
      <c r="AA622" s="524"/>
      <c r="AB622" s="524"/>
      <c r="AC622" s="524"/>
      <c r="AD622" s="524"/>
      <c r="AE622" s="226"/>
      <c r="AF622" s="498" t="str">
        <f>"(금 "&amp;NUMBERSTRING(R622,1)&amp;" 원정)"</f>
        <v>(금 오백만 원정)</v>
      </c>
      <c r="AG622" s="498"/>
      <c r="AH622" s="498"/>
      <c r="AI622" s="498"/>
      <c r="AJ622" s="498"/>
      <c r="AK622" s="498"/>
      <c r="AL622" s="498"/>
      <c r="AM622" s="498"/>
      <c r="AN622" s="498"/>
      <c r="AO622" s="498"/>
      <c r="AP622" s="498"/>
      <c r="AQ622" s="498"/>
      <c r="AR622" s="498"/>
      <c r="AS622" s="498"/>
      <c r="AT622" s="498"/>
      <c r="AU622" s="498"/>
      <c r="AV622" s="498"/>
      <c r="AW622" s="498"/>
      <c r="AX622" s="498"/>
      <c r="AY622" s="498"/>
      <c r="AZ622" s="498"/>
      <c r="BA622" s="498"/>
      <c r="BB622" s="214"/>
      <c r="BC622" s="215"/>
    </row>
    <row r="623" spans="2:55" ht="37.5" customHeight="1">
      <c r="B623" s="213"/>
      <c r="C623" s="214"/>
      <c r="D623" s="511" t="s">
        <v>2946</v>
      </c>
      <c r="E623" s="511"/>
      <c r="F623" s="495" t="s">
        <v>3115</v>
      </c>
      <c r="G623" s="495"/>
      <c r="H623" s="495"/>
      <c r="I623" s="495"/>
      <c r="J623" s="495"/>
      <c r="K623" s="495"/>
      <c r="L623" s="495"/>
      <c r="M623" s="495"/>
      <c r="N623" s="495"/>
      <c r="O623" s="495"/>
      <c r="P623" s="225" t="s">
        <v>2959</v>
      </c>
      <c r="Q623" s="226"/>
      <c r="R623" s="524">
        <f>R622</f>
        <v>5000000</v>
      </c>
      <c r="S623" s="524"/>
      <c r="T623" s="524"/>
      <c r="U623" s="524"/>
      <c r="V623" s="524"/>
      <c r="W623" s="524"/>
      <c r="X623" s="524"/>
      <c r="Y623" s="524"/>
      <c r="Z623" s="524"/>
      <c r="AA623" s="524"/>
      <c r="AB623" s="524"/>
      <c r="AC623" s="524"/>
      <c r="AD623" s="524"/>
      <c r="AE623" s="284"/>
      <c r="AF623" s="498" t="str">
        <f t="shared" ref="AF623:AF626" si="0">"(금 "&amp;NUMBERSTRING(R623,1)&amp;" 원정)"</f>
        <v>(금 오백만 원정)</v>
      </c>
      <c r="AG623" s="498"/>
      <c r="AH623" s="498"/>
      <c r="AI623" s="498"/>
      <c r="AJ623" s="498"/>
      <c r="AK623" s="498"/>
      <c r="AL623" s="498"/>
      <c r="AM623" s="498"/>
      <c r="AN623" s="498"/>
      <c r="AO623" s="498"/>
      <c r="AP623" s="498"/>
      <c r="AQ623" s="498"/>
      <c r="AR623" s="498"/>
      <c r="AS623" s="498"/>
      <c r="AT623" s="498"/>
      <c r="AU623" s="498"/>
      <c r="AV623" s="498"/>
      <c r="AW623" s="498"/>
      <c r="AX623" s="498"/>
      <c r="AY623" s="498"/>
      <c r="AZ623" s="498"/>
      <c r="BA623" s="498"/>
      <c r="BB623" s="214"/>
      <c r="BC623" s="215"/>
    </row>
    <row r="624" spans="2:55" ht="37.5" customHeight="1">
      <c r="B624" s="213"/>
      <c r="C624" s="214"/>
      <c r="D624" s="511" t="s">
        <v>2947</v>
      </c>
      <c r="E624" s="511"/>
      <c r="F624" s="495" t="s">
        <v>3116</v>
      </c>
      <c r="G624" s="495"/>
      <c r="H624" s="495"/>
      <c r="I624" s="495"/>
      <c r="J624" s="495"/>
      <c r="K624" s="495"/>
      <c r="L624" s="495"/>
      <c r="M624" s="495"/>
      <c r="N624" s="495"/>
      <c r="O624" s="495"/>
      <c r="P624" s="225" t="s">
        <v>2959</v>
      </c>
      <c r="Q624" s="226"/>
      <c r="R624" s="524">
        <v>0</v>
      </c>
      <c r="S624" s="524"/>
      <c r="T624" s="524"/>
      <c r="U624" s="524"/>
      <c r="V624" s="524"/>
      <c r="W624" s="524"/>
      <c r="X624" s="524"/>
      <c r="Y624" s="524"/>
      <c r="Z624" s="524"/>
      <c r="AA624" s="524"/>
      <c r="AB624" s="524"/>
      <c r="AC624" s="524"/>
      <c r="AD624" s="524"/>
      <c r="AE624" s="285"/>
      <c r="AF624" s="498" t="str">
        <f t="shared" si="0"/>
        <v>(금 영 원정)</v>
      </c>
      <c r="AG624" s="498"/>
      <c r="AH624" s="498"/>
      <c r="AI624" s="498"/>
      <c r="AJ624" s="498"/>
      <c r="AK624" s="498"/>
      <c r="AL624" s="498"/>
      <c r="AM624" s="498"/>
      <c r="AN624" s="498"/>
      <c r="AO624" s="498"/>
      <c r="AP624" s="498"/>
      <c r="AQ624" s="498"/>
      <c r="AR624" s="498"/>
      <c r="AS624" s="498"/>
      <c r="AT624" s="498"/>
      <c r="AU624" s="498"/>
      <c r="AV624" s="498"/>
      <c r="AW624" s="498"/>
      <c r="AX624" s="498"/>
      <c r="AY624" s="498"/>
      <c r="AZ624" s="498"/>
      <c r="BA624" s="498"/>
      <c r="BB624" s="214"/>
      <c r="BC624" s="215"/>
    </row>
    <row r="625" spans="2:55" ht="37.5" customHeight="1">
      <c r="B625" s="213"/>
      <c r="C625" s="214"/>
      <c r="D625" s="511" t="s">
        <v>2948</v>
      </c>
      <c r="E625" s="511"/>
      <c r="F625" s="495" t="s">
        <v>3117</v>
      </c>
      <c r="G625" s="495"/>
      <c r="H625" s="495"/>
      <c r="I625" s="495"/>
      <c r="J625" s="495"/>
      <c r="K625" s="495"/>
      <c r="L625" s="495"/>
      <c r="M625" s="495"/>
      <c r="N625" s="495"/>
      <c r="O625" s="495"/>
      <c r="P625" s="225" t="s">
        <v>2959</v>
      </c>
      <c r="Q625" s="226"/>
      <c r="R625" s="524">
        <f>R623-R624-R626</f>
        <v>5000000</v>
      </c>
      <c r="S625" s="524"/>
      <c r="T625" s="524"/>
      <c r="U625" s="524"/>
      <c r="V625" s="524"/>
      <c r="W625" s="524"/>
      <c r="X625" s="524"/>
      <c r="Y625" s="524"/>
      <c r="Z625" s="524"/>
      <c r="AA625" s="524"/>
      <c r="AB625" s="524"/>
      <c r="AC625" s="524"/>
      <c r="AD625" s="524"/>
      <c r="AE625" s="284"/>
      <c r="AF625" s="498" t="str">
        <f t="shared" si="0"/>
        <v>(금 오백만 원정)</v>
      </c>
      <c r="AG625" s="498"/>
      <c r="AH625" s="498"/>
      <c r="AI625" s="498"/>
      <c r="AJ625" s="498"/>
      <c r="AK625" s="498"/>
      <c r="AL625" s="498"/>
      <c r="AM625" s="498"/>
      <c r="AN625" s="498"/>
      <c r="AO625" s="498"/>
      <c r="AP625" s="498"/>
      <c r="AQ625" s="498"/>
      <c r="AR625" s="498"/>
      <c r="AS625" s="498"/>
      <c r="AT625" s="498"/>
      <c r="AU625" s="498"/>
      <c r="AV625" s="498"/>
      <c r="AW625" s="498"/>
      <c r="AX625" s="498"/>
      <c r="AY625" s="498"/>
      <c r="AZ625" s="498"/>
      <c r="BA625" s="498"/>
      <c r="BB625" s="214"/>
      <c r="BC625" s="215"/>
    </row>
    <row r="626" spans="2:55" ht="37.5" customHeight="1">
      <c r="B626" s="213"/>
      <c r="C626" s="214"/>
      <c r="D626" s="511" t="s">
        <v>3107</v>
      </c>
      <c r="E626" s="511"/>
      <c r="F626" s="495" t="s">
        <v>3118</v>
      </c>
      <c r="G626" s="495"/>
      <c r="H626" s="495"/>
      <c r="I626" s="495"/>
      <c r="J626" s="495"/>
      <c r="K626" s="495"/>
      <c r="L626" s="495"/>
      <c r="M626" s="495"/>
      <c r="N626" s="495"/>
      <c r="O626" s="495"/>
      <c r="P626" s="225" t="s">
        <v>2959</v>
      </c>
      <c r="Q626" s="226"/>
      <c r="R626" s="524">
        <v>0</v>
      </c>
      <c r="S626" s="524"/>
      <c r="T626" s="524"/>
      <c r="U626" s="524"/>
      <c r="V626" s="524"/>
      <c r="W626" s="524"/>
      <c r="X626" s="524"/>
      <c r="Y626" s="524"/>
      <c r="Z626" s="524"/>
      <c r="AA626" s="524"/>
      <c r="AB626" s="524"/>
      <c r="AC626" s="524"/>
      <c r="AD626" s="524"/>
      <c r="AE626" s="285"/>
      <c r="AF626" s="498" t="str">
        <f t="shared" si="0"/>
        <v>(금 영 원정)</v>
      </c>
      <c r="AG626" s="498"/>
      <c r="AH626" s="498"/>
      <c r="AI626" s="498"/>
      <c r="AJ626" s="498"/>
      <c r="AK626" s="498"/>
      <c r="AL626" s="498"/>
      <c r="AM626" s="498"/>
      <c r="AN626" s="498"/>
      <c r="AO626" s="498"/>
      <c r="AP626" s="498"/>
      <c r="AQ626" s="498"/>
      <c r="AR626" s="498"/>
      <c r="AS626" s="498"/>
      <c r="AT626" s="498"/>
      <c r="AU626" s="498"/>
      <c r="AV626" s="498"/>
      <c r="AW626" s="498"/>
      <c r="AX626" s="498"/>
      <c r="AY626" s="498"/>
      <c r="AZ626" s="498"/>
      <c r="BA626" s="498"/>
      <c r="BB626" s="214"/>
      <c r="BC626" s="215"/>
    </row>
    <row r="627" spans="2:55" ht="25.5" customHeight="1">
      <c r="B627" s="213"/>
      <c r="C627" s="214"/>
      <c r="D627" s="525"/>
      <c r="E627" s="525"/>
      <c r="F627" s="226"/>
      <c r="G627" s="226"/>
      <c r="H627" s="226"/>
      <c r="I627" s="226"/>
      <c r="J627" s="226"/>
      <c r="K627" s="226"/>
      <c r="L627" s="226"/>
      <c r="M627" s="225"/>
      <c r="N627" s="221"/>
      <c r="O627" s="226"/>
      <c r="P627" s="226"/>
      <c r="Q627" s="226"/>
      <c r="R627" s="226"/>
      <c r="S627" s="226"/>
      <c r="T627" s="226"/>
      <c r="U627" s="226"/>
      <c r="V627" s="226"/>
      <c r="W627" s="226"/>
      <c r="X627" s="226"/>
      <c r="Y627" s="226"/>
      <c r="Z627" s="226"/>
      <c r="AA627" s="226"/>
      <c r="AB627" s="226"/>
      <c r="AC627" s="226"/>
      <c r="AD627" s="226"/>
      <c r="AE627" s="226"/>
      <c r="AF627" s="226"/>
      <c r="AG627" s="226"/>
      <c r="AH627" s="226"/>
      <c r="AI627" s="226"/>
      <c r="AJ627" s="226"/>
      <c r="AK627" s="226"/>
      <c r="AL627" s="226"/>
      <c r="AM627" s="226"/>
      <c r="AN627" s="226"/>
      <c r="AO627" s="226"/>
      <c r="AP627" s="226"/>
      <c r="AQ627" s="226"/>
      <c r="AR627" s="226"/>
      <c r="AS627" s="226"/>
      <c r="AT627" s="226"/>
      <c r="AU627" s="226"/>
      <c r="AV627" s="226"/>
      <c r="AW627" s="226"/>
      <c r="AX627" s="226"/>
      <c r="AY627" s="226"/>
      <c r="AZ627" s="226"/>
      <c r="BA627" s="226"/>
      <c r="BB627" s="214"/>
      <c r="BC627" s="215"/>
    </row>
    <row r="628" spans="2:55" ht="37.5" customHeight="1">
      <c r="B628" s="213"/>
      <c r="C628" s="214"/>
      <c r="D628" s="226" t="s">
        <v>3119</v>
      </c>
      <c r="E628" s="226"/>
      <c r="F628" s="226"/>
      <c r="G628" s="226"/>
      <c r="H628" s="226"/>
      <c r="I628" s="226"/>
      <c r="J628" s="226"/>
      <c r="K628" s="226"/>
      <c r="L628" s="226"/>
      <c r="M628" s="225"/>
      <c r="N628" s="221"/>
      <c r="O628" s="283"/>
      <c r="P628" s="283"/>
      <c r="Q628" s="283"/>
      <c r="R628" s="283"/>
      <c r="S628" s="283"/>
      <c r="T628" s="283"/>
      <c r="U628" s="283"/>
      <c r="V628" s="283"/>
      <c r="W628" s="283"/>
      <c r="X628" s="283"/>
      <c r="Y628" s="283"/>
      <c r="Z628" s="226"/>
      <c r="AA628" s="226"/>
      <c r="AB628" s="283"/>
      <c r="AC628" s="283"/>
      <c r="AD628" s="283"/>
      <c r="AE628" s="283"/>
      <c r="AF628" s="283"/>
      <c r="AG628" s="283"/>
      <c r="AH628" s="283"/>
      <c r="AI628" s="283"/>
      <c r="AJ628" s="283"/>
      <c r="AK628" s="283"/>
      <c r="AL628" s="283"/>
      <c r="AM628" s="283"/>
      <c r="AN628" s="283"/>
      <c r="AO628" s="283"/>
      <c r="AP628" s="283"/>
      <c r="AQ628" s="221"/>
      <c r="AR628" s="221"/>
      <c r="AS628" s="221"/>
      <c r="AT628" s="221"/>
      <c r="AU628" s="221"/>
      <c r="AV628" s="221"/>
      <c r="AW628" s="221"/>
      <c r="AX628" s="221"/>
      <c r="AY628" s="221"/>
      <c r="AZ628" s="221"/>
      <c r="BA628" s="221"/>
      <c r="BB628" s="214"/>
      <c r="BC628" s="215"/>
    </row>
    <row r="629" spans="2:55" ht="21" customHeight="1">
      <c r="B629" s="213"/>
      <c r="C629" s="214"/>
      <c r="D629" s="221"/>
      <c r="E629" s="221"/>
      <c r="F629" s="221"/>
      <c r="G629" s="221"/>
      <c r="H629" s="221"/>
      <c r="I629" s="221"/>
      <c r="J629" s="221"/>
      <c r="K629" s="221"/>
      <c r="L629" s="221"/>
      <c r="M629" s="221"/>
      <c r="N629" s="221"/>
      <c r="O629" s="221"/>
      <c r="P629" s="221"/>
      <c r="Q629" s="221"/>
      <c r="R629" s="221"/>
      <c r="S629" s="221"/>
      <c r="T629" s="221"/>
      <c r="U629" s="221"/>
      <c r="V629" s="221"/>
      <c r="W629" s="221"/>
      <c r="X629" s="221"/>
      <c r="Y629" s="221"/>
      <c r="Z629" s="221"/>
      <c r="AA629" s="221"/>
      <c r="AB629" s="221"/>
      <c r="AC629" s="221"/>
      <c r="AD629" s="221"/>
      <c r="AE629" s="221"/>
      <c r="AF629" s="221"/>
      <c r="AG629" s="221"/>
      <c r="AH629" s="221"/>
      <c r="AI629" s="221"/>
      <c r="AJ629" s="221"/>
      <c r="AK629" s="221"/>
      <c r="AL629" s="221"/>
      <c r="AM629" s="221"/>
      <c r="AN629" s="221"/>
      <c r="AO629" s="221"/>
      <c r="AP629" s="221"/>
      <c r="AQ629" s="221"/>
      <c r="AR629" s="221"/>
      <c r="AS629" s="221"/>
      <c r="AT629" s="221"/>
      <c r="AU629" s="221"/>
      <c r="AV629" s="221"/>
      <c r="AW629" s="221"/>
      <c r="AX629" s="221"/>
      <c r="AY629" s="221"/>
      <c r="AZ629" s="221"/>
      <c r="BA629" s="221"/>
      <c r="BB629" s="214"/>
      <c r="BC629" s="215"/>
    </row>
    <row r="630" spans="2:55" ht="24" customHeight="1">
      <c r="B630" s="213"/>
      <c r="C630" s="214"/>
      <c r="D630" s="226" t="s">
        <v>3120</v>
      </c>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c r="AD630" s="249"/>
      <c r="AE630" s="249"/>
      <c r="AF630" s="249"/>
      <c r="AG630" s="249"/>
      <c r="AH630" s="249"/>
      <c r="AI630" s="249"/>
      <c r="AJ630" s="249"/>
      <c r="AK630" s="249"/>
      <c r="AL630" s="249"/>
      <c r="AM630" s="249"/>
      <c r="AN630" s="249"/>
      <c r="AO630" s="249"/>
      <c r="AP630" s="249"/>
      <c r="AQ630" s="249"/>
      <c r="AR630" s="249"/>
      <c r="AS630" s="249"/>
      <c r="AT630" s="249"/>
      <c r="AU630" s="249"/>
      <c r="AV630" s="249"/>
      <c r="AW630" s="249"/>
      <c r="AX630" s="249"/>
      <c r="AY630" s="249"/>
      <c r="AZ630" s="249"/>
      <c r="BA630" s="249"/>
      <c r="BB630" s="214"/>
      <c r="BC630" s="215"/>
    </row>
    <row r="631" spans="2:55" ht="13.5" customHeight="1">
      <c r="B631" s="213"/>
      <c r="C631" s="214"/>
      <c r="D631" s="221"/>
      <c r="E631" s="221"/>
      <c r="F631" s="221"/>
      <c r="G631" s="221"/>
      <c r="H631" s="221"/>
      <c r="I631" s="221"/>
      <c r="J631" s="221"/>
      <c r="K631" s="221"/>
      <c r="L631" s="221"/>
      <c r="M631" s="221"/>
      <c r="N631" s="221"/>
      <c r="O631" s="221"/>
      <c r="P631" s="221"/>
      <c r="Q631" s="221"/>
      <c r="R631" s="221"/>
      <c r="S631" s="221"/>
      <c r="T631" s="221"/>
      <c r="U631" s="221"/>
      <c r="V631" s="221"/>
      <c r="W631" s="221"/>
      <c r="X631" s="221"/>
      <c r="Y631" s="221"/>
      <c r="Z631" s="221"/>
      <c r="AA631" s="221"/>
      <c r="AB631" s="221"/>
      <c r="AC631" s="221"/>
      <c r="AD631" s="221"/>
      <c r="AE631" s="221"/>
      <c r="AF631" s="221"/>
      <c r="AG631" s="221"/>
      <c r="AH631" s="221"/>
      <c r="AI631" s="221"/>
      <c r="AJ631" s="221"/>
      <c r="AK631" s="221"/>
      <c r="AL631" s="221"/>
      <c r="AM631" s="221"/>
      <c r="AN631" s="221"/>
      <c r="AO631" s="221"/>
      <c r="AP631" s="221"/>
      <c r="AQ631" s="221"/>
      <c r="AR631" s="221"/>
      <c r="AS631" s="221"/>
      <c r="AT631" s="221"/>
      <c r="AU631" s="221"/>
      <c r="AV631" s="221"/>
      <c r="AW631" s="221"/>
      <c r="AX631" s="221"/>
      <c r="AY631" s="221"/>
      <c r="AZ631" s="221"/>
      <c r="BA631" s="221"/>
      <c r="BB631" s="214"/>
      <c r="BC631" s="215"/>
    </row>
    <row r="632" spans="2:55" ht="35.25" customHeight="1">
      <c r="B632" s="213"/>
      <c r="C632" s="214"/>
      <c r="D632" s="521" t="s">
        <v>3121</v>
      </c>
      <c r="E632" s="521"/>
      <c r="F632" s="521"/>
      <c r="G632" s="521"/>
      <c r="H632" s="521"/>
      <c r="I632" s="521"/>
      <c r="J632" s="521"/>
      <c r="K632" s="521"/>
      <c r="L632" s="521"/>
      <c r="M632" s="521"/>
      <c r="N632" s="452"/>
      <c r="O632" s="273"/>
      <c r="P632" s="286"/>
      <c r="Q632" s="522" t="str">
        <f>'기본정보 입력하기'!T22</f>
        <v>전북은행</v>
      </c>
      <c r="R632" s="522"/>
      <c r="S632" s="522"/>
      <c r="T632" s="522"/>
      <c r="U632" s="522"/>
      <c r="V632" s="522"/>
      <c r="W632" s="522"/>
      <c r="X632" s="522"/>
      <c r="Y632" s="522"/>
      <c r="Z632" s="522"/>
      <c r="AA632" s="522"/>
      <c r="AB632" s="522"/>
      <c r="AC632" s="522"/>
      <c r="AD632" s="522"/>
      <c r="AE632" s="522"/>
      <c r="AF632" s="522"/>
      <c r="AG632" s="522"/>
      <c r="AH632" s="522"/>
      <c r="AI632" s="522"/>
      <c r="AJ632" s="522"/>
      <c r="AK632" s="522"/>
      <c r="AL632" s="522"/>
      <c r="AM632" s="522"/>
      <c r="AN632" s="522"/>
      <c r="AO632" s="522"/>
      <c r="AP632" s="522"/>
      <c r="AQ632" s="522"/>
      <c r="AR632" s="522"/>
      <c r="AS632" s="522"/>
      <c r="AT632" s="522"/>
      <c r="AU632" s="522"/>
      <c r="AV632" s="522"/>
      <c r="AW632" s="522"/>
      <c r="AX632" s="522"/>
      <c r="AY632" s="522"/>
      <c r="AZ632" s="522"/>
      <c r="BA632" s="523"/>
      <c r="BB632" s="214"/>
      <c r="BC632" s="215"/>
    </row>
    <row r="633" spans="2:55" ht="35.25" customHeight="1">
      <c r="B633" s="213"/>
      <c r="C633" s="214"/>
      <c r="D633" s="521" t="s">
        <v>3122</v>
      </c>
      <c r="E633" s="521"/>
      <c r="F633" s="521"/>
      <c r="G633" s="521"/>
      <c r="H633" s="521"/>
      <c r="I633" s="521"/>
      <c r="J633" s="521"/>
      <c r="K633" s="521"/>
      <c r="L633" s="521"/>
      <c r="M633" s="521"/>
      <c r="N633" s="452"/>
      <c r="O633" s="273"/>
      <c r="P633" s="286"/>
      <c r="Q633" s="522" t="str">
        <f>'기본정보 입력하기'!T23</f>
        <v>1234567-1234567</v>
      </c>
      <c r="R633" s="522"/>
      <c r="S633" s="522"/>
      <c r="T633" s="522"/>
      <c r="U633" s="522"/>
      <c r="V633" s="522"/>
      <c r="W633" s="522"/>
      <c r="X633" s="522"/>
      <c r="Y633" s="522"/>
      <c r="Z633" s="522"/>
      <c r="AA633" s="522"/>
      <c r="AB633" s="522"/>
      <c r="AC633" s="522"/>
      <c r="AD633" s="522"/>
      <c r="AE633" s="522"/>
      <c r="AF633" s="522"/>
      <c r="AG633" s="522"/>
      <c r="AH633" s="522"/>
      <c r="AI633" s="522"/>
      <c r="AJ633" s="522"/>
      <c r="AK633" s="522"/>
      <c r="AL633" s="522"/>
      <c r="AM633" s="522"/>
      <c r="AN633" s="522"/>
      <c r="AO633" s="522"/>
      <c r="AP633" s="522"/>
      <c r="AQ633" s="522"/>
      <c r="AR633" s="522"/>
      <c r="AS633" s="522"/>
      <c r="AT633" s="522"/>
      <c r="AU633" s="522"/>
      <c r="AV633" s="522"/>
      <c r="AW633" s="522"/>
      <c r="AX633" s="522"/>
      <c r="AY633" s="522"/>
      <c r="AZ633" s="522"/>
      <c r="BA633" s="523"/>
      <c r="BB633" s="214"/>
      <c r="BC633" s="215"/>
    </row>
    <row r="634" spans="2:55" ht="35.25" customHeight="1">
      <c r="B634" s="213"/>
      <c r="C634" s="214"/>
      <c r="D634" s="521" t="s">
        <v>3123</v>
      </c>
      <c r="E634" s="521"/>
      <c r="F634" s="521"/>
      <c r="G634" s="521"/>
      <c r="H634" s="521"/>
      <c r="I634" s="521"/>
      <c r="J634" s="521"/>
      <c r="K634" s="521"/>
      <c r="L634" s="521"/>
      <c r="M634" s="521"/>
      <c r="N634" s="452"/>
      <c r="O634" s="273"/>
      <c r="P634" s="286"/>
      <c r="Q634" s="522" t="str">
        <f>'기본정보 입력하기'!G20</f>
        <v>아이텐㈜</v>
      </c>
      <c r="R634" s="522"/>
      <c r="S634" s="522"/>
      <c r="T634" s="522"/>
      <c r="U634" s="522"/>
      <c r="V634" s="522"/>
      <c r="W634" s="522"/>
      <c r="X634" s="522"/>
      <c r="Y634" s="522"/>
      <c r="Z634" s="522"/>
      <c r="AA634" s="522"/>
      <c r="AB634" s="522"/>
      <c r="AC634" s="522"/>
      <c r="AD634" s="522"/>
      <c r="AE634" s="522"/>
      <c r="AF634" s="522"/>
      <c r="AG634" s="522"/>
      <c r="AH634" s="522"/>
      <c r="AI634" s="522"/>
      <c r="AJ634" s="522"/>
      <c r="AK634" s="522"/>
      <c r="AL634" s="522"/>
      <c r="AM634" s="522"/>
      <c r="AN634" s="522"/>
      <c r="AO634" s="522"/>
      <c r="AP634" s="522"/>
      <c r="AQ634" s="522"/>
      <c r="AR634" s="522"/>
      <c r="AS634" s="522"/>
      <c r="AT634" s="522"/>
      <c r="AU634" s="522"/>
      <c r="AV634" s="522"/>
      <c r="AW634" s="522"/>
      <c r="AX634" s="522"/>
      <c r="AY634" s="522"/>
      <c r="AZ634" s="522"/>
      <c r="BA634" s="523"/>
      <c r="BB634" s="214"/>
      <c r="BC634" s="215"/>
    </row>
    <row r="635" spans="2:55" ht="13.5" customHeight="1">
      <c r="B635" s="213"/>
      <c r="C635" s="214"/>
      <c r="D635" s="225"/>
      <c r="E635" s="225"/>
      <c r="F635" s="225"/>
      <c r="G635" s="225"/>
      <c r="H635" s="225"/>
      <c r="I635" s="225"/>
      <c r="J635" s="225"/>
      <c r="K635" s="225"/>
      <c r="L635" s="225"/>
      <c r="M635" s="225"/>
      <c r="N635" s="225"/>
      <c r="O635" s="221"/>
      <c r="P635" s="221"/>
      <c r="Q635" s="221"/>
      <c r="R635" s="221"/>
      <c r="S635" s="221"/>
      <c r="T635" s="221"/>
      <c r="U635" s="221"/>
      <c r="V635" s="221"/>
      <c r="W635" s="221"/>
      <c r="X635" s="221"/>
      <c r="Y635" s="221"/>
      <c r="Z635" s="221"/>
      <c r="AA635" s="221"/>
      <c r="AB635" s="221"/>
      <c r="AC635" s="221"/>
      <c r="AD635" s="221"/>
      <c r="AE635" s="221"/>
      <c r="AF635" s="221"/>
      <c r="AG635" s="221"/>
      <c r="AH635" s="221"/>
      <c r="AI635" s="221"/>
      <c r="AJ635" s="221"/>
      <c r="AK635" s="221"/>
      <c r="AL635" s="221"/>
      <c r="AM635" s="221"/>
      <c r="AN635" s="221"/>
      <c r="AO635" s="221"/>
      <c r="AP635" s="221"/>
      <c r="AQ635" s="221"/>
      <c r="AR635" s="221"/>
      <c r="AS635" s="221"/>
      <c r="AT635" s="221"/>
      <c r="AU635" s="221"/>
      <c r="AV635" s="221"/>
      <c r="AW635" s="221"/>
      <c r="AX635" s="221"/>
      <c r="AY635" s="221"/>
      <c r="AZ635" s="221"/>
      <c r="BA635" s="221"/>
      <c r="BB635" s="214"/>
      <c r="BC635" s="215"/>
    </row>
    <row r="636" spans="2:55" ht="30" customHeight="1">
      <c r="B636" s="213"/>
      <c r="C636" s="214"/>
      <c r="D636" s="284"/>
      <c r="E636" s="284"/>
      <c r="F636" s="284"/>
      <c r="G636" s="284"/>
      <c r="H636" s="284"/>
      <c r="I636" s="284"/>
      <c r="J636" s="284"/>
      <c r="K636" s="284"/>
      <c r="L636" s="284"/>
      <c r="M636" s="284"/>
      <c r="N636" s="284"/>
      <c r="O636" s="284"/>
      <c r="P636" s="284"/>
      <c r="Q636" s="284"/>
      <c r="R636" s="284"/>
      <c r="S636" s="284"/>
      <c r="T636" s="284"/>
      <c r="U636" s="526">
        <f>'기본정보 입력하기'!G31</f>
        <v>44927</v>
      </c>
      <c r="V636" s="526"/>
      <c r="W636" s="526"/>
      <c r="X636" s="526"/>
      <c r="Y636" s="526"/>
      <c r="Z636" s="526"/>
      <c r="AA636" s="526"/>
      <c r="AB636" s="526"/>
      <c r="AC636" s="526"/>
      <c r="AD636" s="526"/>
      <c r="AE636" s="526"/>
      <c r="AF636" s="526"/>
      <c r="AG636" s="526"/>
      <c r="AH636" s="526"/>
      <c r="AI636" s="526"/>
      <c r="AJ636" s="526"/>
      <c r="AK636" s="284"/>
      <c r="AL636" s="284"/>
      <c r="AM636" s="284"/>
      <c r="AN636" s="284"/>
      <c r="AO636" s="284"/>
      <c r="AP636" s="284"/>
      <c r="AQ636" s="284"/>
      <c r="AR636" s="284"/>
      <c r="AS636" s="284"/>
      <c r="AT636" s="284"/>
      <c r="AU636" s="284"/>
      <c r="AV636" s="284"/>
      <c r="AW636" s="284"/>
      <c r="AX636" s="284"/>
      <c r="AY636" s="284"/>
      <c r="AZ636" s="284"/>
      <c r="BA636" s="284"/>
      <c r="BB636" s="214"/>
      <c r="BC636" s="215"/>
    </row>
    <row r="637" spans="2:55" ht="34.5" customHeight="1">
      <c r="B637" s="213"/>
      <c r="C637" s="214"/>
      <c r="D637" s="221"/>
      <c r="E637" s="221"/>
      <c r="F637" s="221"/>
      <c r="G637" s="221"/>
      <c r="H637" s="221"/>
      <c r="I637" s="221"/>
      <c r="J637" s="221"/>
      <c r="K637" s="221"/>
      <c r="L637" s="221"/>
      <c r="M637" s="221"/>
      <c r="N637" s="221"/>
      <c r="O637" s="221"/>
      <c r="P637" s="221"/>
      <c r="Q637" s="221"/>
      <c r="R637" s="221"/>
      <c r="S637" s="221"/>
      <c r="T637" s="221"/>
      <c r="U637" s="221"/>
      <c r="V637" s="221"/>
      <c r="W637" s="221"/>
      <c r="X637" s="221"/>
      <c r="Y637" s="221"/>
      <c r="Z637" s="221"/>
      <c r="AA637" s="221"/>
      <c r="AB637" s="221"/>
      <c r="AC637" s="221"/>
      <c r="AD637" s="221"/>
      <c r="AE637" s="221"/>
      <c r="AF637" s="221"/>
      <c r="AG637" s="221"/>
      <c r="AH637" s="221"/>
      <c r="AI637" s="221"/>
      <c r="AJ637" s="221"/>
      <c r="AK637" s="221"/>
      <c r="AL637" s="221"/>
      <c r="AM637" s="221"/>
      <c r="AN637" s="221"/>
      <c r="AO637" s="221"/>
      <c r="AP637" s="221"/>
      <c r="AQ637" s="221"/>
      <c r="AR637" s="221"/>
      <c r="AS637" s="221"/>
      <c r="AT637" s="221"/>
      <c r="AU637" s="221"/>
      <c r="AV637" s="221"/>
      <c r="AW637" s="221"/>
      <c r="AX637" s="221"/>
      <c r="AY637" s="221"/>
      <c r="AZ637" s="221"/>
      <c r="BA637" s="221"/>
      <c r="BB637" s="214"/>
      <c r="BC637" s="215"/>
    </row>
    <row r="638" spans="2:55" ht="32.25" customHeight="1">
      <c r="B638" s="213"/>
      <c r="C638" s="214"/>
      <c r="D638" s="221"/>
      <c r="E638" s="221"/>
      <c r="F638" s="221"/>
      <c r="G638" s="221"/>
      <c r="H638" s="221"/>
      <c r="I638" s="221"/>
      <c r="J638" s="221"/>
      <c r="K638" s="221"/>
      <c r="L638" s="221"/>
      <c r="M638" s="495" t="s">
        <v>3124</v>
      </c>
      <c r="N638" s="495"/>
      <c r="O638" s="495"/>
      <c r="P638" s="495"/>
      <c r="Q638" s="495"/>
      <c r="R638" s="495"/>
      <c r="S638" s="495"/>
      <c r="T638" s="495"/>
      <c r="U638" s="495"/>
      <c r="V638" s="495"/>
      <c r="W638" s="495"/>
      <c r="X638" s="225" t="s">
        <v>2959</v>
      </c>
      <c r="Y638" s="221"/>
      <c r="Z638" s="496" t="str">
        <f>'기본정보 입력하기'!G20</f>
        <v>아이텐㈜</v>
      </c>
      <c r="AA638" s="496"/>
      <c r="AB638" s="496"/>
      <c r="AC638" s="496"/>
      <c r="AD638" s="496"/>
      <c r="AE638" s="496"/>
      <c r="AF638" s="496"/>
      <c r="AG638" s="496"/>
      <c r="AH638" s="496"/>
      <c r="AI638" s="496"/>
      <c r="AJ638" s="496"/>
      <c r="AK638" s="496"/>
      <c r="AL638" s="496"/>
      <c r="AM638" s="496"/>
      <c r="AN638" s="496"/>
      <c r="AO638" s="496"/>
      <c r="AP638" s="496"/>
      <c r="AQ638" s="496"/>
      <c r="AR638" s="496"/>
      <c r="AS638" s="496"/>
      <c r="AT638" s="496"/>
      <c r="AU638" s="496"/>
      <c r="AV638" s="496"/>
      <c r="AW638" s="496"/>
      <c r="AX638" s="496"/>
      <c r="AY638" s="496"/>
      <c r="AZ638" s="496"/>
      <c r="BA638" s="496"/>
      <c r="BB638" s="214"/>
      <c r="BC638" s="215"/>
    </row>
    <row r="639" spans="2:55" ht="32.25" customHeight="1">
      <c r="B639" s="213"/>
      <c r="C639" s="214"/>
      <c r="D639" s="221"/>
      <c r="E639" s="221"/>
      <c r="F639" s="221"/>
      <c r="G639" s="221"/>
      <c r="H639" s="221"/>
      <c r="I639" s="221"/>
      <c r="J639" s="221"/>
      <c r="K639" s="221"/>
      <c r="L639" s="221"/>
      <c r="M639" s="495" t="s">
        <v>2956</v>
      </c>
      <c r="N639" s="495"/>
      <c r="O639" s="495"/>
      <c r="P639" s="495"/>
      <c r="Q639" s="495"/>
      <c r="R639" s="495"/>
      <c r="S639" s="495"/>
      <c r="T639" s="495"/>
      <c r="U639" s="495"/>
      <c r="V639" s="495"/>
      <c r="W639" s="495"/>
      <c r="X639" s="225" t="s">
        <v>2959</v>
      </c>
      <c r="Y639" s="221"/>
      <c r="Z639" s="496" t="str">
        <f>'기본정보 입력하기'!G21</f>
        <v>전주시 덕진구 틀못16</v>
      </c>
      <c r="AA639" s="496"/>
      <c r="AB639" s="496"/>
      <c r="AC639" s="496"/>
      <c r="AD639" s="496"/>
      <c r="AE639" s="496"/>
      <c r="AF639" s="496"/>
      <c r="AG639" s="496"/>
      <c r="AH639" s="496"/>
      <c r="AI639" s="496"/>
      <c r="AJ639" s="496"/>
      <c r="AK639" s="496"/>
      <c r="AL639" s="496"/>
      <c r="AM639" s="496"/>
      <c r="AN639" s="496"/>
      <c r="AO639" s="496"/>
      <c r="AP639" s="496"/>
      <c r="AQ639" s="496"/>
      <c r="AR639" s="496"/>
      <c r="AS639" s="496"/>
      <c r="AT639" s="496"/>
      <c r="AU639" s="496"/>
      <c r="AV639" s="496"/>
      <c r="AW639" s="496"/>
      <c r="AX639" s="496"/>
      <c r="AY639" s="496"/>
      <c r="AZ639" s="496"/>
      <c r="BA639" s="496"/>
      <c r="BB639" s="214"/>
      <c r="BC639" s="215"/>
    </row>
    <row r="640" spans="2:55" ht="32.25" customHeight="1">
      <c r="B640" s="213"/>
      <c r="C640" s="214"/>
      <c r="D640" s="221"/>
      <c r="E640" s="221"/>
      <c r="F640" s="221"/>
      <c r="G640" s="221"/>
      <c r="H640" s="221"/>
      <c r="I640" s="221"/>
      <c r="J640" s="221"/>
      <c r="K640" s="221"/>
      <c r="L640" s="221"/>
      <c r="M640" s="495" t="s">
        <v>23</v>
      </c>
      <c r="N640" s="495"/>
      <c r="O640" s="495"/>
      <c r="P640" s="495"/>
      <c r="Q640" s="495"/>
      <c r="R640" s="495"/>
      <c r="S640" s="495"/>
      <c r="T640" s="495"/>
      <c r="U640" s="495"/>
      <c r="V640" s="495"/>
      <c r="W640" s="495"/>
      <c r="X640" s="225" t="s">
        <v>2959</v>
      </c>
      <c r="Y640" s="221"/>
      <c r="Z640" s="496" t="str">
        <f>'기본정보 입력하기'!T20 &amp; "  (인)"</f>
        <v>홍길동  (인)</v>
      </c>
      <c r="AA640" s="496"/>
      <c r="AB640" s="496"/>
      <c r="AC640" s="496"/>
      <c r="AD640" s="496"/>
      <c r="AE640" s="496"/>
      <c r="AF640" s="496"/>
      <c r="AG640" s="496"/>
      <c r="AH640" s="496"/>
      <c r="AI640" s="496"/>
      <c r="AJ640" s="496"/>
      <c r="AK640" s="496"/>
      <c r="AL640" s="496"/>
      <c r="AM640" s="496"/>
      <c r="AN640" s="496"/>
      <c r="AO640" s="496"/>
      <c r="AP640" s="496"/>
      <c r="AQ640" s="496"/>
      <c r="AR640" s="496"/>
      <c r="AS640" s="496"/>
      <c r="AT640" s="496"/>
      <c r="AU640" s="496"/>
      <c r="AV640" s="496"/>
      <c r="AW640" s="496"/>
      <c r="AX640" s="496"/>
      <c r="AY640" s="496"/>
      <c r="AZ640" s="496"/>
      <c r="BA640" s="496"/>
      <c r="BB640" s="214"/>
      <c r="BC640" s="215"/>
    </row>
    <row r="641" spans="2:55">
      <c r="B641" s="213"/>
      <c r="C641" s="214"/>
      <c r="D641" s="178"/>
      <c r="E641" s="178"/>
      <c r="F641" s="178"/>
      <c r="G641" s="178"/>
      <c r="H641" s="178"/>
      <c r="I641" s="178"/>
      <c r="J641" s="178"/>
      <c r="K641" s="178"/>
      <c r="L641" s="178"/>
      <c r="M641" s="178"/>
      <c r="N641" s="178"/>
      <c r="O641" s="178"/>
      <c r="P641" s="178"/>
      <c r="Q641" s="178"/>
      <c r="R641" s="178"/>
      <c r="S641" s="178"/>
      <c r="T641" s="178"/>
      <c r="U641" s="178"/>
      <c r="V641" s="178"/>
      <c r="W641" s="178"/>
      <c r="X641" s="178"/>
      <c r="Y641" s="178"/>
      <c r="Z641" s="178"/>
      <c r="AA641" s="178"/>
      <c r="AB641" s="178"/>
      <c r="AC641" s="178"/>
      <c r="AD641" s="178"/>
      <c r="AE641" s="178"/>
      <c r="AF641" s="178"/>
      <c r="AG641" s="178"/>
      <c r="AH641" s="178"/>
      <c r="AI641" s="178"/>
      <c r="AJ641" s="178"/>
      <c r="AK641" s="178"/>
      <c r="AL641" s="178"/>
      <c r="AM641" s="178"/>
      <c r="AN641" s="178"/>
      <c r="AO641" s="178"/>
      <c r="AP641" s="178"/>
      <c r="AQ641" s="178"/>
      <c r="AR641" s="178"/>
      <c r="AS641" s="178"/>
      <c r="AT641" s="178"/>
      <c r="AU641" s="178"/>
      <c r="AV641" s="178"/>
      <c r="AW641" s="178"/>
      <c r="AX641" s="178"/>
      <c r="AY641" s="178"/>
      <c r="AZ641" s="178"/>
      <c r="BA641" s="178"/>
      <c r="BB641" s="214"/>
      <c r="BC641" s="215"/>
    </row>
    <row r="642" spans="2:55" ht="25.5" customHeight="1">
      <c r="B642" s="213"/>
      <c r="C642" s="214"/>
      <c r="D642" s="270" t="s">
        <v>3125</v>
      </c>
      <c r="E642" s="178"/>
      <c r="F642" s="178"/>
      <c r="G642" s="178"/>
      <c r="H642" s="178"/>
      <c r="I642" s="178"/>
      <c r="J642" s="178"/>
      <c r="K642" s="178"/>
      <c r="L642" s="178"/>
      <c r="M642" s="178"/>
      <c r="N642" s="178"/>
      <c r="O642" s="178"/>
      <c r="P642" s="178"/>
      <c r="Q642" s="178"/>
      <c r="R642" s="178"/>
      <c r="S642" s="178"/>
      <c r="T642" s="178"/>
      <c r="U642" s="178"/>
      <c r="V642" s="178"/>
      <c r="W642" s="178"/>
      <c r="X642" s="178"/>
      <c r="Y642" s="178"/>
      <c r="Z642" s="178"/>
      <c r="AA642" s="178"/>
      <c r="AB642" s="178"/>
      <c r="AC642" s="178"/>
      <c r="AD642" s="178"/>
      <c r="AE642" s="178"/>
      <c r="AF642" s="178"/>
      <c r="AG642" s="178"/>
      <c r="AH642" s="178"/>
      <c r="AI642" s="178"/>
      <c r="AJ642" s="178"/>
      <c r="AK642" s="178"/>
      <c r="AL642" s="178"/>
      <c r="AM642" s="178"/>
      <c r="AN642" s="178"/>
      <c r="AO642" s="178"/>
      <c r="AP642" s="178"/>
      <c r="AQ642" s="178"/>
      <c r="AR642" s="178"/>
      <c r="AS642" s="178"/>
      <c r="AT642" s="178"/>
      <c r="AU642" s="178"/>
      <c r="AV642" s="178"/>
      <c r="AW642" s="178"/>
      <c r="AX642" s="178"/>
      <c r="AY642" s="178"/>
      <c r="AZ642" s="178"/>
      <c r="BA642" s="178"/>
      <c r="BB642" s="214"/>
      <c r="BC642" s="215"/>
    </row>
    <row r="643" spans="2:55">
      <c r="B643" s="213"/>
      <c r="C643" s="214"/>
      <c r="D643" s="178"/>
      <c r="E643" s="178"/>
      <c r="F643" s="178"/>
      <c r="G643" s="178"/>
      <c r="H643" s="178"/>
      <c r="I643" s="178"/>
      <c r="J643" s="178"/>
      <c r="K643" s="178"/>
      <c r="L643" s="178"/>
      <c r="M643" s="178"/>
      <c r="N643" s="178"/>
      <c r="O643" s="178"/>
      <c r="P643" s="178"/>
      <c r="Q643" s="178"/>
      <c r="R643" s="178"/>
      <c r="S643" s="178"/>
      <c r="T643" s="178"/>
      <c r="U643" s="178"/>
      <c r="V643" s="178"/>
      <c r="W643" s="178"/>
      <c r="X643" s="178"/>
      <c r="Y643" s="178"/>
      <c r="Z643" s="178"/>
      <c r="AA643" s="178"/>
      <c r="AB643" s="178"/>
      <c r="AC643" s="178"/>
      <c r="AD643" s="178"/>
      <c r="AE643" s="178"/>
      <c r="AF643" s="178"/>
      <c r="AG643" s="178"/>
      <c r="AH643" s="178"/>
      <c r="AI643" s="178"/>
      <c r="AJ643" s="178"/>
      <c r="AK643" s="178"/>
      <c r="AL643" s="178"/>
      <c r="AM643" s="178"/>
      <c r="AN643" s="178"/>
      <c r="AO643" s="178"/>
      <c r="AP643" s="178"/>
      <c r="AQ643" s="178"/>
      <c r="AR643" s="178"/>
      <c r="AS643" s="178"/>
      <c r="AT643" s="178"/>
      <c r="AU643" s="178"/>
      <c r="AV643" s="178"/>
      <c r="AW643" s="178"/>
      <c r="AX643" s="178"/>
      <c r="AY643" s="178"/>
      <c r="AZ643" s="178"/>
      <c r="BA643" s="178"/>
      <c r="BB643" s="214"/>
      <c r="BC643" s="215"/>
    </row>
    <row r="644" spans="2:55" ht="54" customHeight="1">
      <c r="B644" s="213"/>
      <c r="C644" s="214"/>
      <c r="D644" s="520" t="str">
        <f>IF(RIGHT('기본정보 입력하기'!$G$15,2)="학교",'기본정보 입력하기'!$G$15 &amp; "장 귀하",IF(RIGHT('기본정보 입력하기'!$G$15,3)="교육청",'기본정보 입력하기'!$G$15 &amp; "교육감 귀하",IF(RIGHT('기본정보 입력하기'!$G$15,3)="지원청",'기본정보 입력하기'!$G$15 &amp; "교육장 귀하",'기본정보 입력하기'!$G$15 &amp; "장 귀하")))</f>
        <v>고창고등학교장 귀하</v>
      </c>
      <c r="E644" s="520"/>
      <c r="F644" s="520"/>
      <c r="G644" s="520"/>
      <c r="H644" s="520"/>
      <c r="I644" s="520"/>
      <c r="J644" s="520"/>
      <c r="K644" s="520"/>
      <c r="L644" s="520"/>
      <c r="M644" s="520"/>
      <c r="N644" s="520"/>
      <c r="O644" s="520"/>
      <c r="P644" s="520"/>
      <c r="Q644" s="520"/>
      <c r="R644" s="520"/>
      <c r="S644" s="520"/>
      <c r="T644" s="520"/>
      <c r="U644" s="520"/>
      <c r="V644" s="520"/>
      <c r="W644" s="520"/>
      <c r="X644" s="520"/>
      <c r="Y644" s="520"/>
      <c r="Z644" s="520"/>
      <c r="AA644" s="520"/>
      <c r="AB644" s="520"/>
      <c r="AC644" s="520"/>
      <c r="AD644" s="520"/>
      <c r="AE644" s="520"/>
      <c r="AF644" s="520"/>
      <c r="AG644" s="520"/>
      <c r="AH644" s="520"/>
      <c r="AI644" s="520"/>
      <c r="AJ644" s="520"/>
      <c r="AK644" s="520"/>
      <c r="AL644" s="520"/>
      <c r="AM644" s="520"/>
      <c r="AN644" s="520"/>
      <c r="AO644" s="520"/>
      <c r="AP644" s="520"/>
      <c r="AQ644" s="520"/>
      <c r="AR644" s="520"/>
      <c r="AS644" s="520"/>
      <c r="AT644" s="520"/>
      <c r="AU644" s="520"/>
      <c r="AV644" s="520"/>
      <c r="AW644" s="520"/>
      <c r="AX644" s="520"/>
      <c r="AY644" s="520"/>
      <c r="AZ644" s="520"/>
      <c r="BA644" s="520"/>
      <c r="BB644" s="214"/>
      <c r="BC644" s="215"/>
    </row>
    <row r="645" spans="2:55">
      <c r="B645" s="213"/>
      <c r="C645" s="214"/>
      <c r="D645" s="214"/>
      <c r="E645" s="214"/>
      <c r="F645" s="214"/>
      <c r="G645" s="214"/>
      <c r="H645" s="214"/>
      <c r="I645" s="214"/>
      <c r="J645" s="214"/>
      <c r="K645" s="214"/>
      <c r="L645" s="214"/>
      <c r="M645" s="214"/>
      <c r="N645" s="214"/>
      <c r="O645" s="214"/>
      <c r="P645" s="214"/>
      <c r="Q645" s="214"/>
      <c r="R645" s="214"/>
      <c r="S645" s="214"/>
      <c r="T645" s="214"/>
      <c r="U645" s="214"/>
      <c r="V645" s="214"/>
      <c r="W645" s="214"/>
      <c r="X645" s="214"/>
      <c r="Y645" s="214"/>
      <c r="Z645" s="214"/>
      <c r="AA645" s="214"/>
      <c r="AB645" s="214"/>
      <c r="AC645" s="214"/>
      <c r="AD645" s="214"/>
      <c r="AE645" s="214"/>
      <c r="AF645" s="214"/>
      <c r="AG645" s="214"/>
      <c r="AH645" s="214"/>
      <c r="AI645" s="214"/>
      <c r="AJ645" s="214"/>
      <c r="AK645" s="214"/>
      <c r="AL645" s="214"/>
      <c r="AM645" s="214"/>
      <c r="AN645" s="214"/>
      <c r="AO645" s="214"/>
      <c r="AP645" s="214"/>
      <c r="AQ645" s="214"/>
      <c r="AR645" s="214"/>
      <c r="AS645" s="214"/>
      <c r="AT645" s="214"/>
      <c r="AU645" s="214"/>
      <c r="AV645" s="214"/>
      <c r="AW645" s="214"/>
      <c r="AX645" s="214"/>
      <c r="AY645" s="214"/>
      <c r="AZ645" s="214"/>
      <c r="BA645" s="214"/>
      <c r="BB645" s="214"/>
      <c r="BC645" s="215"/>
    </row>
    <row r="646" spans="2:55">
      <c r="B646" s="216"/>
      <c r="C646" s="217"/>
      <c r="D646" s="217"/>
      <c r="E646" s="217"/>
      <c r="F646" s="217"/>
      <c r="G646" s="217"/>
      <c r="H646" s="217"/>
      <c r="I646" s="217"/>
      <c r="J646" s="217"/>
      <c r="K646" s="217"/>
      <c r="L646" s="217"/>
      <c r="M646" s="217"/>
      <c r="N646" s="217"/>
      <c r="O646" s="217"/>
      <c r="P646" s="217"/>
      <c r="Q646" s="217"/>
      <c r="R646" s="217"/>
      <c r="S646" s="217"/>
      <c r="T646" s="217"/>
      <c r="U646" s="217"/>
      <c r="V646" s="217"/>
      <c r="W646" s="217"/>
      <c r="X646" s="217"/>
      <c r="Y646" s="217"/>
      <c r="Z646" s="217"/>
      <c r="AA646" s="217"/>
      <c r="AB646" s="217"/>
      <c r="AC646" s="217"/>
      <c r="AD646" s="217"/>
      <c r="AE646" s="217"/>
      <c r="AF646" s="217"/>
      <c r="AG646" s="217"/>
      <c r="AH646" s="217"/>
      <c r="AI646" s="217"/>
      <c r="AJ646" s="217"/>
      <c r="AK646" s="217"/>
      <c r="AL646" s="217"/>
      <c r="AM646" s="217"/>
      <c r="AN646" s="217"/>
      <c r="AO646" s="217"/>
      <c r="AP646" s="217"/>
      <c r="AQ646" s="217"/>
      <c r="AR646" s="217"/>
      <c r="AS646" s="217"/>
      <c r="AT646" s="217"/>
      <c r="AU646" s="217"/>
      <c r="AV646" s="217"/>
      <c r="AW646" s="217"/>
      <c r="AX646" s="217"/>
      <c r="AY646" s="217"/>
      <c r="AZ646" s="217"/>
      <c r="BA646" s="217"/>
      <c r="BB646" s="217"/>
      <c r="BC646" s="218"/>
    </row>
    <row r="647" spans="2:55">
      <c r="B647" s="214"/>
      <c r="C647" s="214"/>
      <c r="D647" s="214"/>
      <c r="E647" s="214"/>
      <c r="F647" s="214"/>
      <c r="G647" s="214"/>
      <c r="H647" s="214"/>
      <c r="I647" s="214"/>
      <c r="J647" s="214"/>
      <c r="K647" s="214"/>
      <c r="L647" s="214"/>
      <c r="M647" s="214"/>
      <c r="N647" s="214"/>
      <c r="O647" s="214"/>
      <c r="P647" s="214"/>
      <c r="Q647" s="214"/>
      <c r="R647" s="214"/>
      <c r="S647" s="214"/>
      <c r="T647" s="214"/>
      <c r="U647" s="214"/>
      <c r="V647" s="214"/>
      <c r="W647" s="214"/>
      <c r="X647" s="214"/>
      <c r="Y647" s="214"/>
      <c r="Z647" s="214"/>
      <c r="AA647" s="214"/>
      <c r="AB647" s="214"/>
      <c r="AC647" s="214"/>
      <c r="AD647" s="214"/>
      <c r="AE647" s="214"/>
      <c r="AF647" s="214"/>
      <c r="AG647" s="214"/>
      <c r="AH647" s="214"/>
      <c r="AI647" s="214"/>
      <c r="AJ647" s="214"/>
      <c r="AK647" s="214"/>
      <c r="AL647" s="214"/>
      <c r="AM647" s="214"/>
      <c r="AN647" s="214"/>
      <c r="AO647" s="214"/>
      <c r="AP647" s="214"/>
      <c r="AQ647" s="214"/>
      <c r="AR647" s="214"/>
      <c r="AS647" s="214"/>
      <c r="AT647" s="214"/>
      <c r="AU647" s="214"/>
      <c r="AV647" s="214"/>
      <c r="AW647" s="214"/>
      <c r="AX647" s="214"/>
      <c r="AY647" s="214"/>
      <c r="AZ647" s="214"/>
      <c r="BA647" s="214"/>
      <c r="BB647" s="214"/>
      <c r="BC647" s="214"/>
    </row>
    <row r="648" spans="2:55">
      <c r="B648" s="214"/>
      <c r="C648" s="214"/>
      <c r="D648" s="214"/>
      <c r="E648" s="214"/>
      <c r="F648" s="214"/>
      <c r="G648" s="214"/>
      <c r="H648" s="214"/>
      <c r="I648" s="214"/>
      <c r="J648" s="214"/>
      <c r="K648" s="214"/>
      <c r="L648" s="214"/>
      <c r="M648" s="214"/>
      <c r="N648" s="214"/>
      <c r="O648" s="214"/>
      <c r="P648" s="214"/>
      <c r="Q648" s="214"/>
      <c r="R648" s="214"/>
      <c r="S648" s="214"/>
      <c r="T648" s="214"/>
      <c r="U648" s="214"/>
      <c r="V648" s="214"/>
      <c r="W648" s="214"/>
      <c r="X648" s="214"/>
      <c r="Y648" s="214"/>
      <c r="Z648" s="214"/>
      <c r="AA648" s="214"/>
      <c r="AB648" s="214"/>
      <c r="AC648" s="214"/>
      <c r="AD648" s="214"/>
      <c r="AE648" s="214"/>
      <c r="AF648" s="214"/>
      <c r="AG648" s="214"/>
      <c r="AH648" s="214"/>
      <c r="AI648" s="214"/>
      <c r="AJ648" s="214"/>
      <c r="AK648" s="214"/>
      <c r="AL648" s="214"/>
      <c r="AM648" s="214"/>
      <c r="AN648" s="214"/>
      <c r="AO648" s="214"/>
      <c r="AP648" s="214"/>
      <c r="AQ648" s="214"/>
      <c r="AR648" s="214"/>
      <c r="AS648" s="214"/>
      <c r="AT648" s="214"/>
      <c r="AU648" s="214"/>
      <c r="AV648" s="214"/>
      <c r="AW648" s="214"/>
      <c r="AX648" s="214"/>
      <c r="AY648" s="214"/>
      <c r="AZ648" s="214"/>
      <c r="BA648" s="214"/>
      <c r="BB648" s="214"/>
      <c r="BC648" s="214"/>
    </row>
    <row r="649" spans="2:55">
      <c r="B649" s="214"/>
      <c r="C649" s="214"/>
      <c r="D649" s="214"/>
      <c r="E649" s="214"/>
      <c r="F649" s="214"/>
      <c r="G649" s="214"/>
      <c r="H649" s="214"/>
      <c r="I649" s="214"/>
      <c r="J649" s="214"/>
      <c r="K649" s="214"/>
      <c r="L649" s="214"/>
      <c r="M649" s="214"/>
      <c r="N649" s="214"/>
      <c r="O649" s="214"/>
      <c r="P649" s="214"/>
      <c r="Q649" s="214"/>
      <c r="R649" s="214"/>
      <c r="S649" s="214"/>
      <c r="T649" s="214"/>
      <c r="U649" s="214"/>
      <c r="V649" s="214"/>
      <c r="W649" s="214"/>
      <c r="X649" s="214"/>
      <c r="Y649" s="214"/>
      <c r="Z649" s="214"/>
      <c r="AA649" s="214"/>
      <c r="AB649" s="214"/>
      <c r="AC649" s="214"/>
      <c r="AD649" s="214"/>
      <c r="AE649" s="214"/>
      <c r="AF649" s="214"/>
      <c r="AG649" s="214"/>
      <c r="AH649" s="214"/>
      <c r="AI649" s="214"/>
      <c r="AJ649" s="214"/>
      <c r="AK649" s="214"/>
      <c r="AL649" s="214"/>
      <c r="AM649" s="214"/>
      <c r="AN649" s="214"/>
      <c r="AO649" s="214"/>
      <c r="AP649" s="214"/>
      <c r="AQ649" s="214"/>
      <c r="AR649" s="214"/>
      <c r="AS649" s="214"/>
      <c r="AT649" s="214"/>
      <c r="AU649" s="214"/>
      <c r="AV649" s="214"/>
      <c r="AW649" s="214"/>
      <c r="AX649" s="214"/>
      <c r="AY649" s="214"/>
      <c r="AZ649" s="214"/>
      <c r="BA649" s="214"/>
      <c r="BB649" s="214"/>
      <c r="BC649" s="214"/>
    </row>
    <row r="650" spans="2:55">
      <c r="B650" s="214"/>
      <c r="C650" s="214"/>
      <c r="D650" s="214"/>
      <c r="E650" s="214"/>
      <c r="F650" s="214"/>
      <c r="G650" s="214"/>
      <c r="H650" s="214"/>
      <c r="I650" s="214"/>
      <c r="J650" s="214"/>
      <c r="K650" s="214"/>
      <c r="L650" s="214"/>
      <c r="M650" s="214"/>
      <c r="N650" s="214"/>
      <c r="O650" s="214"/>
      <c r="P650" s="214"/>
      <c r="Q650" s="214"/>
      <c r="R650" s="214"/>
      <c r="S650" s="214"/>
      <c r="T650" s="214"/>
      <c r="U650" s="214"/>
      <c r="V650" s="214"/>
      <c r="W650" s="214"/>
      <c r="X650" s="214"/>
      <c r="Y650" s="214"/>
      <c r="Z650" s="214"/>
      <c r="AA650" s="214"/>
      <c r="AB650" s="214"/>
      <c r="AC650" s="214"/>
      <c r="AD650" s="214"/>
      <c r="AE650" s="214"/>
      <c r="AF650" s="214"/>
      <c r="AG650" s="214"/>
      <c r="AH650" s="214"/>
      <c r="AI650" s="214"/>
      <c r="AJ650" s="214"/>
      <c r="AK650" s="214"/>
      <c r="AL650" s="214"/>
      <c r="AM650" s="214"/>
      <c r="AN650" s="214"/>
      <c r="AO650" s="214"/>
      <c r="AP650" s="214"/>
      <c r="AQ650" s="214"/>
      <c r="AR650" s="214"/>
      <c r="AS650" s="214"/>
      <c r="AT650" s="214"/>
      <c r="AU650" s="214"/>
      <c r="AV650" s="214"/>
      <c r="AW650" s="214"/>
      <c r="AX650" s="214"/>
      <c r="AY650" s="214"/>
      <c r="AZ650" s="214"/>
      <c r="BA650" s="214"/>
      <c r="BB650" s="214"/>
      <c r="BC650" s="214"/>
    </row>
    <row r="651" spans="2:55">
      <c r="B651" s="214"/>
      <c r="C651" s="214"/>
      <c r="D651" s="214"/>
      <c r="E651" s="214"/>
      <c r="F651" s="214"/>
      <c r="G651" s="214"/>
      <c r="H651" s="214"/>
      <c r="I651" s="214"/>
      <c r="J651" s="214"/>
      <c r="K651" s="214"/>
      <c r="L651" s="214"/>
      <c r="M651" s="214"/>
      <c r="N651" s="214"/>
      <c r="O651" s="214"/>
      <c r="P651" s="214"/>
      <c r="Q651" s="214"/>
      <c r="R651" s="214"/>
      <c r="S651" s="214"/>
      <c r="T651" s="214"/>
      <c r="U651" s="214"/>
      <c r="V651" s="214"/>
      <c r="W651" s="214"/>
      <c r="X651" s="214"/>
      <c r="Y651" s="214"/>
      <c r="Z651" s="214"/>
      <c r="AA651" s="214"/>
      <c r="AB651" s="214"/>
      <c r="AC651" s="214"/>
      <c r="AD651" s="214"/>
      <c r="AE651" s="214"/>
      <c r="AF651" s="214"/>
      <c r="AG651" s="214"/>
      <c r="AH651" s="214"/>
      <c r="AI651" s="214"/>
      <c r="AJ651" s="214"/>
      <c r="AK651" s="214"/>
      <c r="AL651" s="214"/>
      <c r="AM651" s="214"/>
      <c r="AN651" s="214"/>
      <c r="AO651" s="214"/>
      <c r="AP651" s="214"/>
      <c r="AQ651" s="214"/>
      <c r="AR651" s="214"/>
      <c r="AS651" s="214"/>
      <c r="AT651" s="214"/>
      <c r="AU651" s="214"/>
      <c r="AV651" s="214"/>
      <c r="AW651" s="214"/>
      <c r="AX651" s="214"/>
      <c r="AY651" s="214"/>
      <c r="AZ651" s="214"/>
      <c r="BA651" s="214"/>
      <c r="BB651" s="214"/>
      <c r="BC651" s="214"/>
    </row>
    <row r="652" spans="2:55">
      <c r="B652" s="214"/>
      <c r="C652" s="214"/>
      <c r="D652" s="214"/>
      <c r="E652" s="214"/>
      <c r="F652" s="214"/>
      <c r="G652" s="214"/>
      <c r="H652" s="214"/>
      <c r="I652" s="214"/>
      <c r="J652" s="214"/>
      <c r="K652" s="214"/>
      <c r="L652" s="214"/>
      <c r="M652" s="214"/>
      <c r="N652" s="214"/>
      <c r="O652" s="214"/>
      <c r="P652" s="214"/>
      <c r="Q652" s="214"/>
      <c r="R652" s="214"/>
      <c r="S652" s="214"/>
      <c r="T652" s="214"/>
      <c r="U652" s="214"/>
      <c r="V652" s="214"/>
      <c r="W652" s="214"/>
      <c r="X652" s="214"/>
      <c r="Y652" s="214"/>
      <c r="Z652" s="214"/>
      <c r="AA652" s="214"/>
      <c r="AB652" s="214"/>
      <c r="AC652" s="214"/>
      <c r="AD652" s="214"/>
      <c r="AE652" s="214"/>
      <c r="AF652" s="214"/>
      <c r="AG652" s="214"/>
      <c r="AH652" s="214"/>
      <c r="AI652" s="214"/>
      <c r="AJ652" s="214"/>
      <c r="AK652" s="214"/>
      <c r="AL652" s="214"/>
      <c r="AM652" s="214"/>
      <c r="AN652" s="214"/>
      <c r="AO652" s="214"/>
      <c r="AP652" s="214"/>
      <c r="AQ652" s="214"/>
      <c r="AR652" s="214"/>
      <c r="AS652" s="214"/>
      <c r="AT652" s="214"/>
      <c r="AU652" s="214"/>
      <c r="AV652" s="214"/>
      <c r="AW652" s="214"/>
      <c r="AX652" s="214"/>
      <c r="AY652" s="214"/>
      <c r="AZ652" s="214"/>
      <c r="BA652" s="214"/>
      <c r="BB652" s="214"/>
      <c r="BC652" s="214"/>
    </row>
    <row r="653" spans="2:55">
      <c r="B653" s="214"/>
      <c r="C653" s="214"/>
      <c r="D653" s="214"/>
      <c r="E653" s="214"/>
      <c r="F653" s="214"/>
      <c r="G653" s="214"/>
      <c r="H653" s="214"/>
      <c r="I653" s="214"/>
      <c r="J653" s="214"/>
      <c r="K653" s="214"/>
      <c r="L653" s="214"/>
      <c r="M653" s="214"/>
      <c r="N653" s="214"/>
      <c r="O653" s="214"/>
      <c r="P653" s="214"/>
      <c r="Q653" s="214"/>
      <c r="R653" s="214"/>
      <c r="S653" s="214"/>
      <c r="T653" s="214"/>
      <c r="U653" s="214"/>
      <c r="V653" s="214"/>
      <c r="W653" s="214"/>
      <c r="X653" s="214"/>
      <c r="Y653" s="214"/>
      <c r="Z653" s="214"/>
      <c r="AA653" s="214"/>
      <c r="AB653" s="214"/>
      <c r="AC653" s="214"/>
      <c r="AD653" s="214"/>
      <c r="AE653" s="214"/>
      <c r="AF653" s="214"/>
      <c r="AG653" s="214"/>
      <c r="AH653" s="214"/>
      <c r="AI653" s="214"/>
      <c r="AJ653" s="214"/>
      <c r="AK653" s="214"/>
      <c r="AL653" s="214"/>
      <c r="AM653" s="214"/>
      <c r="AN653" s="214"/>
      <c r="AO653" s="214"/>
      <c r="AP653" s="214"/>
      <c r="AQ653" s="214"/>
      <c r="AR653" s="214"/>
      <c r="AS653" s="214"/>
      <c r="AT653" s="214"/>
      <c r="AU653" s="214"/>
      <c r="AV653" s="214"/>
      <c r="AW653" s="214"/>
      <c r="AX653" s="214"/>
      <c r="AY653" s="214"/>
      <c r="AZ653" s="214"/>
      <c r="BA653" s="214"/>
      <c r="BB653" s="214"/>
      <c r="BC653" s="214"/>
    </row>
    <row r="654" spans="2:55">
      <c r="B654" s="214"/>
      <c r="C654" s="214"/>
      <c r="D654" s="214"/>
      <c r="E654" s="214"/>
      <c r="F654" s="214"/>
      <c r="G654" s="214"/>
      <c r="H654" s="214"/>
      <c r="I654" s="214"/>
      <c r="J654" s="214"/>
      <c r="K654" s="214"/>
      <c r="L654" s="214"/>
      <c r="M654" s="214"/>
      <c r="N654" s="214"/>
      <c r="O654" s="214"/>
      <c r="P654" s="214"/>
      <c r="Q654" s="214"/>
      <c r="R654" s="214"/>
      <c r="S654" s="214"/>
      <c r="T654" s="214"/>
      <c r="U654" s="214"/>
      <c r="V654" s="214"/>
      <c r="W654" s="214"/>
      <c r="X654" s="214"/>
      <c r="Y654" s="214"/>
      <c r="Z654" s="214"/>
      <c r="AA654" s="214"/>
      <c r="AB654" s="214"/>
      <c r="AC654" s="214"/>
      <c r="AD654" s="214"/>
      <c r="AE654" s="214"/>
      <c r="AF654" s="214"/>
      <c r="AG654" s="214"/>
      <c r="AH654" s="214"/>
      <c r="AI654" s="214"/>
      <c r="AJ654" s="214"/>
      <c r="AK654" s="214"/>
      <c r="AL654" s="214"/>
      <c r="AM654" s="214"/>
      <c r="AN654" s="214"/>
      <c r="AO654" s="214"/>
      <c r="AP654" s="214"/>
      <c r="AQ654" s="214"/>
      <c r="AR654" s="214"/>
      <c r="AS654" s="214"/>
      <c r="AT654" s="214"/>
      <c r="AU654" s="214"/>
      <c r="AV654" s="214"/>
      <c r="AW654" s="214"/>
      <c r="AX654" s="214"/>
      <c r="AY654" s="214"/>
      <c r="AZ654" s="214"/>
      <c r="BA654" s="214"/>
      <c r="BB654" s="214"/>
      <c r="BC654" s="214"/>
    </row>
    <row r="655" spans="2:55">
      <c r="B655" s="214"/>
      <c r="C655" s="214"/>
      <c r="D655" s="214"/>
      <c r="E655" s="214"/>
      <c r="F655" s="214"/>
      <c r="G655" s="214"/>
      <c r="H655" s="214"/>
      <c r="I655" s="214"/>
      <c r="J655" s="214"/>
      <c r="K655" s="214"/>
      <c r="L655" s="214"/>
      <c r="M655" s="214"/>
      <c r="N655" s="214"/>
      <c r="O655" s="214"/>
      <c r="P655" s="214"/>
      <c r="Q655" s="214"/>
      <c r="R655" s="214"/>
      <c r="S655" s="214"/>
      <c r="T655" s="214"/>
      <c r="U655" s="214"/>
      <c r="V655" s="214"/>
      <c r="W655" s="214"/>
      <c r="X655" s="214"/>
      <c r="Y655" s="214"/>
      <c r="Z655" s="214"/>
      <c r="AA655" s="214"/>
      <c r="AB655" s="214"/>
      <c r="AC655" s="214"/>
      <c r="AD655" s="214"/>
      <c r="AE655" s="214"/>
      <c r="AF655" s="214"/>
      <c r="AG655" s="214"/>
      <c r="AH655" s="214"/>
      <c r="AI655" s="214"/>
      <c r="AJ655" s="214"/>
      <c r="AK655" s="214"/>
      <c r="AL655" s="214"/>
      <c r="AM655" s="214"/>
      <c r="AN655" s="214"/>
      <c r="AO655" s="214"/>
      <c r="AP655" s="214"/>
      <c r="AQ655" s="214"/>
      <c r="AR655" s="214"/>
      <c r="AS655" s="214"/>
      <c r="AT655" s="214"/>
      <c r="AU655" s="214"/>
      <c r="AV655" s="214"/>
      <c r="AW655" s="214"/>
      <c r="AX655" s="214"/>
      <c r="AY655" s="214"/>
      <c r="AZ655" s="214"/>
      <c r="BA655" s="214"/>
      <c r="BB655" s="214"/>
      <c r="BC655" s="214"/>
    </row>
    <row r="656" spans="2:55">
      <c r="B656" s="214"/>
      <c r="C656" s="214"/>
      <c r="D656" s="214"/>
      <c r="E656" s="214"/>
      <c r="F656" s="214"/>
      <c r="G656" s="214"/>
      <c r="H656" s="214"/>
      <c r="I656" s="214"/>
      <c r="J656" s="214"/>
      <c r="K656" s="214"/>
      <c r="L656" s="214"/>
      <c r="M656" s="214"/>
      <c r="N656" s="214"/>
      <c r="O656" s="214"/>
      <c r="P656" s="214"/>
      <c r="Q656" s="214"/>
      <c r="R656" s="214"/>
      <c r="S656" s="214"/>
      <c r="T656" s="214"/>
      <c r="U656" s="214"/>
      <c r="V656" s="214"/>
      <c r="W656" s="214"/>
      <c r="X656" s="214"/>
      <c r="Y656" s="214"/>
      <c r="Z656" s="214"/>
      <c r="AA656" s="214"/>
      <c r="AB656" s="214"/>
      <c r="AC656" s="214"/>
      <c r="AD656" s="214"/>
      <c r="AE656" s="214"/>
      <c r="AF656" s="214"/>
      <c r="AG656" s="214"/>
      <c r="AH656" s="214"/>
      <c r="AI656" s="214"/>
      <c r="AJ656" s="214"/>
      <c r="AK656" s="214"/>
      <c r="AL656" s="214"/>
      <c r="AM656" s="214"/>
      <c r="AN656" s="214"/>
      <c r="AO656" s="214"/>
      <c r="AP656" s="214"/>
      <c r="AQ656" s="214"/>
      <c r="AR656" s="214"/>
      <c r="AS656" s="214"/>
      <c r="AT656" s="214"/>
      <c r="AU656" s="214"/>
      <c r="AV656" s="214"/>
      <c r="AW656" s="214"/>
      <c r="AX656" s="214"/>
      <c r="AY656" s="214"/>
      <c r="AZ656" s="214"/>
      <c r="BA656" s="214"/>
      <c r="BB656" s="214"/>
      <c r="BC656" s="214"/>
    </row>
    <row r="657" spans="2:55">
      <c r="B657" s="214"/>
      <c r="C657" s="214"/>
      <c r="D657" s="214"/>
      <c r="E657" s="214"/>
      <c r="F657" s="214"/>
      <c r="G657" s="214"/>
      <c r="H657" s="214"/>
      <c r="I657" s="214"/>
      <c r="J657" s="214"/>
      <c r="K657" s="214"/>
      <c r="L657" s="214"/>
      <c r="M657" s="214"/>
      <c r="N657" s="214"/>
      <c r="O657" s="214"/>
      <c r="P657" s="214"/>
      <c r="Q657" s="214"/>
      <c r="R657" s="214"/>
      <c r="S657" s="214"/>
      <c r="T657" s="214"/>
      <c r="U657" s="214"/>
      <c r="V657" s="214"/>
      <c r="W657" s="214"/>
      <c r="X657" s="214"/>
      <c r="Y657" s="214"/>
      <c r="Z657" s="214"/>
      <c r="AA657" s="214"/>
      <c r="AB657" s="214"/>
      <c r="AC657" s="214"/>
      <c r="AD657" s="214"/>
      <c r="AE657" s="214"/>
      <c r="AF657" s="214"/>
      <c r="AG657" s="214"/>
      <c r="AH657" s="214"/>
      <c r="AI657" s="214"/>
      <c r="AJ657" s="214"/>
      <c r="AK657" s="214"/>
      <c r="AL657" s="214"/>
      <c r="AM657" s="214"/>
      <c r="AN657" s="214"/>
      <c r="AO657" s="214"/>
      <c r="AP657" s="214"/>
      <c r="AQ657" s="214"/>
      <c r="AR657" s="214"/>
      <c r="AS657" s="214"/>
      <c r="AT657" s="214"/>
      <c r="AU657" s="214"/>
      <c r="AV657" s="214"/>
      <c r="AW657" s="214"/>
      <c r="AX657" s="214"/>
      <c r="AY657" s="214"/>
      <c r="AZ657" s="214"/>
      <c r="BA657" s="214"/>
      <c r="BB657" s="214"/>
      <c r="BC657" s="214"/>
    </row>
    <row r="658" spans="2:55">
      <c r="B658" s="214"/>
      <c r="C658" s="214"/>
      <c r="D658" s="214"/>
      <c r="E658" s="214"/>
      <c r="F658" s="214"/>
      <c r="G658" s="214"/>
      <c r="H658" s="214"/>
      <c r="I658" s="214"/>
      <c r="J658" s="214"/>
      <c r="K658" s="214"/>
      <c r="L658" s="214"/>
      <c r="M658" s="214"/>
      <c r="N658" s="214"/>
      <c r="O658" s="214"/>
      <c r="P658" s="214"/>
      <c r="Q658" s="214"/>
      <c r="R658" s="214"/>
      <c r="S658" s="214"/>
      <c r="T658" s="214"/>
      <c r="U658" s="214"/>
      <c r="V658" s="214"/>
      <c r="W658" s="214"/>
      <c r="X658" s="214"/>
      <c r="Y658" s="214"/>
      <c r="Z658" s="214"/>
      <c r="AA658" s="214"/>
      <c r="AB658" s="214"/>
      <c r="AC658" s="214"/>
      <c r="AD658" s="214"/>
      <c r="AE658" s="214"/>
      <c r="AF658" s="214"/>
      <c r="AG658" s="214"/>
      <c r="AH658" s="214"/>
      <c r="AI658" s="214"/>
      <c r="AJ658" s="214"/>
      <c r="AK658" s="214"/>
      <c r="AL658" s="214"/>
      <c r="AM658" s="214"/>
      <c r="AN658" s="214"/>
      <c r="AO658" s="214"/>
      <c r="AP658" s="214"/>
      <c r="AQ658" s="214"/>
      <c r="AR658" s="214"/>
      <c r="AS658" s="214"/>
      <c r="AT658" s="214"/>
      <c r="AU658" s="214"/>
      <c r="AV658" s="214"/>
      <c r="AW658" s="214"/>
      <c r="AX658" s="214"/>
      <c r="AY658" s="214"/>
      <c r="AZ658" s="214"/>
      <c r="BA658" s="214"/>
      <c r="BB658" s="214"/>
      <c r="BC658" s="214"/>
    </row>
    <row r="659" spans="2:55">
      <c r="B659" s="214"/>
      <c r="C659" s="214"/>
      <c r="D659" s="214"/>
      <c r="E659" s="214"/>
      <c r="F659" s="214"/>
      <c r="G659" s="214"/>
      <c r="H659" s="214"/>
      <c r="I659" s="214"/>
      <c r="J659" s="214"/>
      <c r="K659" s="214"/>
      <c r="L659" s="214"/>
      <c r="M659" s="214"/>
      <c r="N659" s="214"/>
      <c r="O659" s="214"/>
      <c r="P659" s="214"/>
      <c r="Q659" s="214"/>
      <c r="R659" s="214"/>
      <c r="S659" s="214"/>
      <c r="T659" s="214"/>
      <c r="U659" s="214"/>
      <c r="V659" s="214"/>
      <c r="W659" s="214"/>
      <c r="X659" s="214"/>
      <c r="Y659" s="214"/>
      <c r="Z659" s="214"/>
      <c r="AA659" s="214"/>
      <c r="AB659" s="214"/>
      <c r="AC659" s="214"/>
      <c r="AD659" s="214"/>
      <c r="AE659" s="214"/>
      <c r="AF659" s="214"/>
      <c r="AG659" s="214"/>
      <c r="AH659" s="214"/>
      <c r="AI659" s="214"/>
      <c r="AJ659" s="214"/>
      <c r="AK659" s="214"/>
      <c r="AL659" s="214"/>
      <c r="AM659" s="214"/>
      <c r="AN659" s="214"/>
      <c r="AO659" s="214"/>
      <c r="AP659" s="214"/>
      <c r="AQ659" s="214"/>
      <c r="AR659" s="214"/>
      <c r="AS659" s="214"/>
      <c r="AT659" s="214"/>
      <c r="AU659" s="214"/>
      <c r="AV659" s="214"/>
      <c r="AW659" s="214"/>
      <c r="AX659" s="214"/>
      <c r="AY659" s="214"/>
      <c r="AZ659" s="214"/>
      <c r="BA659" s="214"/>
      <c r="BB659" s="214"/>
      <c r="BC659" s="214"/>
    </row>
    <row r="660" spans="2:55">
      <c r="B660" s="214"/>
      <c r="C660" s="214"/>
      <c r="D660" s="214"/>
      <c r="E660" s="214"/>
      <c r="F660" s="214"/>
      <c r="G660" s="214"/>
      <c r="H660" s="214"/>
      <c r="I660" s="214"/>
      <c r="J660" s="214"/>
      <c r="K660" s="214"/>
      <c r="L660" s="214"/>
      <c r="M660" s="214"/>
      <c r="N660" s="214"/>
      <c r="O660" s="214"/>
      <c r="P660" s="214"/>
      <c r="Q660" s="214"/>
      <c r="R660" s="214"/>
      <c r="S660" s="214"/>
      <c r="T660" s="214"/>
      <c r="U660" s="214"/>
      <c r="V660" s="214"/>
      <c r="W660" s="214"/>
      <c r="X660" s="214"/>
      <c r="Y660" s="214"/>
      <c r="Z660" s="214"/>
      <c r="AA660" s="214"/>
      <c r="AB660" s="214"/>
      <c r="AC660" s="214"/>
      <c r="AD660" s="214"/>
      <c r="AE660" s="214"/>
      <c r="AF660" s="214"/>
      <c r="AG660" s="214"/>
      <c r="AH660" s="214"/>
      <c r="AI660" s="214"/>
      <c r="AJ660" s="214"/>
      <c r="AK660" s="214"/>
      <c r="AL660" s="214"/>
      <c r="AM660" s="214"/>
      <c r="AN660" s="214"/>
      <c r="AO660" s="214"/>
      <c r="AP660" s="214"/>
      <c r="AQ660" s="214"/>
      <c r="AR660" s="214"/>
      <c r="AS660" s="214"/>
      <c r="AT660" s="214"/>
      <c r="AU660" s="214"/>
      <c r="AV660" s="214"/>
      <c r="AW660" s="214"/>
      <c r="AX660" s="214"/>
      <c r="AY660" s="214"/>
      <c r="AZ660" s="214"/>
      <c r="BA660" s="214"/>
      <c r="BB660" s="214"/>
      <c r="BC660" s="214"/>
    </row>
    <row r="661" spans="2:55">
      <c r="B661" s="214"/>
      <c r="C661" s="214"/>
      <c r="D661" s="214"/>
      <c r="E661" s="214"/>
      <c r="F661" s="214"/>
      <c r="G661" s="214"/>
      <c r="H661" s="214"/>
      <c r="I661" s="214"/>
      <c r="J661" s="214"/>
      <c r="K661" s="214"/>
      <c r="L661" s="214"/>
      <c r="M661" s="214"/>
      <c r="N661" s="214"/>
      <c r="O661" s="214"/>
      <c r="P661" s="214"/>
      <c r="Q661" s="214"/>
      <c r="R661" s="214"/>
      <c r="S661" s="214"/>
      <c r="T661" s="214"/>
      <c r="U661" s="214"/>
      <c r="V661" s="214"/>
      <c r="W661" s="214"/>
      <c r="X661" s="214"/>
      <c r="Y661" s="214"/>
      <c r="Z661" s="214"/>
      <c r="AA661" s="214"/>
      <c r="AB661" s="214"/>
      <c r="AC661" s="214"/>
      <c r="AD661" s="214"/>
      <c r="AE661" s="214"/>
      <c r="AF661" s="214"/>
      <c r="AG661" s="214"/>
      <c r="AH661" s="214"/>
      <c r="AI661" s="214"/>
      <c r="AJ661" s="214"/>
      <c r="AK661" s="214"/>
      <c r="AL661" s="214"/>
      <c r="AM661" s="214"/>
      <c r="AN661" s="214"/>
      <c r="AO661" s="214"/>
      <c r="AP661" s="214"/>
      <c r="AQ661" s="214"/>
      <c r="AR661" s="214"/>
      <c r="AS661" s="214"/>
      <c r="AT661" s="214"/>
      <c r="AU661" s="214"/>
      <c r="AV661" s="214"/>
      <c r="AW661" s="214"/>
      <c r="AX661" s="214"/>
      <c r="AY661" s="214"/>
      <c r="AZ661" s="214"/>
      <c r="BA661" s="214"/>
      <c r="BB661" s="214"/>
      <c r="BC661" s="214"/>
    </row>
    <row r="662" spans="2:55">
      <c r="B662" s="214"/>
      <c r="C662" s="214"/>
      <c r="D662" s="214"/>
      <c r="E662" s="214"/>
      <c r="F662" s="214"/>
      <c r="G662" s="214"/>
      <c r="H662" s="214"/>
      <c r="I662" s="214"/>
      <c r="J662" s="214"/>
      <c r="K662" s="214"/>
      <c r="L662" s="214"/>
      <c r="M662" s="214"/>
      <c r="N662" s="214"/>
      <c r="O662" s="214"/>
      <c r="P662" s="214"/>
      <c r="Q662" s="214"/>
      <c r="R662" s="214"/>
      <c r="S662" s="214"/>
      <c r="T662" s="214"/>
      <c r="U662" s="214"/>
      <c r="V662" s="214"/>
      <c r="W662" s="214"/>
      <c r="X662" s="214"/>
      <c r="Y662" s="214"/>
      <c r="Z662" s="214"/>
      <c r="AA662" s="214"/>
      <c r="AB662" s="214"/>
      <c r="AC662" s="214"/>
      <c r="AD662" s="214"/>
      <c r="AE662" s="214"/>
      <c r="AF662" s="214"/>
      <c r="AG662" s="214"/>
      <c r="AH662" s="214"/>
      <c r="AI662" s="214"/>
      <c r="AJ662" s="214"/>
      <c r="AK662" s="214"/>
      <c r="AL662" s="214"/>
      <c r="AM662" s="214"/>
      <c r="AN662" s="214"/>
      <c r="AO662" s="214"/>
      <c r="AP662" s="214"/>
      <c r="AQ662" s="214"/>
      <c r="AR662" s="214"/>
      <c r="AS662" s="214"/>
      <c r="AT662" s="214"/>
      <c r="AU662" s="214"/>
      <c r="AV662" s="214"/>
      <c r="AW662" s="214"/>
      <c r="AX662" s="214"/>
      <c r="AY662" s="214"/>
      <c r="AZ662" s="214"/>
      <c r="BA662" s="214"/>
      <c r="BB662" s="214"/>
      <c r="BC662" s="214"/>
    </row>
    <row r="663" spans="2:55">
      <c r="B663" s="214"/>
      <c r="C663" s="214"/>
      <c r="D663" s="214"/>
      <c r="E663" s="214"/>
      <c r="F663" s="214"/>
      <c r="G663" s="214"/>
      <c r="H663" s="214"/>
      <c r="I663" s="214"/>
      <c r="J663" s="214"/>
      <c r="K663" s="214"/>
      <c r="L663" s="214"/>
      <c r="M663" s="214"/>
      <c r="N663" s="214"/>
      <c r="O663" s="214"/>
      <c r="P663" s="214"/>
      <c r="Q663" s="214"/>
      <c r="R663" s="214"/>
      <c r="S663" s="214"/>
      <c r="T663" s="214"/>
      <c r="U663" s="214"/>
      <c r="V663" s="214"/>
      <c r="W663" s="214"/>
      <c r="X663" s="214"/>
      <c r="Y663" s="214"/>
      <c r="Z663" s="214"/>
      <c r="AA663" s="214"/>
      <c r="AB663" s="214"/>
      <c r="AC663" s="214"/>
      <c r="AD663" s="214"/>
      <c r="AE663" s="214"/>
      <c r="AF663" s="214"/>
      <c r="AG663" s="214"/>
      <c r="AH663" s="214"/>
      <c r="AI663" s="214"/>
      <c r="AJ663" s="214"/>
      <c r="AK663" s="214"/>
      <c r="AL663" s="214"/>
      <c r="AM663" s="214"/>
      <c r="AN663" s="214"/>
      <c r="AO663" s="214"/>
      <c r="AP663" s="214"/>
      <c r="AQ663" s="214"/>
      <c r="AR663" s="214"/>
      <c r="AS663" s="214"/>
      <c r="AT663" s="214"/>
      <c r="AU663" s="214"/>
      <c r="AV663" s="214"/>
      <c r="AW663" s="214"/>
      <c r="AX663" s="214"/>
      <c r="AY663" s="214"/>
      <c r="AZ663" s="214"/>
      <c r="BA663" s="214"/>
      <c r="BB663" s="214"/>
      <c r="BC663" s="214"/>
    </row>
    <row r="664" spans="2:55">
      <c r="B664" s="214"/>
      <c r="C664" s="214"/>
      <c r="D664" s="214"/>
      <c r="E664" s="214"/>
      <c r="F664" s="214"/>
      <c r="G664" s="214"/>
      <c r="H664" s="214"/>
      <c r="I664" s="214"/>
      <c r="J664" s="214"/>
      <c r="K664" s="214"/>
      <c r="L664" s="214"/>
      <c r="M664" s="214"/>
      <c r="N664" s="214"/>
      <c r="O664" s="214"/>
      <c r="P664" s="214"/>
      <c r="Q664" s="214"/>
      <c r="R664" s="214"/>
      <c r="S664" s="214"/>
      <c r="T664" s="214"/>
      <c r="U664" s="214"/>
      <c r="V664" s="214"/>
      <c r="W664" s="214"/>
      <c r="X664" s="214"/>
      <c r="Y664" s="214"/>
      <c r="Z664" s="214"/>
      <c r="AA664" s="214"/>
      <c r="AB664" s="214"/>
      <c r="AC664" s="214"/>
      <c r="AD664" s="214"/>
      <c r="AE664" s="214"/>
      <c r="AF664" s="214"/>
      <c r="AG664" s="214"/>
      <c r="AH664" s="214"/>
      <c r="AI664" s="214"/>
      <c r="AJ664" s="214"/>
      <c r="AK664" s="214"/>
      <c r="AL664" s="214"/>
      <c r="AM664" s="214"/>
      <c r="AN664" s="214"/>
      <c r="AO664" s="214"/>
      <c r="AP664" s="214"/>
      <c r="AQ664" s="214"/>
      <c r="AR664" s="214"/>
      <c r="AS664" s="214"/>
      <c r="AT664" s="214"/>
      <c r="AU664" s="214"/>
      <c r="AV664" s="214"/>
      <c r="AW664" s="214"/>
      <c r="AX664" s="214"/>
      <c r="AY664" s="214"/>
      <c r="AZ664" s="214"/>
      <c r="BA664" s="214"/>
      <c r="BB664" s="214"/>
      <c r="BC664" s="214"/>
    </row>
    <row r="665" spans="2:55">
      <c r="B665" s="214"/>
      <c r="C665" s="214"/>
      <c r="D665" s="214"/>
      <c r="E665" s="214"/>
      <c r="F665" s="214"/>
      <c r="G665" s="214"/>
      <c r="H665" s="214"/>
      <c r="I665" s="214"/>
      <c r="J665" s="214"/>
      <c r="K665" s="214"/>
      <c r="L665" s="214"/>
      <c r="M665" s="214"/>
      <c r="N665" s="214"/>
      <c r="O665" s="214"/>
      <c r="P665" s="214"/>
      <c r="Q665" s="214"/>
      <c r="R665" s="214"/>
      <c r="S665" s="214"/>
      <c r="T665" s="214"/>
      <c r="U665" s="214"/>
      <c r="V665" s="214"/>
      <c r="W665" s="214"/>
      <c r="X665" s="214"/>
      <c r="Y665" s="214"/>
      <c r="Z665" s="214"/>
      <c r="AA665" s="214"/>
      <c r="AB665" s="214"/>
      <c r="AC665" s="214"/>
      <c r="AD665" s="214"/>
      <c r="AE665" s="214"/>
      <c r="AF665" s="214"/>
      <c r="AG665" s="214"/>
      <c r="AH665" s="214"/>
      <c r="AI665" s="214"/>
      <c r="AJ665" s="214"/>
      <c r="AK665" s="214"/>
      <c r="AL665" s="214"/>
      <c r="AM665" s="214"/>
      <c r="AN665" s="214"/>
      <c r="AO665" s="214"/>
      <c r="AP665" s="214"/>
      <c r="AQ665" s="214"/>
      <c r="AR665" s="214"/>
      <c r="AS665" s="214"/>
      <c r="AT665" s="214"/>
      <c r="AU665" s="214"/>
      <c r="AV665" s="214"/>
      <c r="AW665" s="214"/>
      <c r="AX665" s="214"/>
      <c r="AY665" s="214"/>
      <c r="AZ665" s="214"/>
      <c r="BA665" s="214"/>
      <c r="BB665" s="214"/>
      <c r="BC665" s="214"/>
    </row>
    <row r="666" spans="2:55">
      <c r="B666" s="214"/>
      <c r="C666" s="214"/>
      <c r="D666" s="214"/>
      <c r="E666" s="214"/>
      <c r="F666" s="214"/>
      <c r="G666" s="214"/>
      <c r="H666" s="214"/>
      <c r="I666" s="214"/>
      <c r="J666" s="214"/>
      <c r="K666" s="214"/>
      <c r="L666" s="214"/>
      <c r="M666" s="214"/>
      <c r="N666" s="214"/>
      <c r="O666" s="214"/>
      <c r="P666" s="214"/>
      <c r="Q666" s="214"/>
      <c r="R666" s="214"/>
      <c r="S666" s="214"/>
      <c r="T666" s="214"/>
      <c r="U666" s="214"/>
      <c r="V666" s="214"/>
      <c r="W666" s="214"/>
      <c r="X666" s="214"/>
      <c r="Y666" s="214"/>
      <c r="Z666" s="214"/>
      <c r="AA666" s="214"/>
      <c r="AB666" s="214"/>
      <c r="AC666" s="214"/>
      <c r="AD666" s="214"/>
      <c r="AE666" s="214"/>
      <c r="AF666" s="214"/>
      <c r="AG666" s="214"/>
      <c r="AH666" s="214"/>
      <c r="AI666" s="214"/>
      <c r="AJ666" s="214"/>
      <c r="AK666" s="214"/>
      <c r="AL666" s="214"/>
      <c r="AM666" s="214"/>
      <c r="AN666" s="214"/>
      <c r="AO666" s="214"/>
      <c r="AP666" s="214"/>
      <c r="AQ666" s="214"/>
      <c r="AR666" s="214"/>
      <c r="AS666" s="214"/>
      <c r="AT666" s="214"/>
      <c r="AU666" s="214"/>
      <c r="AV666" s="214"/>
      <c r="AW666" s="214"/>
      <c r="AX666" s="214"/>
      <c r="AY666" s="214"/>
      <c r="AZ666" s="214"/>
      <c r="BA666" s="214"/>
      <c r="BB666" s="214"/>
      <c r="BC666" s="214"/>
    </row>
    <row r="667" spans="2:55">
      <c r="B667" s="214"/>
      <c r="C667" s="214"/>
      <c r="D667" s="214"/>
      <c r="E667" s="214"/>
      <c r="F667" s="214"/>
      <c r="G667" s="214"/>
      <c r="H667" s="214"/>
      <c r="I667" s="214"/>
      <c r="J667" s="214"/>
      <c r="K667" s="214"/>
      <c r="L667" s="214"/>
      <c r="M667" s="214"/>
      <c r="N667" s="214"/>
      <c r="O667" s="214"/>
      <c r="P667" s="214"/>
      <c r="Q667" s="214"/>
      <c r="R667" s="214"/>
      <c r="S667" s="214"/>
      <c r="T667" s="214"/>
      <c r="U667" s="214"/>
      <c r="V667" s="214"/>
      <c r="W667" s="214"/>
      <c r="X667" s="214"/>
      <c r="Y667" s="214"/>
      <c r="Z667" s="214"/>
      <c r="AA667" s="214"/>
      <c r="AB667" s="214"/>
      <c r="AC667" s="214"/>
      <c r="AD667" s="214"/>
      <c r="AE667" s="214"/>
      <c r="AF667" s="214"/>
      <c r="AG667" s="214"/>
      <c r="AH667" s="214"/>
      <c r="AI667" s="214"/>
      <c r="AJ667" s="214"/>
      <c r="AK667" s="214"/>
      <c r="AL667" s="214"/>
      <c r="AM667" s="214"/>
      <c r="AN667" s="214"/>
      <c r="AO667" s="214"/>
      <c r="AP667" s="214"/>
      <c r="AQ667" s="214"/>
      <c r="AR667" s="214"/>
      <c r="AS667" s="214"/>
      <c r="AT667" s="214"/>
      <c r="AU667" s="214"/>
      <c r="AV667" s="214"/>
      <c r="AW667" s="214"/>
      <c r="AX667" s="214"/>
      <c r="AY667" s="214"/>
      <c r="AZ667" s="214"/>
      <c r="BA667" s="214"/>
      <c r="BB667" s="214"/>
      <c r="BC667" s="214"/>
    </row>
    <row r="668" spans="2:55">
      <c r="B668" s="214"/>
      <c r="C668" s="214"/>
      <c r="D668" s="214"/>
      <c r="E668" s="214"/>
      <c r="F668" s="214"/>
      <c r="G668" s="214"/>
      <c r="H668" s="214"/>
      <c r="I668" s="214"/>
      <c r="J668" s="214"/>
      <c r="K668" s="214"/>
      <c r="L668" s="214"/>
      <c r="M668" s="214"/>
      <c r="N668" s="214"/>
      <c r="O668" s="214"/>
      <c r="P668" s="214"/>
      <c r="Q668" s="214"/>
      <c r="R668" s="214"/>
      <c r="S668" s="214"/>
      <c r="T668" s="214"/>
      <c r="U668" s="214"/>
      <c r="V668" s="214"/>
      <c r="W668" s="214"/>
      <c r="X668" s="214"/>
      <c r="Y668" s="214"/>
      <c r="Z668" s="214"/>
      <c r="AA668" s="214"/>
      <c r="AB668" s="214"/>
      <c r="AC668" s="214"/>
      <c r="AD668" s="214"/>
      <c r="AE668" s="214"/>
      <c r="AF668" s="214"/>
      <c r="AG668" s="214"/>
      <c r="AH668" s="214"/>
      <c r="AI668" s="214"/>
      <c r="AJ668" s="214"/>
      <c r="AK668" s="214"/>
      <c r="AL668" s="214"/>
      <c r="AM668" s="214"/>
      <c r="AN668" s="214"/>
      <c r="AO668" s="214"/>
      <c r="AP668" s="214"/>
      <c r="AQ668" s="214"/>
      <c r="AR668" s="214"/>
      <c r="AS668" s="214"/>
      <c r="AT668" s="214"/>
      <c r="AU668" s="214"/>
      <c r="AV668" s="214"/>
      <c r="AW668" s="214"/>
      <c r="AX668" s="214"/>
      <c r="AY668" s="214"/>
      <c r="AZ668" s="214"/>
      <c r="BA668" s="214"/>
      <c r="BB668" s="214"/>
      <c r="BC668" s="214"/>
    </row>
    <row r="669" spans="2:55">
      <c r="B669" s="214"/>
      <c r="C669" s="214"/>
      <c r="D669" s="214"/>
      <c r="E669" s="214"/>
      <c r="F669" s="214"/>
      <c r="G669" s="214"/>
      <c r="H669" s="214"/>
      <c r="I669" s="214"/>
      <c r="J669" s="214"/>
      <c r="K669" s="214"/>
      <c r="L669" s="214"/>
      <c r="M669" s="214"/>
      <c r="N669" s="214"/>
      <c r="O669" s="214"/>
      <c r="P669" s="214"/>
      <c r="Q669" s="214"/>
      <c r="R669" s="214"/>
      <c r="S669" s="214"/>
      <c r="T669" s="214"/>
      <c r="U669" s="214"/>
      <c r="V669" s="214"/>
      <c r="W669" s="214"/>
      <c r="X669" s="214"/>
      <c r="Y669" s="214"/>
      <c r="Z669" s="214"/>
      <c r="AA669" s="214"/>
      <c r="AB669" s="214"/>
      <c r="AC669" s="214"/>
      <c r="AD669" s="214"/>
      <c r="AE669" s="214"/>
      <c r="AF669" s="214"/>
      <c r="AG669" s="214"/>
      <c r="AH669" s="214"/>
      <c r="AI669" s="214"/>
      <c r="AJ669" s="214"/>
      <c r="AK669" s="214"/>
      <c r="AL669" s="214"/>
      <c r="AM669" s="214"/>
      <c r="AN669" s="214"/>
      <c r="AO669" s="214"/>
      <c r="AP669" s="214"/>
      <c r="AQ669" s="214"/>
      <c r="AR669" s="214"/>
      <c r="AS669" s="214"/>
      <c r="AT669" s="214"/>
      <c r="AU669" s="214"/>
      <c r="AV669" s="214"/>
      <c r="AW669" s="214"/>
      <c r="AX669" s="214"/>
      <c r="AY669" s="214"/>
      <c r="AZ669" s="214"/>
      <c r="BA669" s="214"/>
      <c r="BB669" s="214"/>
      <c r="BC669" s="214"/>
    </row>
    <row r="670" spans="2:55">
      <c r="B670" s="214"/>
      <c r="C670" s="214"/>
      <c r="D670" s="214"/>
      <c r="E670" s="214"/>
      <c r="F670" s="214"/>
      <c r="G670" s="214"/>
      <c r="H670" s="214"/>
      <c r="I670" s="214"/>
      <c r="J670" s="214"/>
      <c r="K670" s="214"/>
      <c r="L670" s="214"/>
      <c r="M670" s="214"/>
      <c r="N670" s="214"/>
      <c r="O670" s="214"/>
      <c r="P670" s="214"/>
      <c r="Q670" s="214"/>
      <c r="R670" s="214"/>
      <c r="S670" s="214"/>
      <c r="T670" s="214"/>
      <c r="U670" s="214"/>
      <c r="V670" s="214"/>
      <c r="W670" s="214"/>
      <c r="X670" s="214"/>
      <c r="Y670" s="214"/>
      <c r="Z670" s="214"/>
      <c r="AA670" s="214"/>
      <c r="AB670" s="214"/>
      <c r="AC670" s="214"/>
      <c r="AD670" s="214"/>
      <c r="AE670" s="214"/>
      <c r="AF670" s="214"/>
      <c r="AG670" s="214"/>
      <c r="AH670" s="214"/>
      <c r="AI670" s="214"/>
      <c r="AJ670" s="214"/>
      <c r="AK670" s="214"/>
      <c r="AL670" s="214"/>
      <c r="AM670" s="214"/>
      <c r="AN670" s="214"/>
      <c r="AO670" s="214"/>
      <c r="AP670" s="214"/>
      <c r="AQ670" s="214"/>
      <c r="AR670" s="214"/>
      <c r="AS670" s="214"/>
      <c r="AT670" s="214"/>
      <c r="AU670" s="214"/>
      <c r="AV670" s="214"/>
      <c r="AW670" s="214"/>
      <c r="AX670" s="214"/>
      <c r="AY670" s="214"/>
      <c r="AZ670" s="214"/>
      <c r="BA670" s="214"/>
      <c r="BB670" s="214"/>
      <c r="BC670" s="214"/>
    </row>
    <row r="671" spans="2:55">
      <c r="B671" s="214"/>
      <c r="C671" s="214"/>
      <c r="D671" s="214"/>
      <c r="E671" s="214"/>
      <c r="F671" s="214"/>
      <c r="G671" s="214"/>
      <c r="H671" s="214"/>
      <c r="I671" s="214"/>
      <c r="J671" s="214"/>
      <c r="K671" s="214"/>
      <c r="L671" s="214"/>
      <c r="M671" s="214"/>
      <c r="N671" s="214"/>
      <c r="O671" s="214"/>
      <c r="P671" s="214"/>
      <c r="Q671" s="214"/>
      <c r="R671" s="214"/>
      <c r="S671" s="214"/>
      <c r="T671" s="214"/>
      <c r="U671" s="214"/>
      <c r="V671" s="214"/>
      <c r="W671" s="214"/>
      <c r="X671" s="214"/>
      <c r="Y671" s="214"/>
      <c r="Z671" s="214"/>
      <c r="AA671" s="214"/>
      <c r="AB671" s="214"/>
      <c r="AC671" s="214"/>
      <c r="AD671" s="214"/>
      <c r="AE671" s="214"/>
      <c r="AF671" s="214"/>
      <c r="AG671" s="214"/>
      <c r="AH671" s="214"/>
      <c r="AI671" s="214"/>
      <c r="AJ671" s="214"/>
      <c r="AK671" s="214"/>
      <c r="AL671" s="214"/>
      <c r="AM671" s="214"/>
      <c r="AN671" s="214"/>
      <c r="AO671" s="214"/>
      <c r="AP671" s="214"/>
      <c r="AQ671" s="214"/>
      <c r="AR671" s="214"/>
      <c r="AS671" s="214"/>
      <c r="AT671" s="214"/>
      <c r="AU671" s="214"/>
      <c r="AV671" s="214"/>
      <c r="AW671" s="214"/>
      <c r="AX671" s="214"/>
      <c r="AY671" s="214"/>
      <c r="AZ671" s="214"/>
      <c r="BA671" s="214"/>
      <c r="BB671" s="214"/>
      <c r="BC671" s="214"/>
    </row>
    <row r="672" spans="2:55">
      <c r="B672" s="214"/>
      <c r="C672" s="214"/>
      <c r="D672" s="214"/>
      <c r="E672" s="214"/>
      <c r="F672" s="214"/>
      <c r="G672" s="214"/>
      <c r="H672" s="214"/>
      <c r="I672" s="214"/>
      <c r="J672" s="214"/>
      <c r="K672" s="214"/>
      <c r="L672" s="214"/>
      <c r="M672" s="214"/>
      <c r="N672" s="214"/>
      <c r="O672" s="214"/>
      <c r="P672" s="214"/>
      <c r="Q672" s="214"/>
      <c r="R672" s="214"/>
      <c r="S672" s="214"/>
      <c r="T672" s="214"/>
      <c r="U672" s="214"/>
      <c r="V672" s="214"/>
      <c r="W672" s="214"/>
      <c r="X672" s="214"/>
      <c r="Y672" s="214"/>
      <c r="Z672" s="214"/>
      <c r="AA672" s="214"/>
      <c r="AB672" s="214"/>
      <c r="AC672" s="214"/>
      <c r="AD672" s="214"/>
      <c r="AE672" s="214"/>
      <c r="AF672" s="214"/>
      <c r="AG672" s="214"/>
      <c r="AH672" s="214"/>
      <c r="AI672" s="214"/>
      <c r="AJ672" s="214"/>
      <c r="AK672" s="214"/>
      <c r="AL672" s="214"/>
      <c r="AM672" s="214"/>
      <c r="AN672" s="214"/>
      <c r="AO672" s="214"/>
      <c r="AP672" s="214"/>
      <c r="AQ672" s="214"/>
      <c r="AR672" s="214"/>
      <c r="AS672" s="214"/>
      <c r="AT672" s="214"/>
      <c r="AU672" s="214"/>
      <c r="AV672" s="214"/>
      <c r="AW672" s="214"/>
      <c r="AX672" s="214"/>
      <c r="AY672" s="214"/>
      <c r="AZ672" s="214"/>
      <c r="BA672" s="214"/>
      <c r="BB672" s="214"/>
      <c r="BC672" s="214"/>
    </row>
    <row r="673" spans="2:55">
      <c r="B673" s="214"/>
      <c r="C673" s="214"/>
      <c r="D673" s="214"/>
      <c r="E673" s="214"/>
      <c r="F673" s="214"/>
      <c r="G673" s="214"/>
      <c r="H673" s="214"/>
      <c r="I673" s="214"/>
      <c r="J673" s="214"/>
      <c r="K673" s="214"/>
      <c r="L673" s="214"/>
      <c r="M673" s="214"/>
      <c r="N673" s="214"/>
      <c r="O673" s="214"/>
      <c r="P673" s="214"/>
      <c r="Q673" s="214"/>
      <c r="R673" s="214"/>
      <c r="S673" s="214"/>
      <c r="T673" s="214"/>
      <c r="U673" s="214"/>
      <c r="V673" s="214"/>
      <c r="W673" s="214"/>
      <c r="X673" s="214"/>
      <c r="Y673" s="214"/>
      <c r="Z673" s="214"/>
      <c r="AA673" s="214"/>
      <c r="AB673" s="214"/>
      <c r="AC673" s="214"/>
      <c r="AD673" s="214"/>
      <c r="AE673" s="214"/>
      <c r="AF673" s="214"/>
      <c r="AG673" s="214"/>
      <c r="AH673" s="214"/>
      <c r="AI673" s="214"/>
      <c r="AJ673" s="214"/>
      <c r="AK673" s="214"/>
      <c r="AL673" s="214"/>
      <c r="AM673" s="214"/>
      <c r="AN673" s="214"/>
      <c r="AO673" s="214"/>
      <c r="AP673" s="214"/>
      <c r="AQ673" s="214"/>
      <c r="AR673" s="214"/>
      <c r="AS673" s="214"/>
      <c r="AT673" s="214"/>
      <c r="AU673" s="214"/>
      <c r="AV673" s="214"/>
      <c r="AW673" s="214"/>
      <c r="AX673" s="214"/>
      <c r="AY673" s="214"/>
      <c r="AZ673" s="214"/>
      <c r="BA673" s="214"/>
      <c r="BB673" s="214"/>
      <c r="BC673" s="214"/>
    </row>
    <row r="674" spans="2:55">
      <c r="B674" s="214"/>
      <c r="C674" s="214"/>
      <c r="D674" s="214"/>
      <c r="E674" s="214"/>
      <c r="F674" s="214"/>
      <c r="G674" s="214"/>
      <c r="H674" s="214"/>
      <c r="I674" s="214"/>
      <c r="J674" s="214"/>
      <c r="K674" s="214"/>
      <c r="L674" s="214"/>
      <c r="M674" s="214"/>
      <c r="N674" s="214"/>
      <c r="O674" s="214"/>
      <c r="P674" s="214"/>
      <c r="Q674" s="214"/>
      <c r="R674" s="214"/>
      <c r="S674" s="214"/>
      <c r="T674" s="214"/>
      <c r="U674" s="214"/>
      <c r="V674" s="214"/>
      <c r="W674" s="214"/>
      <c r="X674" s="214"/>
      <c r="Y674" s="214"/>
      <c r="Z674" s="214"/>
      <c r="AA674" s="214"/>
      <c r="AB674" s="214"/>
      <c r="AC674" s="214"/>
      <c r="AD674" s="214"/>
      <c r="AE674" s="214"/>
      <c r="AF674" s="214"/>
      <c r="AG674" s="214"/>
      <c r="AH674" s="214"/>
      <c r="AI674" s="214"/>
      <c r="AJ674" s="214"/>
      <c r="AK674" s="214"/>
      <c r="AL674" s="214"/>
      <c r="AM674" s="214"/>
      <c r="AN674" s="214"/>
      <c r="AO674" s="214"/>
      <c r="AP674" s="214"/>
      <c r="AQ674" s="214"/>
      <c r="AR674" s="214"/>
      <c r="AS674" s="214"/>
      <c r="AT674" s="214"/>
      <c r="AU674" s="214"/>
      <c r="AV674" s="214"/>
      <c r="AW674" s="214"/>
      <c r="AX674" s="214"/>
      <c r="AY674" s="214"/>
      <c r="AZ674" s="214"/>
      <c r="BA674" s="214"/>
      <c r="BB674" s="214"/>
      <c r="BC674" s="214"/>
    </row>
    <row r="675" spans="2:55">
      <c r="B675" s="214"/>
      <c r="C675" s="214"/>
      <c r="D675" s="214"/>
      <c r="E675" s="214"/>
      <c r="F675" s="214"/>
      <c r="G675" s="214"/>
      <c r="H675" s="214"/>
      <c r="I675" s="214"/>
      <c r="J675" s="214"/>
      <c r="K675" s="214"/>
      <c r="L675" s="214"/>
      <c r="M675" s="214"/>
      <c r="N675" s="214"/>
      <c r="O675" s="214"/>
      <c r="P675" s="214"/>
      <c r="Q675" s="214"/>
      <c r="R675" s="214"/>
      <c r="S675" s="214"/>
      <c r="T675" s="214"/>
      <c r="U675" s="214"/>
      <c r="V675" s="214"/>
      <c r="W675" s="214"/>
      <c r="X675" s="214"/>
      <c r="Y675" s="214"/>
      <c r="Z675" s="214"/>
      <c r="AA675" s="214"/>
      <c r="AB675" s="214"/>
      <c r="AC675" s="214"/>
      <c r="AD675" s="214"/>
      <c r="AE675" s="214"/>
      <c r="AF675" s="214"/>
      <c r="AG675" s="214"/>
      <c r="AH675" s="214"/>
      <c r="AI675" s="214"/>
      <c r="AJ675" s="214"/>
      <c r="AK675" s="214"/>
      <c r="AL675" s="214"/>
      <c r="AM675" s="214"/>
      <c r="AN675" s="214"/>
      <c r="AO675" s="214"/>
      <c r="AP675" s="214"/>
      <c r="AQ675" s="214"/>
      <c r="AR675" s="214"/>
      <c r="AS675" s="214"/>
      <c r="AT675" s="214"/>
      <c r="AU675" s="214"/>
      <c r="AV675" s="214"/>
      <c r="AW675" s="214"/>
      <c r="AX675" s="214"/>
      <c r="AY675" s="214"/>
      <c r="AZ675" s="214"/>
      <c r="BA675" s="214"/>
      <c r="BB675" s="214"/>
      <c r="BC675" s="214"/>
    </row>
    <row r="676" spans="2:55">
      <c r="B676" s="214"/>
      <c r="C676" s="214"/>
      <c r="D676" s="214"/>
      <c r="E676" s="214"/>
      <c r="F676" s="214"/>
      <c r="G676" s="214"/>
      <c r="H676" s="214"/>
      <c r="I676" s="214"/>
      <c r="J676" s="214"/>
      <c r="K676" s="214"/>
      <c r="L676" s="214"/>
      <c r="M676" s="214"/>
      <c r="N676" s="214"/>
      <c r="O676" s="214"/>
      <c r="P676" s="214"/>
      <c r="Q676" s="214"/>
      <c r="R676" s="214"/>
      <c r="S676" s="214"/>
      <c r="T676" s="214"/>
      <c r="U676" s="214"/>
      <c r="V676" s="214"/>
      <c r="W676" s="214"/>
      <c r="X676" s="214"/>
      <c r="Y676" s="214"/>
      <c r="Z676" s="214"/>
      <c r="AA676" s="214"/>
      <c r="AB676" s="214"/>
      <c r="AC676" s="214"/>
      <c r="AD676" s="214"/>
      <c r="AE676" s="214"/>
      <c r="AF676" s="214"/>
      <c r="AG676" s="214"/>
      <c r="AH676" s="214"/>
      <c r="AI676" s="214"/>
      <c r="AJ676" s="214"/>
      <c r="AK676" s="214"/>
      <c r="AL676" s="214"/>
      <c r="AM676" s="214"/>
      <c r="AN676" s="214"/>
      <c r="AO676" s="214"/>
      <c r="AP676" s="214"/>
      <c r="AQ676" s="214"/>
      <c r="AR676" s="214"/>
      <c r="AS676" s="214"/>
      <c r="AT676" s="214"/>
      <c r="AU676" s="214"/>
      <c r="AV676" s="214"/>
      <c r="AW676" s="214"/>
      <c r="AX676" s="214"/>
      <c r="AY676" s="214"/>
      <c r="AZ676" s="214"/>
      <c r="BA676" s="214"/>
      <c r="BB676" s="214"/>
      <c r="BC676" s="214"/>
    </row>
    <row r="677" spans="2:55">
      <c r="B677" s="214"/>
      <c r="C677" s="214"/>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row>
    <row r="678" spans="2:55">
      <c r="B678" s="214"/>
      <c r="C678" s="214"/>
      <c r="D678" s="214"/>
      <c r="E678" s="214"/>
      <c r="F678" s="214"/>
      <c r="G678" s="214"/>
      <c r="H678" s="214"/>
      <c r="I678" s="214"/>
      <c r="J678" s="214"/>
      <c r="K678" s="214"/>
      <c r="L678" s="214"/>
      <c r="M678" s="214"/>
      <c r="N678" s="214"/>
      <c r="O678" s="214"/>
      <c r="P678" s="214"/>
      <c r="Q678" s="214"/>
      <c r="R678" s="214"/>
      <c r="S678" s="214"/>
      <c r="T678" s="214"/>
      <c r="U678" s="214"/>
      <c r="V678" s="214"/>
      <c r="W678" s="214"/>
      <c r="X678" s="214"/>
      <c r="Y678" s="214"/>
      <c r="Z678" s="214"/>
      <c r="AA678" s="214"/>
      <c r="AB678" s="214"/>
      <c r="AC678" s="214"/>
      <c r="AD678" s="214"/>
      <c r="AE678" s="214"/>
      <c r="AF678" s="214"/>
      <c r="AG678" s="214"/>
      <c r="AH678" s="214"/>
      <c r="AI678" s="214"/>
      <c r="AJ678" s="214"/>
      <c r="AK678" s="214"/>
      <c r="AL678" s="214"/>
      <c r="AM678" s="214"/>
      <c r="AN678" s="214"/>
      <c r="AO678" s="214"/>
      <c r="AP678" s="214"/>
      <c r="AQ678" s="214"/>
      <c r="AR678" s="214"/>
      <c r="AS678" s="214"/>
      <c r="AT678" s="214"/>
      <c r="AU678" s="214"/>
      <c r="AV678" s="214"/>
      <c r="AW678" s="214"/>
      <c r="AX678" s="214"/>
      <c r="AY678" s="214"/>
      <c r="AZ678" s="214"/>
      <c r="BA678" s="214"/>
      <c r="BB678" s="214"/>
      <c r="BC678" s="214"/>
    </row>
    <row r="679" spans="2:55">
      <c r="B679" s="214"/>
      <c r="C679" s="214"/>
      <c r="D679" s="214"/>
      <c r="E679" s="214"/>
      <c r="F679" s="214"/>
      <c r="G679" s="214"/>
      <c r="H679" s="214"/>
      <c r="I679" s="214"/>
      <c r="J679" s="214"/>
      <c r="K679" s="214"/>
      <c r="L679" s="214"/>
      <c r="M679" s="214"/>
      <c r="N679" s="214"/>
      <c r="O679" s="214"/>
      <c r="P679" s="214"/>
      <c r="Q679" s="214"/>
      <c r="R679" s="214"/>
      <c r="S679" s="214"/>
      <c r="T679" s="214"/>
      <c r="U679" s="214"/>
      <c r="V679" s="214"/>
      <c r="W679" s="214"/>
      <c r="X679" s="214"/>
      <c r="Y679" s="214"/>
      <c r="Z679" s="214"/>
      <c r="AA679" s="214"/>
      <c r="AB679" s="214"/>
      <c r="AC679" s="214"/>
      <c r="AD679" s="214"/>
      <c r="AE679" s="214"/>
      <c r="AF679" s="214"/>
      <c r="AG679" s="214"/>
      <c r="AH679" s="214"/>
      <c r="AI679" s="214"/>
      <c r="AJ679" s="214"/>
      <c r="AK679" s="214"/>
      <c r="AL679" s="214"/>
      <c r="AM679" s="214"/>
      <c r="AN679" s="214"/>
      <c r="AO679" s="214"/>
      <c r="AP679" s="214"/>
      <c r="AQ679" s="214"/>
      <c r="AR679" s="214"/>
      <c r="AS679" s="214"/>
      <c r="AT679" s="214"/>
      <c r="AU679" s="214"/>
      <c r="AV679" s="214"/>
      <c r="AW679" s="214"/>
      <c r="AX679" s="214"/>
      <c r="AY679" s="214"/>
      <c r="AZ679" s="214"/>
      <c r="BA679" s="214"/>
      <c r="BB679" s="214"/>
      <c r="BC679" s="214"/>
    </row>
    <row r="680" spans="2:55">
      <c r="B680" s="214"/>
      <c r="C680" s="214"/>
      <c r="D680" s="214"/>
      <c r="E680" s="214"/>
      <c r="F680" s="214"/>
      <c r="G680" s="214"/>
      <c r="H680" s="214"/>
      <c r="I680" s="214"/>
      <c r="J680" s="214"/>
      <c r="K680" s="214"/>
      <c r="L680" s="214"/>
      <c r="M680" s="214"/>
      <c r="N680" s="214"/>
      <c r="O680" s="214"/>
      <c r="P680" s="214"/>
      <c r="Q680" s="214"/>
      <c r="R680" s="214"/>
      <c r="S680" s="214"/>
      <c r="T680" s="214"/>
      <c r="U680" s="214"/>
      <c r="V680" s="214"/>
      <c r="W680" s="214"/>
      <c r="X680" s="214"/>
      <c r="Y680" s="214"/>
      <c r="Z680" s="214"/>
      <c r="AA680" s="214"/>
      <c r="AB680" s="214"/>
      <c r="AC680" s="214"/>
      <c r="AD680" s="214"/>
      <c r="AE680" s="214"/>
      <c r="AF680" s="214"/>
      <c r="AG680" s="214"/>
      <c r="AH680" s="214"/>
      <c r="AI680" s="214"/>
      <c r="AJ680" s="214"/>
      <c r="AK680" s="214"/>
      <c r="AL680" s="214"/>
      <c r="AM680" s="214"/>
      <c r="AN680" s="214"/>
      <c r="AO680" s="214"/>
      <c r="AP680" s="214"/>
      <c r="AQ680" s="214"/>
      <c r="AR680" s="214"/>
      <c r="AS680" s="214"/>
      <c r="AT680" s="214"/>
      <c r="AU680" s="214"/>
      <c r="AV680" s="214"/>
      <c r="AW680" s="214"/>
      <c r="AX680" s="214"/>
      <c r="AY680" s="214"/>
      <c r="AZ680" s="214"/>
      <c r="BA680" s="214"/>
      <c r="BB680" s="214"/>
      <c r="BC680" s="214"/>
    </row>
    <row r="681" spans="2:55">
      <c r="B681" s="214"/>
      <c r="C681" s="214"/>
      <c r="D681" s="214"/>
      <c r="E681" s="214"/>
      <c r="F681" s="214"/>
      <c r="G681" s="214"/>
      <c r="H681" s="214"/>
      <c r="I681" s="214"/>
      <c r="J681" s="214"/>
      <c r="K681" s="214"/>
      <c r="L681" s="214"/>
      <c r="M681" s="214"/>
      <c r="N681" s="214"/>
      <c r="O681" s="214"/>
      <c r="P681" s="214"/>
      <c r="Q681" s="214"/>
      <c r="R681" s="214"/>
      <c r="S681" s="214"/>
      <c r="T681" s="214"/>
      <c r="U681" s="214"/>
      <c r="V681" s="214"/>
      <c r="W681" s="214"/>
      <c r="X681" s="214"/>
      <c r="Y681" s="214"/>
      <c r="Z681" s="214"/>
      <c r="AA681" s="214"/>
      <c r="AB681" s="214"/>
      <c r="AC681" s="214"/>
      <c r="AD681" s="214"/>
      <c r="AE681" s="214"/>
      <c r="AF681" s="214"/>
      <c r="AG681" s="214"/>
      <c r="AH681" s="214"/>
      <c r="AI681" s="214"/>
      <c r="AJ681" s="214"/>
      <c r="AK681" s="214"/>
      <c r="AL681" s="214"/>
      <c r="AM681" s="214"/>
      <c r="AN681" s="214"/>
      <c r="AO681" s="214"/>
      <c r="AP681" s="214"/>
      <c r="AQ681" s="214"/>
      <c r="AR681" s="214"/>
      <c r="AS681" s="214"/>
      <c r="AT681" s="214"/>
      <c r="AU681" s="214"/>
      <c r="AV681" s="214"/>
      <c r="AW681" s="214"/>
      <c r="AX681" s="214"/>
      <c r="AY681" s="214"/>
      <c r="AZ681" s="214"/>
      <c r="BA681" s="214"/>
      <c r="BB681" s="214"/>
      <c r="BC681" s="214"/>
    </row>
    <row r="682" spans="2:55">
      <c r="B682" s="214"/>
      <c r="C682" s="214"/>
      <c r="D682" s="214"/>
      <c r="E682" s="214"/>
      <c r="F682" s="214"/>
      <c r="G682" s="214"/>
      <c r="H682" s="214"/>
      <c r="I682" s="214"/>
      <c r="J682" s="214"/>
      <c r="K682" s="214"/>
      <c r="L682" s="214"/>
      <c r="M682" s="214"/>
      <c r="N682" s="214"/>
      <c r="O682" s="214"/>
      <c r="P682" s="214"/>
      <c r="Q682" s="214"/>
      <c r="R682" s="214"/>
      <c r="S682" s="214"/>
      <c r="T682" s="214"/>
      <c r="U682" s="214"/>
      <c r="V682" s="214"/>
      <c r="W682" s="214"/>
      <c r="X682" s="214"/>
      <c r="Y682" s="214"/>
      <c r="Z682" s="214"/>
      <c r="AA682" s="214"/>
      <c r="AB682" s="214"/>
      <c r="AC682" s="214"/>
      <c r="AD682" s="214"/>
      <c r="AE682" s="214"/>
      <c r="AF682" s="214"/>
      <c r="AG682" s="214"/>
      <c r="AH682" s="214"/>
      <c r="AI682" s="214"/>
      <c r="AJ682" s="214"/>
      <c r="AK682" s="214"/>
      <c r="AL682" s="214"/>
      <c r="AM682" s="214"/>
      <c r="AN682" s="214"/>
      <c r="AO682" s="214"/>
      <c r="AP682" s="214"/>
      <c r="AQ682" s="214"/>
      <c r="AR682" s="214"/>
      <c r="AS682" s="214"/>
      <c r="AT682" s="214"/>
      <c r="AU682" s="214"/>
      <c r="AV682" s="214"/>
      <c r="AW682" s="214"/>
      <c r="AX682" s="214"/>
      <c r="AY682" s="214"/>
      <c r="AZ682" s="214"/>
      <c r="BA682" s="214"/>
      <c r="BB682" s="214"/>
      <c r="BC682" s="214"/>
    </row>
    <row r="683" spans="2:55">
      <c r="B683" s="214"/>
      <c r="C683" s="214"/>
      <c r="D683" s="214"/>
      <c r="E683" s="214"/>
      <c r="F683" s="214"/>
      <c r="G683" s="214"/>
      <c r="H683" s="214"/>
      <c r="I683" s="214"/>
      <c r="J683" s="214"/>
      <c r="K683" s="214"/>
      <c r="L683" s="214"/>
      <c r="M683" s="214"/>
      <c r="N683" s="214"/>
      <c r="O683" s="214"/>
      <c r="P683" s="214"/>
      <c r="Q683" s="214"/>
      <c r="R683" s="214"/>
      <c r="S683" s="214"/>
      <c r="T683" s="214"/>
      <c r="U683" s="214"/>
      <c r="V683" s="214"/>
      <c r="W683" s="214"/>
      <c r="X683" s="214"/>
      <c r="Y683" s="214"/>
      <c r="Z683" s="214"/>
      <c r="AA683" s="214"/>
      <c r="AB683" s="214"/>
      <c r="AC683" s="214"/>
      <c r="AD683" s="214"/>
      <c r="AE683" s="214"/>
      <c r="AF683" s="214"/>
      <c r="AG683" s="214"/>
      <c r="AH683" s="214"/>
      <c r="AI683" s="214"/>
      <c r="AJ683" s="214"/>
      <c r="AK683" s="214"/>
      <c r="AL683" s="214"/>
      <c r="AM683" s="214"/>
      <c r="AN683" s="214"/>
      <c r="AO683" s="214"/>
      <c r="AP683" s="214"/>
      <c r="AQ683" s="214"/>
      <c r="AR683" s="214"/>
      <c r="AS683" s="214"/>
      <c r="AT683" s="214"/>
      <c r="AU683" s="214"/>
      <c r="AV683" s="214"/>
      <c r="AW683" s="214"/>
      <c r="AX683" s="214"/>
      <c r="AY683" s="214"/>
      <c r="AZ683" s="214"/>
      <c r="BA683" s="214"/>
      <c r="BB683" s="214"/>
      <c r="BC683" s="214"/>
    </row>
    <row r="684" spans="2:55">
      <c r="B684" s="214"/>
      <c r="C684" s="214"/>
      <c r="D684" s="214"/>
      <c r="E684" s="214"/>
      <c r="F684" s="214"/>
      <c r="G684" s="214"/>
      <c r="H684" s="214"/>
      <c r="I684" s="214"/>
      <c r="J684" s="214"/>
      <c r="K684" s="214"/>
      <c r="L684" s="214"/>
      <c r="M684" s="214"/>
      <c r="N684" s="214"/>
      <c r="O684" s="214"/>
      <c r="P684" s="214"/>
      <c r="Q684" s="214"/>
      <c r="R684" s="214"/>
      <c r="S684" s="214"/>
      <c r="T684" s="214"/>
      <c r="U684" s="214"/>
      <c r="V684" s="214"/>
      <c r="W684" s="214"/>
      <c r="X684" s="214"/>
      <c r="Y684" s="214"/>
      <c r="Z684" s="214"/>
      <c r="AA684" s="214"/>
      <c r="AB684" s="214"/>
      <c r="AC684" s="214"/>
      <c r="AD684" s="214"/>
      <c r="AE684" s="214"/>
      <c r="AF684" s="214"/>
      <c r="AG684" s="214"/>
      <c r="AH684" s="214"/>
      <c r="AI684" s="214"/>
      <c r="AJ684" s="214"/>
      <c r="AK684" s="214"/>
      <c r="AL684" s="214"/>
      <c r="AM684" s="214"/>
      <c r="AN684" s="214"/>
      <c r="AO684" s="214"/>
      <c r="AP684" s="214"/>
      <c r="AQ684" s="214"/>
      <c r="AR684" s="214"/>
      <c r="AS684" s="214"/>
      <c r="AT684" s="214"/>
      <c r="AU684" s="214"/>
      <c r="AV684" s="214"/>
      <c r="AW684" s="214"/>
      <c r="AX684" s="214"/>
      <c r="AY684" s="214"/>
      <c r="AZ684" s="214"/>
      <c r="BA684" s="214"/>
      <c r="BB684" s="214"/>
      <c r="BC684" s="214"/>
    </row>
    <row r="685" spans="2:55">
      <c r="B685" s="214"/>
      <c r="C685" s="214"/>
      <c r="D685" s="214"/>
      <c r="E685" s="214"/>
      <c r="F685" s="214"/>
      <c r="G685" s="214"/>
      <c r="H685" s="214"/>
      <c r="I685" s="214"/>
      <c r="J685" s="214"/>
      <c r="K685" s="214"/>
      <c r="L685" s="214"/>
      <c r="M685" s="214"/>
      <c r="N685" s="214"/>
      <c r="O685" s="214"/>
      <c r="P685" s="214"/>
      <c r="Q685" s="214"/>
      <c r="R685" s="214"/>
      <c r="S685" s="214"/>
      <c r="T685" s="214"/>
      <c r="U685" s="214"/>
      <c r="V685" s="214"/>
      <c r="W685" s="214"/>
      <c r="X685" s="214"/>
      <c r="Y685" s="214"/>
      <c r="Z685" s="214"/>
      <c r="AA685" s="214"/>
      <c r="AB685" s="214"/>
      <c r="AC685" s="214"/>
      <c r="AD685" s="214"/>
      <c r="AE685" s="214"/>
      <c r="AF685" s="214"/>
      <c r="AG685" s="214"/>
      <c r="AH685" s="214"/>
      <c r="AI685" s="214"/>
      <c r="AJ685" s="214"/>
      <c r="AK685" s="214"/>
      <c r="AL685" s="214"/>
      <c r="AM685" s="214"/>
      <c r="AN685" s="214"/>
      <c r="AO685" s="214"/>
      <c r="AP685" s="214"/>
      <c r="AQ685" s="214"/>
      <c r="AR685" s="214"/>
      <c r="AS685" s="214"/>
      <c r="AT685" s="214"/>
      <c r="AU685" s="214"/>
      <c r="AV685" s="214"/>
      <c r="AW685" s="214"/>
      <c r="AX685" s="214"/>
      <c r="AY685" s="214"/>
      <c r="AZ685" s="214"/>
      <c r="BA685" s="214"/>
      <c r="BB685" s="214"/>
      <c r="BC685" s="214"/>
    </row>
    <row r="686" spans="2:55">
      <c r="B686" s="214"/>
      <c r="C686" s="214"/>
      <c r="D686" s="214"/>
      <c r="E686" s="214"/>
      <c r="F686" s="214"/>
      <c r="G686" s="214"/>
      <c r="H686" s="214"/>
      <c r="I686" s="214"/>
      <c r="J686" s="214"/>
      <c r="K686" s="214"/>
      <c r="L686" s="214"/>
      <c r="M686" s="214"/>
      <c r="N686" s="214"/>
      <c r="O686" s="214"/>
      <c r="P686" s="214"/>
      <c r="Q686" s="214"/>
      <c r="R686" s="214"/>
      <c r="S686" s="214"/>
      <c r="T686" s="214"/>
      <c r="U686" s="214"/>
      <c r="V686" s="214"/>
      <c r="W686" s="214"/>
      <c r="X686" s="214"/>
      <c r="Y686" s="214"/>
      <c r="Z686" s="214"/>
      <c r="AA686" s="214"/>
      <c r="AB686" s="214"/>
      <c r="AC686" s="214"/>
      <c r="AD686" s="214"/>
      <c r="AE686" s="214"/>
      <c r="AF686" s="214"/>
      <c r="AG686" s="214"/>
      <c r="AH686" s="214"/>
      <c r="AI686" s="214"/>
      <c r="AJ686" s="214"/>
      <c r="AK686" s="214"/>
      <c r="AL686" s="214"/>
      <c r="AM686" s="214"/>
      <c r="AN686" s="214"/>
      <c r="AO686" s="214"/>
      <c r="AP686" s="214"/>
      <c r="AQ686" s="214"/>
      <c r="AR686" s="214"/>
      <c r="AS686" s="214"/>
      <c r="AT686" s="214"/>
      <c r="AU686" s="214"/>
      <c r="AV686" s="214"/>
      <c r="AW686" s="214"/>
      <c r="AX686" s="214"/>
      <c r="AY686" s="214"/>
      <c r="AZ686" s="214"/>
      <c r="BA686" s="214"/>
      <c r="BB686" s="214"/>
      <c r="BC686" s="214"/>
    </row>
    <row r="687" spans="2:55">
      <c r="B687" s="214"/>
      <c r="C687" s="214"/>
      <c r="D687" s="214"/>
      <c r="E687" s="214"/>
      <c r="F687" s="214"/>
      <c r="G687" s="214"/>
      <c r="H687" s="214"/>
      <c r="I687" s="214"/>
      <c r="J687" s="214"/>
      <c r="K687" s="214"/>
      <c r="L687" s="214"/>
      <c r="M687" s="214"/>
      <c r="N687" s="214"/>
      <c r="O687" s="214"/>
      <c r="P687" s="214"/>
      <c r="Q687" s="214"/>
      <c r="R687" s="214"/>
      <c r="S687" s="214"/>
      <c r="T687" s="214"/>
      <c r="U687" s="214"/>
      <c r="V687" s="214"/>
      <c r="W687" s="214"/>
      <c r="X687" s="214"/>
      <c r="Y687" s="214"/>
      <c r="Z687" s="214"/>
      <c r="AA687" s="214"/>
      <c r="AB687" s="214"/>
      <c r="AC687" s="214"/>
      <c r="AD687" s="214"/>
      <c r="AE687" s="214"/>
      <c r="AF687" s="214"/>
      <c r="AG687" s="214"/>
      <c r="AH687" s="214"/>
      <c r="AI687" s="214"/>
      <c r="AJ687" s="214"/>
      <c r="AK687" s="214"/>
      <c r="AL687" s="214"/>
      <c r="AM687" s="214"/>
      <c r="AN687" s="214"/>
      <c r="AO687" s="214"/>
      <c r="AP687" s="214"/>
      <c r="AQ687" s="214"/>
      <c r="AR687" s="214"/>
      <c r="AS687" s="214"/>
      <c r="AT687" s="214"/>
      <c r="AU687" s="214"/>
      <c r="AV687" s="214"/>
      <c r="AW687" s="214"/>
      <c r="AX687" s="214"/>
      <c r="AY687" s="214"/>
      <c r="AZ687" s="214"/>
      <c r="BA687" s="214"/>
      <c r="BB687" s="214"/>
      <c r="BC687" s="214"/>
    </row>
    <row r="688" spans="2:55">
      <c r="B688" s="214"/>
      <c r="C688" s="214"/>
      <c r="D688" s="214"/>
      <c r="E688" s="214"/>
      <c r="F688" s="214"/>
      <c r="G688" s="214"/>
      <c r="H688" s="214"/>
      <c r="I688" s="214"/>
      <c r="J688" s="214"/>
      <c r="K688" s="214"/>
      <c r="L688" s="214"/>
      <c r="M688" s="214"/>
      <c r="N688" s="214"/>
      <c r="O688" s="214"/>
      <c r="P688" s="214"/>
      <c r="Q688" s="214"/>
      <c r="R688" s="214"/>
      <c r="S688" s="214"/>
      <c r="T688" s="214"/>
      <c r="U688" s="214"/>
      <c r="V688" s="214"/>
      <c r="W688" s="214"/>
      <c r="X688" s="214"/>
      <c r="Y688" s="214"/>
      <c r="Z688" s="214"/>
      <c r="AA688" s="214"/>
      <c r="AB688" s="214"/>
      <c r="AC688" s="214"/>
      <c r="AD688" s="214"/>
      <c r="AE688" s="214"/>
      <c r="AF688" s="214"/>
      <c r="AG688" s="214"/>
      <c r="AH688" s="214"/>
      <c r="AI688" s="214"/>
      <c r="AJ688" s="214"/>
      <c r="AK688" s="214"/>
      <c r="AL688" s="214"/>
      <c r="AM688" s="214"/>
      <c r="AN688" s="214"/>
      <c r="AO688" s="214"/>
      <c r="AP688" s="214"/>
      <c r="AQ688" s="214"/>
      <c r="AR688" s="214"/>
      <c r="AS688" s="214"/>
      <c r="AT688" s="214"/>
      <c r="AU688" s="214"/>
      <c r="AV688" s="214"/>
      <c r="AW688" s="214"/>
      <c r="AX688" s="214"/>
      <c r="AY688" s="214"/>
      <c r="AZ688" s="214"/>
      <c r="BA688" s="214"/>
      <c r="BB688" s="214"/>
      <c r="BC688" s="214"/>
    </row>
    <row r="689" spans="2:55">
      <c r="B689" s="214"/>
      <c r="C689" s="214"/>
      <c r="D689" s="214"/>
      <c r="E689" s="214"/>
      <c r="F689" s="214"/>
      <c r="G689" s="214"/>
      <c r="H689" s="214"/>
      <c r="I689" s="214"/>
      <c r="J689" s="214"/>
      <c r="K689" s="214"/>
      <c r="L689" s="214"/>
      <c r="M689" s="214"/>
      <c r="N689" s="214"/>
      <c r="O689" s="214"/>
      <c r="P689" s="214"/>
      <c r="Q689" s="214"/>
      <c r="R689" s="214"/>
      <c r="S689" s="214"/>
      <c r="T689" s="214"/>
      <c r="U689" s="214"/>
      <c r="V689" s="214"/>
      <c r="W689" s="214"/>
      <c r="X689" s="214"/>
      <c r="Y689" s="214"/>
      <c r="Z689" s="214"/>
      <c r="AA689" s="214"/>
      <c r="AB689" s="214"/>
      <c r="AC689" s="214"/>
      <c r="AD689" s="214"/>
      <c r="AE689" s="214"/>
      <c r="AF689" s="214"/>
      <c r="AG689" s="214"/>
      <c r="AH689" s="214"/>
      <c r="AI689" s="214"/>
      <c r="AJ689" s="214"/>
      <c r="AK689" s="214"/>
      <c r="AL689" s="214"/>
      <c r="AM689" s="214"/>
      <c r="AN689" s="214"/>
      <c r="AO689" s="214"/>
      <c r="AP689" s="214"/>
      <c r="AQ689" s="214"/>
      <c r="AR689" s="214"/>
      <c r="AS689" s="214"/>
      <c r="AT689" s="214"/>
      <c r="AU689" s="214"/>
      <c r="AV689" s="214"/>
      <c r="AW689" s="214"/>
      <c r="AX689" s="214"/>
      <c r="AY689" s="214"/>
      <c r="AZ689" s="214"/>
      <c r="BA689" s="214"/>
      <c r="BB689" s="214"/>
      <c r="BC689" s="214"/>
    </row>
    <row r="690" spans="2:55">
      <c r="B690" s="214"/>
      <c r="C690" s="214"/>
      <c r="D690" s="214"/>
      <c r="E690" s="214"/>
      <c r="F690" s="214"/>
      <c r="G690" s="214"/>
      <c r="H690" s="214"/>
      <c r="I690" s="214"/>
      <c r="J690" s="214"/>
      <c r="K690" s="214"/>
      <c r="L690" s="214"/>
      <c r="M690" s="214"/>
      <c r="N690" s="214"/>
      <c r="O690" s="214"/>
      <c r="P690" s="214"/>
      <c r="Q690" s="214"/>
      <c r="R690" s="214"/>
      <c r="S690" s="214"/>
      <c r="T690" s="214"/>
      <c r="U690" s="214"/>
      <c r="V690" s="214"/>
      <c r="W690" s="214"/>
      <c r="X690" s="214"/>
      <c r="Y690" s="214"/>
      <c r="Z690" s="214"/>
      <c r="AA690" s="214"/>
      <c r="AB690" s="214"/>
      <c r="AC690" s="214"/>
      <c r="AD690" s="214"/>
      <c r="AE690" s="214"/>
      <c r="AF690" s="214"/>
      <c r="AG690" s="214"/>
      <c r="AH690" s="214"/>
      <c r="AI690" s="214"/>
      <c r="AJ690" s="214"/>
      <c r="AK690" s="214"/>
      <c r="AL690" s="214"/>
      <c r="AM690" s="214"/>
      <c r="AN690" s="214"/>
      <c r="AO690" s="214"/>
      <c r="AP690" s="214"/>
      <c r="AQ690" s="214"/>
      <c r="AR690" s="214"/>
      <c r="AS690" s="214"/>
      <c r="AT690" s="214"/>
      <c r="AU690" s="214"/>
      <c r="AV690" s="214"/>
      <c r="AW690" s="214"/>
      <c r="AX690" s="214"/>
      <c r="AY690" s="214"/>
      <c r="AZ690" s="214"/>
      <c r="BA690" s="214"/>
      <c r="BB690" s="214"/>
      <c r="BC690" s="214"/>
    </row>
    <row r="691" spans="2:55">
      <c r="B691" s="214"/>
      <c r="C691" s="214"/>
      <c r="D691" s="214"/>
      <c r="E691" s="214"/>
      <c r="F691" s="214"/>
      <c r="G691" s="214"/>
      <c r="H691" s="214"/>
      <c r="I691" s="214"/>
      <c r="J691" s="214"/>
      <c r="K691" s="214"/>
      <c r="L691" s="214"/>
      <c r="M691" s="214"/>
      <c r="N691" s="214"/>
      <c r="O691" s="214"/>
      <c r="P691" s="214"/>
      <c r="Q691" s="214"/>
      <c r="R691" s="214"/>
      <c r="S691" s="214"/>
      <c r="T691" s="214"/>
      <c r="U691" s="214"/>
      <c r="V691" s="214"/>
      <c r="W691" s="214"/>
      <c r="X691" s="214"/>
      <c r="Y691" s="214"/>
      <c r="Z691" s="214"/>
      <c r="AA691" s="214"/>
      <c r="AB691" s="214"/>
      <c r="AC691" s="214"/>
      <c r="AD691" s="214"/>
      <c r="AE691" s="214"/>
      <c r="AF691" s="214"/>
      <c r="AG691" s="214"/>
      <c r="AH691" s="214"/>
      <c r="AI691" s="214"/>
      <c r="AJ691" s="214"/>
      <c r="AK691" s="214"/>
      <c r="AL691" s="214"/>
      <c r="AM691" s="214"/>
      <c r="AN691" s="214"/>
      <c r="AO691" s="214"/>
      <c r="AP691" s="214"/>
      <c r="AQ691" s="214"/>
      <c r="AR691" s="214"/>
      <c r="AS691" s="214"/>
      <c r="AT691" s="214"/>
      <c r="AU691" s="214"/>
      <c r="AV691" s="214"/>
      <c r="AW691" s="214"/>
      <c r="AX691" s="214"/>
      <c r="AY691" s="214"/>
      <c r="AZ691" s="214"/>
      <c r="BA691" s="214"/>
      <c r="BB691" s="214"/>
      <c r="BC691" s="214"/>
    </row>
    <row r="692" spans="2:55">
      <c r="B692" s="214"/>
      <c r="C692" s="214"/>
      <c r="D692" s="214"/>
      <c r="E692" s="214"/>
      <c r="F692" s="214"/>
      <c r="G692" s="214"/>
      <c r="H692" s="214"/>
      <c r="I692" s="214"/>
      <c r="J692" s="214"/>
      <c r="K692" s="214"/>
      <c r="L692" s="214"/>
      <c r="M692" s="214"/>
      <c r="N692" s="214"/>
      <c r="O692" s="214"/>
      <c r="P692" s="214"/>
      <c r="Q692" s="214"/>
      <c r="R692" s="214"/>
      <c r="S692" s="214"/>
      <c r="T692" s="214"/>
      <c r="U692" s="214"/>
      <c r="V692" s="214"/>
      <c r="W692" s="214"/>
      <c r="X692" s="214"/>
      <c r="Y692" s="214"/>
      <c r="Z692" s="214"/>
      <c r="AA692" s="214"/>
      <c r="AB692" s="214"/>
      <c r="AC692" s="214"/>
      <c r="AD692" s="214"/>
      <c r="AE692" s="214"/>
      <c r="AF692" s="214"/>
      <c r="AG692" s="214"/>
      <c r="AH692" s="214"/>
      <c r="AI692" s="214"/>
      <c r="AJ692" s="214"/>
      <c r="AK692" s="214"/>
      <c r="AL692" s="214"/>
      <c r="AM692" s="214"/>
      <c r="AN692" s="214"/>
      <c r="AO692" s="214"/>
      <c r="AP692" s="214"/>
      <c r="AQ692" s="214"/>
      <c r="AR692" s="214"/>
      <c r="AS692" s="214"/>
      <c r="AT692" s="214"/>
      <c r="AU692" s="214"/>
      <c r="AV692" s="214"/>
      <c r="AW692" s="214"/>
      <c r="AX692" s="214"/>
      <c r="AY692" s="214"/>
      <c r="AZ692" s="214"/>
      <c r="BA692" s="214"/>
      <c r="BB692" s="214"/>
      <c r="BC692" s="214"/>
    </row>
    <row r="693" spans="2:55">
      <c r="B693" s="214"/>
      <c r="C693" s="214"/>
      <c r="D693" s="214"/>
      <c r="E693" s="214"/>
      <c r="F693" s="214"/>
      <c r="G693" s="214"/>
      <c r="H693" s="214"/>
      <c r="I693" s="214"/>
      <c r="J693" s="214"/>
      <c r="K693" s="214"/>
      <c r="L693" s="214"/>
      <c r="M693" s="214"/>
      <c r="N693" s="214"/>
      <c r="O693" s="214"/>
      <c r="P693" s="214"/>
      <c r="Q693" s="214"/>
      <c r="R693" s="214"/>
      <c r="S693" s="214"/>
      <c r="T693" s="214"/>
      <c r="U693" s="214"/>
      <c r="V693" s="214"/>
      <c r="W693" s="214"/>
      <c r="X693" s="214"/>
      <c r="Y693" s="214"/>
      <c r="Z693" s="214"/>
      <c r="AA693" s="214"/>
      <c r="AB693" s="214"/>
      <c r="AC693" s="214"/>
      <c r="AD693" s="214"/>
      <c r="AE693" s="214"/>
      <c r="AF693" s="214"/>
      <c r="AG693" s="214"/>
      <c r="AH693" s="214"/>
      <c r="AI693" s="214"/>
      <c r="AJ693" s="214"/>
      <c r="AK693" s="214"/>
      <c r="AL693" s="214"/>
      <c r="AM693" s="214"/>
      <c r="AN693" s="214"/>
      <c r="AO693" s="214"/>
      <c r="AP693" s="214"/>
      <c r="AQ693" s="214"/>
      <c r="AR693" s="214"/>
      <c r="AS693" s="214"/>
      <c r="AT693" s="214"/>
      <c r="AU693" s="214"/>
      <c r="AV693" s="214"/>
      <c r="AW693" s="214"/>
      <c r="AX693" s="214"/>
      <c r="AY693" s="214"/>
      <c r="AZ693" s="214"/>
      <c r="BA693" s="214"/>
      <c r="BB693" s="214"/>
      <c r="BC693" s="214"/>
    </row>
    <row r="694" spans="2:55">
      <c r="B694" s="214"/>
      <c r="C694" s="214"/>
      <c r="D694" s="214"/>
      <c r="E694" s="214"/>
      <c r="F694" s="214"/>
      <c r="G694" s="214"/>
      <c r="H694" s="214"/>
      <c r="I694" s="214"/>
      <c r="J694" s="214"/>
      <c r="K694" s="214"/>
      <c r="L694" s="214"/>
      <c r="M694" s="214"/>
      <c r="N694" s="214"/>
      <c r="O694" s="214"/>
      <c r="P694" s="214"/>
      <c r="Q694" s="214"/>
      <c r="R694" s="214"/>
      <c r="S694" s="214"/>
      <c r="T694" s="214"/>
      <c r="U694" s="214"/>
      <c r="V694" s="214"/>
      <c r="W694" s="214"/>
      <c r="X694" s="214"/>
      <c r="Y694" s="214"/>
      <c r="Z694" s="214"/>
      <c r="AA694" s="214"/>
      <c r="AB694" s="214"/>
      <c r="AC694" s="214"/>
      <c r="AD694" s="214"/>
      <c r="AE694" s="214"/>
      <c r="AF694" s="214"/>
      <c r="AG694" s="214"/>
      <c r="AH694" s="214"/>
      <c r="AI694" s="214"/>
      <c r="AJ694" s="214"/>
      <c r="AK694" s="214"/>
      <c r="AL694" s="214"/>
      <c r="AM694" s="214"/>
      <c r="AN694" s="214"/>
      <c r="AO694" s="214"/>
      <c r="AP694" s="214"/>
      <c r="AQ694" s="214"/>
      <c r="AR694" s="214"/>
      <c r="AS694" s="214"/>
      <c r="AT694" s="214"/>
      <c r="AU694" s="214"/>
      <c r="AV694" s="214"/>
      <c r="AW694" s="214"/>
      <c r="AX694" s="214"/>
      <c r="AY694" s="214"/>
      <c r="AZ694" s="214"/>
      <c r="BA694" s="214"/>
      <c r="BB694" s="214"/>
      <c r="BC694" s="214"/>
    </row>
    <row r="695" spans="2:55">
      <c r="B695" s="214"/>
      <c r="C695" s="214"/>
      <c r="D695" s="214"/>
      <c r="E695" s="214"/>
      <c r="F695" s="214"/>
      <c r="G695" s="214"/>
      <c r="H695" s="214"/>
      <c r="I695" s="214"/>
      <c r="J695" s="214"/>
      <c r="K695" s="214"/>
      <c r="L695" s="214"/>
      <c r="M695" s="214"/>
      <c r="N695" s="214"/>
      <c r="O695" s="214"/>
      <c r="P695" s="214"/>
      <c r="Q695" s="214"/>
      <c r="R695" s="214"/>
      <c r="S695" s="214"/>
      <c r="T695" s="214"/>
      <c r="U695" s="214"/>
      <c r="V695" s="214"/>
      <c r="W695" s="214"/>
      <c r="X695" s="214"/>
      <c r="Y695" s="214"/>
      <c r="Z695" s="214"/>
      <c r="AA695" s="214"/>
      <c r="AB695" s="214"/>
      <c r="AC695" s="214"/>
      <c r="AD695" s="214"/>
      <c r="AE695" s="214"/>
      <c r="AF695" s="214"/>
      <c r="AG695" s="214"/>
      <c r="AH695" s="214"/>
      <c r="AI695" s="214"/>
      <c r="AJ695" s="214"/>
      <c r="AK695" s="214"/>
      <c r="AL695" s="214"/>
      <c r="AM695" s="214"/>
      <c r="AN695" s="214"/>
      <c r="AO695" s="214"/>
      <c r="AP695" s="214"/>
      <c r="AQ695" s="214"/>
      <c r="AR695" s="214"/>
      <c r="AS695" s="214"/>
      <c r="AT695" s="214"/>
      <c r="AU695" s="214"/>
      <c r="AV695" s="214"/>
      <c r="AW695" s="214"/>
      <c r="AX695" s="214"/>
      <c r="AY695" s="214"/>
      <c r="AZ695" s="214"/>
      <c r="BA695" s="214"/>
      <c r="BB695" s="214"/>
      <c r="BC695" s="214"/>
    </row>
    <row r="696" spans="2:55">
      <c r="B696" s="214"/>
      <c r="C696" s="214"/>
      <c r="D696" s="214"/>
      <c r="E696" s="214"/>
      <c r="F696" s="214"/>
      <c r="G696" s="214"/>
      <c r="H696" s="214"/>
      <c r="I696" s="214"/>
      <c r="J696" s="214"/>
      <c r="K696" s="214"/>
      <c r="L696" s="214"/>
      <c r="M696" s="214"/>
      <c r="N696" s="214"/>
      <c r="O696" s="214"/>
      <c r="P696" s="214"/>
      <c r="Q696" s="214"/>
      <c r="R696" s="214"/>
      <c r="S696" s="214"/>
      <c r="T696" s="214"/>
      <c r="U696" s="214"/>
      <c r="V696" s="214"/>
      <c r="W696" s="214"/>
      <c r="X696" s="214"/>
      <c r="Y696" s="214"/>
      <c r="Z696" s="214"/>
      <c r="AA696" s="214"/>
      <c r="AB696" s="214"/>
      <c r="AC696" s="214"/>
      <c r="AD696" s="214"/>
      <c r="AE696" s="214"/>
      <c r="AF696" s="214"/>
      <c r="AG696" s="214"/>
      <c r="AH696" s="214"/>
      <c r="AI696" s="214"/>
      <c r="AJ696" s="214"/>
      <c r="AK696" s="214"/>
      <c r="AL696" s="214"/>
      <c r="AM696" s="214"/>
      <c r="AN696" s="214"/>
      <c r="AO696" s="214"/>
      <c r="AP696" s="214"/>
      <c r="AQ696" s="214"/>
      <c r="AR696" s="214"/>
      <c r="AS696" s="214"/>
      <c r="AT696" s="214"/>
      <c r="AU696" s="214"/>
      <c r="AV696" s="214"/>
      <c r="AW696" s="214"/>
      <c r="AX696" s="214"/>
      <c r="AY696" s="214"/>
      <c r="AZ696" s="214"/>
      <c r="BA696" s="214"/>
      <c r="BB696" s="214"/>
      <c r="BC696" s="214"/>
    </row>
    <row r="697" spans="2:55">
      <c r="B697" s="214"/>
      <c r="C697" s="214"/>
      <c r="D697" s="214"/>
      <c r="E697" s="214"/>
      <c r="F697" s="214"/>
      <c r="G697" s="214"/>
      <c r="H697" s="214"/>
      <c r="I697" s="214"/>
      <c r="J697" s="214"/>
      <c r="K697" s="214"/>
      <c r="L697" s="214"/>
      <c r="M697" s="214"/>
      <c r="N697" s="214"/>
      <c r="O697" s="214"/>
      <c r="P697" s="214"/>
      <c r="Q697" s="214"/>
      <c r="R697" s="214"/>
      <c r="S697" s="214"/>
      <c r="T697" s="214"/>
      <c r="U697" s="214"/>
      <c r="V697" s="214"/>
      <c r="W697" s="214"/>
      <c r="X697" s="214"/>
      <c r="Y697" s="214"/>
      <c r="Z697" s="214"/>
      <c r="AA697" s="214"/>
      <c r="AB697" s="214"/>
      <c r="AC697" s="214"/>
      <c r="AD697" s="214"/>
      <c r="AE697" s="214"/>
      <c r="AF697" s="214"/>
      <c r="AG697" s="214"/>
      <c r="AH697" s="214"/>
      <c r="AI697" s="214"/>
      <c r="AJ697" s="214"/>
      <c r="AK697" s="214"/>
      <c r="AL697" s="214"/>
      <c r="AM697" s="214"/>
      <c r="AN697" s="214"/>
      <c r="AO697" s="214"/>
      <c r="AP697" s="214"/>
      <c r="AQ697" s="214"/>
      <c r="AR697" s="214"/>
      <c r="AS697" s="214"/>
      <c r="AT697" s="214"/>
      <c r="AU697" s="214"/>
      <c r="AV697" s="214"/>
      <c r="AW697" s="214"/>
      <c r="AX697" s="214"/>
      <c r="AY697" s="214"/>
      <c r="AZ697" s="214"/>
      <c r="BA697" s="214"/>
      <c r="BB697" s="214"/>
      <c r="BC697" s="214"/>
    </row>
    <row r="698" spans="2:55">
      <c r="B698" s="214"/>
      <c r="C698" s="214"/>
      <c r="D698" s="214"/>
      <c r="E698" s="214"/>
      <c r="F698" s="214"/>
      <c r="G698" s="214"/>
      <c r="H698" s="214"/>
      <c r="I698" s="214"/>
      <c r="J698" s="214"/>
      <c r="K698" s="214"/>
      <c r="L698" s="214"/>
      <c r="M698" s="214"/>
      <c r="N698" s="214"/>
      <c r="O698" s="214"/>
      <c r="P698" s="214"/>
      <c r="Q698" s="214"/>
      <c r="R698" s="214"/>
      <c r="S698" s="214"/>
      <c r="T698" s="214"/>
      <c r="U698" s="214"/>
      <c r="V698" s="214"/>
      <c r="W698" s="214"/>
      <c r="X698" s="214"/>
      <c r="Y698" s="214"/>
      <c r="Z698" s="214"/>
      <c r="AA698" s="214"/>
      <c r="AB698" s="214"/>
      <c r="AC698" s="214"/>
      <c r="AD698" s="214"/>
      <c r="AE698" s="214"/>
      <c r="AF698" s="214"/>
      <c r="AG698" s="214"/>
      <c r="AH698" s="214"/>
      <c r="AI698" s="214"/>
      <c r="AJ698" s="214"/>
      <c r="AK698" s="214"/>
      <c r="AL698" s="214"/>
      <c r="AM698" s="214"/>
      <c r="AN698" s="214"/>
      <c r="AO698" s="214"/>
      <c r="AP698" s="214"/>
      <c r="AQ698" s="214"/>
      <c r="AR698" s="214"/>
      <c r="AS698" s="214"/>
      <c r="AT698" s="214"/>
      <c r="AU698" s="214"/>
      <c r="AV698" s="214"/>
      <c r="AW698" s="214"/>
      <c r="AX698" s="214"/>
      <c r="AY698" s="214"/>
      <c r="AZ698" s="214"/>
      <c r="BA698" s="214"/>
      <c r="BB698" s="214"/>
      <c r="BC698" s="214"/>
    </row>
    <row r="699" spans="2:55">
      <c r="B699" s="214"/>
      <c r="C699" s="214"/>
      <c r="D699" s="214"/>
      <c r="E699" s="214"/>
      <c r="F699" s="214"/>
      <c r="G699" s="214"/>
      <c r="H699" s="214"/>
      <c r="I699" s="214"/>
      <c r="J699" s="214"/>
      <c r="K699" s="214"/>
      <c r="L699" s="214"/>
      <c r="M699" s="214"/>
      <c r="N699" s="214"/>
      <c r="O699" s="214"/>
      <c r="P699" s="214"/>
      <c r="Q699" s="214"/>
      <c r="R699" s="214"/>
      <c r="S699" s="214"/>
      <c r="T699" s="214"/>
      <c r="U699" s="214"/>
      <c r="V699" s="214"/>
      <c r="W699" s="214"/>
      <c r="X699" s="214"/>
      <c r="Y699" s="214"/>
      <c r="Z699" s="214"/>
      <c r="AA699" s="214"/>
      <c r="AB699" s="214"/>
      <c r="AC699" s="214"/>
      <c r="AD699" s="214"/>
      <c r="AE699" s="214"/>
      <c r="AF699" s="214"/>
      <c r="AG699" s="214"/>
      <c r="AH699" s="214"/>
      <c r="AI699" s="214"/>
      <c r="AJ699" s="214"/>
      <c r="AK699" s="214"/>
      <c r="AL699" s="214"/>
      <c r="AM699" s="214"/>
      <c r="AN699" s="214"/>
      <c r="AO699" s="214"/>
      <c r="AP699" s="214"/>
      <c r="AQ699" s="214"/>
      <c r="AR699" s="214"/>
      <c r="AS699" s="214"/>
      <c r="AT699" s="214"/>
      <c r="AU699" s="214"/>
      <c r="AV699" s="214"/>
      <c r="AW699" s="214"/>
      <c r="AX699" s="214"/>
      <c r="AY699" s="214"/>
      <c r="AZ699" s="214"/>
      <c r="BA699" s="214"/>
      <c r="BB699" s="214"/>
      <c r="BC699" s="214"/>
    </row>
    <row r="700" spans="2:55">
      <c r="B700" s="214"/>
      <c r="C700" s="214"/>
      <c r="D700" s="214"/>
      <c r="E700" s="214"/>
      <c r="F700" s="214"/>
      <c r="G700" s="214"/>
      <c r="H700" s="214"/>
      <c r="I700" s="214"/>
      <c r="J700" s="214"/>
      <c r="K700" s="214"/>
      <c r="L700" s="214"/>
      <c r="M700" s="214"/>
      <c r="N700" s="214"/>
      <c r="O700" s="214"/>
      <c r="P700" s="214"/>
      <c r="Q700" s="214"/>
      <c r="R700" s="214"/>
      <c r="S700" s="214"/>
      <c r="T700" s="214"/>
      <c r="U700" s="214"/>
      <c r="V700" s="214"/>
      <c r="W700" s="214"/>
      <c r="X700" s="214"/>
      <c r="Y700" s="214"/>
      <c r="Z700" s="214"/>
      <c r="AA700" s="214"/>
      <c r="AB700" s="214"/>
      <c r="AC700" s="214"/>
      <c r="AD700" s="214"/>
      <c r="AE700" s="214"/>
      <c r="AF700" s="214"/>
      <c r="AG700" s="214"/>
      <c r="AH700" s="214"/>
      <c r="AI700" s="214"/>
      <c r="AJ700" s="214"/>
      <c r="AK700" s="214"/>
      <c r="AL700" s="214"/>
      <c r="AM700" s="214"/>
      <c r="AN700" s="214"/>
      <c r="AO700" s="214"/>
      <c r="AP700" s="214"/>
      <c r="AQ700" s="214"/>
      <c r="AR700" s="214"/>
      <c r="AS700" s="214"/>
      <c r="AT700" s="214"/>
      <c r="AU700" s="214"/>
      <c r="AV700" s="214"/>
      <c r="AW700" s="214"/>
      <c r="AX700" s="214"/>
      <c r="AY700" s="214"/>
      <c r="AZ700" s="214"/>
      <c r="BA700" s="214"/>
      <c r="BB700" s="214"/>
      <c r="BC700" s="214"/>
    </row>
    <row r="701" spans="2:55">
      <c r="B701" s="214"/>
      <c r="C701" s="214"/>
      <c r="D701" s="214"/>
      <c r="E701" s="214"/>
      <c r="F701" s="214"/>
      <c r="G701" s="214"/>
      <c r="H701" s="214"/>
      <c r="I701" s="214"/>
      <c r="J701" s="214"/>
      <c r="K701" s="214"/>
      <c r="L701" s="214"/>
      <c r="M701" s="214"/>
      <c r="N701" s="214"/>
      <c r="O701" s="214"/>
      <c r="P701" s="214"/>
      <c r="Q701" s="214"/>
      <c r="R701" s="214"/>
      <c r="S701" s="214"/>
      <c r="T701" s="214"/>
      <c r="U701" s="214"/>
      <c r="V701" s="214"/>
      <c r="W701" s="214"/>
      <c r="X701" s="214"/>
      <c r="Y701" s="214"/>
      <c r="Z701" s="214"/>
      <c r="AA701" s="214"/>
      <c r="AB701" s="214"/>
      <c r="AC701" s="214"/>
      <c r="AD701" s="214"/>
      <c r="AE701" s="214"/>
      <c r="AF701" s="214"/>
      <c r="AG701" s="214"/>
      <c r="AH701" s="214"/>
      <c r="AI701" s="214"/>
      <c r="AJ701" s="214"/>
      <c r="AK701" s="214"/>
      <c r="AL701" s="214"/>
      <c r="AM701" s="214"/>
      <c r="AN701" s="214"/>
      <c r="AO701" s="214"/>
      <c r="AP701" s="214"/>
      <c r="AQ701" s="214"/>
      <c r="AR701" s="214"/>
      <c r="AS701" s="214"/>
      <c r="AT701" s="214"/>
      <c r="AU701" s="214"/>
      <c r="AV701" s="214"/>
      <c r="AW701" s="214"/>
      <c r="AX701" s="214"/>
      <c r="AY701" s="214"/>
      <c r="AZ701" s="214"/>
      <c r="BA701" s="214"/>
      <c r="BB701" s="214"/>
      <c r="BC701" s="214"/>
    </row>
    <row r="702" spans="2:55">
      <c r="B702" s="214"/>
      <c r="C702" s="214"/>
      <c r="D702" s="214"/>
      <c r="E702" s="214"/>
      <c r="F702" s="214"/>
      <c r="G702" s="214"/>
      <c r="H702" s="214"/>
      <c r="I702" s="214"/>
      <c r="J702" s="214"/>
      <c r="K702" s="214"/>
      <c r="L702" s="214"/>
      <c r="M702" s="214"/>
      <c r="N702" s="214"/>
      <c r="O702" s="214"/>
      <c r="P702" s="214"/>
      <c r="Q702" s="214"/>
      <c r="R702" s="214"/>
      <c r="S702" s="214"/>
      <c r="T702" s="214"/>
      <c r="U702" s="214"/>
      <c r="V702" s="214"/>
      <c r="W702" s="214"/>
      <c r="X702" s="214"/>
      <c r="Y702" s="214"/>
      <c r="Z702" s="214"/>
      <c r="AA702" s="214"/>
      <c r="AB702" s="214"/>
      <c r="AC702" s="214"/>
      <c r="AD702" s="214"/>
      <c r="AE702" s="214"/>
      <c r="AF702" s="214"/>
      <c r="AG702" s="214"/>
      <c r="AH702" s="214"/>
      <c r="AI702" s="214"/>
      <c r="AJ702" s="214"/>
      <c r="AK702" s="214"/>
      <c r="AL702" s="214"/>
      <c r="AM702" s="214"/>
      <c r="AN702" s="214"/>
      <c r="AO702" s="214"/>
      <c r="AP702" s="214"/>
      <c r="AQ702" s="214"/>
      <c r="AR702" s="214"/>
      <c r="AS702" s="214"/>
      <c r="AT702" s="214"/>
      <c r="AU702" s="214"/>
      <c r="AV702" s="214"/>
      <c r="AW702" s="214"/>
      <c r="AX702" s="214"/>
      <c r="AY702" s="214"/>
      <c r="AZ702" s="214"/>
      <c r="BA702" s="214"/>
      <c r="BB702" s="214"/>
      <c r="BC702" s="214"/>
    </row>
    <row r="703" spans="2:55">
      <c r="B703" s="214"/>
      <c r="C703" s="214"/>
      <c r="D703" s="214"/>
      <c r="E703" s="214"/>
      <c r="F703" s="214"/>
      <c r="G703" s="214"/>
      <c r="H703" s="214"/>
      <c r="I703" s="214"/>
      <c r="J703" s="214"/>
      <c r="K703" s="214"/>
      <c r="L703" s="214"/>
      <c r="M703" s="214"/>
      <c r="N703" s="214"/>
      <c r="O703" s="214"/>
      <c r="P703" s="214"/>
      <c r="Q703" s="214"/>
      <c r="R703" s="214"/>
      <c r="S703" s="214"/>
      <c r="T703" s="214"/>
      <c r="U703" s="214"/>
      <c r="V703" s="214"/>
      <c r="W703" s="214"/>
      <c r="X703" s="214"/>
      <c r="Y703" s="214"/>
      <c r="Z703" s="214"/>
      <c r="AA703" s="214"/>
      <c r="AB703" s="214"/>
      <c r="AC703" s="214"/>
      <c r="AD703" s="214"/>
      <c r="AE703" s="214"/>
      <c r="AF703" s="214"/>
      <c r="AG703" s="214"/>
      <c r="AH703" s="214"/>
      <c r="AI703" s="214"/>
      <c r="AJ703" s="214"/>
      <c r="AK703" s="214"/>
      <c r="AL703" s="214"/>
      <c r="AM703" s="214"/>
      <c r="AN703" s="214"/>
      <c r="AO703" s="214"/>
      <c r="AP703" s="214"/>
      <c r="AQ703" s="214"/>
      <c r="AR703" s="214"/>
      <c r="AS703" s="214"/>
      <c r="AT703" s="214"/>
      <c r="AU703" s="214"/>
      <c r="AV703" s="214"/>
      <c r="AW703" s="214"/>
      <c r="AX703" s="214"/>
      <c r="AY703" s="214"/>
      <c r="AZ703" s="214"/>
      <c r="BA703" s="214"/>
      <c r="BB703" s="214"/>
      <c r="BC703" s="214"/>
    </row>
  </sheetData>
  <mergeCells count="542">
    <mergeCell ref="E8:M8"/>
    <mergeCell ref="E9:M9"/>
    <mergeCell ref="AY2:BA2"/>
    <mergeCell ref="AY3:BA3"/>
    <mergeCell ref="O14:BD14"/>
    <mergeCell ref="O15:BD15"/>
    <mergeCell ref="B2:AR3"/>
    <mergeCell ref="B25:BD25"/>
    <mergeCell ref="AD29:AG29"/>
    <mergeCell ref="O4:AW4"/>
    <mergeCell ref="B8:D15"/>
    <mergeCell ref="E10:M10"/>
    <mergeCell ref="E11:M11"/>
    <mergeCell ref="E12:M12"/>
    <mergeCell ref="E13:M13"/>
    <mergeCell ref="E14:M14"/>
    <mergeCell ref="B4:D7"/>
    <mergeCell ref="E4:M4"/>
    <mergeCell ref="E5:M7"/>
    <mergeCell ref="O7:S7"/>
    <mergeCell ref="O5:Y5"/>
    <mergeCell ref="O6:Q6"/>
    <mergeCell ref="D43:BA43"/>
    <mergeCell ref="T49:AJ49"/>
    <mergeCell ref="B38:BD38"/>
    <mergeCell ref="S6:AL6"/>
    <mergeCell ref="U7:AE7"/>
    <mergeCell ref="K29:AB29"/>
    <mergeCell ref="AK29:BC29"/>
    <mergeCell ref="AU5:BD5"/>
    <mergeCell ref="AU6:BD6"/>
    <mergeCell ref="O13:X13"/>
    <mergeCell ref="Y13:Z13"/>
    <mergeCell ref="AA13:AK13"/>
    <mergeCell ref="AD30:AG30"/>
    <mergeCell ref="E29:H29"/>
    <mergeCell ref="E30:H30"/>
    <mergeCell ref="E28:H28"/>
    <mergeCell ref="O8:BD8"/>
    <mergeCell ref="O9:BD9"/>
    <mergeCell ref="O10:BD10"/>
    <mergeCell ref="O11:BD11"/>
    <mergeCell ref="O12:BD12"/>
    <mergeCell ref="AD28:AG28"/>
    <mergeCell ref="E17:BA17"/>
    <mergeCell ref="E15:M15"/>
    <mergeCell ref="B70:BC70"/>
    <mergeCell ref="F74:AZ74"/>
    <mergeCell ref="F76:AZ76"/>
    <mergeCell ref="F78:AZ78"/>
    <mergeCell ref="F80:AZ80"/>
    <mergeCell ref="F72:AZ72"/>
    <mergeCell ref="E65:Y65"/>
    <mergeCell ref="E56:S56"/>
    <mergeCell ref="E57:S57"/>
    <mergeCell ref="E58:S58"/>
    <mergeCell ref="E59:S59"/>
    <mergeCell ref="E60:S60"/>
    <mergeCell ref="F89:S89"/>
    <mergeCell ref="F90:S90"/>
    <mergeCell ref="D100:BA100"/>
    <mergeCell ref="V104:AI104"/>
    <mergeCell ref="D82:AZ82"/>
    <mergeCell ref="F85:S85"/>
    <mergeCell ref="F86:S86"/>
    <mergeCell ref="F87:S87"/>
    <mergeCell ref="F88:S88"/>
    <mergeCell ref="N118:U118"/>
    <mergeCell ref="N119:U119"/>
    <mergeCell ref="X117:AR117"/>
    <mergeCell ref="X118:AR118"/>
    <mergeCell ref="V105:AI105"/>
    <mergeCell ref="D108:BA108"/>
    <mergeCell ref="J111:AU111"/>
    <mergeCell ref="D114:BA114"/>
    <mergeCell ref="N117:U117"/>
    <mergeCell ref="D123:BA123"/>
    <mergeCell ref="X119:AY119"/>
    <mergeCell ref="D128:BA128"/>
    <mergeCell ref="B130:L130"/>
    <mergeCell ref="AA130:AM130"/>
    <mergeCell ref="AO130:BB130"/>
    <mergeCell ref="R130:V130"/>
    <mergeCell ref="W130:Y130"/>
    <mergeCell ref="N130:P130"/>
    <mergeCell ref="B134:L134"/>
    <mergeCell ref="B135:L135"/>
    <mergeCell ref="B136:L136"/>
    <mergeCell ref="N136:X136"/>
    <mergeCell ref="Y136:Z136"/>
    <mergeCell ref="N135:BC135"/>
    <mergeCell ref="N134:AX134"/>
    <mergeCell ref="B131:L131"/>
    <mergeCell ref="B132:L132"/>
    <mergeCell ref="AA132:AM132"/>
    <mergeCell ref="B133:L133"/>
    <mergeCell ref="N133:AP133"/>
    <mergeCell ref="N131:BB131"/>
    <mergeCell ref="AO132:BB132"/>
    <mergeCell ref="W132:Y132"/>
    <mergeCell ref="R132:V132"/>
    <mergeCell ref="N132:P132"/>
    <mergeCell ref="D159:L159"/>
    <mergeCell ref="D160:L160"/>
    <mergeCell ref="O157:BA157"/>
    <mergeCell ref="O158:BA158"/>
    <mergeCell ref="O159:BA159"/>
    <mergeCell ref="O160:Y160"/>
    <mergeCell ref="Z160:AA160"/>
    <mergeCell ref="AB160:AP160"/>
    <mergeCell ref="AB136:AN136"/>
    <mergeCell ref="D154:BA154"/>
    <mergeCell ref="D157:L157"/>
    <mergeCell ref="D158:L158"/>
    <mergeCell ref="D145:M145"/>
    <mergeCell ref="D146:M146"/>
    <mergeCell ref="P142:BC142"/>
    <mergeCell ref="P143:BC143"/>
    <mergeCell ref="P144:BC144"/>
    <mergeCell ref="P145:BC145"/>
    <mergeCell ref="P146:BC146"/>
    <mergeCell ref="D142:M142"/>
    <mergeCell ref="D143:M143"/>
    <mergeCell ref="D144:M144"/>
    <mergeCell ref="B138:BC138"/>
    <mergeCell ref="B140:BC140"/>
    <mergeCell ref="D181:BA181"/>
    <mergeCell ref="D184:BA184"/>
    <mergeCell ref="D174:BA174"/>
    <mergeCell ref="M170:W170"/>
    <mergeCell ref="Z168:BA168"/>
    <mergeCell ref="Z167:BA167"/>
    <mergeCell ref="Z169:BA169"/>
    <mergeCell ref="Z170:BA170"/>
    <mergeCell ref="D162:BA162"/>
    <mergeCell ref="D165:BA165"/>
    <mergeCell ref="M167:W167"/>
    <mergeCell ref="M168:W168"/>
    <mergeCell ref="M169:W169"/>
    <mergeCell ref="C196:D196"/>
    <mergeCell ref="C186:D186"/>
    <mergeCell ref="C208:D208"/>
    <mergeCell ref="F208:BA208"/>
    <mergeCell ref="C210:D210"/>
    <mergeCell ref="F210:BA210"/>
    <mergeCell ref="F196:BA196"/>
    <mergeCell ref="F198:BA198"/>
    <mergeCell ref="F202:BA202"/>
    <mergeCell ref="F204:BA204"/>
    <mergeCell ref="F206:BA206"/>
    <mergeCell ref="F186:BA186"/>
    <mergeCell ref="F188:BA188"/>
    <mergeCell ref="F190:BA190"/>
    <mergeCell ref="F192:BA192"/>
    <mergeCell ref="F194:BA194"/>
    <mergeCell ref="F240:BA240"/>
    <mergeCell ref="F241:BA241"/>
    <mergeCell ref="G242:BA242"/>
    <mergeCell ref="F243:BA243"/>
    <mergeCell ref="F244:BA244"/>
    <mergeCell ref="D212:BA212"/>
    <mergeCell ref="D214:BA214"/>
    <mergeCell ref="AH217:AO217"/>
    <mergeCell ref="AP217:BA217"/>
    <mergeCell ref="D217:M217"/>
    <mergeCell ref="O217:AG217"/>
    <mergeCell ref="D235:BA235"/>
    <mergeCell ref="C237:BB237"/>
    <mergeCell ref="G222:BA222"/>
    <mergeCell ref="D230:BA230"/>
    <mergeCell ref="D232:J232"/>
    <mergeCell ref="D233:J233"/>
    <mergeCell ref="K232:Z232"/>
    <mergeCell ref="K233:Z233"/>
    <mergeCell ref="AA232:AG232"/>
    <mergeCell ref="AA233:AG233"/>
    <mergeCell ref="AH232:BA232"/>
    <mergeCell ref="AH233:BA233"/>
    <mergeCell ref="G245:BA245"/>
    <mergeCell ref="F246:BA246"/>
    <mergeCell ref="G247:BA247"/>
    <mergeCell ref="G248:BA248"/>
    <mergeCell ref="G249:BA249"/>
    <mergeCell ref="G250:BA250"/>
    <mergeCell ref="G251:BA251"/>
    <mergeCell ref="F261:AU261"/>
    <mergeCell ref="AE259:AK259"/>
    <mergeCell ref="AL259:BB259"/>
    <mergeCell ref="N259:AD259"/>
    <mergeCell ref="F252:BA252"/>
    <mergeCell ref="E245:F245"/>
    <mergeCell ref="E247:F247"/>
    <mergeCell ref="E248:F248"/>
    <mergeCell ref="E249:F249"/>
    <mergeCell ref="E250:F250"/>
    <mergeCell ref="E251:F251"/>
    <mergeCell ref="AN274:BA274"/>
    <mergeCell ref="H276:BA276"/>
    <mergeCell ref="H277:BA277"/>
    <mergeCell ref="H278:BA278"/>
    <mergeCell ref="C266:BB266"/>
    <mergeCell ref="C257:BB257"/>
    <mergeCell ref="F259:M259"/>
    <mergeCell ref="F253:BA253"/>
    <mergeCell ref="F254:BA254"/>
    <mergeCell ref="E276:F276"/>
    <mergeCell ref="E277:F277"/>
    <mergeCell ref="E278:F278"/>
    <mergeCell ref="D268:E268"/>
    <mergeCell ref="D272:E272"/>
    <mergeCell ref="F272:BA272"/>
    <mergeCell ref="F268:BA268"/>
    <mergeCell ref="AN269:BA269"/>
    <mergeCell ref="AN270:BA270"/>
    <mergeCell ref="AN273:BA273"/>
    <mergeCell ref="D280:BA280"/>
    <mergeCell ref="D284:BA284"/>
    <mergeCell ref="L286:V286"/>
    <mergeCell ref="L287:V287"/>
    <mergeCell ref="Y286:BA286"/>
    <mergeCell ref="Y287:BA287"/>
    <mergeCell ref="G291:AV291"/>
    <mergeCell ref="D298:BA298"/>
    <mergeCell ref="D313:BA313"/>
    <mergeCell ref="L288:V288"/>
    <mergeCell ref="Y288:BA288"/>
    <mergeCell ref="D322:BA322"/>
    <mergeCell ref="D300:BA300"/>
    <mergeCell ref="D302:E302"/>
    <mergeCell ref="D304:E304"/>
    <mergeCell ref="D306:E306"/>
    <mergeCell ref="D308:E308"/>
    <mergeCell ref="F302:BA302"/>
    <mergeCell ref="F304:BA304"/>
    <mergeCell ref="F306:BA306"/>
    <mergeCell ref="F308:BA308"/>
    <mergeCell ref="F316:R316"/>
    <mergeCell ref="X316:AG316"/>
    <mergeCell ref="X320:AG320"/>
    <mergeCell ref="AJ316:BA316"/>
    <mergeCell ref="AJ317:BA317"/>
    <mergeCell ref="AJ319:BA319"/>
    <mergeCell ref="AJ320:BA320"/>
    <mergeCell ref="X317:AG317"/>
    <mergeCell ref="F319:U319"/>
    <mergeCell ref="X319:AG319"/>
    <mergeCell ref="D343:BA343"/>
    <mergeCell ref="D328:BA328"/>
    <mergeCell ref="D330:BA330"/>
    <mergeCell ref="D332:E332"/>
    <mergeCell ref="F332:BA332"/>
    <mergeCell ref="D334:E334"/>
    <mergeCell ref="F334:BA334"/>
    <mergeCell ref="D362:E362"/>
    <mergeCell ref="D364:E364"/>
    <mergeCell ref="D336:E336"/>
    <mergeCell ref="F336:BA336"/>
    <mergeCell ref="D338:E338"/>
    <mergeCell ref="F338:BA338"/>
    <mergeCell ref="D366:E366"/>
    <mergeCell ref="D368:E368"/>
    <mergeCell ref="D370:E370"/>
    <mergeCell ref="D353:BA353"/>
    <mergeCell ref="F339:BA339"/>
    <mergeCell ref="X347:AG347"/>
    <mergeCell ref="AJ347:BA347"/>
    <mergeCell ref="C360:BB360"/>
    <mergeCell ref="F350:U350"/>
    <mergeCell ref="X350:AG350"/>
    <mergeCell ref="AJ350:BA350"/>
    <mergeCell ref="X351:AG351"/>
    <mergeCell ref="AJ351:BA351"/>
    <mergeCell ref="F346:R346"/>
    <mergeCell ref="X346:AG346"/>
    <mergeCell ref="AJ346:BA346"/>
    <mergeCell ref="X348:AG348"/>
    <mergeCell ref="AJ348:BA348"/>
    <mergeCell ref="R362:BA362"/>
    <mergeCell ref="R364:BA364"/>
    <mergeCell ref="R366:BA366"/>
    <mergeCell ref="R368:BA368"/>
    <mergeCell ref="R370:BA370"/>
    <mergeCell ref="G370:O370"/>
    <mergeCell ref="G368:O368"/>
    <mergeCell ref="G366:O366"/>
    <mergeCell ref="G364:O364"/>
    <mergeCell ref="G362:O362"/>
    <mergeCell ref="U383:AZ383"/>
    <mergeCell ref="D533:BA533"/>
    <mergeCell ref="D535:BA535"/>
    <mergeCell ref="D537:E537"/>
    <mergeCell ref="F537:BA537"/>
    <mergeCell ref="D519:BA519"/>
    <mergeCell ref="M521:W521"/>
    <mergeCell ref="Z521:BA521"/>
    <mergeCell ref="D374:BA374"/>
    <mergeCell ref="D377:BA377"/>
    <mergeCell ref="L382:S382"/>
    <mergeCell ref="U380:AZ380"/>
    <mergeCell ref="U381:AZ381"/>
    <mergeCell ref="U382:AZ382"/>
    <mergeCell ref="V434:BB434"/>
    <mergeCell ref="D490:S490"/>
    <mergeCell ref="V490:AZ490"/>
    <mergeCell ref="AD507:AF507"/>
    <mergeCell ref="AG507:AT507"/>
    <mergeCell ref="D510:K510"/>
    <mergeCell ref="D548:BA548"/>
    <mergeCell ref="F551:R551"/>
    <mergeCell ref="X551:AG551"/>
    <mergeCell ref="AJ551:BA551"/>
    <mergeCell ref="X553:AG553"/>
    <mergeCell ref="AJ553:BA553"/>
    <mergeCell ref="D539:E539"/>
    <mergeCell ref="F539:BA539"/>
    <mergeCell ref="D541:E541"/>
    <mergeCell ref="F541:BA541"/>
    <mergeCell ref="D543:E543"/>
    <mergeCell ref="F543:BA543"/>
    <mergeCell ref="D558:BA558"/>
    <mergeCell ref="X552:AG552"/>
    <mergeCell ref="AJ552:BA552"/>
    <mergeCell ref="D565:BA565"/>
    <mergeCell ref="F555:U555"/>
    <mergeCell ref="X555:AG555"/>
    <mergeCell ref="AJ555:BA555"/>
    <mergeCell ref="X556:AG556"/>
    <mergeCell ref="AJ556:BA556"/>
    <mergeCell ref="R568:BA568"/>
    <mergeCell ref="R569:BA569"/>
    <mergeCell ref="R570:BA570"/>
    <mergeCell ref="R571:BA571"/>
    <mergeCell ref="M583:W583"/>
    <mergeCell ref="Z583:BA583"/>
    <mergeCell ref="M584:W584"/>
    <mergeCell ref="Z584:BA584"/>
    <mergeCell ref="D588:BA588"/>
    <mergeCell ref="D579:BA579"/>
    <mergeCell ref="M581:W581"/>
    <mergeCell ref="Z581:BA581"/>
    <mergeCell ref="M582:W582"/>
    <mergeCell ref="Z582:BA582"/>
    <mergeCell ref="D573:E573"/>
    <mergeCell ref="D574:E574"/>
    <mergeCell ref="F573:O573"/>
    <mergeCell ref="D568:E568"/>
    <mergeCell ref="D569:E569"/>
    <mergeCell ref="D570:E570"/>
    <mergeCell ref="D571:E571"/>
    <mergeCell ref="D572:E572"/>
    <mergeCell ref="F568:O568"/>
    <mergeCell ref="F572:O572"/>
    <mergeCell ref="F571:O571"/>
    <mergeCell ref="F570:O570"/>
    <mergeCell ref="F569:O569"/>
    <mergeCell ref="R573:BA573"/>
    <mergeCell ref="R572:BA572"/>
    <mergeCell ref="D618:BA618"/>
    <mergeCell ref="D621:E621"/>
    <mergeCell ref="F621:O621"/>
    <mergeCell ref="R621:BA621"/>
    <mergeCell ref="D594:BA594"/>
    <mergeCell ref="B596:L596"/>
    <mergeCell ref="B597:L597"/>
    <mergeCell ref="B602:L602"/>
    <mergeCell ref="B603:L603"/>
    <mergeCell ref="B600:L600"/>
    <mergeCell ref="B601:L601"/>
    <mergeCell ref="B599:L599"/>
    <mergeCell ref="O598:BA598"/>
    <mergeCell ref="AO599:BA599"/>
    <mergeCell ref="AO600:BA600"/>
    <mergeCell ref="O599:AB599"/>
    <mergeCell ref="O600:AB600"/>
    <mergeCell ref="O601:AB601"/>
    <mergeCell ref="B598:L598"/>
    <mergeCell ref="D644:BA644"/>
    <mergeCell ref="R624:AD624"/>
    <mergeCell ref="R625:AD625"/>
    <mergeCell ref="AF625:BA625"/>
    <mergeCell ref="R626:AD626"/>
    <mergeCell ref="AF626:BA626"/>
    <mergeCell ref="R622:AD622"/>
    <mergeCell ref="R623:AD623"/>
    <mergeCell ref="AF622:BA622"/>
    <mergeCell ref="M638:W638"/>
    <mergeCell ref="Z638:BA638"/>
    <mergeCell ref="M639:W639"/>
    <mergeCell ref="Z639:BA639"/>
    <mergeCell ref="D626:E626"/>
    <mergeCell ref="F626:O626"/>
    <mergeCell ref="D627:E627"/>
    <mergeCell ref="U636:AJ636"/>
    <mergeCell ref="D624:E624"/>
    <mergeCell ref="F624:O624"/>
    <mergeCell ref="D625:E625"/>
    <mergeCell ref="F625:O625"/>
    <mergeCell ref="D622:E622"/>
    <mergeCell ref="F622:O622"/>
    <mergeCell ref="D623:E623"/>
    <mergeCell ref="AF623:BA623"/>
    <mergeCell ref="AF624:BA624"/>
    <mergeCell ref="D632:N632"/>
    <mergeCell ref="D633:N633"/>
    <mergeCell ref="D634:N634"/>
    <mergeCell ref="Q632:BA632"/>
    <mergeCell ref="Q633:BA633"/>
    <mergeCell ref="Q634:BA634"/>
    <mergeCell ref="M640:W640"/>
    <mergeCell ref="Z640:BA640"/>
    <mergeCell ref="F623:O623"/>
    <mergeCell ref="O603:BC603"/>
    <mergeCell ref="AC611:AH611"/>
    <mergeCell ref="D502:BA502"/>
    <mergeCell ref="D505:E505"/>
    <mergeCell ref="F505:O505"/>
    <mergeCell ref="R505:BA505"/>
    <mergeCell ref="R509:BA509"/>
    <mergeCell ref="AC599:AM599"/>
    <mergeCell ref="AC600:AM600"/>
    <mergeCell ref="AC601:AM601"/>
    <mergeCell ref="O602:BC602"/>
    <mergeCell ref="O596:BA596"/>
    <mergeCell ref="O597:AJ597"/>
    <mergeCell ref="AK597:AO597"/>
    <mergeCell ref="AQ597:BA597"/>
    <mergeCell ref="D611:M611"/>
    <mergeCell ref="B605:BC605"/>
    <mergeCell ref="B607:BC607"/>
    <mergeCell ref="D609:M609"/>
    <mergeCell ref="P609:BC609"/>
    <mergeCell ref="D610:M610"/>
    <mergeCell ref="P610:BC610"/>
    <mergeCell ref="D527:BA527"/>
    <mergeCell ref="R507:AC507"/>
    <mergeCell ref="L510:V510"/>
    <mergeCell ref="W510:AJ510"/>
    <mergeCell ref="AK510:AS510"/>
    <mergeCell ref="AT510:BA510"/>
    <mergeCell ref="M522:W522"/>
    <mergeCell ref="Z522:BA522"/>
    <mergeCell ref="M523:W523"/>
    <mergeCell ref="Z523:BA523"/>
    <mergeCell ref="E507:O507"/>
    <mergeCell ref="E509:O509"/>
    <mergeCell ref="D516:BA516"/>
    <mergeCell ref="D518:AE518"/>
    <mergeCell ref="D513:K513"/>
    <mergeCell ref="L513:V513"/>
    <mergeCell ref="W513:AJ513"/>
    <mergeCell ref="AK513:AS513"/>
    <mergeCell ref="AT513:BA513"/>
    <mergeCell ref="D514:K514"/>
    <mergeCell ref="L514:V514"/>
    <mergeCell ref="W514:AJ514"/>
    <mergeCell ref="AK514:AS514"/>
    <mergeCell ref="AT514:BA514"/>
    <mergeCell ref="D512:K512"/>
    <mergeCell ref="L512:V512"/>
    <mergeCell ref="W512:AJ512"/>
    <mergeCell ref="AK512:AS512"/>
    <mergeCell ref="AT512:BA512"/>
    <mergeCell ref="D511:K511"/>
    <mergeCell ref="L511:V511"/>
    <mergeCell ref="W511:AJ511"/>
    <mergeCell ref="AK511:AS511"/>
    <mergeCell ref="AT511:BA511"/>
    <mergeCell ref="C395:BB395"/>
    <mergeCell ref="C474:BB474"/>
    <mergeCell ref="B476:Q476"/>
    <mergeCell ref="C445:BB445"/>
    <mergeCell ref="B447:Q447"/>
    <mergeCell ref="S447:BA447"/>
    <mergeCell ref="B448:G449"/>
    <mergeCell ref="H448:Q448"/>
    <mergeCell ref="S448:AK448"/>
    <mergeCell ref="AL448:AO448"/>
    <mergeCell ref="AP448:BA448"/>
    <mergeCell ref="H449:Q449"/>
    <mergeCell ref="S449:BA449"/>
    <mergeCell ref="D451:BA451"/>
    <mergeCell ref="B454:O454"/>
    <mergeCell ref="P454:BA454"/>
    <mergeCell ref="D456:BA456"/>
    <mergeCell ref="D459:BA459"/>
    <mergeCell ref="D461:S461"/>
    <mergeCell ref="V461:AZ461"/>
    <mergeCell ref="D480:BA480"/>
    <mergeCell ref="D485:BA485"/>
    <mergeCell ref="D488:BA488"/>
    <mergeCell ref="P483:BA483"/>
    <mergeCell ref="B483:O483"/>
    <mergeCell ref="H477:Q477"/>
    <mergeCell ref="H478:Q478"/>
    <mergeCell ref="B477:G478"/>
    <mergeCell ref="S476:BA476"/>
    <mergeCell ref="S478:BA478"/>
    <mergeCell ref="D401:BA401"/>
    <mergeCell ref="D403:J403"/>
    <mergeCell ref="AC403:AR403"/>
    <mergeCell ref="T403:AB403"/>
    <mergeCell ref="K403:S403"/>
    <mergeCell ref="B397:Q397"/>
    <mergeCell ref="S397:BA397"/>
    <mergeCell ref="B398:G399"/>
    <mergeCell ref="H398:Q398"/>
    <mergeCell ref="H399:Q399"/>
    <mergeCell ref="S399:BA399"/>
    <mergeCell ref="I410:BA410"/>
    <mergeCell ref="I412:BA412"/>
    <mergeCell ref="D406:G406"/>
    <mergeCell ref="D414:G414"/>
    <mergeCell ref="D404:J404"/>
    <mergeCell ref="K404:S404"/>
    <mergeCell ref="T404:AB404"/>
    <mergeCell ref="AC404:AR404"/>
    <mergeCell ref="AS403:BA403"/>
    <mergeCell ref="AS404:BA404"/>
    <mergeCell ref="K437:S437"/>
    <mergeCell ref="S398:BA398"/>
    <mergeCell ref="S477:BA477"/>
    <mergeCell ref="AL5:AS5"/>
    <mergeCell ref="AA5:AJ5"/>
    <mergeCell ref="I423:BA423"/>
    <mergeCell ref="I425:BA425"/>
    <mergeCell ref="I427:BA427"/>
    <mergeCell ref="I429:BA429"/>
    <mergeCell ref="D431:BA431"/>
    <mergeCell ref="K434:S434"/>
    <mergeCell ref="D423:G423"/>
    <mergeCell ref="D425:G425"/>
    <mergeCell ref="D427:G427"/>
    <mergeCell ref="D429:G429"/>
    <mergeCell ref="I414:BA414"/>
    <mergeCell ref="D421:G421"/>
    <mergeCell ref="D419:G419"/>
    <mergeCell ref="I421:BA421"/>
    <mergeCell ref="I406:BA406"/>
    <mergeCell ref="D408:G408"/>
    <mergeCell ref="I408:BA408"/>
    <mergeCell ref="D410:G410"/>
    <mergeCell ref="D412:G412"/>
  </mergeCells>
  <phoneticPr fontId="1" type="noConversion"/>
  <printOptions horizontalCentered="1" verticalCentered="1"/>
  <pageMargins left="0.70866141732283472" right="0.70866141732283472" top="0.74803149606299213" bottom="0.74803149606299213" header="0.31496062992125984" footer="0.31496062992125984"/>
  <pageSetup paperSize="9" scale="76" orientation="portrait" r:id="rId1"/>
  <headerFooter>
    <oddHeader>&amp;C&amp;G</oddHeader>
  </headerFooter>
  <rowBreaks count="21" manualBreakCount="21">
    <brk id="33" max="55" man="1"/>
    <brk id="68" max="55" man="1"/>
    <brk id="95" max="55" man="1"/>
    <brk id="126" max="55" man="1"/>
    <brk id="151" max="55" man="1"/>
    <brk id="178" max="55" man="1"/>
    <brk id="200" max="55" man="1"/>
    <brk id="227" max="55" man="1"/>
    <brk id="264" max="55" man="1"/>
    <brk id="295" max="55" man="1"/>
    <brk id="326" max="55" man="1"/>
    <brk id="357" max="55" man="1"/>
    <brk id="392" max="55" man="1"/>
    <brk id="416" max="55" man="1"/>
    <brk id="442" max="55" man="1"/>
    <brk id="470" max="55" man="1"/>
    <brk id="499" max="55" man="1"/>
    <brk id="531" max="55" man="1"/>
    <brk id="562" max="55" man="1"/>
    <brk id="592" max="55" man="1"/>
    <brk id="615" max="55" man="1"/>
  </rowBreaks>
  <drawing r:id="rId2"/>
  <legacyDrawing r:id="rId3"/>
  <legacyDrawingHF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L15"/>
  <sheetViews>
    <sheetView zoomScale="85" zoomScaleNormal="85" workbookViewId="0">
      <selection activeCell="C4" sqref="C4"/>
    </sheetView>
  </sheetViews>
  <sheetFormatPr defaultRowHeight="16.5"/>
  <cols>
    <col min="1" max="1" width="45.125" customWidth="1"/>
    <col min="2" max="2" width="11.5" customWidth="1"/>
    <col min="4" max="4" width="11" bestFit="1" customWidth="1"/>
    <col min="7" max="7" width="19.25" bestFit="1" customWidth="1"/>
  </cols>
  <sheetData>
    <row r="1" spans="1:12">
      <c r="A1">
        <v>8</v>
      </c>
      <c r="B1" t="s">
        <v>14</v>
      </c>
      <c r="C1" t="s">
        <v>43</v>
      </c>
      <c r="D1" t="s">
        <v>44</v>
      </c>
      <c r="E1" t="s">
        <v>2448</v>
      </c>
    </row>
    <row r="2" spans="1:12">
      <c r="A2" s="1" t="s">
        <v>0</v>
      </c>
      <c r="B2" t="e">
        <f>#REF!*1000</f>
        <v>#REF!</v>
      </c>
      <c r="C2" t="s">
        <v>3192</v>
      </c>
      <c r="D2" t="s">
        <v>46</v>
      </c>
      <c r="E2" t="s">
        <v>2449</v>
      </c>
      <c r="F2">
        <v>1</v>
      </c>
      <c r="G2" t="s">
        <v>2456</v>
      </c>
      <c r="H2" t="s">
        <v>2452</v>
      </c>
      <c r="J2" t="s">
        <v>2460</v>
      </c>
      <c r="L2" t="s">
        <v>2463</v>
      </c>
    </row>
    <row r="3" spans="1:12">
      <c r="A3" t="s">
        <v>1</v>
      </c>
      <c r="B3" t="e">
        <f>NUMBERSTRING(B2,1)</f>
        <v>#REF!</v>
      </c>
      <c r="C3" t="s">
        <v>3193</v>
      </c>
      <c r="D3" t="s">
        <v>48</v>
      </c>
      <c r="E3" t="s">
        <v>2450</v>
      </c>
      <c r="F3">
        <v>2</v>
      </c>
      <c r="G3" t="s">
        <v>2457</v>
      </c>
      <c r="H3" t="s">
        <v>2453</v>
      </c>
      <c r="J3" t="s">
        <v>2461</v>
      </c>
      <c r="L3" t="s">
        <v>2464</v>
      </c>
    </row>
    <row r="4" spans="1:12">
      <c r="A4" t="s">
        <v>2</v>
      </c>
      <c r="E4">
        <v>1</v>
      </c>
      <c r="F4">
        <v>3</v>
      </c>
      <c r="G4" t="s">
        <v>2458</v>
      </c>
      <c r="H4" t="s">
        <v>2454</v>
      </c>
      <c r="J4" t="s">
        <v>2462</v>
      </c>
      <c r="L4" t="s">
        <v>2465</v>
      </c>
    </row>
    <row r="5" spans="1:12">
      <c r="A5" t="s">
        <v>12</v>
      </c>
      <c r="F5">
        <v>4</v>
      </c>
      <c r="G5" t="s">
        <v>2459</v>
      </c>
      <c r="H5" t="s">
        <v>2455</v>
      </c>
    </row>
    <row r="6" spans="1:12">
      <c r="A6" t="s">
        <v>3</v>
      </c>
    </row>
    <row r="7" spans="1:12">
      <c r="A7" t="s">
        <v>4</v>
      </c>
    </row>
    <row r="8" spans="1:12">
      <c r="A8" t="s">
        <v>5</v>
      </c>
    </row>
    <row r="9" spans="1:12">
      <c r="A9" t="s">
        <v>13</v>
      </c>
    </row>
    <row r="10" spans="1:12">
      <c r="A10" t="s">
        <v>6</v>
      </c>
    </row>
    <row r="11" spans="1:12">
      <c r="A11" t="s">
        <v>7</v>
      </c>
    </row>
    <row r="12" spans="1:12">
      <c r="A12" t="s">
        <v>8</v>
      </c>
    </row>
    <row r="13" spans="1:12">
      <c r="A13" t="s">
        <v>9</v>
      </c>
    </row>
    <row r="14" spans="1:12">
      <c r="A14" t="s">
        <v>10</v>
      </c>
    </row>
    <row r="15" spans="1:12">
      <c r="A15" t="s">
        <v>11</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G1516"/>
  <sheetViews>
    <sheetView workbookViewId="0">
      <selection activeCell="F13" sqref="F13"/>
    </sheetView>
  </sheetViews>
  <sheetFormatPr defaultRowHeight="16.5"/>
  <cols>
    <col min="1" max="1" width="5.5" customWidth="1"/>
    <col min="2" max="4" width="8.75" bestFit="1" customWidth="1"/>
    <col min="5" max="5" width="32.125" customWidth="1"/>
    <col min="6" max="6" width="29.5" customWidth="1"/>
    <col min="7" max="7" width="10.5" bestFit="1" customWidth="1"/>
  </cols>
  <sheetData>
    <row r="1" spans="1:7">
      <c r="A1" s="17" t="s">
        <v>49</v>
      </c>
      <c r="B1" s="18" t="s">
        <v>50</v>
      </c>
      <c r="C1" s="18" t="s">
        <v>51</v>
      </c>
      <c r="D1" s="18" t="s">
        <v>52</v>
      </c>
      <c r="E1" s="18" t="s">
        <v>53</v>
      </c>
      <c r="F1" s="18" t="s">
        <v>54</v>
      </c>
      <c r="G1" s="19" t="s">
        <v>55</v>
      </c>
    </row>
    <row r="2" spans="1:7">
      <c r="A2" s="20">
        <v>808</v>
      </c>
      <c r="B2" s="21" t="s">
        <v>56</v>
      </c>
      <c r="C2" s="21" t="s">
        <v>57</v>
      </c>
      <c r="D2" s="21" t="s">
        <v>47</v>
      </c>
      <c r="E2" s="21" t="s">
        <v>58</v>
      </c>
      <c r="F2" s="21" t="s">
        <v>59</v>
      </c>
      <c r="G2" s="21" t="s">
        <v>60</v>
      </c>
    </row>
    <row r="3" spans="1:7">
      <c r="A3" s="20">
        <v>807</v>
      </c>
      <c r="B3" s="21" t="s">
        <v>56</v>
      </c>
      <c r="C3" s="21" t="s">
        <v>61</v>
      </c>
      <c r="D3" s="21" t="s">
        <v>45</v>
      </c>
      <c r="E3" s="21" t="s">
        <v>62</v>
      </c>
      <c r="F3" s="21" t="s">
        <v>63</v>
      </c>
      <c r="G3" s="21" t="s">
        <v>64</v>
      </c>
    </row>
    <row r="4" spans="1:7">
      <c r="A4" s="20">
        <v>806</v>
      </c>
      <c r="B4" s="21" t="s">
        <v>56</v>
      </c>
      <c r="C4" s="21" t="s">
        <v>57</v>
      </c>
      <c r="D4" s="21" t="s">
        <v>45</v>
      </c>
      <c r="E4" s="21" t="s">
        <v>65</v>
      </c>
      <c r="F4" s="21" t="s">
        <v>66</v>
      </c>
      <c r="G4" s="21" t="s">
        <v>67</v>
      </c>
    </row>
    <row r="5" spans="1:7">
      <c r="A5" s="20">
        <v>805</v>
      </c>
      <c r="B5" s="21" t="s">
        <v>56</v>
      </c>
      <c r="C5" s="21" t="s">
        <v>57</v>
      </c>
      <c r="D5" s="21" t="s">
        <v>47</v>
      </c>
      <c r="E5" s="21" t="s">
        <v>68</v>
      </c>
      <c r="F5" s="21" t="s">
        <v>69</v>
      </c>
      <c r="G5" s="21" t="s">
        <v>70</v>
      </c>
    </row>
    <row r="6" spans="1:7">
      <c r="A6" s="20">
        <v>804</v>
      </c>
      <c r="B6" s="21" t="s">
        <v>56</v>
      </c>
      <c r="C6" s="21" t="s">
        <v>57</v>
      </c>
      <c r="D6" s="21" t="s">
        <v>47</v>
      </c>
      <c r="E6" s="21" t="s">
        <v>71</v>
      </c>
      <c r="F6" s="21" t="s">
        <v>72</v>
      </c>
      <c r="G6" s="21" t="s">
        <v>73</v>
      </c>
    </row>
    <row r="7" spans="1:7">
      <c r="A7" s="20">
        <v>803</v>
      </c>
      <c r="B7" s="21" t="s">
        <v>56</v>
      </c>
      <c r="C7" s="21" t="s">
        <v>61</v>
      </c>
      <c r="D7" s="21" t="s">
        <v>47</v>
      </c>
      <c r="E7" s="21" t="s">
        <v>74</v>
      </c>
      <c r="F7" s="21" t="s">
        <v>72</v>
      </c>
      <c r="G7" s="21" t="s">
        <v>75</v>
      </c>
    </row>
    <row r="8" spans="1:7">
      <c r="A8" s="20">
        <v>802</v>
      </c>
      <c r="B8" s="21" t="s">
        <v>56</v>
      </c>
      <c r="C8" s="21" t="s">
        <v>57</v>
      </c>
      <c r="D8" s="21" t="s">
        <v>47</v>
      </c>
      <c r="E8" s="21" t="s">
        <v>76</v>
      </c>
      <c r="F8" s="21" t="s">
        <v>77</v>
      </c>
      <c r="G8" s="21" t="s">
        <v>78</v>
      </c>
    </row>
    <row r="9" spans="1:7">
      <c r="A9" s="20">
        <v>801</v>
      </c>
      <c r="B9" s="21" t="s">
        <v>56</v>
      </c>
      <c r="C9" s="21" t="s">
        <v>57</v>
      </c>
      <c r="D9" s="21" t="s">
        <v>47</v>
      </c>
      <c r="E9" s="21" t="s">
        <v>79</v>
      </c>
      <c r="F9" s="21" t="s">
        <v>80</v>
      </c>
      <c r="G9" s="21" t="s">
        <v>81</v>
      </c>
    </row>
    <row r="10" spans="1:7">
      <c r="A10" s="20">
        <v>800</v>
      </c>
      <c r="B10" s="21" t="s">
        <v>56</v>
      </c>
      <c r="C10" s="21" t="s">
        <v>57</v>
      </c>
      <c r="D10" s="21" t="s">
        <v>45</v>
      </c>
      <c r="E10" s="21" t="s">
        <v>82</v>
      </c>
      <c r="F10" s="21" t="s">
        <v>83</v>
      </c>
      <c r="G10" s="21" t="s">
        <v>84</v>
      </c>
    </row>
    <row r="11" spans="1:7">
      <c r="A11" s="20">
        <v>799</v>
      </c>
      <c r="B11" s="21" t="s">
        <v>56</v>
      </c>
      <c r="C11" s="21" t="s">
        <v>61</v>
      </c>
      <c r="D11" s="21" t="s">
        <v>45</v>
      </c>
      <c r="E11" s="21" t="s">
        <v>85</v>
      </c>
      <c r="F11" s="21" t="s">
        <v>86</v>
      </c>
      <c r="G11" s="21" t="s">
        <v>87</v>
      </c>
    </row>
    <row r="12" spans="1:7">
      <c r="A12" s="20">
        <v>798</v>
      </c>
      <c r="B12" s="21" t="s">
        <v>56</v>
      </c>
      <c r="C12" s="21" t="s">
        <v>57</v>
      </c>
      <c r="D12" s="21" t="s">
        <v>88</v>
      </c>
      <c r="E12" s="21" t="s">
        <v>89</v>
      </c>
      <c r="F12" s="21" t="s">
        <v>90</v>
      </c>
      <c r="G12" s="21" t="s">
        <v>91</v>
      </c>
    </row>
    <row r="13" spans="1:7">
      <c r="A13" s="20">
        <v>797</v>
      </c>
      <c r="B13" s="21" t="s">
        <v>56</v>
      </c>
      <c r="C13" s="21" t="s">
        <v>57</v>
      </c>
      <c r="D13" s="21" t="s">
        <v>47</v>
      </c>
      <c r="E13" s="21" t="s">
        <v>92</v>
      </c>
      <c r="F13" s="21" t="s">
        <v>93</v>
      </c>
      <c r="G13" s="21" t="s">
        <v>94</v>
      </c>
    </row>
    <row r="14" spans="1:7">
      <c r="A14" s="20">
        <v>796</v>
      </c>
      <c r="B14" s="21" t="s">
        <v>56</v>
      </c>
      <c r="C14" s="21" t="s">
        <v>61</v>
      </c>
      <c r="D14" s="21" t="s">
        <v>47</v>
      </c>
      <c r="E14" s="21" t="s">
        <v>95</v>
      </c>
      <c r="F14" s="21" t="s">
        <v>77</v>
      </c>
      <c r="G14" s="21" t="s">
        <v>96</v>
      </c>
    </row>
    <row r="15" spans="1:7">
      <c r="A15" s="20">
        <v>795</v>
      </c>
      <c r="B15" s="21" t="s">
        <v>56</v>
      </c>
      <c r="C15" s="21" t="s">
        <v>57</v>
      </c>
      <c r="D15" s="21" t="s">
        <v>47</v>
      </c>
      <c r="E15" s="21" t="s">
        <v>97</v>
      </c>
      <c r="F15" s="21" t="s">
        <v>98</v>
      </c>
      <c r="G15" s="21" t="s">
        <v>99</v>
      </c>
    </row>
    <row r="16" spans="1:7">
      <c r="A16" s="20">
        <v>794</v>
      </c>
      <c r="B16" s="21" t="s">
        <v>56</v>
      </c>
      <c r="C16" s="21" t="s">
        <v>61</v>
      </c>
      <c r="D16" s="21" t="s">
        <v>45</v>
      </c>
      <c r="E16" s="21" t="s">
        <v>100</v>
      </c>
      <c r="F16" s="21" t="s">
        <v>101</v>
      </c>
      <c r="G16" s="21" t="s">
        <v>102</v>
      </c>
    </row>
    <row r="17" spans="1:7">
      <c r="A17" s="20">
        <v>793</v>
      </c>
      <c r="B17" s="21" t="s">
        <v>56</v>
      </c>
      <c r="C17" s="21" t="s">
        <v>57</v>
      </c>
      <c r="D17" s="21" t="s">
        <v>45</v>
      </c>
      <c r="E17" s="21" t="s">
        <v>103</v>
      </c>
      <c r="F17" s="21" t="s">
        <v>104</v>
      </c>
      <c r="G17" s="21" t="s">
        <v>105</v>
      </c>
    </row>
    <row r="18" spans="1:7">
      <c r="A18" s="20">
        <v>792</v>
      </c>
      <c r="B18" s="21" t="s">
        <v>56</v>
      </c>
      <c r="C18" s="21" t="s">
        <v>61</v>
      </c>
      <c r="D18" s="21" t="s">
        <v>45</v>
      </c>
      <c r="E18" s="21" t="s">
        <v>106</v>
      </c>
      <c r="F18" s="21" t="s">
        <v>107</v>
      </c>
      <c r="G18" s="21" t="s">
        <v>108</v>
      </c>
    </row>
    <row r="19" spans="1:7">
      <c r="A19" s="20">
        <v>791</v>
      </c>
      <c r="B19" s="21" t="s">
        <v>56</v>
      </c>
      <c r="C19" s="21" t="s">
        <v>57</v>
      </c>
      <c r="D19" s="21" t="s">
        <v>45</v>
      </c>
      <c r="E19" s="21" t="s">
        <v>109</v>
      </c>
      <c r="F19" s="21" t="s">
        <v>110</v>
      </c>
      <c r="G19" s="21" t="s">
        <v>111</v>
      </c>
    </row>
    <row r="20" spans="1:7">
      <c r="A20" s="20">
        <v>790</v>
      </c>
      <c r="B20" s="21" t="s">
        <v>56</v>
      </c>
      <c r="C20" s="21" t="s">
        <v>112</v>
      </c>
      <c r="D20" s="21" t="s">
        <v>88</v>
      </c>
      <c r="E20" s="21" t="s">
        <v>113</v>
      </c>
      <c r="F20" s="21" t="s">
        <v>114</v>
      </c>
      <c r="G20" s="21" t="s">
        <v>115</v>
      </c>
    </row>
    <row r="21" spans="1:7">
      <c r="A21" s="20">
        <v>789</v>
      </c>
      <c r="B21" s="21" t="s">
        <v>56</v>
      </c>
      <c r="C21" s="21" t="s">
        <v>57</v>
      </c>
      <c r="D21" s="21" t="s">
        <v>47</v>
      </c>
      <c r="E21" s="21" t="s">
        <v>116</v>
      </c>
      <c r="F21" s="21" t="s">
        <v>117</v>
      </c>
      <c r="G21" s="21" t="s">
        <v>118</v>
      </c>
    </row>
    <row r="22" spans="1:7">
      <c r="A22" s="20">
        <v>788</v>
      </c>
      <c r="B22" s="21" t="s">
        <v>56</v>
      </c>
      <c r="C22" s="21" t="s">
        <v>61</v>
      </c>
      <c r="D22" s="21" t="s">
        <v>47</v>
      </c>
      <c r="E22" s="21" t="s">
        <v>119</v>
      </c>
      <c r="F22" s="21" t="s">
        <v>117</v>
      </c>
      <c r="G22" s="21" t="s">
        <v>120</v>
      </c>
    </row>
    <row r="23" spans="1:7">
      <c r="A23" s="20">
        <v>787</v>
      </c>
      <c r="B23" s="21" t="s">
        <v>56</v>
      </c>
      <c r="C23" s="21" t="s">
        <v>112</v>
      </c>
      <c r="D23" s="21" t="s">
        <v>45</v>
      </c>
      <c r="E23" s="21" t="s">
        <v>121</v>
      </c>
      <c r="F23" s="21" t="s">
        <v>122</v>
      </c>
      <c r="G23" s="21" t="s">
        <v>123</v>
      </c>
    </row>
    <row r="24" spans="1:7">
      <c r="A24" s="20">
        <v>786</v>
      </c>
      <c r="B24" s="21" t="s">
        <v>56</v>
      </c>
      <c r="C24" s="21" t="s">
        <v>112</v>
      </c>
      <c r="D24" s="21" t="s">
        <v>45</v>
      </c>
      <c r="E24" s="21" t="s">
        <v>124</v>
      </c>
      <c r="F24" s="21" t="s">
        <v>125</v>
      </c>
      <c r="G24" s="21" t="s">
        <v>126</v>
      </c>
    </row>
    <row r="25" spans="1:7">
      <c r="A25" s="20">
        <v>785</v>
      </c>
      <c r="B25" s="21" t="s">
        <v>56</v>
      </c>
      <c r="C25" s="21" t="s">
        <v>61</v>
      </c>
      <c r="D25" s="21" t="s">
        <v>45</v>
      </c>
      <c r="E25" s="21" t="s">
        <v>127</v>
      </c>
      <c r="F25" s="21" t="s">
        <v>128</v>
      </c>
      <c r="G25" s="21" t="s">
        <v>129</v>
      </c>
    </row>
    <row r="26" spans="1:7">
      <c r="A26" s="20">
        <v>784</v>
      </c>
      <c r="B26" s="21" t="s">
        <v>56</v>
      </c>
      <c r="C26" s="21" t="s">
        <v>112</v>
      </c>
      <c r="D26" s="21" t="s">
        <v>45</v>
      </c>
      <c r="E26" s="21" t="s">
        <v>130</v>
      </c>
      <c r="F26" s="21" t="s">
        <v>131</v>
      </c>
      <c r="G26" s="21" t="s">
        <v>132</v>
      </c>
    </row>
    <row r="27" spans="1:7">
      <c r="A27" s="20">
        <v>783</v>
      </c>
      <c r="B27" s="21" t="s">
        <v>56</v>
      </c>
      <c r="C27" s="21" t="s">
        <v>57</v>
      </c>
      <c r="D27" s="21" t="s">
        <v>47</v>
      </c>
      <c r="E27" s="21" t="s">
        <v>133</v>
      </c>
      <c r="F27" s="21" t="s">
        <v>134</v>
      </c>
      <c r="G27" s="21" t="s">
        <v>135</v>
      </c>
    </row>
    <row r="28" spans="1:7">
      <c r="A28" s="20">
        <v>782</v>
      </c>
      <c r="B28" s="21" t="s">
        <v>56</v>
      </c>
      <c r="C28" s="21" t="s">
        <v>61</v>
      </c>
      <c r="D28" s="21" t="s">
        <v>47</v>
      </c>
      <c r="E28" s="21" t="s">
        <v>136</v>
      </c>
      <c r="F28" s="21" t="s">
        <v>134</v>
      </c>
      <c r="G28" s="21" t="s">
        <v>137</v>
      </c>
    </row>
    <row r="29" spans="1:7">
      <c r="A29" s="20">
        <v>781</v>
      </c>
      <c r="B29" s="21" t="s">
        <v>56</v>
      </c>
      <c r="C29" s="21" t="s">
        <v>61</v>
      </c>
      <c r="D29" s="21" t="s">
        <v>45</v>
      </c>
      <c r="E29" s="21" t="s">
        <v>138</v>
      </c>
      <c r="F29" s="21" t="s">
        <v>139</v>
      </c>
      <c r="G29" s="21" t="s">
        <v>140</v>
      </c>
    </row>
    <row r="30" spans="1:7">
      <c r="A30" s="20">
        <v>780</v>
      </c>
      <c r="B30" s="21" t="s">
        <v>56</v>
      </c>
      <c r="C30" s="21" t="s">
        <v>112</v>
      </c>
      <c r="D30" s="21" t="s">
        <v>45</v>
      </c>
      <c r="E30" s="21" t="s">
        <v>141</v>
      </c>
      <c r="F30" s="21" t="s">
        <v>142</v>
      </c>
      <c r="G30" s="21" t="s">
        <v>143</v>
      </c>
    </row>
    <row r="31" spans="1:7">
      <c r="A31" s="20">
        <v>779</v>
      </c>
      <c r="B31" s="21" t="s">
        <v>56</v>
      </c>
      <c r="C31" s="21" t="s">
        <v>112</v>
      </c>
      <c r="D31" s="21" t="s">
        <v>45</v>
      </c>
      <c r="E31" s="21" t="s">
        <v>144</v>
      </c>
      <c r="F31" s="21" t="s">
        <v>145</v>
      </c>
      <c r="G31" s="21" t="s">
        <v>146</v>
      </c>
    </row>
    <row r="32" spans="1:7">
      <c r="A32" s="20">
        <v>778</v>
      </c>
      <c r="B32" s="21" t="s">
        <v>56</v>
      </c>
      <c r="C32" s="21" t="s">
        <v>112</v>
      </c>
      <c r="D32" s="21" t="s">
        <v>45</v>
      </c>
      <c r="E32" s="21" t="s">
        <v>147</v>
      </c>
      <c r="F32" s="21" t="s">
        <v>148</v>
      </c>
      <c r="G32" s="21" t="s">
        <v>149</v>
      </c>
    </row>
    <row r="33" spans="1:7">
      <c r="A33" s="20">
        <v>777</v>
      </c>
      <c r="B33" s="21" t="s">
        <v>56</v>
      </c>
      <c r="C33" s="21" t="s">
        <v>57</v>
      </c>
      <c r="D33" s="21" t="s">
        <v>47</v>
      </c>
      <c r="E33" s="21" t="s">
        <v>150</v>
      </c>
      <c r="F33" s="21" t="s">
        <v>151</v>
      </c>
      <c r="G33" s="21" t="s">
        <v>152</v>
      </c>
    </row>
    <row r="34" spans="1:7">
      <c r="A34" s="20">
        <v>776</v>
      </c>
      <c r="B34" s="21" t="s">
        <v>56</v>
      </c>
      <c r="C34" s="21" t="s">
        <v>61</v>
      </c>
      <c r="D34" s="21" t="s">
        <v>45</v>
      </c>
      <c r="E34" s="21" t="s">
        <v>153</v>
      </c>
      <c r="F34" s="21" t="s">
        <v>154</v>
      </c>
      <c r="G34" s="21" t="s">
        <v>155</v>
      </c>
    </row>
    <row r="35" spans="1:7">
      <c r="A35" s="20">
        <v>775</v>
      </c>
      <c r="B35" s="21" t="s">
        <v>56</v>
      </c>
      <c r="C35" s="21" t="s">
        <v>112</v>
      </c>
      <c r="D35" s="21" t="s">
        <v>45</v>
      </c>
      <c r="E35" s="21" t="s">
        <v>156</v>
      </c>
      <c r="F35" s="21" t="s">
        <v>157</v>
      </c>
      <c r="G35" s="21" t="s">
        <v>158</v>
      </c>
    </row>
    <row r="36" spans="1:7">
      <c r="A36" s="20">
        <v>774</v>
      </c>
      <c r="B36" s="21" t="s">
        <v>56</v>
      </c>
      <c r="C36" s="21" t="s">
        <v>61</v>
      </c>
      <c r="D36" s="21" t="s">
        <v>47</v>
      </c>
      <c r="E36" s="21" t="s">
        <v>159</v>
      </c>
      <c r="F36" s="21" t="s">
        <v>160</v>
      </c>
      <c r="G36" s="21" t="s">
        <v>161</v>
      </c>
    </row>
    <row r="37" spans="1:7">
      <c r="A37" s="20">
        <v>773</v>
      </c>
      <c r="B37" s="21" t="s">
        <v>56</v>
      </c>
      <c r="C37" s="21" t="s">
        <v>112</v>
      </c>
      <c r="D37" s="21" t="s">
        <v>45</v>
      </c>
      <c r="E37" s="21" t="s">
        <v>162</v>
      </c>
      <c r="F37" s="21" t="s">
        <v>163</v>
      </c>
      <c r="G37" s="21" t="s">
        <v>164</v>
      </c>
    </row>
    <row r="38" spans="1:7">
      <c r="A38" s="20">
        <v>772</v>
      </c>
      <c r="B38" s="21" t="s">
        <v>56</v>
      </c>
      <c r="C38" s="21" t="s">
        <v>112</v>
      </c>
      <c r="D38" s="21" t="s">
        <v>45</v>
      </c>
      <c r="E38" s="21" t="s">
        <v>165</v>
      </c>
      <c r="F38" s="21" t="s">
        <v>166</v>
      </c>
      <c r="G38" s="21" t="s">
        <v>167</v>
      </c>
    </row>
    <row r="39" spans="1:7">
      <c r="A39" s="20">
        <v>771</v>
      </c>
      <c r="B39" s="21" t="s">
        <v>56</v>
      </c>
      <c r="C39" s="21" t="s">
        <v>112</v>
      </c>
      <c r="D39" s="21" t="s">
        <v>45</v>
      </c>
      <c r="E39" s="21" t="s">
        <v>168</v>
      </c>
      <c r="F39" s="21" t="s">
        <v>169</v>
      </c>
      <c r="G39" s="21" t="s">
        <v>170</v>
      </c>
    </row>
    <row r="40" spans="1:7">
      <c r="A40" s="20">
        <v>770</v>
      </c>
      <c r="B40" s="21" t="s">
        <v>56</v>
      </c>
      <c r="C40" s="21" t="s">
        <v>61</v>
      </c>
      <c r="D40" s="21" t="s">
        <v>45</v>
      </c>
      <c r="E40" s="21" t="s">
        <v>171</v>
      </c>
      <c r="F40" s="21" t="s">
        <v>172</v>
      </c>
      <c r="G40" s="21" t="s">
        <v>173</v>
      </c>
    </row>
    <row r="41" spans="1:7">
      <c r="A41" s="20">
        <v>769</v>
      </c>
      <c r="B41" s="21" t="s">
        <v>56</v>
      </c>
      <c r="C41" s="21" t="s">
        <v>112</v>
      </c>
      <c r="D41" s="21" t="s">
        <v>45</v>
      </c>
      <c r="E41" s="21" t="s">
        <v>174</v>
      </c>
      <c r="F41" s="21" t="s">
        <v>175</v>
      </c>
      <c r="G41" s="21" t="s">
        <v>176</v>
      </c>
    </row>
    <row r="42" spans="1:7">
      <c r="A42" s="20">
        <v>768</v>
      </c>
      <c r="B42" s="21" t="s">
        <v>56</v>
      </c>
      <c r="C42" s="21" t="s">
        <v>61</v>
      </c>
      <c r="D42" s="21" t="s">
        <v>45</v>
      </c>
      <c r="E42" s="21" t="s">
        <v>177</v>
      </c>
      <c r="F42" s="21" t="s">
        <v>178</v>
      </c>
      <c r="G42" s="21" t="s">
        <v>179</v>
      </c>
    </row>
    <row r="43" spans="1:7">
      <c r="A43" s="20">
        <v>767</v>
      </c>
      <c r="B43" s="21" t="s">
        <v>56</v>
      </c>
      <c r="C43" s="21" t="s">
        <v>112</v>
      </c>
      <c r="D43" s="21" t="s">
        <v>45</v>
      </c>
      <c r="E43" s="21" t="s">
        <v>180</v>
      </c>
      <c r="F43" s="21" t="s">
        <v>181</v>
      </c>
      <c r="G43" s="21" t="s">
        <v>182</v>
      </c>
    </row>
    <row r="44" spans="1:7">
      <c r="A44" s="20">
        <v>766</v>
      </c>
      <c r="B44" s="21" t="s">
        <v>56</v>
      </c>
      <c r="C44" s="21" t="s">
        <v>112</v>
      </c>
      <c r="D44" s="21" t="s">
        <v>45</v>
      </c>
      <c r="E44" s="21" t="s">
        <v>183</v>
      </c>
      <c r="F44" s="21" t="s">
        <v>184</v>
      </c>
      <c r="G44" s="21" t="s">
        <v>185</v>
      </c>
    </row>
    <row r="45" spans="1:7">
      <c r="A45" s="20">
        <v>765</v>
      </c>
      <c r="B45" s="21" t="s">
        <v>56</v>
      </c>
      <c r="C45" s="21" t="s">
        <v>112</v>
      </c>
      <c r="D45" s="21" t="s">
        <v>45</v>
      </c>
      <c r="E45" s="21" t="s">
        <v>186</v>
      </c>
      <c r="F45" s="21" t="s">
        <v>187</v>
      </c>
      <c r="G45" s="21" t="s">
        <v>188</v>
      </c>
    </row>
    <row r="46" spans="1:7">
      <c r="A46" s="20">
        <v>764</v>
      </c>
      <c r="B46" s="21" t="s">
        <v>56</v>
      </c>
      <c r="C46" s="21" t="s">
        <v>112</v>
      </c>
      <c r="D46" s="21" t="s">
        <v>45</v>
      </c>
      <c r="E46" s="21" t="s">
        <v>189</v>
      </c>
      <c r="F46" s="21" t="s">
        <v>190</v>
      </c>
      <c r="G46" s="21" t="s">
        <v>191</v>
      </c>
    </row>
    <row r="47" spans="1:7">
      <c r="A47" s="20">
        <v>763</v>
      </c>
      <c r="B47" s="21" t="s">
        <v>56</v>
      </c>
      <c r="C47" s="21" t="s">
        <v>112</v>
      </c>
      <c r="D47" s="21" t="s">
        <v>45</v>
      </c>
      <c r="E47" s="21" t="s">
        <v>192</v>
      </c>
      <c r="F47" s="21" t="s">
        <v>193</v>
      </c>
      <c r="G47" s="21" t="s">
        <v>194</v>
      </c>
    </row>
    <row r="48" spans="1:7">
      <c r="A48" s="20">
        <v>762</v>
      </c>
      <c r="B48" s="21" t="s">
        <v>56</v>
      </c>
      <c r="C48" s="21" t="s">
        <v>112</v>
      </c>
      <c r="D48" s="21" t="s">
        <v>45</v>
      </c>
      <c r="E48" s="21" t="s">
        <v>195</v>
      </c>
      <c r="F48" s="21" t="s">
        <v>196</v>
      </c>
      <c r="G48" s="21" t="s">
        <v>197</v>
      </c>
    </row>
    <row r="49" spans="1:7">
      <c r="A49" s="20">
        <v>761</v>
      </c>
      <c r="B49" s="21" t="s">
        <v>56</v>
      </c>
      <c r="C49" s="21" t="s">
        <v>112</v>
      </c>
      <c r="D49" s="21" t="s">
        <v>45</v>
      </c>
      <c r="E49" s="21" t="s">
        <v>198</v>
      </c>
      <c r="F49" s="21" t="s">
        <v>199</v>
      </c>
      <c r="G49" s="21" t="s">
        <v>200</v>
      </c>
    </row>
    <row r="50" spans="1:7">
      <c r="A50" s="20">
        <v>760</v>
      </c>
      <c r="B50" s="21" t="s">
        <v>56</v>
      </c>
      <c r="C50" s="21" t="s">
        <v>112</v>
      </c>
      <c r="D50" s="21" t="s">
        <v>45</v>
      </c>
      <c r="E50" s="21" t="s">
        <v>201</v>
      </c>
      <c r="F50" s="21" t="s">
        <v>202</v>
      </c>
      <c r="G50" s="21" t="s">
        <v>203</v>
      </c>
    </row>
    <row r="51" spans="1:7">
      <c r="A51" s="20">
        <v>759</v>
      </c>
      <c r="B51" s="21" t="s">
        <v>56</v>
      </c>
      <c r="C51" s="21" t="s">
        <v>112</v>
      </c>
      <c r="D51" s="21" t="s">
        <v>45</v>
      </c>
      <c r="E51" s="21" t="s">
        <v>204</v>
      </c>
      <c r="F51" s="21" t="s">
        <v>205</v>
      </c>
      <c r="G51" s="21" t="s">
        <v>206</v>
      </c>
    </row>
    <row r="52" spans="1:7">
      <c r="A52" s="20">
        <v>758</v>
      </c>
      <c r="B52" s="21" t="s">
        <v>56</v>
      </c>
      <c r="C52" s="21" t="s">
        <v>112</v>
      </c>
      <c r="D52" s="21" t="s">
        <v>45</v>
      </c>
      <c r="E52" s="21" t="s">
        <v>207</v>
      </c>
      <c r="F52" s="21" t="s">
        <v>208</v>
      </c>
      <c r="G52" s="21" t="s">
        <v>209</v>
      </c>
    </row>
    <row r="53" spans="1:7">
      <c r="A53" s="20">
        <v>757</v>
      </c>
      <c r="B53" s="21" t="s">
        <v>56</v>
      </c>
      <c r="C53" s="21" t="s">
        <v>57</v>
      </c>
      <c r="D53" s="21" t="s">
        <v>45</v>
      </c>
      <c r="E53" s="21" t="s">
        <v>210</v>
      </c>
      <c r="F53" s="21" t="s">
        <v>211</v>
      </c>
      <c r="G53" s="21" t="s">
        <v>212</v>
      </c>
    </row>
    <row r="54" spans="1:7">
      <c r="A54" s="20">
        <v>756</v>
      </c>
      <c r="B54" s="21" t="s">
        <v>56</v>
      </c>
      <c r="C54" s="21" t="s">
        <v>213</v>
      </c>
      <c r="D54" s="21" t="s">
        <v>45</v>
      </c>
      <c r="E54" s="21" t="s">
        <v>214</v>
      </c>
      <c r="F54" s="21" t="s">
        <v>215</v>
      </c>
      <c r="G54" s="21" t="s">
        <v>216</v>
      </c>
    </row>
    <row r="55" spans="1:7">
      <c r="A55" s="20">
        <v>755</v>
      </c>
      <c r="B55" s="21" t="s">
        <v>56</v>
      </c>
      <c r="C55" s="21" t="s">
        <v>213</v>
      </c>
      <c r="D55" s="21" t="s">
        <v>45</v>
      </c>
      <c r="E55" s="21" t="s">
        <v>217</v>
      </c>
      <c r="F55" s="21" t="s">
        <v>218</v>
      </c>
      <c r="G55" s="21" t="s">
        <v>219</v>
      </c>
    </row>
    <row r="56" spans="1:7">
      <c r="A56" s="20">
        <v>754</v>
      </c>
      <c r="B56" s="21" t="s">
        <v>56</v>
      </c>
      <c r="C56" s="21" t="s">
        <v>112</v>
      </c>
      <c r="D56" s="21" t="s">
        <v>45</v>
      </c>
      <c r="E56" s="21" t="s">
        <v>220</v>
      </c>
      <c r="F56" s="21" t="s">
        <v>221</v>
      </c>
      <c r="G56" s="21" t="s">
        <v>222</v>
      </c>
    </row>
    <row r="57" spans="1:7">
      <c r="A57" s="20">
        <v>753</v>
      </c>
      <c r="B57" s="21" t="s">
        <v>56</v>
      </c>
      <c r="C57" s="21" t="s">
        <v>57</v>
      </c>
      <c r="D57" s="21" t="s">
        <v>45</v>
      </c>
      <c r="E57" s="21" t="s">
        <v>223</v>
      </c>
      <c r="F57" s="21" t="s">
        <v>224</v>
      </c>
      <c r="G57" s="21" t="s">
        <v>225</v>
      </c>
    </row>
    <row r="58" spans="1:7">
      <c r="A58" s="20">
        <v>752</v>
      </c>
      <c r="B58" s="21" t="s">
        <v>56</v>
      </c>
      <c r="C58" s="21" t="s">
        <v>61</v>
      </c>
      <c r="D58" s="21" t="s">
        <v>45</v>
      </c>
      <c r="E58" s="21" t="s">
        <v>226</v>
      </c>
      <c r="F58" s="21" t="s">
        <v>227</v>
      </c>
      <c r="G58" s="21" t="s">
        <v>228</v>
      </c>
    </row>
    <row r="59" spans="1:7">
      <c r="A59" s="20">
        <v>751</v>
      </c>
      <c r="B59" s="21" t="s">
        <v>56</v>
      </c>
      <c r="C59" s="21" t="s">
        <v>112</v>
      </c>
      <c r="D59" s="21" t="s">
        <v>45</v>
      </c>
      <c r="E59" s="21" t="s">
        <v>229</v>
      </c>
      <c r="F59" s="21" t="s">
        <v>230</v>
      </c>
      <c r="G59" s="21" t="s">
        <v>231</v>
      </c>
    </row>
    <row r="60" spans="1:7">
      <c r="A60" s="20">
        <v>750</v>
      </c>
      <c r="B60" s="21" t="s">
        <v>56</v>
      </c>
      <c r="C60" s="21" t="s">
        <v>112</v>
      </c>
      <c r="D60" s="21" t="s">
        <v>45</v>
      </c>
      <c r="E60" s="21" t="s">
        <v>232</v>
      </c>
      <c r="F60" s="21" t="s">
        <v>233</v>
      </c>
      <c r="G60" s="21" t="s">
        <v>234</v>
      </c>
    </row>
    <row r="61" spans="1:7">
      <c r="A61" s="20">
        <v>749</v>
      </c>
      <c r="B61" s="21" t="s">
        <v>56</v>
      </c>
      <c r="C61" s="21" t="s">
        <v>61</v>
      </c>
      <c r="D61" s="21" t="s">
        <v>45</v>
      </c>
      <c r="E61" s="21" t="s">
        <v>235</v>
      </c>
      <c r="F61" s="21" t="s">
        <v>236</v>
      </c>
      <c r="G61" s="21" t="s">
        <v>237</v>
      </c>
    </row>
    <row r="62" spans="1:7">
      <c r="A62" s="20">
        <v>748</v>
      </c>
      <c r="B62" s="21" t="s">
        <v>56</v>
      </c>
      <c r="C62" s="21" t="s">
        <v>112</v>
      </c>
      <c r="D62" s="21" t="s">
        <v>45</v>
      </c>
      <c r="E62" s="21" t="s">
        <v>238</v>
      </c>
      <c r="F62" s="21" t="s">
        <v>239</v>
      </c>
      <c r="G62" s="21" t="s">
        <v>240</v>
      </c>
    </row>
    <row r="63" spans="1:7">
      <c r="A63" s="20">
        <v>747</v>
      </c>
      <c r="B63" s="21" t="s">
        <v>56</v>
      </c>
      <c r="C63" s="21" t="s">
        <v>112</v>
      </c>
      <c r="D63" s="21" t="s">
        <v>45</v>
      </c>
      <c r="E63" s="21" t="s">
        <v>241</v>
      </c>
      <c r="F63" s="21" t="s">
        <v>242</v>
      </c>
      <c r="G63" s="21" t="s">
        <v>243</v>
      </c>
    </row>
    <row r="64" spans="1:7">
      <c r="A64" s="20">
        <v>746</v>
      </c>
      <c r="B64" s="21" t="s">
        <v>56</v>
      </c>
      <c r="C64" s="21" t="s">
        <v>112</v>
      </c>
      <c r="D64" s="21" t="s">
        <v>45</v>
      </c>
      <c r="E64" s="21" t="s">
        <v>244</v>
      </c>
      <c r="F64" s="21" t="s">
        <v>245</v>
      </c>
      <c r="G64" s="21" t="s">
        <v>246</v>
      </c>
    </row>
    <row r="65" spans="1:7">
      <c r="A65" s="20">
        <v>745</v>
      </c>
      <c r="B65" s="21" t="s">
        <v>56</v>
      </c>
      <c r="C65" s="21" t="s">
        <v>61</v>
      </c>
      <c r="D65" s="21" t="s">
        <v>45</v>
      </c>
      <c r="E65" s="21" t="s">
        <v>247</v>
      </c>
      <c r="F65" s="21" t="s">
        <v>248</v>
      </c>
      <c r="G65" s="21" t="s">
        <v>249</v>
      </c>
    </row>
    <row r="66" spans="1:7">
      <c r="A66" s="20">
        <v>744</v>
      </c>
      <c r="B66" s="21" t="s">
        <v>56</v>
      </c>
      <c r="C66" s="21" t="s">
        <v>112</v>
      </c>
      <c r="D66" s="21" t="s">
        <v>45</v>
      </c>
      <c r="E66" s="21" t="s">
        <v>250</v>
      </c>
      <c r="F66" s="21" t="s">
        <v>251</v>
      </c>
      <c r="G66" s="21" t="s">
        <v>252</v>
      </c>
    </row>
    <row r="67" spans="1:7">
      <c r="A67" s="20">
        <v>743</v>
      </c>
      <c r="B67" s="21" t="s">
        <v>56</v>
      </c>
      <c r="C67" s="21" t="s">
        <v>253</v>
      </c>
      <c r="D67" s="21" t="s">
        <v>45</v>
      </c>
      <c r="E67" s="21" t="s">
        <v>254</v>
      </c>
      <c r="F67" s="21" t="s">
        <v>255</v>
      </c>
      <c r="G67" s="21" t="s">
        <v>256</v>
      </c>
    </row>
    <row r="68" spans="1:7">
      <c r="A68" s="20">
        <v>742</v>
      </c>
      <c r="B68" s="21" t="s">
        <v>56</v>
      </c>
      <c r="C68" s="21" t="s">
        <v>57</v>
      </c>
      <c r="D68" s="21" t="s">
        <v>47</v>
      </c>
      <c r="E68" s="21" t="s">
        <v>257</v>
      </c>
      <c r="F68" s="21" t="s">
        <v>258</v>
      </c>
      <c r="G68" s="21" t="s">
        <v>259</v>
      </c>
    </row>
    <row r="69" spans="1:7">
      <c r="A69" s="20">
        <v>741</v>
      </c>
      <c r="B69" s="21" t="s">
        <v>56</v>
      </c>
      <c r="C69" s="21" t="s">
        <v>61</v>
      </c>
      <c r="D69" s="21" t="s">
        <v>47</v>
      </c>
      <c r="E69" s="21" t="s">
        <v>260</v>
      </c>
      <c r="F69" s="21" t="s">
        <v>258</v>
      </c>
      <c r="G69" s="21" t="s">
        <v>261</v>
      </c>
    </row>
    <row r="70" spans="1:7">
      <c r="A70" s="20">
        <v>740</v>
      </c>
      <c r="B70" s="21" t="s">
        <v>56</v>
      </c>
      <c r="C70" s="21" t="s">
        <v>213</v>
      </c>
      <c r="D70" s="21" t="s">
        <v>45</v>
      </c>
      <c r="E70" s="21" t="s">
        <v>262</v>
      </c>
      <c r="F70" s="21" t="s">
        <v>263</v>
      </c>
      <c r="G70" s="21" t="s">
        <v>264</v>
      </c>
    </row>
    <row r="71" spans="1:7">
      <c r="A71" s="20">
        <v>739</v>
      </c>
      <c r="B71" s="21" t="s">
        <v>56</v>
      </c>
      <c r="C71" s="21" t="s">
        <v>57</v>
      </c>
      <c r="D71" s="21" t="s">
        <v>45</v>
      </c>
      <c r="E71" s="21" t="s">
        <v>265</v>
      </c>
      <c r="F71" s="21" t="s">
        <v>266</v>
      </c>
      <c r="G71" s="21" t="s">
        <v>267</v>
      </c>
    </row>
    <row r="72" spans="1:7">
      <c r="A72" s="20">
        <v>738</v>
      </c>
      <c r="B72" s="21" t="s">
        <v>56</v>
      </c>
      <c r="C72" s="21" t="s">
        <v>61</v>
      </c>
      <c r="D72" s="21" t="s">
        <v>45</v>
      </c>
      <c r="E72" s="21" t="s">
        <v>268</v>
      </c>
      <c r="F72" s="21" t="s">
        <v>269</v>
      </c>
      <c r="G72" s="21" t="s">
        <v>270</v>
      </c>
    </row>
    <row r="73" spans="1:7">
      <c r="A73" s="20">
        <v>737</v>
      </c>
      <c r="B73" s="21" t="s">
        <v>56</v>
      </c>
      <c r="C73" s="21" t="s">
        <v>112</v>
      </c>
      <c r="D73" s="21" t="s">
        <v>45</v>
      </c>
      <c r="E73" s="21" t="s">
        <v>271</v>
      </c>
      <c r="F73" s="21" t="s">
        <v>272</v>
      </c>
      <c r="G73" s="21" t="s">
        <v>273</v>
      </c>
    </row>
    <row r="74" spans="1:7">
      <c r="A74" s="20">
        <v>736</v>
      </c>
      <c r="B74" s="21" t="s">
        <v>56</v>
      </c>
      <c r="C74" s="21" t="s">
        <v>112</v>
      </c>
      <c r="D74" s="21" t="s">
        <v>45</v>
      </c>
      <c r="E74" s="21" t="s">
        <v>274</v>
      </c>
      <c r="F74" s="21" t="s">
        <v>275</v>
      </c>
      <c r="G74" s="21" t="s">
        <v>276</v>
      </c>
    </row>
    <row r="75" spans="1:7">
      <c r="A75" s="20">
        <v>735</v>
      </c>
      <c r="B75" s="21" t="s">
        <v>56</v>
      </c>
      <c r="C75" s="21" t="s">
        <v>112</v>
      </c>
      <c r="D75" s="21" t="s">
        <v>45</v>
      </c>
      <c r="E75" s="21" t="s">
        <v>277</v>
      </c>
      <c r="F75" s="21" t="s">
        <v>278</v>
      </c>
      <c r="G75" s="21" t="s">
        <v>279</v>
      </c>
    </row>
    <row r="76" spans="1:7">
      <c r="A76" s="20">
        <v>734</v>
      </c>
      <c r="B76" s="21" t="s">
        <v>56</v>
      </c>
      <c r="C76" s="21" t="s">
        <v>112</v>
      </c>
      <c r="D76" s="21" t="s">
        <v>45</v>
      </c>
      <c r="E76" s="21" t="s">
        <v>280</v>
      </c>
      <c r="F76" s="21" t="s">
        <v>281</v>
      </c>
      <c r="G76" s="21" t="s">
        <v>282</v>
      </c>
    </row>
    <row r="77" spans="1:7">
      <c r="A77" s="20">
        <v>733</v>
      </c>
      <c r="B77" s="21" t="s">
        <v>56</v>
      </c>
      <c r="C77" s="21" t="s">
        <v>112</v>
      </c>
      <c r="D77" s="21" t="s">
        <v>45</v>
      </c>
      <c r="E77" s="21" t="s">
        <v>283</v>
      </c>
      <c r="F77" s="21" t="s">
        <v>284</v>
      </c>
      <c r="G77" s="21" t="s">
        <v>285</v>
      </c>
    </row>
    <row r="78" spans="1:7">
      <c r="A78" s="20">
        <v>732</v>
      </c>
      <c r="B78" s="21" t="s">
        <v>56</v>
      </c>
      <c r="C78" s="21" t="s">
        <v>61</v>
      </c>
      <c r="D78" s="21" t="s">
        <v>45</v>
      </c>
      <c r="E78" s="21" t="s">
        <v>286</v>
      </c>
      <c r="F78" s="21" t="s">
        <v>287</v>
      </c>
      <c r="G78" s="21" t="s">
        <v>288</v>
      </c>
    </row>
    <row r="79" spans="1:7">
      <c r="A79" s="20">
        <v>731</v>
      </c>
      <c r="B79" s="21" t="s">
        <v>56</v>
      </c>
      <c r="C79" s="21" t="s">
        <v>57</v>
      </c>
      <c r="D79" s="21" t="s">
        <v>47</v>
      </c>
      <c r="E79" s="21" t="s">
        <v>289</v>
      </c>
      <c r="F79" s="21" t="s">
        <v>290</v>
      </c>
      <c r="G79" s="21" t="s">
        <v>291</v>
      </c>
    </row>
    <row r="80" spans="1:7">
      <c r="A80" s="20">
        <v>730</v>
      </c>
      <c r="B80" s="21" t="s">
        <v>56</v>
      </c>
      <c r="C80" s="21" t="s">
        <v>61</v>
      </c>
      <c r="D80" s="21" t="s">
        <v>47</v>
      </c>
      <c r="E80" s="21" t="s">
        <v>292</v>
      </c>
      <c r="F80" s="21" t="s">
        <v>290</v>
      </c>
      <c r="G80" s="21" t="s">
        <v>293</v>
      </c>
    </row>
    <row r="81" spans="1:7">
      <c r="A81" s="20">
        <v>729</v>
      </c>
      <c r="B81" s="21" t="s">
        <v>56</v>
      </c>
      <c r="C81" s="21" t="s">
        <v>213</v>
      </c>
      <c r="D81" s="21" t="s">
        <v>45</v>
      </c>
      <c r="E81" s="21" t="s">
        <v>294</v>
      </c>
      <c r="F81" s="21" t="s">
        <v>295</v>
      </c>
      <c r="G81" s="21" t="s">
        <v>296</v>
      </c>
    </row>
    <row r="82" spans="1:7">
      <c r="A82" s="20">
        <v>728</v>
      </c>
      <c r="B82" s="21" t="s">
        <v>56</v>
      </c>
      <c r="C82" s="21" t="s">
        <v>61</v>
      </c>
      <c r="D82" s="21" t="s">
        <v>45</v>
      </c>
      <c r="E82" s="21" t="s">
        <v>297</v>
      </c>
      <c r="F82" s="21" t="s">
        <v>298</v>
      </c>
      <c r="G82" s="21" t="s">
        <v>299</v>
      </c>
    </row>
    <row r="83" spans="1:7">
      <c r="A83" s="20">
        <v>727</v>
      </c>
      <c r="B83" s="21" t="s">
        <v>56</v>
      </c>
      <c r="C83" s="21" t="s">
        <v>112</v>
      </c>
      <c r="D83" s="21" t="s">
        <v>45</v>
      </c>
      <c r="E83" s="21" t="s">
        <v>300</v>
      </c>
      <c r="F83" s="21" t="s">
        <v>301</v>
      </c>
      <c r="G83" s="21" t="s">
        <v>302</v>
      </c>
    </row>
    <row r="84" spans="1:7">
      <c r="A84" s="20">
        <v>726</v>
      </c>
      <c r="B84" s="21" t="s">
        <v>56</v>
      </c>
      <c r="C84" s="21" t="s">
        <v>61</v>
      </c>
      <c r="D84" s="21" t="s">
        <v>45</v>
      </c>
      <c r="E84" s="21" t="s">
        <v>303</v>
      </c>
      <c r="F84" s="21" t="s">
        <v>304</v>
      </c>
      <c r="G84" s="21" t="s">
        <v>305</v>
      </c>
    </row>
    <row r="85" spans="1:7">
      <c r="A85" s="20">
        <v>725</v>
      </c>
      <c r="B85" s="21" t="s">
        <v>56</v>
      </c>
      <c r="C85" s="21" t="s">
        <v>112</v>
      </c>
      <c r="D85" s="21" t="s">
        <v>45</v>
      </c>
      <c r="E85" s="21" t="s">
        <v>306</v>
      </c>
      <c r="F85" s="21" t="s">
        <v>307</v>
      </c>
      <c r="G85" s="21" t="s">
        <v>308</v>
      </c>
    </row>
    <row r="86" spans="1:7">
      <c r="A86" s="20">
        <v>724</v>
      </c>
      <c r="B86" s="21" t="s">
        <v>56</v>
      </c>
      <c r="C86" s="21" t="s">
        <v>61</v>
      </c>
      <c r="D86" s="21" t="s">
        <v>45</v>
      </c>
      <c r="E86" s="21" t="s">
        <v>309</v>
      </c>
      <c r="F86" s="21" t="s">
        <v>310</v>
      </c>
      <c r="G86" s="21" t="s">
        <v>311</v>
      </c>
    </row>
    <row r="87" spans="1:7">
      <c r="A87" s="20">
        <v>723</v>
      </c>
      <c r="B87" s="21" t="s">
        <v>56</v>
      </c>
      <c r="C87" s="21" t="s">
        <v>112</v>
      </c>
      <c r="D87" s="21" t="s">
        <v>45</v>
      </c>
      <c r="E87" s="21" t="s">
        <v>312</v>
      </c>
      <c r="F87" s="21" t="s">
        <v>313</v>
      </c>
      <c r="G87" s="21" t="s">
        <v>314</v>
      </c>
    </row>
    <row r="88" spans="1:7">
      <c r="A88" s="20">
        <v>722</v>
      </c>
      <c r="B88" s="21" t="s">
        <v>56</v>
      </c>
      <c r="C88" s="21" t="s">
        <v>112</v>
      </c>
      <c r="D88" s="21" t="s">
        <v>45</v>
      </c>
      <c r="E88" s="21" t="s">
        <v>315</v>
      </c>
      <c r="F88" s="21" t="s">
        <v>316</v>
      </c>
      <c r="G88" s="21" t="s">
        <v>317</v>
      </c>
    </row>
    <row r="89" spans="1:7">
      <c r="A89" s="20">
        <v>721</v>
      </c>
      <c r="B89" s="21" t="s">
        <v>56</v>
      </c>
      <c r="C89" s="21" t="s">
        <v>57</v>
      </c>
      <c r="D89" s="21" t="s">
        <v>45</v>
      </c>
      <c r="E89" s="21" t="s">
        <v>318</v>
      </c>
      <c r="F89" s="21" t="s">
        <v>319</v>
      </c>
      <c r="G89" s="21" t="s">
        <v>320</v>
      </c>
    </row>
    <row r="90" spans="1:7">
      <c r="A90" s="20">
        <v>720</v>
      </c>
      <c r="B90" s="21" t="s">
        <v>56</v>
      </c>
      <c r="C90" s="21" t="s">
        <v>57</v>
      </c>
      <c r="D90" s="21" t="s">
        <v>47</v>
      </c>
      <c r="E90" s="21" t="s">
        <v>321</v>
      </c>
      <c r="F90" s="21" t="s">
        <v>322</v>
      </c>
      <c r="G90" s="21" t="s">
        <v>323</v>
      </c>
    </row>
    <row r="91" spans="1:7">
      <c r="A91" s="20">
        <v>719</v>
      </c>
      <c r="B91" s="21" t="s">
        <v>56</v>
      </c>
      <c r="C91" s="21" t="s">
        <v>61</v>
      </c>
      <c r="D91" s="21" t="s">
        <v>45</v>
      </c>
      <c r="E91" s="21" t="s">
        <v>324</v>
      </c>
      <c r="F91" s="21" t="s">
        <v>325</v>
      </c>
      <c r="G91" s="21" t="s">
        <v>326</v>
      </c>
    </row>
    <row r="92" spans="1:7">
      <c r="A92" s="20">
        <v>718</v>
      </c>
      <c r="B92" s="21" t="s">
        <v>56</v>
      </c>
      <c r="C92" s="21" t="s">
        <v>112</v>
      </c>
      <c r="D92" s="21" t="s">
        <v>45</v>
      </c>
      <c r="E92" s="21" t="s">
        <v>327</v>
      </c>
      <c r="F92" s="21" t="s">
        <v>328</v>
      </c>
      <c r="G92" s="21" t="s">
        <v>329</v>
      </c>
    </row>
    <row r="93" spans="1:7">
      <c r="A93" s="20">
        <v>717</v>
      </c>
      <c r="B93" s="21" t="s">
        <v>56</v>
      </c>
      <c r="C93" s="21" t="s">
        <v>61</v>
      </c>
      <c r="D93" s="21" t="s">
        <v>45</v>
      </c>
      <c r="E93" s="21" t="s">
        <v>330</v>
      </c>
      <c r="F93" s="21" t="s">
        <v>331</v>
      </c>
      <c r="G93" s="21" t="s">
        <v>332</v>
      </c>
    </row>
    <row r="94" spans="1:7">
      <c r="A94" s="20">
        <v>716</v>
      </c>
      <c r="B94" s="21" t="s">
        <v>56</v>
      </c>
      <c r="C94" s="21" t="s">
        <v>61</v>
      </c>
      <c r="D94" s="21" t="s">
        <v>45</v>
      </c>
      <c r="E94" s="21" t="s">
        <v>333</v>
      </c>
      <c r="F94" s="21" t="s">
        <v>334</v>
      </c>
      <c r="G94" s="21" t="s">
        <v>335</v>
      </c>
    </row>
    <row r="95" spans="1:7">
      <c r="A95" s="20">
        <v>715</v>
      </c>
      <c r="B95" s="21" t="s">
        <v>56</v>
      </c>
      <c r="C95" s="21" t="s">
        <v>112</v>
      </c>
      <c r="D95" s="21" t="s">
        <v>45</v>
      </c>
      <c r="E95" s="21" t="s">
        <v>336</v>
      </c>
      <c r="F95" s="21" t="s">
        <v>337</v>
      </c>
      <c r="G95" s="21" t="s">
        <v>338</v>
      </c>
    </row>
    <row r="96" spans="1:7">
      <c r="A96" s="20">
        <v>714</v>
      </c>
      <c r="B96" s="21" t="s">
        <v>56</v>
      </c>
      <c r="C96" s="21" t="s">
        <v>213</v>
      </c>
      <c r="D96" s="21" t="s">
        <v>45</v>
      </c>
      <c r="E96" s="21" t="s">
        <v>339</v>
      </c>
      <c r="F96" s="21" t="s">
        <v>340</v>
      </c>
      <c r="G96" s="21" t="s">
        <v>341</v>
      </c>
    </row>
    <row r="97" spans="1:7">
      <c r="A97" s="20">
        <v>713</v>
      </c>
      <c r="B97" s="21" t="s">
        <v>56</v>
      </c>
      <c r="C97" s="21" t="s">
        <v>112</v>
      </c>
      <c r="D97" s="21" t="s">
        <v>45</v>
      </c>
      <c r="E97" s="21" t="s">
        <v>342</v>
      </c>
      <c r="F97" s="21" t="s">
        <v>343</v>
      </c>
      <c r="G97" s="21" t="s">
        <v>344</v>
      </c>
    </row>
    <row r="98" spans="1:7">
      <c r="A98" s="20">
        <v>712</v>
      </c>
      <c r="B98" s="21" t="s">
        <v>56</v>
      </c>
      <c r="C98" s="21" t="s">
        <v>112</v>
      </c>
      <c r="D98" s="21" t="s">
        <v>45</v>
      </c>
      <c r="E98" s="21" t="s">
        <v>345</v>
      </c>
      <c r="F98" s="21" t="s">
        <v>107</v>
      </c>
      <c r="G98" s="21" t="s">
        <v>346</v>
      </c>
    </row>
    <row r="99" spans="1:7">
      <c r="A99" s="20">
        <v>711</v>
      </c>
      <c r="B99" s="21" t="s">
        <v>56</v>
      </c>
      <c r="C99" s="21" t="s">
        <v>112</v>
      </c>
      <c r="D99" s="21" t="s">
        <v>45</v>
      </c>
      <c r="E99" s="21" t="s">
        <v>347</v>
      </c>
      <c r="F99" s="21" t="s">
        <v>348</v>
      </c>
      <c r="G99" s="21" t="s">
        <v>349</v>
      </c>
    </row>
    <row r="100" spans="1:7">
      <c r="A100" s="20">
        <v>710</v>
      </c>
      <c r="B100" s="21" t="s">
        <v>56</v>
      </c>
      <c r="C100" s="21" t="s">
        <v>61</v>
      </c>
      <c r="D100" s="21" t="s">
        <v>45</v>
      </c>
      <c r="E100" s="21" t="s">
        <v>350</v>
      </c>
      <c r="F100" s="21" t="s">
        <v>351</v>
      </c>
      <c r="G100" s="21" t="s">
        <v>352</v>
      </c>
    </row>
    <row r="101" spans="1:7">
      <c r="A101" s="20">
        <v>709</v>
      </c>
      <c r="B101" s="21" t="s">
        <v>56</v>
      </c>
      <c r="C101" s="21" t="s">
        <v>112</v>
      </c>
      <c r="D101" s="21" t="s">
        <v>45</v>
      </c>
      <c r="E101" s="21" t="s">
        <v>353</v>
      </c>
      <c r="F101" s="21" t="s">
        <v>354</v>
      </c>
      <c r="G101" s="21" t="s">
        <v>355</v>
      </c>
    </row>
    <row r="102" spans="1:7">
      <c r="A102" s="20">
        <v>708</v>
      </c>
      <c r="B102" s="21" t="s">
        <v>56</v>
      </c>
      <c r="C102" s="21" t="s">
        <v>112</v>
      </c>
      <c r="D102" s="21" t="s">
        <v>45</v>
      </c>
      <c r="E102" s="21" t="s">
        <v>356</v>
      </c>
      <c r="F102" s="21" t="s">
        <v>357</v>
      </c>
      <c r="G102" s="21" t="s">
        <v>358</v>
      </c>
    </row>
    <row r="103" spans="1:7">
      <c r="A103" s="20">
        <v>707</v>
      </c>
      <c r="B103" s="21" t="s">
        <v>56</v>
      </c>
      <c r="C103" s="21" t="s">
        <v>61</v>
      </c>
      <c r="D103" s="21" t="s">
        <v>45</v>
      </c>
      <c r="E103" s="21" t="s">
        <v>359</v>
      </c>
      <c r="F103" s="21" t="s">
        <v>360</v>
      </c>
      <c r="G103" s="21" t="s">
        <v>361</v>
      </c>
    </row>
    <row r="104" spans="1:7">
      <c r="A104" s="20">
        <v>706</v>
      </c>
      <c r="B104" s="21" t="s">
        <v>56</v>
      </c>
      <c r="C104" s="21" t="s">
        <v>112</v>
      </c>
      <c r="D104" s="21" t="s">
        <v>45</v>
      </c>
      <c r="E104" s="21" t="s">
        <v>362</v>
      </c>
      <c r="F104" s="21" t="s">
        <v>363</v>
      </c>
      <c r="G104" s="21" t="s">
        <v>364</v>
      </c>
    </row>
    <row r="105" spans="1:7">
      <c r="A105" s="20">
        <v>705</v>
      </c>
      <c r="B105" s="21" t="s">
        <v>56</v>
      </c>
      <c r="C105" s="21" t="s">
        <v>61</v>
      </c>
      <c r="D105" s="21" t="s">
        <v>45</v>
      </c>
      <c r="E105" s="21" t="s">
        <v>365</v>
      </c>
      <c r="F105" s="21" t="s">
        <v>366</v>
      </c>
      <c r="G105" s="21" t="s">
        <v>367</v>
      </c>
    </row>
    <row r="106" spans="1:7">
      <c r="A106" s="20">
        <v>704</v>
      </c>
      <c r="B106" s="21" t="s">
        <v>56</v>
      </c>
      <c r="C106" s="21" t="s">
        <v>112</v>
      </c>
      <c r="D106" s="21" t="s">
        <v>45</v>
      </c>
      <c r="E106" s="21" t="s">
        <v>368</v>
      </c>
      <c r="F106" s="21" t="s">
        <v>369</v>
      </c>
      <c r="G106" s="21" t="s">
        <v>370</v>
      </c>
    </row>
    <row r="107" spans="1:7">
      <c r="A107" s="20">
        <v>703</v>
      </c>
      <c r="B107" s="21" t="s">
        <v>56</v>
      </c>
      <c r="C107" s="21" t="s">
        <v>61</v>
      </c>
      <c r="D107" s="21" t="s">
        <v>45</v>
      </c>
      <c r="E107" s="21" t="s">
        <v>371</v>
      </c>
      <c r="F107" s="21" t="s">
        <v>372</v>
      </c>
      <c r="G107" s="21" t="s">
        <v>373</v>
      </c>
    </row>
    <row r="108" spans="1:7">
      <c r="A108" s="20">
        <v>702</v>
      </c>
      <c r="B108" s="21" t="s">
        <v>56</v>
      </c>
      <c r="C108" s="21" t="s">
        <v>61</v>
      </c>
      <c r="D108" s="21" t="s">
        <v>45</v>
      </c>
      <c r="E108" s="21" t="s">
        <v>374</v>
      </c>
      <c r="F108" s="21" t="s">
        <v>375</v>
      </c>
      <c r="G108" s="21" t="s">
        <v>376</v>
      </c>
    </row>
    <row r="109" spans="1:7">
      <c r="A109" s="20">
        <v>701</v>
      </c>
      <c r="B109" s="21" t="s">
        <v>56</v>
      </c>
      <c r="C109" s="21" t="s">
        <v>112</v>
      </c>
      <c r="D109" s="21" t="s">
        <v>45</v>
      </c>
      <c r="E109" s="21" t="s">
        <v>377</v>
      </c>
      <c r="F109" s="21" t="s">
        <v>378</v>
      </c>
      <c r="G109" s="21" t="s">
        <v>379</v>
      </c>
    </row>
    <row r="110" spans="1:7">
      <c r="A110" s="20">
        <v>700</v>
      </c>
      <c r="B110" s="21" t="s">
        <v>56</v>
      </c>
      <c r="C110" s="21" t="s">
        <v>112</v>
      </c>
      <c r="D110" s="21" t="s">
        <v>45</v>
      </c>
      <c r="E110" s="21" t="s">
        <v>380</v>
      </c>
      <c r="F110" s="21" t="s">
        <v>381</v>
      </c>
      <c r="G110" s="21" t="s">
        <v>382</v>
      </c>
    </row>
    <row r="111" spans="1:7">
      <c r="A111" s="20">
        <v>699</v>
      </c>
      <c r="B111" s="21" t="s">
        <v>56</v>
      </c>
      <c r="C111" s="21" t="s">
        <v>213</v>
      </c>
      <c r="D111" s="21" t="s">
        <v>45</v>
      </c>
      <c r="E111" s="21" t="s">
        <v>383</v>
      </c>
      <c r="F111" s="21" t="s">
        <v>384</v>
      </c>
      <c r="G111" s="21" t="s">
        <v>385</v>
      </c>
    </row>
    <row r="112" spans="1:7">
      <c r="A112" s="20">
        <v>698</v>
      </c>
      <c r="B112" s="21" t="s">
        <v>56</v>
      </c>
      <c r="C112" s="21" t="s">
        <v>253</v>
      </c>
      <c r="D112" s="21" t="s">
        <v>45</v>
      </c>
      <c r="E112" s="21" t="s">
        <v>386</v>
      </c>
      <c r="F112" s="21" t="s">
        <v>387</v>
      </c>
      <c r="G112" s="21" t="s">
        <v>388</v>
      </c>
    </row>
    <row r="113" spans="1:7">
      <c r="A113" s="20">
        <v>697</v>
      </c>
      <c r="B113" s="21" t="s">
        <v>56</v>
      </c>
      <c r="C113" s="21" t="s">
        <v>253</v>
      </c>
      <c r="D113" s="21" t="s">
        <v>45</v>
      </c>
      <c r="E113" s="21" t="s">
        <v>389</v>
      </c>
      <c r="F113" s="21" t="s">
        <v>390</v>
      </c>
      <c r="G113" s="21" t="s">
        <v>391</v>
      </c>
    </row>
    <row r="114" spans="1:7">
      <c r="A114" s="20">
        <v>696</v>
      </c>
      <c r="B114" s="21" t="s">
        <v>56</v>
      </c>
      <c r="C114" s="21" t="s">
        <v>112</v>
      </c>
      <c r="D114" s="21" t="s">
        <v>45</v>
      </c>
      <c r="E114" s="21" t="s">
        <v>392</v>
      </c>
      <c r="F114" s="21" t="s">
        <v>393</v>
      </c>
      <c r="G114" s="21" t="s">
        <v>394</v>
      </c>
    </row>
    <row r="115" spans="1:7">
      <c r="A115" s="20">
        <v>695</v>
      </c>
      <c r="B115" s="21" t="s">
        <v>56</v>
      </c>
      <c r="C115" s="21" t="s">
        <v>112</v>
      </c>
      <c r="D115" s="21" t="s">
        <v>45</v>
      </c>
      <c r="E115" s="21" t="s">
        <v>395</v>
      </c>
      <c r="F115" s="21" t="s">
        <v>396</v>
      </c>
      <c r="G115" s="21" t="s">
        <v>397</v>
      </c>
    </row>
    <row r="116" spans="1:7">
      <c r="A116" s="20">
        <v>694</v>
      </c>
      <c r="B116" s="21" t="s">
        <v>56</v>
      </c>
      <c r="C116" s="21" t="s">
        <v>112</v>
      </c>
      <c r="D116" s="21" t="s">
        <v>45</v>
      </c>
      <c r="E116" s="21" t="s">
        <v>398</v>
      </c>
      <c r="F116" s="21" t="s">
        <v>399</v>
      </c>
      <c r="G116" s="21" t="s">
        <v>400</v>
      </c>
    </row>
    <row r="117" spans="1:7">
      <c r="A117" s="20">
        <v>693</v>
      </c>
      <c r="B117" s="21" t="s">
        <v>56</v>
      </c>
      <c r="C117" s="21" t="s">
        <v>112</v>
      </c>
      <c r="D117" s="21" t="s">
        <v>45</v>
      </c>
      <c r="E117" s="21" t="s">
        <v>401</v>
      </c>
      <c r="F117" s="21" t="s">
        <v>402</v>
      </c>
      <c r="G117" s="21" t="s">
        <v>403</v>
      </c>
    </row>
    <row r="118" spans="1:7">
      <c r="A118" s="20">
        <v>692</v>
      </c>
      <c r="B118" s="21" t="s">
        <v>56</v>
      </c>
      <c r="C118" s="21" t="s">
        <v>112</v>
      </c>
      <c r="D118" s="21" t="s">
        <v>45</v>
      </c>
      <c r="E118" s="21" t="s">
        <v>404</v>
      </c>
      <c r="F118" s="21" t="s">
        <v>405</v>
      </c>
      <c r="G118" s="21" t="s">
        <v>406</v>
      </c>
    </row>
    <row r="119" spans="1:7">
      <c r="A119" s="20">
        <v>691</v>
      </c>
      <c r="B119" s="21" t="s">
        <v>56</v>
      </c>
      <c r="C119" s="21" t="s">
        <v>112</v>
      </c>
      <c r="D119" s="21" t="s">
        <v>45</v>
      </c>
      <c r="E119" s="21" t="s">
        <v>407</v>
      </c>
      <c r="F119" s="21" t="s">
        <v>408</v>
      </c>
      <c r="G119" s="21" t="s">
        <v>409</v>
      </c>
    </row>
    <row r="120" spans="1:7">
      <c r="A120" s="20">
        <v>690</v>
      </c>
      <c r="B120" s="21" t="s">
        <v>56</v>
      </c>
      <c r="C120" s="21" t="s">
        <v>57</v>
      </c>
      <c r="D120" s="21" t="s">
        <v>45</v>
      </c>
      <c r="E120" s="21" t="s">
        <v>410</v>
      </c>
      <c r="F120" s="21" t="s">
        <v>411</v>
      </c>
      <c r="G120" s="21" t="s">
        <v>412</v>
      </c>
    </row>
    <row r="121" spans="1:7">
      <c r="A121" s="20">
        <v>689</v>
      </c>
      <c r="B121" s="21" t="s">
        <v>56</v>
      </c>
      <c r="C121" s="21" t="s">
        <v>112</v>
      </c>
      <c r="D121" s="21" t="s">
        <v>45</v>
      </c>
      <c r="E121" s="21" t="s">
        <v>413</v>
      </c>
      <c r="F121" s="21" t="s">
        <v>414</v>
      </c>
      <c r="G121" s="21" t="s">
        <v>415</v>
      </c>
    </row>
    <row r="122" spans="1:7">
      <c r="A122" s="20">
        <v>688</v>
      </c>
      <c r="B122" s="21" t="s">
        <v>56</v>
      </c>
      <c r="C122" s="21" t="s">
        <v>112</v>
      </c>
      <c r="D122" s="21" t="s">
        <v>45</v>
      </c>
      <c r="E122" s="21" t="s">
        <v>416</v>
      </c>
      <c r="F122" s="21" t="s">
        <v>417</v>
      </c>
      <c r="G122" s="21" t="s">
        <v>418</v>
      </c>
    </row>
    <row r="123" spans="1:7">
      <c r="A123" s="20">
        <v>687</v>
      </c>
      <c r="B123" s="21" t="s">
        <v>56</v>
      </c>
      <c r="C123" s="21" t="s">
        <v>57</v>
      </c>
      <c r="D123" s="21" t="s">
        <v>47</v>
      </c>
      <c r="E123" s="21" t="s">
        <v>419</v>
      </c>
      <c r="F123" s="21" t="s">
        <v>420</v>
      </c>
      <c r="G123" s="21" t="s">
        <v>421</v>
      </c>
    </row>
    <row r="124" spans="1:7">
      <c r="A124" s="20">
        <v>686</v>
      </c>
      <c r="B124" s="21" t="s">
        <v>56</v>
      </c>
      <c r="C124" s="21" t="s">
        <v>61</v>
      </c>
      <c r="D124" s="21" t="s">
        <v>45</v>
      </c>
      <c r="E124" s="21" t="s">
        <v>422</v>
      </c>
      <c r="F124" s="21" t="s">
        <v>423</v>
      </c>
      <c r="G124" s="21" t="s">
        <v>424</v>
      </c>
    </row>
    <row r="125" spans="1:7">
      <c r="A125" s="20">
        <v>685</v>
      </c>
      <c r="B125" s="21" t="s">
        <v>56</v>
      </c>
      <c r="C125" s="21" t="s">
        <v>112</v>
      </c>
      <c r="D125" s="21" t="s">
        <v>45</v>
      </c>
      <c r="E125" s="21" t="s">
        <v>425</v>
      </c>
      <c r="F125" s="21" t="s">
        <v>426</v>
      </c>
      <c r="G125" s="21" t="s">
        <v>427</v>
      </c>
    </row>
    <row r="126" spans="1:7">
      <c r="A126" s="20">
        <v>684</v>
      </c>
      <c r="B126" s="21" t="s">
        <v>56</v>
      </c>
      <c r="C126" s="21" t="s">
        <v>112</v>
      </c>
      <c r="D126" s="21" t="s">
        <v>45</v>
      </c>
      <c r="E126" s="21" t="s">
        <v>428</v>
      </c>
      <c r="F126" s="21" t="s">
        <v>429</v>
      </c>
      <c r="G126" s="21" t="s">
        <v>430</v>
      </c>
    </row>
    <row r="127" spans="1:7">
      <c r="A127" s="20">
        <v>683</v>
      </c>
      <c r="B127" s="21" t="s">
        <v>56</v>
      </c>
      <c r="C127" s="21" t="s">
        <v>61</v>
      </c>
      <c r="D127" s="21" t="s">
        <v>45</v>
      </c>
      <c r="E127" s="21" t="s">
        <v>431</v>
      </c>
      <c r="F127" s="21" t="s">
        <v>432</v>
      </c>
      <c r="G127" s="21" t="s">
        <v>433</v>
      </c>
    </row>
    <row r="128" spans="1:7">
      <c r="A128" s="20">
        <v>682</v>
      </c>
      <c r="B128" s="21" t="s">
        <v>56</v>
      </c>
      <c r="C128" s="21" t="s">
        <v>112</v>
      </c>
      <c r="D128" s="21" t="s">
        <v>45</v>
      </c>
      <c r="E128" s="21" t="s">
        <v>434</v>
      </c>
      <c r="F128" s="21" t="s">
        <v>435</v>
      </c>
      <c r="G128" s="21" t="s">
        <v>436</v>
      </c>
    </row>
    <row r="129" spans="1:7">
      <c r="A129" s="20">
        <v>681</v>
      </c>
      <c r="B129" s="21" t="s">
        <v>56</v>
      </c>
      <c r="C129" s="21" t="s">
        <v>112</v>
      </c>
      <c r="D129" s="21" t="s">
        <v>45</v>
      </c>
      <c r="E129" s="21" t="s">
        <v>437</v>
      </c>
      <c r="F129" s="21" t="s">
        <v>438</v>
      </c>
      <c r="G129" s="21" t="s">
        <v>439</v>
      </c>
    </row>
    <row r="130" spans="1:7">
      <c r="A130" s="20">
        <v>680</v>
      </c>
      <c r="B130" s="21" t="s">
        <v>56</v>
      </c>
      <c r="C130" s="21" t="s">
        <v>112</v>
      </c>
      <c r="D130" s="21" t="s">
        <v>45</v>
      </c>
      <c r="E130" s="21" t="s">
        <v>440</v>
      </c>
      <c r="F130" s="21" t="s">
        <v>441</v>
      </c>
      <c r="G130" s="21" t="s">
        <v>442</v>
      </c>
    </row>
    <row r="131" spans="1:7">
      <c r="A131" s="20">
        <v>679</v>
      </c>
      <c r="B131" s="21" t="s">
        <v>56</v>
      </c>
      <c r="C131" s="21" t="s">
        <v>112</v>
      </c>
      <c r="D131" s="21" t="s">
        <v>45</v>
      </c>
      <c r="E131" s="21" t="s">
        <v>443</v>
      </c>
      <c r="F131" s="21" t="s">
        <v>444</v>
      </c>
      <c r="G131" s="21" t="s">
        <v>445</v>
      </c>
    </row>
    <row r="132" spans="1:7">
      <c r="A132" s="20">
        <v>678</v>
      </c>
      <c r="B132" s="21" t="s">
        <v>56</v>
      </c>
      <c r="C132" s="21" t="s">
        <v>112</v>
      </c>
      <c r="D132" s="21" t="s">
        <v>45</v>
      </c>
      <c r="E132" s="21" t="s">
        <v>446</v>
      </c>
      <c r="F132" s="21" t="s">
        <v>447</v>
      </c>
      <c r="G132" s="21" t="s">
        <v>448</v>
      </c>
    </row>
    <row r="133" spans="1:7">
      <c r="A133" s="20">
        <v>677</v>
      </c>
      <c r="B133" s="21" t="s">
        <v>56</v>
      </c>
      <c r="C133" s="21" t="s">
        <v>61</v>
      </c>
      <c r="D133" s="21" t="s">
        <v>45</v>
      </c>
      <c r="E133" s="21" t="s">
        <v>449</v>
      </c>
      <c r="F133" s="21" t="s">
        <v>450</v>
      </c>
      <c r="G133" s="21" t="s">
        <v>451</v>
      </c>
    </row>
    <row r="134" spans="1:7">
      <c r="A134" s="20">
        <v>676</v>
      </c>
      <c r="B134" s="21" t="s">
        <v>56</v>
      </c>
      <c r="C134" s="21" t="s">
        <v>112</v>
      </c>
      <c r="D134" s="21" t="s">
        <v>45</v>
      </c>
      <c r="E134" s="21" t="s">
        <v>452</v>
      </c>
      <c r="F134" s="21" t="s">
        <v>453</v>
      </c>
      <c r="G134" s="21" t="s">
        <v>454</v>
      </c>
    </row>
    <row r="135" spans="1:7">
      <c r="A135" s="20">
        <v>675</v>
      </c>
      <c r="B135" s="21" t="s">
        <v>56</v>
      </c>
      <c r="C135" s="21" t="s">
        <v>213</v>
      </c>
      <c r="D135" s="21" t="s">
        <v>45</v>
      </c>
      <c r="E135" s="21" t="s">
        <v>455</v>
      </c>
      <c r="F135" s="21" t="s">
        <v>456</v>
      </c>
      <c r="G135" s="21" t="s">
        <v>457</v>
      </c>
    </row>
    <row r="136" spans="1:7">
      <c r="A136" s="20">
        <v>674</v>
      </c>
      <c r="B136" s="21" t="s">
        <v>56</v>
      </c>
      <c r="C136" s="21" t="s">
        <v>213</v>
      </c>
      <c r="D136" s="21" t="s">
        <v>45</v>
      </c>
      <c r="E136" s="21" t="s">
        <v>458</v>
      </c>
      <c r="F136" s="21" t="s">
        <v>459</v>
      </c>
      <c r="G136" s="21" t="s">
        <v>460</v>
      </c>
    </row>
    <row r="137" spans="1:7">
      <c r="A137" s="20">
        <v>673</v>
      </c>
      <c r="B137" s="21" t="s">
        <v>56</v>
      </c>
      <c r="C137" s="21" t="s">
        <v>61</v>
      </c>
      <c r="D137" s="21" t="s">
        <v>45</v>
      </c>
      <c r="E137" s="21" t="s">
        <v>461</v>
      </c>
      <c r="F137" s="21" t="s">
        <v>462</v>
      </c>
      <c r="G137" s="21" t="s">
        <v>463</v>
      </c>
    </row>
    <row r="138" spans="1:7">
      <c r="A138" s="20">
        <v>672</v>
      </c>
      <c r="B138" s="21" t="s">
        <v>56</v>
      </c>
      <c r="C138" s="21" t="s">
        <v>112</v>
      </c>
      <c r="D138" s="21" t="s">
        <v>45</v>
      </c>
      <c r="E138" s="21" t="s">
        <v>464</v>
      </c>
      <c r="F138" s="21" t="s">
        <v>465</v>
      </c>
      <c r="G138" s="21" t="s">
        <v>466</v>
      </c>
    </row>
    <row r="139" spans="1:7">
      <c r="A139" s="20">
        <v>671</v>
      </c>
      <c r="B139" s="21" t="s">
        <v>56</v>
      </c>
      <c r="C139" s="21" t="s">
        <v>112</v>
      </c>
      <c r="D139" s="21" t="s">
        <v>45</v>
      </c>
      <c r="E139" s="21" t="s">
        <v>467</v>
      </c>
      <c r="F139" s="21" t="s">
        <v>468</v>
      </c>
      <c r="G139" s="21" t="s">
        <v>469</v>
      </c>
    </row>
    <row r="140" spans="1:7">
      <c r="A140" s="20">
        <v>670</v>
      </c>
      <c r="B140" s="21" t="s">
        <v>56</v>
      </c>
      <c r="C140" s="21" t="s">
        <v>112</v>
      </c>
      <c r="D140" s="21" t="s">
        <v>45</v>
      </c>
      <c r="E140" s="21" t="s">
        <v>470</v>
      </c>
      <c r="F140" s="21" t="s">
        <v>471</v>
      </c>
      <c r="G140" s="21" t="s">
        <v>472</v>
      </c>
    </row>
    <row r="141" spans="1:7">
      <c r="A141" s="20">
        <v>669</v>
      </c>
      <c r="B141" s="21" t="s">
        <v>56</v>
      </c>
      <c r="C141" s="21" t="s">
        <v>57</v>
      </c>
      <c r="D141" s="21" t="s">
        <v>47</v>
      </c>
      <c r="E141" s="21" t="s">
        <v>473</v>
      </c>
      <c r="F141" s="21" t="s">
        <v>474</v>
      </c>
      <c r="G141" s="21" t="s">
        <v>475</v>
      </c>
    </row>
    <row r="142" spans="1:7">
      <c r="A142" s="20">
        <v>668</v>
      </c>
      <c r="B142" s="21" t="s">
        <v>56</v>
      </c>
      <c r="C142" s="21" t="s">
        <v>57</v>
      </c>
      <c r="D142" s="21" t="s">
        <v>47</v>
      </c>
      <c r="E142" s="21" t="s">
        <v>476</v>
      </c>
      <c r="F142" s="21" t="s">
        <v>477</v>
      </c>
      <c r="G142" s="21" t="s">
        <v>478</v>
      </c>
    </row>
    <row r="143" spans="1:7">
      <c r="A143" s="20">
        <v>667</v>
      </c>
      <c r="B143" s="21" t="s">
        <v>56</v>
      </c>
      <c r="C143" s="21" t="s">
        <v>61</v>
      </c>
      <c r="D143" s="21" t="s">
        <v>47</v>
      </c>
      <c r="E143" s="21" t="s">
        <v>479</v>
      </c>
      <c r="F143" s="21" t="s">
        <v>477</v>
      </c>
      <c r="G143" s="21" t="s">
        <v>480</v>
      </c>
    </row>
    <row r="144" spans="1:7">
      <c r="A144" s="20">
        <v>666</v>
      </c>
      <c r="B144" s="21" t="s">
        <v>56</v>
      </c>
      <c r="C144" s="21" t="s">
        <v>61</v>
      </c>
      <c r="D144" s="21" t="s">
        <v>45</v>
      </c>
      <c r="E144" s="21" t="s">
        <v>481</v>
      </c>
      <c r="F144" s="21" t="s">
        <v>482</v>
      </c>
      <c r="G144" s="21" t="s">
        <v>483</v>
      </c>
    </row>
    <row r="145" spans="1:7">
      <c r="A145" s="20">
        <v>665</v>
      </c>
      <c r="B145" s="21" t="s">
        <v>56</v>
      </c>
      <c r="C145" s="21" t="s">
        <v>213</v>
      </c>
      <c r="D145" s="21" t="s">
        <v>45</v>
      </c>
      <c r="E145" s="21" t="s">
        <v>484</v>
      </c>
      <c r="F145" s="21" t="s">
        <v>485</v>
      </c>
      <c r="G145" s="21" t="s">
        <v>486</v>
      </c>
    </row>
    <row r="146" spans="1:7">
      <c r="A146" s="20">
        <v>664</v>
      </c>
      <c r="B146" s="21" t="s">
        <v>56</v>
      </c>
      <c r="C146" s="21" t="s">
        <v>112</v>
      </c>
      <c r="D146" s="21" t="s">
        <v>45</v>
      </c>
      <c r="E146" s="21" t="s">
        <v>487</v>
      </c>
      <c r="F146" s="21" t="s">
        <v>488</v>
      </c>
      <c r="G146" s="21" t="s">
        <v>489</v>
      </c>
    </row>
    <row r="147" spans="1:7">
      <c r="A147" s="20">
        <v>663</v>
      </c>
      <c r="B147" s="21" t="s">
        <v>56</v>
      </c>
      <c r="C147" s="21" t="s">
        <v>112</v>
      </c>
      <c r="D147" s="21" t="s">
        <v>45</v>
      </c>
      <c r="E147" s="21" t="s">
        <v>490</v>
      </c>
      <c r="F147" s="21" t="s">
        <v>491</v>
      </c>
      <c r="G147" s="21" t="s">
        <v>492</v>
      </c>
    </row>
    <row r="148" spans="1:7">
      <c r="A148" s="20">
        <v>662</v>
      </c>
      <c r="B148" s="21" t="s">
        <v>56</v>
      </c>
      <c r="C148" s="21" t="s">
        <v>61</v>
      </c>
      <c r="D148" s="21" t="s">
        <v>45</v>
      </c>
      <c r="E148" s="21" t="s">
        <v>493</v>
      </c>
      <c r="F148" s="21" t="s">
        <v>494</v>
      </c>
      <c r="G148" s="21" t="s">
        <v>495</v>
      </c>
    </row>
    <row r="149" spans="1:7">
      <c r="A149" s="20">
        <v>661</v>
      </c>
      <c r="B149" s="21" t="s">
        <v>56</v>
      </c>
      <c r="C149" s="21" t="s">
        <v>112</v>
      </c>
      <c r="D149" s="21" t="s">
        <v>45</v>
      </c>
      <c r="E149" s="21" t="s">
        <v>496</v>
      </c>
      <c r="F149" s="21" t="s">
        <v>497</v>
      </c>
      <c r="G149" s="21" t="s">
        <v>498</v>
      </c>
    </row>
    <row r="150" spans="1:7">
      <c r="A150" s="20">
        <v>660</v>
      </c>
      <c r="B150" s="21" t="s">
        <v>56</v>
      </c>
      <c r="C150" s="21" t="s">
        <v>61</v>
      </c>
      <c r="D150" s="21" t="s">
        <v>47</v>
      </c>
      <c r="E150" s="21" t="s">
        <v>499</v>
      </c>
      <c r="F150" s="21" t="s">
        <v>500</v>
      </c>
      <c r="G150" s="21" t="s">
        <v>501</v>
      </c>
    </row>
    <row r="151" spans="1:7">
      <c r="A151" s="20">
        <v>659</v>
      </c>
      <c r="B151" s="21" t="s">
        <v>56</v>
      </c>
      <c r="C151" s="21" t="s">
        <v>112</v>
      </c>
      <c r="D151" s="21" t="s">
        <v>45</v>
      </c>
      <c r="E151" s="21" t="s">
        <v>502</v>
      </c>
      <c r="F151" s="21" t="s">
        <v>503</v>
      </c>
      <c r="G151" s="21" t="s">
        <v>504</v>
      </c>
    </row>
    <row r="152" spans="1:7">
      <c r="A152" s="20">
        <v>658</v>
      </c>
      <c r="B152" s="21" t="s">
        <v>56</v>
      </c>
      <c r="C152" s="21" t="s">
        <v>112</v>
      </c>
      <c r="D152" s="21" t="s">
        <v>45</v>
      </c>
      <c r="E152" s="21" t="s">
        <v>505</v>
      </c>
      <c r="F152" s="21" t="s">
        <v>506</v>
      </c>
      <c r="G152" s="21" t="s">
        <v>507</v>
      </c>
    </row>
    <row r="153" spans="1:7">
      <c r="A153" s="20">
        <v>657</v>
      </c>
      <c r="B153" s="21" t="s">
        <v>56</v>
      </c>
      <c r="C153" s="21" t="s">
        <v>61</v>
      </c>
      <c r="D153" s="21" t="s">
        <v>45</v>
      </c>
      <c r="E153" s="21" t="s">
        <v>508</v>
      </c>
      <c r="F153" s="21" t="s">
        <v>343</v>
      </c>
      <c r="G153" s="21" t="s">
        <v>509</v>
      </c>
    </row>
    <row r="154" spans="1:7">
      <c r="A154" s="20">
        <v>656</v>
      </c>
      <c r="B154" s="21" t="s">
        <v>56</v>
      </c>
      <c r="C154" s="21" t="s">
        <v>112</v>
      </c>
      <c r="D154" s="21" t="s">
        <v>45</v>
      </c>
      <c r="E154" s="21" t="s">
        <v>510</v>
      </c>
      <c r="F154" s="21" t="s">
        <v>511</v>
      </c>
      <c r="G154" s="21" t="s">
        <v>512</v>
      </c>
    </row>
    <row r="155" spans="1:7">
      <c r="A155" s="20">
        <v>655</v>
      </c>
      <c r="B155" s="21" t="s">
        <v>56</v>
      </c>
      <c r="C155" s="21" t="s">
        <v>57</v>
      </c>
      <c r="D155" s="21" t="s">
        <v>45</v>
      </c>
      <c r="E155" s="21" t="s">
        <v>513</v>
      </c>
      <c r="F155" s="21" t="s">
        <v>514</v>
      </c>
      <c r="G155" s="21" t="s">
        <v>515</v>
      </c>
    </row>
    <row r="156" spans="1:7">
      <c r="A156" s="20">
        <v>654</v>
      </c>
      <c r="B156" s="21" t="s">
        <v>56</v>
      </c>
      <c r="C156" s="21" t="s">
        <v>57</v>
      </c>
      <c r="D156" s="21" t="s">
        <v>47</v>
      </c>
      <c r="E156" s="21" t="s">
        <v>516</v>
      </c>
      <c r="F156" s="21" t="s">
        <v>517</v>
      </c>
      <c r="G156" s="21" t="s">
        <v>518</v>
      </c>
    </row>
    <row r="157" spans="1:7">
      <c r="A157" s="20">
        <v>653</v>
      </c>
      <c r="B157" s="21" t="s">
        <v>56</v>
      </c>
      <c r="C157" s="21" t="s">
        <v>112</v>
      </c>
      <c r="D157" s="21" t="s">
        <v>45</v>
      </c>
      <c r="E157" s="21" t="s">
        <v>519</v>
      </c>
      <c r="F157" s="21" t="s">
        <v>520</v>
      </c>
      <c r="G157" s="21" t="s">
        <v>521</v>
      </c>
    </row>
    <row r="158" spans="1:7">
      <c r="A158" s="20">
        <v>652</v>
      </c>
      <c r="B158" s="21" t="s">
        <v>56</v>
      </c>
      <c r="C158" s="21" t="s">
        <v>253</v>
      </c>
      <c r="D158" s="21" t="s">
        <v>47</v>
      </c>
      <c r="E158" s="21" t="s">
        <v>2466</v>
      </c>
      <c r="F158" s="21" t="s">
        <v>522</v>
      </c>
      <c r="G158" s="21" t="s">
        <v>523</v>
      </c>
    </row>
    <row r="159" spans="1:7">
      <c r="A159" s="20">
        <v>651</v>
      </c>
      <c r="B159" s="21" t="s">
        <v>56</v>
      </c>
      <c r="C159" s="21" t="s">
        <v>57</v>
      </c>
      <c r="D159" s="21" t="s">
        <v>47</v>
      </c>
      <c r="E159" s="21" t="s">
        <v>2466</v>
      </c>
      <c r="F159" s="21" t="s">
        <v>524</v>
      </c>
      <c r="G159" s="21" t="s">
        <v>525</v>
      </c>
    </row>
    <row r="160" spans="1:7">
      <c r="A160" s="20">
        <v>650</v>
      </c>
      <c r="B160" s="21" t="s">
        <v>526</v>
      </c>
      <c r="C160" s="21" t="s">
        <v>61</v>
      </c>
      <c r="D160" s="21" t="s">
        <v>45</v>
      </c>
      <c r="E160" s="21" t="s">
        <v>527</v>
      </c>
      <c r="F160" s="21" t="s">
        <v>528</v>
      </c>
      <c r="G160" s="21" t="s">
        <v>529</v>
      </c>
    </row>
    <row r="161" spans="1:7">
      <c r="A161" s="20">
        <v>649</v>
      </c>
      <c r="B161" s="21" t="s">
        <v>526</v>
      </c>
      <c r="C161" s="21" t="s">
        <v>112</v>
      </c>
      <c r="D161" s="21" t="s">
        <v>45</v>
      </c>
      <c r="E161" s="21" t="s">
        <v>530</v>
      </c>
      <c r="F161" s="21" t="s">
        <v>531</v>
      </c>
      <c r="G161" s="21" t="s">
        <v>532</v>
      </c>
    </row>
    <row r="162" spans="1:7">
      <c r="A162" s="20">
        <v>648</v>
      </c>
      <c r="B162" s="21" t="s">
        <v>526</v>
      </c>
      <c r="C162" s="21" t="s">
        <v>61</v>
      </c>
      <c r="D162" s="21" t="s">
        <v>45</v>
      </c>
      <c r="E162" s="21" t="s">
        <v>533</v>
      </c>
      <c r="F162" s="21" t="s">
        <v>534</v>
      </c>
      <c r="G162" s="21" t="s">
        <v>535</v>
      </c>
    </row>
    <row r="163" spans="1:7">
      <c r="A163" s="20">
        <v>647</v>
      </c>
      <c r="B163" s="21" t="s">
        <v>526</v>
      </c>
      <c r="C163" s="21" t="s">
        <v>112</v>
      </c>
      <c r="D163" s="21" t="s">
        <v>45</v>
      </c>
      <c r="E163" s="21" t="s">
        <v>536</v>
      </c>
      <c r="F163" s="21" t="s">
        <v>537</v>
      </c>
      <c r="G163" s="21" t="s">
        <v>538</v>
      </c>
    </row>
    <row r="164" spans="1:7">
      <c r="A164" s="20">
        <v>646</v>
      </c>
      <c r="B164" s="21" t="s">
        <v>526</v>
      </c>
      <c r="C164" s="21" t="s">
        <v>57</v>
      </c>
      <c r="D164" s="21" t="s">
        <v>47</v>
      </c>
      <c r="E164" s="21" t="s">
        <v>539</v>
      </c>
      <c r="F164" s="21" t="s">
        <v>540</v>
      </c>
      <c r="G164" s="21" t="s">
        <v>541</v>
      </c>
    </row>
    <row r="165" spans="1:7">
      <c r="A165" s="20">
        <v>645</v>
      </c>
      <c r="B165" s="21" t="s">
        <v>526</v>
      </c>
      <c r="C165" s="21" t="s">
        <v>61</v>
      </c>
      <c r="D165" s="21" t="s">
        <v>45</v>
      </c>
      <c r="E165" s="21" t="s">
        <v>542</v>
      </c>
      <c r="F165" s="21" t="s">
        <v>543</v>
      </c>
      <c r="G165" s="21" t="s">
        <v>544</v>
      </c>
    </row>
    <row r="166" spans="1:7">
      <c r="A166" s="20">
        <v>644</v>
      </c>
      <c r="B166" s="21" t="s">
        <v>526</v>
      </c>
      <c r="C166" s="21" t="s">
        <v>112</v>
      </c>
      <c r="D166" s="21" t="s">
        <v>45</v>
      </c>
      <c r="E166" s="21" t="s">
        <v>545</v>
      </c>
      <c r="F166" s="21" t="s">
        <v>546</v>
      </c>
      <c r="G166" s="21" t="s">
        <v>547</v>
      </c>
    </row>
    <row r="167" spans="1:7">
      <c r="A167" s="20">
        <v>643</v>
      </c>
      <c r="B167" s="21" t="s">
        <v>526</v>
      </c>
      <c r="C167" s="21" t="s">
        <v>112</v>
      </c>
      <c r="D167" s="21" t="s">
        <v>45</v>
      </c>
      <c r="E167" s="21" t="s">
        <v>548</v>
      </c>
      <c r="F167" s="21" t="s">
        <v>549</v>
      </c>
      <c r="G167" s="21" t="s">
        <v>550</v>
      </c>
    </row>
    <row r="168" spans="1:7">
      <c r="A168" s="20">
        <v>642</v>
      </c>
      <c r="B168" s="21" t="s">
        <v>526</v>
      </c>
      <c r="C168" s="21" t="s">
        <v>57</v>
      </c>
      <c r="D168" s="21" t="s">
        <v>45</v>
      </c>
      <c r="E168" s="21" t="s">
        <v>551</v>
      </c>
      <c r="F168" s="21" t="s">
        <v>552</v>
      </c>
      <c r="G168" s="21" t="s">
        <v>553</v>
      </c>
    </row>
    <row r="169" spans="1:7">
      <c r="A169" s="20">
        <v>641</v>
      </c>
      <c r="B169" s="21" t="s">
        <v>526</v>
      </c>
      <c r="C169" s="21" t="s">
        <v>61</v>
      </c>
      <c r="D169" s="21" t="s">
        <v>45</v>
      </c>
      <c r="E169" s="21" t="s">
        <v>554</v>
      </c>
      <c r="F169" s="21" t="s">
        <v>552</v>
      </c>
      <c r="G169" s="21" t="s">
        <v>555</v>
      </c>
    </row>
    <row r="170" spans="1:7">
      <c r="A170" s="20">
        <v>640</v>
      </c>
      <c r="B170" s="21" t="s">
        <v>526</v>
      </c>
      <c r="C170" s="21" t="s">
        <v>112</v>
      </c>
      <c r="D170" s="21" t="s">
        <v>45</v>
      </c>
      <c r="E170" s="21" t="s">
        <v>556</v>
      </c>
      <c r="F170" s="21" t="s">
        <v>557</v>
      </c>
      <c r="G170" s="21" t="s">
        <v>558</v>
      </c>
    </row>
    <row r="171" spans="1:7">
      <c r="A171" s="20">
        <v>639</v>
      </c>
      <c r="B171" s="21" t="s">
        <v>526</v>
      </c>
      <c r="C171" s="21" t="s">
        <v>112</v>
      </c>
      <c r="D171" s="21" t="s">
        <v>45</v>
      </c>
      <c r="E171" s="21" t="s">
        <v>559</v>
      </c>
      <c r="F171" s="21" t="s">
        <v>560</v>
      </c>
      <c r="G171" s="21" t="s">
        <v>561</v>
      </c>
    </row>
    <row r="172" spans="1:7">
      <c r="A172" s="20">
        <v>638</v>
      </c>
      <c r="B172" s="21" t="s">
        <v>526</v>
      </c>
      <c r="C172" s="21" t="s">
        <v>61</v>
      </c>
      <c r="D172" s="21" t="s">
        <v>45</v>
      </c>
      <c r="E172" s="21" t="s">
        <v>562</v>
      </c>
      <c r="F172" s="21" t="s">
        <v>563</v>
      </c>
      <c r="G172" s="21" t="s">
        <v>564</v>
      </c>
    </row>
    <row r="173" spans="1:7">
      <c r="A173" s="20">
        <v>637</v>
      </c>
      <c r="B173" s="21" t="s">
        <v>526</v>
      </c>
      <c r="C173" s="21" t="s">
        <v>112</v>
      </c>
      <c r="D173" s="21" t="s">
        <v>45</v>
      </c>
      <c r="E173" s="21" t="s">
        <v>565</v>
      </c>
      <c r="F173" s="21" t="s">
        <v>566</v>
      </c>
      <c r="G173" s="21" t="s">
        <v>567</v>
      </c>
    </row>
    <row r="174" spans="1:7">
      <c r="A174" s="20">
        <v>636</v>
      </c>
      <c r="B174" s="21" t="s">
        <v>526</v>
      </c>
      <c r="C174" s="21" t="s">
        <v>57</v>
      </c>
      <c r="D174" s="21" t="s">
        <v>45</v>
      </c>
      <c r="E174" s="21" t="s">
        <v>568</v>
      </c>
      <c r="F174" s="21" t="s">
        <v>569</v>
      </c>
      <c r="G174" s="21" t="s">
        <v>570</v>
      </c>
    </row>
    <row r="175" spans="1:7">
      <c r="A175" s="20">
        <v>635</v>
      </c>
      <c r="B175" s="21" t="s">
        <v>526</v>
      </c>
      <c r="C175" s="21" t="s">
        <v>61</v>
      </c>
      <c r="D175" s="21" t="s">
        <v>45</v>
      </c>
      <c r="E175" s="21" t="s">
        <v>571</v>
      </c>
      <c r="F175" s="21" t="s">
        <v>572</v>
      </c>
      <c r="G175" s="21" t="s">
        <v>573</v>
      </c>
    </row>
    <row r="176" spans="1:7">
      <c r="A176" s="20">
        <v>634</v>
      </c>
      <c r="B176" s="21" t="s">
        <v>526</v>
      </c>
      <c r="C176" s="21" t="s">
        <v>112</v>
      </c>
      <c r="D176" s="21" t="s">
        <v>45</v>
      </c>
      <c r="E176" s="21" t="s">
        <v>574</v>
      </c>
      <c r="F176" s="21" t="s">
        <v>575</v>
      </c>
      <c r="G176" s="21" t="s">
        <v>576</v>
      </c>
    </row>
    <row r="177" spans="1:7">
      <c r="A177" s="20">
        <v>633</v>
      </c>
      <c r="B177" s="21" t="s">
        <v>526</v>
      </c>
      <c r="C177" s="21" t="s">
        <v>213</v>
      </c>
      <c r="D177" s="21" t="s">
        <v>45</v>
      </c>
      <c r="E177" s="21" t="s">
        <v>577</v>
      </c>
      <c r="F177" s="21" t="s">
        <v>578</v>
      </c>
      <c r="G177" s="21" t="s">
        <v>579</v>
      </c>
    </row>
    <row r="178" spans="1:7">
      <c r="A178" s="20">
        <v>632</v>
      </c>
      <c r="B178" s="21" t="s">
        <v>526</v>
      </c>
      <c r="C178" s="21" t="s">
        <v>57</v>
      </c>
      <c r="D178" s="21" t="s">
        <v>45</v>
      </c>
      <c r="E178" s="21" t="s">
        <v>580</v>
      </c>
      <c r="F178" s="21" t="s">
        <v>581</v>
      </c>
      <c r="G178" s="21" t="s">
        <v>582</v>
      </c>
    </row>
    <row r="179" spans="1:7">
      <c r="A179" s="20">
        <v>631</v>
      </c>
      <c r="B179" s="21" t="s">
        <v>526</v>
      </c>
      <c r="C179" s="21" t="s">
        <v>61</v>
      </c>
      <c r="D179" s="21" t="s">
        <v>45</v>
      </c>
      <c r="E179" s="21" t="s">
        <v>583</v>
      </c>
      <c r="F179" s="21" t="s">
        <v>584</v>
      </c>
      <c r="G179" s="21" t="s">
        <v>585</v>
      </c>
    </row>
    <row r="180" spans="1:7">
      <c r="A180" s="20">
        <v>630</v>
      </c>
      <c r="B180" s="21" t="s">
        <v>526</v>
      </c>
      <c r="C180" s="21" t="s">
        <v>112</v>
      </c>
      <c r="D180" s="21" t="s">
        <v>45</v>
      </c>
      <c r="E180" s="21" t="s">
        <v>586</v>
      </c>
      <c r="F180" s="21" t="s">
        <v>587</v>
      </c>
      <c r="G180" s="21" t="s">
        <v>588</v>
      </c>
    </row>
    <row r="181" spans="1:7">
      <c r="A181" s="20">
        <v>629</v>
      </c>
      <c r="B181" s="21" t="s">
        <v>526</v>
      </c>
      <c r="C181" s="21" t="s">
        <v>57</v>
      </c>
      <c r="D181" s="21" t="s">
        <v>47</v>
      </c>
      <c r="E181" s="21" t="s">
        <v>589</v>
      </c>
      <c r="F181" s="21" t="s">
        <v>590</v>
      </c>
      <c r="G181" s="21" t="s">
        <v>591</v>
      </c>
    </row>
    <row r="182" spans="1:7">
      <c r="A182" s="20">
        <v>628</v>
      </c>
      <c r="B182" s="21" t="s">
        <v>592</v>
      </c>
      <c r="C182" s="21" t="s">
        <v>112</v>
      </c>
      <c r="D182" s="21" t="s">
        <v>45</v>
      </c>
      <c r="E182" s="21" t="s">
        <v>593</v>
      </c>
      <c r="F182" s="21" t="s">
        <v>594</v>
      </c>
      <c r="G182" s="21" t="s">
        <v>595</v>
      </c>
    </row>
    <row r="183" spans="1:7">
      <c r="A183" s="20">
        <v>627</v>
      </c>
      <c r="B183" s="21" t="s">
        <v>592</v>
      </c>
      <c r="C183" s="21" t="s">
        <v>61</v>
      </c>
      <c r="D183" s="21" t="s">
        <v>45</v>
      </c>
      <c r="E183" s="21" t="s">
        <v>596</v>
      </c>
      <c r="F183" s="21" t="s">
        <v>597</v>
      </c>
      <c r="G183" s="21" t="s">
        <v>598</v>
      </c>
    </row>
    <row r="184" spans="1:7">
      <c r="A184" s="20">
        <v>626</v>
      </c>
      <c r="B184" s="21" t="s">
        <v>592</v>
      </c>
      <c r="C184" s="21" t="s">
        <v>112</v>
      </c>
      <c r="D184" s="21" t="s">
        <v>45</v>
      </c>
      <c r="E184" s="21" t="s">
        <v>599</v>
      </c>
      <c r="F184" s="21" t="s">
        <v>600</v>
      </c>
      <c r="G184" s="21" t="s">
        <v>601</v>
      </c>
    </row>
    <row r="185" spans="1:7">
      <c r="A185" s="20">
        <v>625</v>
      </c>
      <c r="B185" s="21" t="s">
        <v>592</v>
      </c>
      <c r="C185" s="21" t="s">
        <v>112</v>
      </c>
      <c r="D185" s="21" t="s">
        <v>45</v>
      </c>
      <c r="E185" s="21" t="s">
        <v>602</v>
      </c>
      <c r="F185" s="21" t="s">
        <v>603</v>
      </c>
      <c r="G185" s="21" t="s">
        <v>604</v>
      </c>
    </row>
    <row r="186" spans="1:7">
      <c r="A186" s="20">
        <v>624</v>
      </c>
      <c r="B186" s="21" t="s">
        <v>592</v>
      </c>
      <c r="C186" s="21" t="s">
        <v>112</v>
      </c>
      <c r="D186" s="21" t="s">
        <v>45</v>
      </c>
      <c r="E186" s="21" t="s">
        <v>605</v>
      </c>
      <c r="F186" s="21" t="s">
        <v>606</v>
      </c>
      <c r="G186" s="21" t="s">
        <v>607</v>
      </c>
    </row>
    <row r="187" spans="1:7">
      <c r="A187" s="20">
        <v>623</v>
      </c>
      <c r="B187" s="21" t="s">
        <v>592</v>
      </c>
      <c r="C187" s="21" t="s">
        <v>112</v>
      </c>
      <c r="D187" s="21" t="s">
        <v>45</v>
      </c>
      <c r="E187" s="21" t="s">
        <v>608</v>
      </c>
      <c r="F187" s="21" t="s">
        <v>609</v>
      </c>
      <c r="G187" s="21" t="s">
        <v>610</v>
      </c>
    </row>
    <row r="188" spans="1:7">
      <c r="A188" s="20">
        <v>622</v>
      </c>
      <c r="B188" s="21" t="s">
        <v>592</v>
      </c>
      <c r="C188" s="21" t="s">
        <v>61</v>
      </c>
      <c r="D188" s="21" t="s">
        <v>45</v>
      </c>
      <c r="E188" s="21" t="s">
        <v>611</v>
      </c>
      <c r="F188" s="21" t="s">
        <v>612</v>
      </c>
      <c r="G188" s="21" t="s">
        <v>613</v>
      </c>
    </row>
    <row r="189" spans="1:7">
      <c r="A189" s="20">
        <v>621</v>
      </c>
      <c r="B189" s="21" t="s">
        <v>592</v>
      </c>
      <c r="C189" s="21" t="s">
        <v>112</v>
      </c>
      <c r="D189" s="21" t="s">
        <v>45</v>
      </c>
      <c r="E189" s="21" t="s">
        <v>614</v>
      </c>
      <c r="F189" s="21" t="s">
        <v>615</v>
      </c>
      <c r="G189" s="21" t="s">
        <v>616</v>
      </c>
    </row>
    <row r="190" spans="1:7">
      <c r="A190" s="20">
        <v>620</v>
      </c>
      <c r="B190" s="21" t="s">
        <v>592</v>
      </c>
      <c r="C190" s="21" t="s">
        <v>61</v>
      </c>
      <c r="D190" s="21" t="s">
        <v>45</v>
      </c>
      <c r="E190" s="21" t="s">
        <v>617</v>
      </c>
      <c r="F190" s="21" t="s">
        <v>618</v>
      </c>
      <c r="G190" s="21" t="s">
        <v>619</v>
      </c>
    </row>
    <row r="191" spans="1:7">
      <c r="A191" s="20">
        <v>619</v>
      </c>
      <c r="B191" s="21" t="s">
        <v>592</v>
      </c>
      <c r="C191" s="21" t="s">
        <v>61</v>
      </c>
      <c r="D191" s="21" t="s">
        <v>45</v>
      </c>
      <c r="E191" s="21" t="s">
        <v>620</v>
      </c>
      <c r="F191" s="21" t="s">
        <v>621</v>
      </c>
      <c r="G191" s="21" t="s">
        <v>622</v>
      </c>
    </row>
    <row r="192" spans="1:7">
      <c r="A192" s="20">
        <v>618</v>
      </c>
      <c r="B192" s="21" t="s">
        <v>592</v>
      </c>
      <c r="C192" s="21" t="s">
        <v>112</v>
      </c>
      <c r="D192" s="21" t="s">
        <v>45</v>
      </c>
      <c r="E192" s="21" t="s">
        <v>623</v>
      </c>
      <c r="F192" s="21" t="s">
        <v>624</v>
      </c>
      <c r="G192" s="21" t="s">
        <v>625</v>
      </c>
    </row>
    <row r="193" spans="1:7">
      <c r="A193" s="20">
        <v>617</v>
      </c>
      <c r="B193" s="21" t="s">
        <v>592</v>
      </c>
      <c r="C193" s="21" t="s">
        <v>112</v>
      </c>
      <c r="D193" s="21" t="s">
        <v>45</v>
      </c>
      <c r="E193" s="21" t="s">
        <v>626</v>
      </c>
      <c r="F193" s="21" t="s">
        <v>627</v>
      </c>
      <c r="G193" s="21" t="s">
        <v>628</v>
      </c>
    </row>
    <row r="194" spans="1:7">
      <c r="A194" s="20">
        <v>616</v>
      </c>
      <c r="B194" s="21" t="s">
        <v>592</v>
      </c>
      <c r="C194" s="21" t="s">
        <v>112</v>
      </c>
      <c r="D194" s="21" t="s">
        <v>45</v>
      </c>
      <c r="E194" s="21" t="s">
        <v>629</v>
      </c>
      <c r="F194" s="21" t="s">
        <v>630</v>
      </c>
      <c r="G194" s="21" t="s">
        <v>631</v>
      </c>
    </row>
    <row r="195" spans="1:7">
      <c r="A195" s="20">
        <v>615</v>
      </c>
      <c r="B195" s="21" t="s">
        <v>592</v>
      </c>
      <c r="C195" s="21" t="s">
        <v>57</v>
      </c>
      <c r="D195" s="21" t="s">
        <v>45</v>
      </c>
      <c r="E195" s="21" t="s">
        <v>632</v>
      </c>
      <c r="F195" s="21" t="s">
        <v>633</v>
      </c>
      <c r="G195" s="21" t="s">
        <v>634</v>
      </c>
    </row>
    <row r="196" spans="1:7">
      <c r="A196" s="20">
        <v>614</v>
      </c>
      <c r="B196" s="21" t="s">
        <v>592</v>
      </c>
      <c r="C196" s="21" t="s">
        <v>61</v>
      </c>
      <c r="D196" s="21" t="s">
        <v>45</v>
      </c>
      <c r="E196" s="21" t="s">
        <v>635</v>
      </c>
      <c r="F196" s="21" t="s">
        <v>636</v>
      </c>
      <c r="G196" s="21" t="s">
        <v>637</v>
      </c>
    </row>
    <row r="197" spans="1:7">
      <c r="A197" s="20">
        <v>613</v>
      </c>
      <c r="B197" s="21" t="s">
        <v>592</v>
      </c>
      <c r="C197" s="21" t="s">
        <v>112</v>
      </c>
      <c r="D197" s="21" t="s">
        <v>45</v>
      </c>
      <c r="E197" s="21" t="s">
        <v>638</v>
      </c>
      <c r="F197" s="21" t="s">
        <v>639</v>
      </c>
      <c r="G197" s="21" t="s">
        <v>640</v>
      </c>
    </row>
    <row r="198" spans="1:7">
      <c r="A198" s="20">
        <v>612</v>
      </c>
      <c r="B198" s="21" t="s">
        <v>592</v>
      </c>
      <c r="C198" s="21" t="s">
        <v>61</v>
      </c>
      <c r="D198" s="21" t="s">
        <v>45</v>
      </c>
      <c r="E198" s="21" t="s">
        <v>641</v>
      </c>
      <c r="F198" s="21" t="s">
        <v>642</v>
      </c>
      <c r="G198" s="21" t="s">
        <v>643</v>
      </c>
    </row>
    <row r="199" spans="1:7">
      <c r="A199" s="20">
        <v>611</v>
      </c>
      <c r="B199" s="21" t="s">
        <v>592</v>
      </c>
      <c r="C199" s="21" t="s">
        <v>112</v>
      </c>
      <c r="D199" s="21" t="s">
        <v>45</v>
      </c>
      <c r="E199" s="21" t="s">
        <v>644</v>
      </c>
      <c r="F199" s="21" t="s">
        <v>642</v>
      </c>
      <c r="G199" s="21" t="s">
        <v>645</v>
      </c>
    </row>
    <row r="200" spans="1:7">
      <c r="A200" s="20">
        <v>610</v>
      </c>
      <c r="B200" s="21" t="s">
        <v>592</v>
      </c>
      <c r="C200" s="21" t="s">
        <v>57</v>
      </c>
      <c r="D200" s="21" t="s">
        <v>45</v>
      </c>
      <c r="E200" s="21" t="s">
        <v>646</v>
      </c>
      <c r="F200" s="21" t="s">
        <v>647</v>
      </c>
      <c r="G200" s="21" t="s">
        <v>648</v>
      </c>
    </row>
    <row r="201" spans="1:7">
      <c r="A201" s="20">
        <v>609</v>
      </c>
      <c r="B201" s="21" t="s">
        <v>592</v>
      </c>
      <c r="C201" s="21" t="s">
        <v>112</v>
      </c>
      <c r="D201" s="21" t="s">
        <v>45</v>
      </c>
      <c r="E201" s="21" t="s">
        <v>649</v>
      </c>
      <c r="F201" s="21" t="s">
        <v>650</v>
      </c>
      <c r="G201" s="21" t="s">
        <v>651</v>
      </c>
    </row>
    <row r="202" spans="1:7">
      <c r="A202" s="20">
        <v>608</v>
      </c>
      <c r="B202" s="21" t="s">
        <v>592</v>
      </c>
      <c r="C202" s="21" t="s">
        <v>61</v>
      </c>
      <c r="D202" s="21" t="s">
        <v>45</v>
      </c>
      <c r="E202" s="21" t="s">
        <v>652</v>
      </c>
      <c r="F202" s="21" t="s">
        <v>653</v>
      </c>
      <c r="G202" s="21" t="s">
        <v>654</v>
      </c>
    </row>
    <row r="203" spans="1:7">
      <c r="A203" s="20">
        <v>607</v>
      </c>
      <c r="B203" s="21" t="s">
        <v>592</v>
      </c>
      <c r="C203" s="21" t="s">
        <v>213</v>
      </c>
      <c r="D203" s="21" t="s">
        <v>45</v>
      </c>
      <c r="E203" s="21" t="s">
        <v>655</v>
      </c>
      <c r="F203" s="21" t="s">
        <v>656</v>
      </c>
      <c r="G203" s="21" t="s">
        <v>657</v>
      </c>
    </row>
    <row r="204" spans="1:7">
      <c r="A204" s="20">
        <v>606</v>
      </c>
      <c r="B204" s="21" t="s">
        <v>592</v>
      </c>
      <c r="C204" s="21" t="s">
        <v>112</v>
      </c>
      <c r="D204" s="21" t="s">
        <v>45</v>
      </c>
      <c r="E204" s="21" t="s">
        <v>658</v>
      </c>
      <c r="F204" s="21" t="s">
        <v>659</v>
      </c>
      <c r="G204" s="21" t="s">
        <v>660</v>
      </c>
    </row>
    <row r="205" spans="1:7">
      <c r="A205" s="20">
        <v>605</v>
      </c>
      <c r="B205" s="21" t="s">
        <v>592</v>
      </c>
      <c r="C205" s="21" t="s">
        <v>61</v>
      </c>
      <c r="D205" s="21" t="s">
        <v>45</v>
      </c>
      <c r="E205" s="21" t="s">
        <v>661</v>
      </c>
      <c r="F205" s="21" t="s">
        <v>662</v>
      </c>
      <c r="G205" s="21" t="s">
        <v>663</v>
      </c>
    </row>
    <row r="206" spans="1:7">
      <c r="A206" s="20">
        <v>604</v>
      </c>
      <c r="B206" s="21" t="s">
        <v>592</v>
      </c>
      <c r="C206" s="21" t="s">
        <v>112</v>
      </c>
      <c r="D206" s="21" t="s">
        <v>45</v>
      </c>
      <c r="E206" s="21" t="s">
        <v>664</v>
      </c>
      <c r="F206" s="21" t="s">
        <v>665</v>
      </c>
      <c r="G206" s="21" t="s">
        <v>666</v>
      </c>
    </row>
    <row r="207" spans="1:7">
      <c r="A207" s="20">
        <v>603</v>
      </c>
      <c r="B207" s="21" t="s">
        <v>592</v>
      </c>
      <c r="C207" s="21" t="s">
        <v>61</v>
      </c>
      <c r="D207" s="21" t="s">
        <v>45</v>
      </c>
      <c r="E207" s="21" t="s">
        <v>667</v>
      </c>
      <c r="F207" s="21" t="s">
        <v>668</v>
      </c>
      <c r="G207" s="21" t="s">
        <v>669</v>
      </c>
    </row>
    <row r="208" spans="1:7">
      <c r="A208" s="20">
        <v>602</v>
      </c>
      <c r="B208" s="21" t="s">
        <v>592</v>
      </c>
      <c r="C208" s="21" t="s">
        <v>112</v>
      </c>
      <c r="D208" s="21" t="s">
        <v>45</v>
      </c>
      <c r="E208" s="21" t="s">
        <v>670</v>
      </c>
      <c r="F208" s="21" t="s">
        <v>671</v>
      </c>
      <c r="G208" s="21" t="s">
        <v>672</v>
      </c>
    </row>
    <row r="209" spans="1:7">
      <c r="A209" s="20">
        <v>601</v>
      </c>
      <c r="B209" s="21" t="s">
        <v>592</v>
      </c>
      <c r="C209" s="21" t="s">
        <v>57</v>
      </c>
      <c r="D209" s="21" t="s">
        <v>45</v>
      </c>
      <c r="E209" s="21" t="s">
        <v>673</v>
      </c>
      <c r="F209" s="21" t="s">
        <v>674</v>
      </c>
      <c r="G209" s="21" t="s">
        <v>675</v>
      </c>
    </row>
    <row r="210" spans="1:7">
      <c r="A210" s="20">
        <v>600</v>
      </c>
      <c r="B210" s="21" t="s">
        <v>676</v>
      </c>
      <c r="C210" s="21" t="s">
        <v>61</v>
      </c>
      <c r="D210" s="21" t="s">
        <v>45</v>
      </c>
      <c r="E210" s="21" t="s">
        <v>677</v>
      </c>
      <c r="F210" s="21" t="s">
        <v>678</v>
      </c>
      <c r="G210" s="21" t="s">
        <v>679</v>
      </c>
    </row>
    <row r="211" spans="1:7">
      <c r="A211" s="20">
        <v>599</v>
      </c>
      <c r="B211" s="21" t="s">
        <v>676</v>
      </c>
      <c r="C211" s="21" t="s">
        <v>112</v>
      </c>
      <c r="D211" s="21" t="s">
        <v>45</v>
      </c>
      <c r="E211" s="21" t="s">
        <v>680</v>
      </c>
      <c r="F211" s="21" t="s">
        <v>678</v>
      </c>
      <c r="G211" s="21" t="s">
        <v>681</v>
      </c>
    </row>
    <row r="212" spans="1:7">
      <c r="A212" s="20">
        <v>598</v>
      </c>
      <c r="B212" s="21" t="s">
        <v>676</v>
      </c>
      <c r="C212" s="21" t="s">
        <v>112</v>
      </c>
      <c r="D212" s="21" t="s">
        <v>45</v>
      </c>
      <c r="E212" s="21" t="s">
        <v>682</v>
      </c>
      <c r="F212" s="21" t="s">
        <v>683</v>
      </c>
      <c r="G212" s="21" t="s">
        <v>684</v>
      </c>
    </row>
    <row r="213" spans="1:7">
      <c r="A213" s="20">
        <v>597</v>
      </c>
      <c r="B213" s="21" t="s">
        <v>676</v>
      </c>
      <c r="C213" s="21" t="s">
        <v>57</v>
      </c>
      <c r="D213" s="21" t="s">
        <v>45</v>
      </c>
      <c r="E213" s="21" t="s">
        <v>685</v>
      </c>
      <c r="F213" s="21" t="s">
        <v>686</v>
      </c>
      <c r="G213" s="21" t="s">
        <v>687</v>
      </c>
    </row>
    <row r="214" spans="1:7">
      <c r="A214" s="20">
        <v>596</v>
      </c>
      <c r="B214" s="21" t="s">
        <v>676</v>
      </c>
      <c r="C214" s="21" t="s">
        <v>61</v>
      </c>
      <c r="D214" s="21" t="s">
        <v>45</v>
      </c>
      <c r="E214" s="21" t="s">
        <v>688</v>
      </c>
      <c r="F214" s="21" t="s">
        <v>686</v>
      </c>
      <c r="G214" s="21" t="s">
        <v>687</v>
      </c>
    </row>
    <row r="215" spans="1:7">
      <c r="A215" s="20">
        <v>595</v>
      </c>
      <c r="B215" s="21" t="s">
        <v>676</v>
      </c>
      <c r="C215" s="21" t="s">
        <v>112</v>
      </c>
      <c r="D215" s="21" t="s">
        <v>45</v>
      </c>
      <c r="E215" s="21" t="s">
        <v>689</v>
      </c>
      <c r="F215" s="21" t="s">
        <v>690</v>
      </c>
      <c r="G215" s="21" t="s">
        <v>691</v>
      </c>
    </row>
    <row r="216" spans="1:7">
      <c r="A216" s="20">
        <v>594</v>
      </c>
      <c r="B216" s="21" t="s">
        <v>676</v>
      </c>
      <c r="C216" s="21" t="s">
        <v>112</v>
      </c>
      <c r="D216" s="21" t="s">
        <v>45</v>
      </c>
      <c r="E216" s="21" t="s">
        <v>692</v>
      </c>
      <c r="F216" s="21" t="s">
        <v>693</v>
      </c>
      <c r="G216" s="21" t="s">
        <v>694</v>
      </c>
    </row>
    <row r="217" spans="1:7">
      <c r="A217" s="20">
        <v>593</v>
      </c>
      <c r="B217" s="21" t="s">
        <v>676</v>
      </c>
      <c r="C217" s="21" t="s">
        <v>61</v>
      </c>
      <c r="D217" s="21" t="s">
        <v>45</v>
      </c>
      <c r="E217" s="21" t="s">
        <v>695</v>
      </c>
      <c r="F217" s="21" t="s">
        <v>696</v>
      </c>
      <c r="G217" s="21" t="s">
        <v>697</v>
      </c>
    </row>
    <row r="218" spans="1:7">
      <c r="A218" s="20">
        <v>592</v>
      </c>
      <c r="B218" s="21" t="s">
        <v>676</v>
      </c>
      <c r="C218" s="21" t="s">
        <v>112</v>
      </c>
      <c r="D218" s="21" t="s">
        <v>45</v>
      </c>
      <c r="E218" s="21" t="s">
        <v>698</v>
      </c>
      <c r="F218" s="21" t="s">
        <v>699</v>
      </c>
      <c r="G218" s="21" t="s">
        <v>700</v>
      </c>
    </row>
    <row r="219" spans="1:7">
      <c r="A219" s="20">
        <v>591</v>
      </c>
      <c r="B219" s="21" t="s">
        <v>676</v>
      </c>
      <c r="C219" s="21" t="s">
        <v>57</v>
      </c>
      <c r="D219" s="21" t="s">
        <v>47</v>
      </c>
      <c r="E219" s="21" t="s">
        <v>701</v>
      </c>
      <c r="F219" s="21" t="s">
        <v>702</v>
      </c>
      <c r="G219" s="21" t="s">
        <v>703</v>
      </c>
    </row>
    <row r="220" spans="1:7">
      <c r="A220" s="20">
        <v>590</v>
      </c>
      <c r="B220" s="21" t="s">
        <v>676</v>
      </c>
      <c r="C220" s="21" t="s">
        <v>61</v>
      </c>
      <c r="D220" s="21" t="s">
        <v>47</v>
      </c>
      <c r="E220" s="21" t="s">
        <v>704</v>
      </c>
      <c r="F220" s="21" t="s">
        <v>705</v>
      </c>
      <c r="G220" s="21" t="s">
        <v>706</v>
      </c>
    </row>
    <row r="221" spans="1:7">
      <c r="A221" s="20">
        <v>589</v>
      </c>
      <c r="B221" s="21" t="s">
        <v>676</v>
      </c>
      <c r="C221" s="21" t="s">
        <v>61</v>
      </c>
      <c r="D221" s="21" t="s">
        <v>45</v>
      </c>
      <c r="E221" s="21" t="s">
        <v>707</v>
      </c>
      <c r="F221" s="21" t="s">
        <v>708</v>
      </c>
      <c r="G221" s="21" t="s">
        <v>709</v>
      </c>
    </row>
    <row r="222" spans="1:7">
      <c r="A222" s="20">
        <v>588</v>
      </c>
      <c r="B222" s="21" t="s">
        <v>676</v>
      </c>
      <c r="C222" s="21" t="s">
        <v>213</v>
      </c>
      <c r="D222" s="21" t="s">
        <v>45</v>
      </c>
      <c r="E222" s="21" t="s">
        <v>710</v>
      </c>
      <c r="F222" s="21" t="s">
        <v>711</v>
      </c>
      <c r="G222" s="21" t="s">
        <v>712</v>
      </c>
    </row>
    <row r="223" spans="1:7">
      <c r="A223" s="20">
        <v>587</v>
      </c>
      <c r="B223" s="21" t="s">
        <v>676</v>
      </c>
      <c r="C223" s="21" t="s">
        <v>57</v>
      </c>
      <c r="D223" s="21" t="s">
        <v>45</v>
      </c>
      <c r="E223" s="21" t="s">
        <v>713</v>
      </c>
      <c r="F223" s="21" t="s">
        <v>714</v>
      </c>
      <c r="G223" s="21" t="s">
        <v>715</v>
      </c>
    </row>
    <row r="224" spans="1:7">
      <c r="A224" s="20">
        <v>586</v>
      </c>
      <c r="B224" s="21" t="s">
        <v>676</v>
      </c>
      <c r="C224" s="21" t="s">
        <v>112</v>
      </c>
      <c r="D224" s="21" t="s">
        <v>45</v>
      </c>
      <c r="E224" s="21" t="s">
        <v>716</v>
      </c>
      <c r="F224" s="21" t="s">
        <v>717</v>
      </c>
      <c r="G224" s="21" t="s">
        <v>718</v>
      </c>
    </row>
    <row r="225" spans="1:7">
      <c r="A225" s="20">
        <v>585</v>
      </c>
      <c r="B225" s="21" t="s">
        <v>676</v>
      </c>
      <c r="C225" s="21" t="s">
        <v>61</v>
      </c>
      <c r="D225" s="21" t="s">
        <v>45</v>
      </c>
      <c r="E225" s="21" t="s">
        <v>719</v>
      </c>
      <c r="F225" s="21" t="s">
        <v>720</v>
      </c>
      <c r="G225" s="21" t="s">
        <v>721</v>
      </c>
    </row>
    <row r="226" spans="1:7">
      <c r="A226" s="20">
        <v>584</v>
      </c>
      <c r="B226" s="21" t="s">
        <v>676</v>
      </c>
      <c r="C226" s="21" t="s">
        <v>112</v>
      </c>
      <c r="D226" s="21" t="s">
        <v>45</v>
      </c>
      <c r="E226" s="21" t="s">
        <v>722</v>
      </c>
      <c r="F226" s="21" t="s">
        <v>723</v>
      </c>
      <c r="G226" s="21" t="s">
        <v>724</v>
      </c>
    </row>
    <row r="227" spans="1:7">
      <c r="A227" s="20">
        <v>583</v>
      </c>
      <c r="B227" s="21" t="s">
        <v>676</v>
      </c>
      <c r="C227" s="21" t="s">
        <v>112</v>
      </c>
      <c r="D227" s="21" t="s">
        <v>45</v>
      </c>
      <c r="E227" s="21" t="s">
        <v>725</v>
      </c>
      <c r="F227" s="21" t="s">
        <v>726</v>
      </c>
      <c r="G227" s="21" t="s">
        <v>727</v>
      </c>
    </row>
    <row r="228" spans="1:7">
      <c r="A228" s="20">
        <v>582</v>
      </c>
      <c r="B228" s="21" t="s">
        <v>676</v>
      </c>
      <c r="C228" s="21" t="s">
        <v>61</v>
      </c>
      <c r="D228" s="21" t="s">
        <v>45</v>
      </c>
      <c r="E228" s="21" t="s">
        <v>728</v>
      </c>
      <c r="F228" s="21" t="s">
        <v>729</v>
      </c>
      <c r="G228" s="21" t="s">
        <v>730</v>
      </c>
    </row>
    <row r="229" spans="1:7">
      <c r="A229" s="20">
        <v>581</v>
      </c>
      <c r="B229" s="21" t="s">
        <v>676</v>
      </c>
      <c r="C229" s="21" t="s">
        <v>112</v>
      </c>
      <c r="D229" s="21" t="s">
        <v>45</v>
      </c>
      <c r="E229" s="21" t="s">
        <v>731</v>
      </c>
      <c r="F229" s="21" t="s">
        <v>732</v>
      </c>
      <c r="G229" s="21" t="s">
        <v>733</v>
      </c>
    </row>
    <row r="230" spans="1:7">
      <c r="A230" s="20">
        <v>580</v>
      </c>
      <c r="B230" s="21" t="s">
        <v>676</v>
      </c>
      <c r="C230" s="21" t="s">
        <v>112</v>
      </c>
      <c r="D230" s="21" t="s">
        <v>45</v>
      </c>
      <c r="E230" s="21" t="s">
        <v>734</v>
      </c>
      <c r="F230" s="21" t="s">
        <v>735</v>
      </c>
      <c r="G230" s="21" t="s">
        <v>736</v>
      </c>
    </row>
    <row r="231" spans="1:7">
      <c r="A231" s="20">
        <v>579</v>
      </c>
      <c r="B231" s="21" t="s">
        <v>676</v>
      </c>
      <c r="C231" s="21" t="s">
        <v>112</v>
      </c>
      <c r="D231" s="21" t="s">
        <v>45</v>
      </c>
      <c r="E231" s="21" t="s">
        <v>737</v>
      </c>
      <c r="F231" s="21" t="s">
        <v>738</v>
      </c>
      <c r="G231" s="21" t="s">
        <v>739</v>
      </c>
    </row>
    <row r="232" spans="1:7">
      <c r="A232" s="20">
        <v>578</v>
      </c>
      <c r="B232" s="21" t="s">
        <v>676</v>
      </c>
      <c r="C232" s="21" t="s">
        <v>112</v>
      </c>
      <c r="D232" s="21" t="s">
        <v>45</v>
      </c>
      <c r="E232" s="21" t="s">
        <v>740</v>
      </c>
      <c r="F232" s="21" t="s">
        <v>741</v>
      </c>
      <c r="G232" s="21" t="s">
        <v>742</v>
      </c>
    </row>
    <row r="233" spans="1:7">
      <c r="A233" s="20">
        <v>577</v>
      </c>
      <c r="B233" s="21" t="s">
        <v>676</v>
      </c>
      <c r="C233" s="21" t="s">
        <v>112</v>
      </c>
      <c r="D233" s="21" t="s">
        <v>45</v>
      </c>
      <c r="E233" s="21" t="s">
        <v>743</v>
      </c>
      <c r="F233" s="21" t="s">
        <v>744</v>
      </c>
      <c r="G233" s="21" t="s">
        <v>745</v>
      </c>
    </row>
    <row r="234" spans="1:7">
      <c r="A234" s="20">
        <v>576</v>
      </c>
      <c r="B234" s="21" t="s">
        <v>676</v>
      </c>
      <c r="C234" s="21" t="s">
        <v>112</v>
      </c>
      <c r="D234" s="21" t="s">
        <v>45</v>
      </c>
      <c r="E234" s="21" t="s">
        <v>746</v>
      </c>
      <c r="F234" s="21" t="s">
        <v>747</v>
      </c>
      <c r="G234" s="21" t="s">
        <v>748</v>
      </c>
    </row>
    <row r="235" spans="1:7">
      <c r="A235" s="20">
        <v>575</v>
      </c>
      <c r="B235" s="21" t="s">
        <v>676</v>
      </c>
      <c r="C235" s="21" t="s">
        <v>112</v>
      </c>
      <c r="D235" s="21" t="s">
        <v>45</v>
      </c>
      <c r="E235" s="21" t="s">
        <v>749</v>
      </c>
      <c r="F235" s="21" t="s">
        <v>750</v>
      </c>
      <c r="G235" s="21" t="s">
        <v>751</v>
      </c>
    </row>
    <row r="236" spans="1:7">
      <c r="A236" s="20">
        <v>574</v>
      </c>
      <c r="B236" s="21" t="s">
        <v>752</v>
      </c>
      <c r="C236" s="21" t="s">
        <v>112</v>
      </c>
      <c r="D236" s="21" t="s">
        <v>45</v>
      </c>
      <c r="E236" s="21" t="s">
        <v>753</v>
      </c>
      <c r="F236" s="21" t="s">
        <v>754</v>
      </c>
      <c r="G236" s="21" t="s">
        <v>755</v>
      </c>
    </row>
    <row r="237" spans="1:7">
      <c r="A237" s="20">
        <v>573</v>
      </c>
      <c r="B237" s="21" t="s">
        <v>752</v>
      </c>
      <c r="C237" s="21" t="s">
        <v>57</v>
      </c>
      <c r="D237" s="21" t="s">
        <v>47</v>
      </c>
      <c r="E237" s="21" t="s">
        <v>756</v>
      </c>
      <c r="F237" s="21" t="s">
        <v>757</v>
      </c>
      <c r="G237" s="21" t="s">
        <v>758</v>
      </c>
    </row>
    <row r="238" spans="1:7">
      <c r="A238" s="20">
        <v>572</v>
      </c>
      <c r="B238" s="21" t="s">
        <v>752</v>
      </c>
      <c r="C238" s="21" t="s">
        <v>112</v>
      </c>
      <c r="D238" s="21" t="s">
        <v>45</v>
      </c>
      <c r="E238" s="21" t="s">
        <v>759</v>
      </c>
      <c r="F238" s="21" t="s">
        <v>760</v>
      </c>
      <c r="G238" s="21" t="s">
        <v>761</v>
      </c>
    </row>
    <row r="239" spans="1:7">
      <c r="A239" s="20">
        <v>571</v>
      </c>
      <c r="B239" s="21" t="s">
        <v>752</v>
      </c>
      <c r="C239" s="21" t="s">
        <v>57</v>
      </c>
      <c r="D239" s="21" t="s">
        <v>45</v>
      </c>
      <c r="E239" s="21" t="s">
        <v>762</v>
      </c>
      <c r="F239" s="21" t="s">
        <v>763</v>
      </c>
      <c r="G239" s="21" t="s">
        <v>764</v>
      </c>
    </row>
    <row r="240" spans="1:7">
      <c r="A240" s="20">
        <v>570</v>
      </c>
      <c r="B240" s="21" t="s">
        <v>752</v>
      </c>
      <c r="C240" s="21" t="s">
        <v>213</v>
      </c>
      <c r="D240" s="21" t="s">
        <v>45</v>
      </c>
      <c r="E240" s="21" t="s">
        <v>765</v>
      </c>
      <c r="F240" s="21" t="s">
        <v>766</v>
      </c>
      <c r="G240" s="21" t="s">
        <v>767</v>
      </c>
    </row>
    <row r="241" spans="1:7">
      <c r="A241" s="20">
        <v>569</v>
      </c>
      <c r="B241" s="21" t="s">
        <v>752</v>
      </c>
      <c r="C241" s="21" t="s">
        <v>61</v>
      </c>
      <c r="D241" s="21" t="s">
        <v>47</v>
      </c>
      <c r="E241" s="21" t="s">
        <v>768</v>
      </c>
      <c r="F241" s="21" t="s">
        <v>769</v>
      </c>
      <c r="G241" s="21" t="s">
        <v>770</v>
      </c>
    </row>
    <row r="242" spans="1:7">
      <c r="A242" s="20">
        <v>568</v>
      </c>
      <c r="B242" s="21" t="s">
        <v>752</v>
      </c>
      <c r="C242" s="21" t="s">
        <v>112</v>
      </c>
      <c r="D242" s="21" t="s">
        <v>45</v>
      </c>
      <c r="E242" s="21" t="s">
        <v>771</v>
      </c>
      <c r="F242" s="21" t="s">
        <v>772</v>
      </c>
      <c r="G242" s="21" t="s">
        <v>773</v>
      </c>
    </row>
    <row r="243" spans="1:7">
      <c r="A243" s="20">
        <v>567</v>
      </c>
      <c r="B243" s="21" t="s">
        <v>752</v>
      </c>
      <c r="C243" s="21" t="s">
        <v>57</v>
      </c>
      <c r="D243" s="21" t="s">
        <v>47</v>
      </c>
      <c r="E243" s="21" t="s">
        <v>774</v>
      </c>
      <c r="F243" s="21" t="s">
        <v>775</v>
      </c>
      <c r="G243" s="21" t="s">
        <v>776</v>
      </c>
    </row>
    <row r="244" spans="1:7">
      <c r="A244" s="20">
        <v>566</v>
      </c>
      <c r="B244" s="21" t="s">
        <v>752</v>
      </c>
      <c r="C244" s="21" t="s">
        <v>61</v>
      </c>
      <c r="D244" s="21" t="s">
        <v>47</v>
      </c>
      <c r="E244" s="21" t="s">
        <v>777</v>
      </c>
      <c r="F244" s="21" t="s">
        <v>778</v>
      </c>
      <c r="G244" s="21" t="s">
        <v>779</v>
      </c>
    </row>
    <row r="245" spans="1:7">
      <c r="A245" s="20">
        <v>565</v>
      </c>
      <c r="B245" s="21" t="s">
        <v>752</v>
      </c>
      <c r="C245" s="21" t="s">
        <v>57</v>
      </c>
      <c r="D245" s="21" t="s">
        <v>47</v>
      </c>
      <c r="E245" s="21" t="s">
        <v>780</v>
      </c>
      <c r="F245" s="21" t="s">
        <v>781</v>
      </c>
      <c r="G245" s="21" t="s">
        <v>782</v>
      </c>
    </row>
    <row r="246" spans="1:7">
      <c r="A246" s="20">
        <v>564</v>
      </c>
      <c r="B246" s="21" t="s">
        <v>752</v>
      </c>
      <c r="C246" s="21" t="s">
        <v>61</v>
      </c>
      <c r="D246" s="21" t="s">
        <v>45</v>
      </c>
      <c r="E246" s="21" t="s">
        <v>783</v>
      </c>
      <c r="F246" s="21" t="s">
        <v>784</v>
      </c>
      <c r="G246" s="21" t="s">
        <v>785</v>
      </c>
    </row>
    <row r="247" spans="1:7">
      <c r="A247" s="20">
        <v>563</v>
      </c>
      <c r="B247" s="21" t="s">
        <v>752</v>
      </c>
      <c r="C247" s="21" t="s">
        <v>112</v>
      </c>
      <c r="D247" s="21" t="s">
        <v>45</v>
      </c>
      <c r="E247" s="21" t="s">
        <v>786</v>
      </c>
      <c r="F247" s="21" t="s">
        <v>787</v>
      </c>
      <c r="G247" s="21" t="s">
        <v>788</v>
      </c>
    </row>
    <row r="248" spans="1:7">
      <c r="A248" s="20">
        <v>562</v>
      </c>
      <c r="B248" s="21" t="s">
        <v>752</v>
      </c>
      <c r="C248" s="21" t="s">
        <v>61</v>
      </c>
      <c r="D248" s="21" t="s">
        <v>45</v>
      </c>
      <c r="E248" s="21" t="s">
        <v>789</v>
      </c>
      <c r="F248" s="21" t="s">
        <v>790</v>
      </c>
      <c r="G248" s="21" t="s">
        <v>791</v>
      </c>
    </row>
    <row r="249" spans="1:7">
      <c r="A249" s="20">
        <v>561</v>
      </c>
      <c r="B249" s="21" t="s">
        <v>752</v>
      </c>
      <c r="C249" s="21" t="s">
        <v>112</v>
      </c>
      <c r="D249" s="21" t="s">
        <v>45</v>
      </c>
      <c r="E249" s="21" t="s">
        <v>792</v>
      </c>
      <c r="F249" s="21" t="s">
        <v>793</v>
      </c>
      <c r="G249" s="21" t="s">
        <v>794</v>
      </c>
    </row>
    <row r="250" spans="1:7">
      <c r="A250" s="20">
        <v>560</v>
      </c>
      <c r="B250" s="21" t="s">
        <v>752</v>
      </c>
      <c r="C250" s="21" t="s">
        <v>112</v>
      </c>
      <c r="D250" s="21" t="s">
        <v>45</v>
      </c>
      <c r="E250" s="21" t="s">
        <v>795</v>
      </c>
      <c r="F250" s="21" t="s">
        <v>796</v>
      </c>
      <c r="G250" s="21" t="s">
        <v>797</v>
      </c>
    </row>
    <row r="251" spans="1:7">
      <c r="A251" s="20">
        <v>559</v>
      </c>
      <c r="B251" s="21" t="s">
        <v>752</v>
      </c>
      <c r="C251" s="21" t="s">
        <v>61</v>
      </c>
      <c r="D251" s="21" t="s">
        <v>45</v>
      </c>
      <c r="E251" s="21" t="s">
        <v>798</v>
      </c>
      <c r="F251" s="21" t="s">
        <v>799</v>
      </c>
      <c r="G251" s="21" t="s">
        <v>800</v>
      </c>
    </row>
    <row r="252" spans="1:7">
      <c r="A252" s="20">
        <v>558</v>
      </c>
      <c r="B252" s="21" t="s">
        <v>752</v>
      </c>
      <c r="C252" s="21" t="s">
        <v>112</v>
      </c>
      <c r="D252" s="21" t="s">
        <v>45</v>
      </c>
      <c r="E252" s="21" t="s">
        <v>801</v>
      </c>
      <c r="F252" s="21" t="s">
        <v>802</v>
      </c>
      <c r="G252" s="21" t="s">
        <v>803</v>
      </c>
    </row>
    <row r="253" spans="1:7">
      <c r="A253" s="20">
        <v>557</v>
      </c>
      <c r="B253" s="21" t="s">
        <v>752</v>
      </c>
      <c r="C253" s="21" t="s">
        <v>112</v>
      </c>
      <c r="D253" s="21" t="s">
        <v>45</v>
      </c>
      <c r="E253" s="21" t="s">
        <v>804</v>
      </c>
      <c r="F253" s="21" t="s">
        <v>805</v>
      </c>
      <c r="G253" s="21" t="s">
        <v>806</v>
      </c>
    </row>
    <row r="254" spans="1:7">
      <c r="A254" s="20">
        <v>556</v>
      </c>
      <c r="B254" s="21" t="s">
        <v>752</v>
      </c>
      <c r="C254" s="21" t="s">
        <v>112</v>
      </c>
      <c r="D254" s="21" t="s">
        <v>45</v>
      </c>
      <c r="E254" s="21" t="s">
        <v>807</v>
      </c>
      <c r="F254" s="21" t="s">
        <v>808</v>
      </c>
      <c r="G254" s="21" t="s">
        <v>809</v>
      </c>
    </row>
    <row r="255" spans="1:7">
      <c r="A255" s="20">
        <v>555</v>
      </c>
      <c r="B255" s="21" t="s">
        <v>752</v>
      </c>
      <c r="C255" s="21" t="s">
        <v>112</v>
      </c>
      <c r="D255" s="21" t="s">
        <v>45</v>
      </c>
      <c r="E255" s="21" t="s">
        <v>810</v>
      </c>
      <c r="F255" s="21" t="s">
        <v>811</v>
      </c>
      <c r="G255" s="21" t="s">
        <v>812</v>
      </c>
    </row>
    <row r="256" spans="1:7">
      <c r="A256" s="20">
        <v>554</v>
      </c>
      <c r="B256" s="21" t="s">
        <v>752</v>
      </c>
      <c r="C256" s="21" t="s">
        <v>112</v>
      </c>
      <c r="D256" s="21" t="s">
        <v>45</v>
      </c>
      <c r="E256" s="21" t="s">
        <v>813</v>
      </c>
      <c r="F256" s="21" t="s">
        <v>814</v>
      </c>
      <c r="G256" s="21" t="s">
        <v>815</v>
      </c>
    </row>
    <row r="257" spans="1:7">
      <c r="A257" s="20">
        <v>553</v>
      </c>
      <c r="B257" s="21" t="s">
        <v>752</v>
      </c>
      <c r="C257" s="21" t="s">
        <v>112</v>
      </c>
      <c r="D257" s="21" t="s">
        <v>45</v>
      </c>
      <c r="E257" s="21" t="s">
        <v>816</v>
      </c>
      <c r="F257" s="21" t="s">
        <v>817</v>
      </c>
      <c r="G257" s="21" t="s">
        <v>818</v>
      </c>
    </row>
    <row r="258" spans="1:7">
      <c r="A258" s="20">
        <v>552</v>
      </c>
      <c r="B258" s="21" t="s">
        <v>752</v>
      </c>
      <c r="C258" s="21" t="s">
        <v>61</v>
      </c>
      <c r="D258" s="21" t="s">
        <v>45</v>
      </c>
      <c r="E258" s="21" t="s">
        <v>819</v>
      </c>
      <c r="F258" s="21" t="s">
        <v>820</v>
      </c>
      <c r="G258" s="21" t="s">
        <v>821</v>
      </c>
    </row>
    <row r="259" spans="1:7">
      <c r="A259" s="20">
        <v>551</v>
      </c>
      <c r="B259" s="21" t="s">
        <v>752</v>
      </c>
      <c r="C259" s="21" t="s">
        <v>112</v>
      </c>
      <c r="D259" s="21" t="s">
        <v>45</v>
      </c>
      <c r="E259" s="21" t="s">
        <v>822</v>
      </c>
      <c r="F259" s="21" t="s">
        <v>823</v>
      </c>
      <c r="G259" s="21" t="s">
        <v>824</v>
      </c>
    </row>
    <row r="260" spans="1:7">
      <c r="A260" s="20">
        <v>550</v>
      </c>
      <c r="B260" s="21" t="s">
        <v>752</v>
      </c>
      <c r="C260" s="21" t="s">
        <v>112</v>
      </c>
      <c r="D260" s="21" t="s">
        <v>45</v>
      </c>
      <c r="E260" s="21" t="s">
        <v>825</v>
      </c>
      <c r="F260" s="21" t="s">
        <v>826</v>
      </c>
      <c r="G260" s="21" t="s">
        <v>827</v>
      </c>
    </row>
    <row r="261" spans="1:7">
      <c r="A261" s="20">
        <v>549</v>
      </c>
      <c r="B261" s="21" t="s">
        <v>752</v>
      </c>
      <c r="C261" s="21" t="s">
        <v>61</v>
      </c>
      <c r="D261" s="21" t="s">
        <v>45</v>
      </c>
      <c r="E261" s="21" t="s">
        <v>828</v>
      </c>
      <c r="F261" s="21" t="s">
        <v>829</v>
      </c>
      <c r="G261" s="21" t="s">
        <v>830</v>
      </c>
    </row>
    <row r="262" spans="1:7">
      <c r="A262" s="20">
        <v>548</v>
      </c>
      <c r="B262" s="21" t="s">
        <v>752</v>
      </c>
      <c r="C262" s="21" t="s">
        <v>112</v>
      </c>
      <c r="D262" s="21" t="s">
        <v>45</v>
      </c>
      <c r="E262" s="21" t="s">
        <v>831</v>
      </c>
      <c r="F262" s="21" t="s">
        <v>832</v>
      </c>
      <c r="G262" s="21" t="s">
        <v>833</v>
      </c>
    </row>
    <row r="263" spans="1:7">
      <c r="A263" s="20">
        <v>547</v>
      </c>
      <c r="B263" s="21" t="s">
        <v>752</v>
      </c>
      <c r="C263" s="21" t="s">
        <v>112</v>
      </c>
      <c r="D263" s="21" t="s">
        <v>45</v>
      </c>
      <c r="E263" s="21" t="s">
        <v>834</v>
      </c>
      <c r="F263" s="21" t="s">
        <v>835</v>
      </c>
      <c r="G263" s="21" t="s">
        <v>836</v>
      </c>
    </row>
    <row r="264" spans="1:7">
      <c r="A264" s="20">
        <v>546</v>
      </c>
      <c r="B264" s="21" t="s">
        <v>752</v>
      </c>
      <c r="C264" s="21" t="s">
        <v>61</v>
      </c>
      <c r="D264" s="21" t="s">
        <v>45</v>
      </c>
      <c r="E264" s="21" t="s">
        <v>837</v>
      </c>
      <c r="F264" s="21" t="s">
        <v>838</v>
      </c>
      <c r="G264" s="21" t="s">
        <v>839</v>
      </c>
    </row>
    <row r="265" spans="1:7">
      <c r="A265" s="20">
        <v>545</v>
      </c>
      <c r="B265" s="21" t="s">
        <v>752</v>
      </c>
      <c r="C265" s="21" t="s">
        <v>112</v>
      </c>
      <c r="D265" s="21" t="s">
        <v>45</v>
      </c>
      <c r="E265" s="21" t="s">
        <v>840</v>
      </c>
      <c r="F265" s="21" t="s">
        <v>841</v>
      </c>
      <c r="G265" s="21" t="s">
        <v>842</v>
      </c>
    </row>
    <row r="266" spans="1:7">
      <c r="A266" s="20">
        <v>544</v>
      </c>
      <c r="B266" s="21" t="s">
        <v>752</v>
      </c>
      <c r="C266" s="21" t="s">
        <v>61</v>
      </c>
      <c r="D266" s="21" t="s">
        <v>45</v>
      </c>
      <c r="E266" s="21" t="s">
        <v>843</v>
      </c>
      <c r="F266" s="21" t="s">
        <v>844</v>
      </c>
      <c r="G266" s="21" t="s">
        <v>845</v>
      </c>
    </row>
    <row r="267" spans="1:7">
      <c r="A267" s="20">
        <v>543</v>
      </c>
      <c r="B267" s="21" t="s">
        <v>752</v>
      </c>
      <c r="C267" s="21" t="s">
        <v>112</v>
      </c>
      <c r="D267" s="21" t="s">
        <v>45</v>
      </c>
      <c r="E267" s="21" t="s">
        <v>846</v>
      </c>
      <c r="F267" s="21" t="s">
        <v>847</v>
      </c>
      <c r="G267" s="21" t="s">
        <v>848</v>
      </c>
    </row>
    <row r="268" spans="1:7">
      <c r="A268" s="20">
        <v>542</v>
      </c>
      <c r="B268" s="21" t="s">
        <v>752</v>
      </c>
      <c r="C268" s="21" t="s">
        <v>61</v>
      </c>
      <c r="D268" s="21" t="s">
        <v>45</v>
      </c>
      <c r="E268" s="21" t="s">
        <v>849</v>
      </c>
      <c r="F268" s="21" t="s">
        <v>850</v>
      </c>
      <c r="G268" s="21" t="s">
        <v>851</v>
      </c>
    </row>
    <row r="269" spans="1:7">
      <c r="A269" s="20">
        <v>541</v>
      </c>
      <c r="B269" s="21" t="s">
        <v>752</v>
      </c>
      <c r="C269" s="21" t="s">
        <v>112</v>
      </c>
      <c r="D269" s="21" t="s">
        <v>45</v>
      </c>
      <c r="E269" s="21" t="s">
        <v>852</v>
      </c>
      <c r="F269" s="21" t="s">
        <v>853</v>
      </c>
      <c r="G269" s="21" t="s">
        <v>854</v>
      </c>
    </row>
    <row r="270" spans="1:7">
      <c r="A270" s="20">
        <v>540</v>
      </c>
      <c r="B270" s="21" t="s">
        <v>752</v>
      </c>
      <c r="C270" s="21" t="s">
        <v>57</v>
      </c>
      <c r="D270" s="21" t="s">
        <v>47</v>
      </c>
      <c r="E270" s="21" t="s">
        <v>855</v>
      </c>
      <c r="F270" s="21" t="s">
        <v>856</v>
      </c>
      <c r="G270" s="21" t="s">
        <v>857</v>
      </c>
    </row>
    <row r="271" spans="1:7">
      <c r="A271" s="20">
        <v>539</v>
      </c>
      <c r="B271" s="21" t="s">
        <v>752</v>
      </c>
      <c r="C271" s="21" t="s">
        <v>61</v>
      </c>
      <c r="D271" s="21" t="s">
        <v>47</v>
      </c>
      <c r="E271" s="21" t="s">
        <v>858</v>
      </c>
      <c r="F271" s="21" t="s">
        <v>856</v>
      </c>
      <c r="G271" s="21" t="s">
        <v>859</v>
      </c>
    </row>
    <row r="272" spans="1:7">
      <c r="A272" s="20">
        <v>538</v>
      </c>
      <c r="B272" s="21" t="s">
        <v>752</v>
      </c>
      <c r="C272" s="21" t="s">
        <v>61</v>
      </c>
      <c r="D272" s="21" t="s">
        <v>47</v>
      </c>
      <c r="E272" s="21" t="s">
        <v>860</v>
      </c>
      <c r="F272" s="21" t="s">
        <v>861</v>
      </c>
      <c r="G272" s="21" t="s">
        <v>862</v>
      </c>
    </row>
    <row r="273" spans="1:7">
      <c r="A273" s="20">
        <v>537</v>
      </c>
      <c r="B273" s="21" t="s">
        <v>752</v>
      </c>
      <c r="C273" s="21" t="s">
        <v>57</v>
      </c>
      <c r="D273" s="21" t="s">
        <v>45</v>
      </c>
      <c r="E273" s="21" t="s">
        <v>863</v>
      </c>
      <c r="F273" s="21" t="s">
        <v>864</v>
      </c>
      <c r="G273" s="21" t="s">
        <v>865</v>
      </c>
    </row>
    <row r="274" spans="1:7">
      <c r="A274" s="20">
        <v>536</v>
      </c>
      <c r="B274" s="21" t="s">
        <v>752</v>
      </c>
      <c r="C274" s="21" t="s">
        <v>61</v>
      </c>
      <c r="D274" s="21" t="s">
        <v>45</v>
      </c>
      <c r="E274" s="21" t="s">
        <v>866</v>
      </c>
      <c r="F274" s="21" t="s">
        <v>867</v>
      </c>
      <c r="G274" s="21" t="s">
        <v>868</v>
      </c>
    </row>
    <row r="275" spans="1:7">
      <c r="A275" s="20">
        <v>535</v>
      </c>
      <c r="B275" s="21" t="s">
        <v>752</v>
      </c>
      <c r="C275" s="21" t="s">
        <v>112</v>
      </c>
      <c r="D275" s="21" t="s">
        <v>45</v>
      </c>
      <c r="E275" s="21" t="s">
        <v>869</v>
      </c>
      <c r="F275" s="21" t="s">
        <v>870</v>
      </c>
      <c r="G275" s="21" t="s">
        <v>871</v>
      </c>
    </row>
    <row r="276" spans="1:7">
      <c r="A276" s="20">
        <v>534</v>
      </c>
      <c r="B276" s="21" t="s">
        <v>752</v>
      </c>
      <c r="C276" s="21" t="s">
        <v>61</v>
      </c>
      <c r="D276" s="21" t="s">
        <v>45</v>
      </c>
      <c r="E276" s="21" t="s">
        <v>872</v>
      </c>
      <c r="F276" s="21" t="s">
        <v>873</v>
      </c>
      <c r="G276" s="21" t="s">
        <v>874</v>
      </c>
    </row>
    <row r="277" spans="1:7">
      <c r="A277" s="20">
        <v>533</v>
      </c>
      <c r="B277" s="21" t="s">
        <v>752</v>
      </c>
      <c r="C277" s="21" t="s">
        <v>112</v>
      </c>
      <c r="D277" s="21" t="s">
        <v>45</v>
      </c>
      <c r="E277" s="21" t="s">
        <v>875</v>
      </c>
      <c r="F277" s="21" t="s">
        <v>876</v>
      </c>
      <c r="G277" s="21" t="s">
        <v>877</v>
      </c>
    </row>
    <row r="278" spans="1:7">
      <c r="A278" s="20">
        <v>532</v>
      </c>
      <c r="B278" s="21" t="s">
        <v>878</v>
      </c>
      <c r="C278" s="21" t="s">
        <v>112</v>
      </c>
      <c r="D278" s="21" t="s">
        <v>45</v>
      </c>
      <c r="E278" s="21" t="s">
        <v>879</v>
      </c>
      <c r="F278" s="21" t="s">
        <v>880</v>
      </c>
      <c r="G278" s="21" t="s">
        <v>881</v>
      </c>
    </row>
    <row r="279" spans="1:7">
      <c r="A279" s="20">
        <v>531</v>
      </c>
      <c r="B279" s="21" t="s">
        <v>878</v>
      </c>
      <c r="C279" s="21" t="s">
        <v>61</v>
      </c>
      <c r="D279" s="21" t="s">
        <v>45</v>
      </c>
      <c r="E279" s="21" t="s">
        <v>882</v>
      </c>
      <c r="F279" s="21" t="s">
        <v>883</v>
      </c>
      <c r="G279" s="21" t="s">
        <v>884</v>
      </c>
    </row>
    <row r="280" spans="1:7">
      <c r="A280" s="20">
        <v>530</v>
      </c>
      <c r="B280" s="21" t="s">
        <v>878</v>
      </c>
      <c r="C280" s="21" t="s">
        <v>112</v>
      </c>
      <c r="D280" s="21" t="s">
        <v>45</v>
      </c>
      <c r="E280" s="21" t="s">
        <v>885</v>
      </c>
      <c r="F280" s="21" t="s">
        <v>886</v>
      </c>
      <c r="G280" s="21" t="s">
        <v>887</v>
      </c>
    </row>
    <row r="281" spans="1:7">
      <c r="A281" s="20">
        <v>529</v>
      </c>
      <c r="B281" s="21" t="s">
        <v>878</v>
      </c>
      <c r="C281" s="21" t="s">
        <v>112</v>
      </c>
      <c r="D281" s="21" t="s">
        <v>45</v>
      </c>
      <c r="E281" s="21" t="s">
        <v>888</v>
      </c>
      <c r="F281" s="21" t="s">
        <v>889</v>
      </c>
      <c r="G281" s="21" t="s">
        <v>890</v>
      </c>
    </row>
    <row r="282" spans="1:7">
      <c r="A282" s="20">
        <v>528</v>
      </c>
      <c r="B282" s="21" t="s">
        <v>878</v>
      </c>
      <c r="C282" s="21" t="s">
        <v>61</v>
      </c>
      <c r="D282" s="21" t="s">
        <v>47</v>
      </c>
      <c r="E282" s="21" t="s">
        <v>891</v>
      </c>
      <c r="F282" s="21" t="s">
        <v>892</v>
      </c>
      <c r="G282" s="21" t="s">
        <v>893</v>
      </c>
    </row>
    <row r="283" spans="1:7">
      <c r="A283" s="20">
        <v>527</v>
      </c>
      <c r="B283" s="21" t="s">
        <v>878</v>
      </c>
      <c r="C283" s="21" t="s">
        <v>112</v>
      </c>
      <c r="D283" s="21" t="s">
        <v>45</v>
      </c>
      <c r="E283" s="21" t="s">
        <v>894</v>
      </c>
      <c r="F283" s="21" t="s">
        <v>895</v>
      </c>
      <c r="G283" s="21" t="s">
        <v>896</v>
      </c>
    </row>
    <row r="284" spans="1:7">
      <c r="A284" s="20">
        <v>526</v>
      </c>
      <c r="B284" s="21" t="s">
        <v>878</v>
      </c>
      <c r="C284" s="21" t="s">
        <v>112</v>
      </c>
      <c r="D284" s="21" t="s">
        <v>45</v>
      </c>
      <c r="E284" s="21" t="s">
        <v>897</v>
      </c>
      <c r="F284" s="21" t="s">
        <v>898</v>
      </c>
      <c r="G284" s="21" t="s">
        <v>899</v>
      </c>
    </row>
    <row r="285" spans="1:7">
      <c r="A285" s="20">
        <v>525</v>
      </c>
      <c r="B285" s="21" t="s">
        <v>878</v>
      </c>
      <c r="C285" s="21" t="s">
        <v>112</v>
      </c>
      <c r="D285" s="21" t="s">
        <v>45</v>
      </c>
      <c r="E285" s="21" t="s">
        <v>900</v>
      </c>
      <c r="F285" s="21" t="s">
        <v>901</v>
      </c>
      <c r="G285" s="21" t="s">
        <v>902</v>
      </c>
    </row>
    <row r="286" spans="1:7">
      <c r="A286" s="20">
        <v>524</v>
      </c>
      <c r="B286" s="21" t="s">
        <v>878</v>
      </c>
      <c r="C286" s="21" t="s">
        <v>112</v>
      </c>
      <c r="D286" s="21" t="s">
        <v>45</v>
      </c>
      <c r="E286" s="21" t="s">
        <v>903</v>
      </c>
      <c r="F286" s="21" t="s">
        <v>904</v>
      </c>
      <c r="G286" s="21" t="s">
        <v>905</v>
      </c>
    </row>
    <row r="287" spans="1:7">
      <c r="A287" s="20">
        <v>523</v>
      </c>
      <c r="B287" s="21" t="s">
        <v>878</v>
      </c>
      <c r="C287" s="21" t="s">
        <v>57</v>
      </c>
      <c r="D287" s="21" t="s">
        <v>47</v>
      </c>
      <c r="E287" s="21" t="s">
        <v>906</v>
      </c>
      <c r="F287" s="21" t="s">
        <v>907</v>
      </c>
      <c r="G287" s="21" t="s">
        <v>908</v>
      </c>
    </row>
    <row r="288" spans="1:7">
      <c r="A288" s="20">
        <v>522</v>
      </c>
      <c r="B288" s="21" t="s">
        <v>878</v>
      </c>
      <c r="C288" s="21" t="s">
        <v>61</v>
      </c>
      <c r="D288" s="21" t="s">
        <v>47</v>
      </c>
      <c r="E288" s="21" t="s">
        <v>909</v>
      </c>
      <c r="F288" s="21" t="s">
        <v>907</v>
      </c>
      <c r="G288" s="21" t="s">
        <v>910</v>
      </c>
    </row>
    <row r="289" spans="1:7">
      <c r="A289" s="20">
        <v>521</v>
      </c>
      <c r="B289" s="21" t="s">
        <v>878</v>
      </c>
      <c r="C289" s="21" t="s">
        <v>112</v>
      </c>
      <c r="D289" s="21" t="s">
        <v>45</v>
      </c>
      <c r="E289" s="21" t="s">
        <v>911</v>
      </c>
      <c r="F289" s="21" t="s">
        <v>912</v>
      </c>
      <c r="G289" s="21" t="s">
        <v>913</v>
      </c>
    </row>
    <row r="290" spans="1:7">
      <c r="A290" s="20">
        <v>520</v>
      </c>
      <c r="B290" s="21" t="s">
        <v>878</v>
      </c>
      <c r="C290" s="21" t="s">
        <v>61</v>
      </c>
      <c r="D290" s="21" t="s">
        <v>47</v>
      </c>
      <c r="E290" s="21" t="s">
        <v>914</v>
      </c>
      <c r="F290" s="21" t="s">
        <v>915</v>
      </c>
      <c r="G290" s="21" t="s">
        <v>916</v>
      </c>
    </row>
    <row r="291" spans="1:7">
      <c r="A291" s="20">
        <v>519</v>
      </c>
      <c r="B291" s="21" t="s">
        <v>878</v>
      </c>
      <c r="C291" s="21" t="s">
        <v>61</v>
      </c>
      <c r="D291" s="21" t="s">
        <v>45</v>
      </c>
      <c r="E291" s="21" t="s">
        <v>917</v>
      </c>
      <c r="F291" s="21" t="s">
        <v>918</v>
      </c>
      <c r="G291" s="21" t="s">
        <v>919</v>
      </c>
    </row>
    <row r="292" spans="1:7">
      <c r="A292" s="20">
        <v>518</v>
      </c>
      <c r="B292" s="21" t="s">
        <v>878</v>
      </c>
      <c r="C292" s="21" t="s">
        <v>112</v>
      </c>
      <c r="D292" s="21" t="s">
        <v>45</v>
      </c>
      <c r="E292" s="21" t="s">
        <v>920</v>
      </c>
      <c r="F292" s="21" t="s">
        <v>921</v>
      </c>
      <c r="G292" s="21" t="s">
        <v>922</v>
      </c>
    </row>
    <row r="293" spans="1:7">
      <c r="A293" s="20">
        <v>517</v>
      </c>
      <c r="B293" s="21" t="s">
        <v>878</v>
      </c>
      <c r="C293" s="21" t="s">
        <v>61</v>
      </c>
      <c r="D293" s="21" t="s">
        <v>45</v>
      </c>
      <c r="E293" s="21" t="s">
        <v>923</v>
      </c>
      <c r="F293" s="21" t="s">
        <v>924</v>
      </c>
      <c r="G293" s="21" t="s">
        <v>925</v>
      </c>
    </row>
    <row r="294" spans="1:7">
      <c r="A294" s="20">
        <v>516</v>
      </c>
      <c r="B294" s="21" t="s">
        <v>878</v>
      </c>
      <c r="C294" s="21" t="s">
        <v>57</v>
      </c>
      <c r="D294" s="21" t="s">
        <v>45</v>
      </c>
      <c r="E294" s="21" t="s">
        <v>926</v>
      </c>
      <c r="F294" s="21" t="s">
        <v>927</v>
      </c>
      <c r="G294" s="21" t="s">
        <v>928</v>
      </c>
    </row>
    <row r="295" spans="1:7">
      <c r="A295" s="20">
        <v>515</v>
      </c>
      <c r="B295" s="21" t="s">
        <v>878</v>
      </c>
      <c r="C295" s="21" t="s">
        <v>112</v>
      </c>
      <c r="D295" s="21" t="s">
        <v>45</v>
      </c>
      <c r="E295" s="21" t="s">
        <v>929</v>
      </c>
      <c r="F295" s="21" t="s">
        <v>930</v>
      </c>
      <c r="G295" s="21" t="s">
        <v>931</v>
      </c>
    </row>
    <row r="296" spans="1:7">
      <c r="A296" s="20">
        <v>514</v>
      </c>
      <c r="B296" s="21" t="s">
        <v>878</v>
      </c>
      <c r="C296" s="21" t="s">
        <v>112</v>
      </c>
      <c r="D296" s="21" t="s">
        <v>45</v>
      </c>
      <c r="E296" s="21" t="s">
        <v>932</v>
      </c>
      <c r="F296" s="21" t="s">
        <v>933</v>
      </c>
      <c r="G296" s="21" t="s">
        <v>934</v>
      </c>
    </row>
    <row r="297" spans="1:7">
      <c r="A297" s="20">
        <v>513</v>
      </c>
      <c r="B297" s="21" t="s">
        <v>878</v>
      </c>
      <c r="C297" s="21" t="s">
        <v>57</v>
      </c>
      <c r="D297" s="21" t="s">
        <v>47</v>
      </c>
      <c r="E297" s="21" t="s">
        <v>935</v>
      </c>
      <c r="F297" s="21" t="s">
        <v>936</v>
      </c>
      <c r="G297" s="21" t="s">
        <v>937</v>
      </c>
    </row>
    <row r="298" spans="1:7">
      <c r="A298" s="20">
        <v>512</v>
      </c>
      <c r="B298" s="21" t="s">
        <v>878</v>
      </c>
      <c r="C298" s="21" t="s">
        <v>57</v>
      </c>
      <c r="D298" s="21" t="s">
        <v>45</v>
      </c>
      <c r="E298" s="21" t="s">
        <v>938</v>
      </c>
      <c r="F298" s="21" t="s">
        <v>939</v>
      </c>
      <c r="G298" s="21" t="s">
        <v>940</v>
      </c>
    </row>
    <row r="299" spans="1:7">
      <c r="A299" s="20">
        <v>511</v>
      </c>
      <c r="B299" s="21" t="s">
        <v>878</v>
      </c>
      <c r="C299" s="21" t="s">
        <v>61</v>
      </c>
      <c r="D299" s="21" t="s">
        <v>45</v>
      </c>
      <c r="E299" s="21" t="s">
        <v>941</v>
      </c>
      <c r="F299" s="21" t="s">
        <v>942</v>
      </c>
      <c r="G299" s="21" t="s">
        <v>943</v>
      </c>
    </row>
    <row r="300" spans="1:7">
      <c r="A300" s="20">
        <v>510</v>
      </c>
      <c r="B300" s="21" t="s">
        <v>878</v>
      </c>
      <c r="C300" s="21" t="s">
        <v>112</v>
      </c>
      <c r="D300" s="21" t="s">
        <v>45</v>
      </c>
      <c r="E300" s="21" t="s">
        <v>816</v>
      </c>
      <c r="F300" s="21" t="s">
        <v>944</v>
      </c>
      <c r="G300" s="21" t="s">
        <v>945</v>
      </c>
    </row>
    <row r="301" spans="1:7">
      <c r="A301" s="20">
        <v>509</v>
      </c>
      <c r="B301" s="21" t="s">
        <v>878</v>
      </c>
      <c r="C301" s="21" t="s">
        <v>213</v>
      </c>
      <c r="D301" s="21" t="s">
        <v>45</v>
      </c>
      <c r="E301" s="21" t="s">
        <v>946</v>
      </c>
      <c r="F301" s="21" t="s">
        <v>947</v>
      </c>
      <c r="G301" s="21" t="s">
        <v>948</v>
      </c>
    </row>
    <row r="302" spans="1:7">
      <c r="A302" s="20">
        <v>508</v>
      </c>
      <c r="B302" s="21" t="s">
        <v>878</v>
      </c>
      <c r="C302" s="21" t="s">
        <v>61</v>
      </c>
      <c r="D302" s="21" t="s">
        <v>47</v>
      </c>
      <c r="E302" s="21" t="s">
        <v>949</v>
      </c>
      <c r="F302" s="21" t="s">
        <v>950</v>
      </c>
      <c r="G302" s="21" t="s">
        <v>951</v>
      </c>
    </row>
    <row r="303" spans="1:7">
      <c r="A303" s="20">
        <v>507</v>
      </c>
      <c r="B303" s="21" t="s">
        <v>878</v>
      </c>
      <c r="C303" s="21" t="s">
        <v>61</v>
      </c>
      <c r="D303" s="21" t="s">
        <v>45</v>
      </c>
      <c r="E303" s="21" t="s">
        <v>952</v>
      </c>
      <c r="F303" s="21" t="s">
        <v>953</v>
      </c>
      <c r="G303" s="21" t="s">
        <v>954</v>
      </c>
    </row>
    <row r="304" spans="1:7">
      <c r="A304" s="20">
        <v>506</v>
      </c>
      <c r="B304" s="21" t="s">
        <v>878</v>
      </c>
      <c r="C304" s="21" t="s">
        <v>112</v>
      </c>
      <c r="D304" s="21" t="s">
        <v>45</v>
      </c>
      <c r="E304" s="21" t="s">
        <v>955</v>
      </c>
      <c r="F304" s="21" t="s">
        <v>956</v>
      </c>
      <c r="G304" s="21" t="s">
        <v>957</v>
      </c>
    </row>
    <row r="305" spans="1:7">
      <c r="A305" s="20">
        <v>505</v>
      </c>
      <c r="B305" s="21" t="s">
        <v>878</v>
      </c>
      <c r="C305" s="21" t="s">
        <v>57</v>
      </c>
      <c r="D305" s="21" t="s">
        <v>45</v>
      </c>
      <c r="E305" s="21" t="s">
        <v>958</v>
      </c>
      <c r="F305" s="21" t="s">
        <v>959</v>
      </c>
      <c r="G305" s="21" t="s">
        <v>960</v>
      </c>
    </row>
    <row r="306" spans="1:7">
      <c r="A306" s="20">
        <v>504</v>
      </c>
      <c r="B306" s="21" t="s">
        <v>878</v>
      </c>
      <c r="C306" s="21" t="s">
        <v>112</v>
      </c>
      <c r="D306" s="21" t="s">
        <v>45</v>
      </c>
      <c r="E306" s="21" t="s">
        <v>961</v>
      </c>
      <c r="F306" s="21" t="s">
        <v>962</v>
      </c>
      <c r="G306" s="21" t="s">
        <v>963</v>
      </c>
    </row>
    <row r="307" spans="1:7">
      <c r="A307" s="20">
        <v>503</v>
      </c>
      <c r="B307" s="21" t="s">
        <v>878</v>
      </c>
      <c r="C307" s="21" t="s">
        <v>112</v>
      </c>
      <c r="D307" s="21" t="s">
        <v>45</v>
      </c>
      <c r="E307" s="21" t="s">
        <v>964</v>
      </c>
      <c r="F307" s="21" t="s">
        <v>965</v>
      </c>
      <c r="G307" s="21" t="s">
        <v>966</v>
      </c>
    </row>
    <row r="308" spans="1:7">
      <c r="A308" s="20">
        <v>502</v>
      </c>
      <c r="B308" s="21" t="s">
        <v>878</v>
      </c>
      <c r="C308" s="21" t="s">
        <v>57</v>
      </c>
      <c r="D308" s="21" t="s">
        <v>45</v>
      </c>
      <c r="E308" s="21" t="s">
        <v>967</v>
      </c>
      <c r="F308" s="21" t="s">
        <v>968</v>
      </c>
      <c r="G308" s="21" t="s">
        <v>969</v>
      </c>
    </row>
    <row r="309" spans="1:7">
      <c r="A309" s="20">
        <v>501</v>
      </c>
      <c r="B309" s="21" t="s">
        <v>878</v>
      </c>
      <c r="C309" s="21" t="s">
        <v>61</v>
      </c>
      <c r="D309" s="21" t="s">
        <v>45</v>
      </c>
      <c r="E309" s="21" t="s">
        <v>970</v>
      </c>
      <c r="F309" s="21" t="s">
        <v>968</v>
      </c>
      <c r="G309" s="21" t="s">
        <v>969</v>
      </c>
    </row>
    <row r="310" spans="1:7">
      <c r="A310" s="20">
        <v>500</v>
      </c>
      <c r="B310" s="21" t="s">
        <v>878</v>
      </c>
      <c r="C310" s="21" t="s">
        <v>112</v>
      </c>
      <c r="D310" s="21" t="s">
        <v>45</v>
      </c>
      <c r="E310" s="21" t="s">
        <v>971</v>
      </c>
      <c r="F310" s="21" t="s">
        <v>972</v>
      </c>
      <c r="G310" s="21" t="s">
        <v>973</v>
      </c>
    </row>
    <row r="311" spans="1:7">
      <c r="A311" s="20">
        <v>499</v>
      </c>
      <c r="B311" s="21" t="s">
        <v>878</v>
      </c>
      <c r="C311" s="21" t="s">
        <v>112</v>
      </c>
      <c r="D311" s="21" t="s">
        <v>45</v>
      </c>
      <c r="E311" s="21" t="s">
        <v>974</v>
      </c>
      <c r="F311" s="21" t="s">
        <v>975</v>
      </c>
      <c r="G311" s="21" t="s">
        <v>976</v>
      </c>
    </row>
    <row r="312" spans="1:7">
      <c r="A312" s="20">
        <v>498</v>
      </c>
      <c r="B312" s="21" t="s">
        <v>878</v>
      </c>
      <c r="C312" s="21" t="s">
        <v>61</v>
      </c>
      <c r="D312" s="21" t="s">
        <v>45</v>
      </c>
      <c r="E312" s="21" t="s">
        <v>977</v>
      </c>
      <c r="F312" s="21" t="s">
        <v>978</v>
      </c>
      <c r="G312" s="21" t="s">
        <v>979</v>
      </c>
    </row>
    <row r="313" spans="1:7">
      <c r="A313" s="20">
        <v>497</v>
      </c>
      <c r="B313" s="21" t="s">
        <v>878</v>
      </c>
      <c r="C313" s="21" t="s">
        <v>112</v>
      </c>
      <c r="D313" s="21" t="s">
        <v>45</v>
      </c>
      <c r="E313" s="21" t="s">
        <v>980</v>
      </c>
      <c r="F313" s="21" t="s">
        <v>981</v>
      </c>
      <c r="G313" s="21" t="s">
        <v>982</v>
      </c>
    </row>
    <row r="314" spans="1:7">
      <c r="A314" s="20">
        <v>496</v>
      </c>
      <c r="B314" s="21" t="s">
        <v>878</v>
      </c>
      <c r="C314" s="21" t="s">
        <v>57</v>
      </c>
      <c r="D314" s="21" t="s">
        <v>45</v>
      </c>
      <c r="E314" s="21" t="s">
        <v>983</v>
      </c>
      <c r="F314" s="21" t="s">
        <v>984</v>
      </c>
      <c r="G314" s="21" t="s">
        <v>985</v>
      </c>
    </row>
    <row r="315" spans="1:7">
      <c r="A315" s="20">
        <v>495</v>
      </c>
      <c r="B315" s="21" t="s">
        <v>878</v>
      </c>
      <c r="C315" s="21" t="s">
        <v>61</v>
      </c>
      <c r="D315" s="21" t="s">
        <v>45</v>
      </c>
      <c r="E315" s="21" t="s">
        <v>986</v>
      </c>
      <c r="F315" s="21" t="s">
        <v>987</v>
      </c>
      <c r="G315" s="21" t="s">
        <v>988</v>
      </c>
    </row>
    <row r="316" spans="1:7">
      <c r="A316" s="20">
        <v>494</v>
      </c>
      <c r="B316" s="21" t="s">
        <v>878</v>
      </c>
      <c r="C316" s="21" t="s">
        <v>112</v>
      </c>
      <c r="D316" s="21" t="s">
        <v>45</v>
      </c>
      <c r="E316" s="21" t="s">
        <v>989</v>
      </c>
      <c r="F316" s="21" t="s">
        <v>990</v>
      </c>
      <c r="G316" s="21" t="s">
        <v>991</v>
      </c>
    </row>
    <row r="317" spans="1:7">
      <c r="A317" s="20">
        <v>493</v>
      </c>
      <c r="B317" s="21" t="s">
        <v>878</v>
      </c>
      <c r="C317" s="21" t="s">
        <v>112</v>
      </c>
      <c r="D317" s="21" t="s">
        <v>45</v>
      </c>
      <c r="E317" s="21" t="s">
        <v>992</v>
      </c>
      <c r="F317" s="21" t="s">
        <v>993</v>
      </c>
      <c r="G317" s="21" t="s">
        <v>994</v>
      </c>
    </row>
    <row r="318" spans="1:7">
      <c r="A318" s="20">
        <v>492</v>
      </c>
      <c r="B318" s="21" t="s">
        <v>878</v>
      </c>
      <c r="C318" s="21" t="s">
        <v>61</v>
      </c>
      <c r="D318" s="21" t="s">
        <v>45</v>
      </c>
      <c r="E318" s="21" t="s">
        <v>995</v>
      </c>
      <c r="F318" s="21" t="s">
        <v>996</v>
      </c>
      <c r="G318" s="21" t="s">
        <v>997</v>
      </c>
    </row>
    <row r="319" spans="1:7">
      <c r="A319" s="20">
        <v>491</v>
      </c>
      <c r="B319" s="21" t="s">
        <v>878</v>
      </c>
      <c r="C319" s="21" t="s">
        <v>112</v>
      </c>
      <c r="D319" s="21" t="s">
        <v>45</v>
      </c>
      <c r="E319" s="21" t="s">
        <v>998</v>
      </c>
      <c r="F319" s="21" t="s">
        <v>999</v>
      </c>
      <c r="G319" s="21" t="s">
        <v>1000</v>
      </c>
    </row>
    <row r="320" spans="1:7">
      <c r="A320" s="20">
        <v>490</v>
      </c>
      <c r="B320" s="21" t="s">
        <v>878</v>
      </c>
      <c r="C320" s="21" t="s">
        <v>112</v>
      </c>
      <c r="D320" s="21" t="s">
        <v>45</v>
      </c>
      <c r="E320" s="21" t="s">
        <v>1001</v>
      </c>
      <c r="F320" s="21" t="s">
        <v>1002</v>
      </c>
      <c r="G320" s="21" t="s">
        <v>1003</v>
      </c>
    </row>
    <row r="321" spans="1:7">
      <c r="A321" s="20">
        <v>489</v>
      </c>
      <c r="B321" s="21" t="s">
        <v>1004</v>
      </c>
      <c r="C321" s="21" t="s">
        <v>112</v>
      </c>
      <c r="D321" s="21" t="s">
        <v>45</v>
      </c>
      <c r="E321" s="21" t="s">
        <v>1005</v>
      </c>
      <c r="F321" s="21" t="s">
        <v>1006</v>
      </c>
      <c r="G321" s="21" t="s">
        <v>1007</v>
      </c>
    </row>
    <row r="322" spans="1:7">
      <c r="A322" s="20">
        <v>488</v>
      </c>
      <c r="B322" s="21" t="s">
        <v>1004</v>
      </c>
      <c r="C322" s="21" t="s">
        <v>112</v>
      </c>
      <c r="D322" s="21" t="s">
        <v>45</v>
      </c>
      <c r="E322" s="21" t="s">
        <v>1008</v>
      </c>
      <c r="F322" s="21" t="s">
        <v>1009</v>
      </c>
      <c r="G322" s="21" t="s">
        <v>1010</v>
      </c>
    </row>
    <row r="323" spans="1:7">
      <c r="A323" s="20">
        <v>487</v>
      </c>
      <c r="B323" s="21" t="s">
        <v>1004</v>
      </c>
      <c r="C323" s="21" t="s">
        <v>213</v>
      </c>
      <c r="D323" s="21" t="s">
        <v>45</v>
      </c>
      <c r="E323" s="21" t="s">
        <v>1011</v>
      </c>
      <c r="F323" s="21" t="s">
        <v>1012</v>
      </c>
      <c r="G323" s="21" t="s">
        <v>1013</v>
      </c>
    </row>
    <row r="324" spans="1:7">
      <c r="A324" s="20">
        <v>486</v>
      </c>
      <c r="B324" s="21" t="s">
        <v>1004</v>
      </c>
      <c r="C324" s="21" t="s">
        <v>112</v>
      </c>
      <c r="D324" s="21" t="s">
        <v>45</v>
      </c>
      <c r="E324" s="21" t="s">
        <v>1014</v>
      </c>
      <c r="F324" s="21" t="s">
        <v>1015</v>
      </c>
      <c r="G324" s="21" t="s">
        <v>1016</v>
      </c>
    </row>
    <row r="325" spans="1:7">
      <c r="A325" s="20">
        <v>485</v>
      </c>
      <c r="B325" s="21" t="s">
        <v>1004</v>
      </c>
      <c r="C325" s="21" t="s">
        <v>57</v>
      </c>
      <c r="D325" s="21" t="s">
        <v>45</v>
      </c>
      <c r="E325" s="21" t="s">
        <v>1017</v>
      </c>
      <c r="F325" s="21" t="s">
        <v>1018</v>
      </c>
      <c r="G325" s="21" t="s">
        <v>1019</v>
      </c>
    </row>
    <row r="326" spans="1:7">
      <c r="A326" s="20">
        <v>484</v>
      </c>
      <c r="B326" s="21" t="s">
        <v>1004</v>
      </c>
      <c r="C326" s="21" t="s">
        <v>112</v>
      </c>
      <c r="D326" s="21" t="s">
        <v>45</v>
      </c>
      <c r="E326" s="21" t="s">
        <v>1020</v>
      </c>
      <c r="F326" s="21" t="s">
        <v>1021</v>
      </c>
      <c r="G326" s="21" t="s">
        <v>1022</v>
      </c>
    </row>
    <row r="327" spans="1:7">
      <c r="A327" s="20">
        <v>483</v>
      </c>
      <c r="B327" s="21" t="s">
        <v>1004</v>
      </c>
      <c r="C327" s="21" t="s">
        <v>61</v>
      </c>
      <c r="D327" s="21" t="s">
        <v>45</v>
      </c>
      <c r="E327" s="21" t="s">
        <v>1023</v>
      </c>
      <c r="F327" s="21" t="s">
        <v>1024</v>
      </c>
      <c r="G327" s="21" t="s">
        <v>1025</v>
      </c>
    </row>
    <row r="328" spans="1:7">
      <c r="A328" s="20">
        <v>482</v>
      </c>
      <c r="B328" s="21" t="s">
        <v>1004</v>
      </c>
      <c r="C328" s="21" t="s">
        <v>112</v>
      </c>
      <c r="D328" s="21" t="s">
        <v>45</v>
      </c>
      <c r="E328" s="21" t="s">
        <v>1026</v>
      </c>
      <c r="F328" s="21" t="s">
        <v>1027</v>
      </c>
      <c r="G328" s="21" t="s">
        <v>1028</v>
      </c>
    </row>
    <row r="329" spans="1:7">
      <c r="A329" s="20">
        <v>481</v>
      </c>
      <c r="B329" s="21" t="s">
        <v>1004</v>
      </c>
      <c r="C329" s="21" t="s">
        <v>112</v>
      </c>
      <c r="D329" s="21" t="s">
        <v>52</v>
      </c>
      <c r="E329" s="21" t="s">
        <v>1029</v>
      </c>
      <c r="F329" s="21" t="s">
        <v>1030</v>
      </c>
      <c r="G329" s="21" t="s">
        <v>1031</v>
      </c>
    </row>
    <row r="330" spans="1:7">
      <c r="A330" s="20">
        <v>480</v>
      </c>
      <c r="B330" s="21" t="s">
        <v>1004</v>
      </c>
      <c r="C330" s="21" t="s">
        <v>57</v>
      </c>
      <c r="D330" s="21" t="s">
        <v>45</v>
      </c>
      <c r="E330" s="21" t="s">
        <v>1032</v>
      </c>
      <c r="F330" s="21" t="s">
        <v>1033</v>
      </c>
      <c r="G330" s="21" t="s">
        <v>1034</v>
      </c>
    </row>
    <row r="331" spans="1:7">
      <c r="A331" s="20">
        <v>479</v>
      </c>
      <c r="B331" s="21" t="s">
        <v>1004</v>
      </c>
      <c r="C331" s="21" t="s">
        <v>112</v>
      </c>
      <c r="D331" s="21" t="s">
        <v>45</v>
      </c>
      <c r="E331" s="21" t="s">
        <v>1035</v>
      </c>
      <c r="F331" s="21" t="s">
        <v>1036</v>
      </c>
      <c r="G331" s="21" t="s">
        <v>1037</v>
      </c>
    </row>
    <row r="332" spans="1:7">
      <c r="A332" s="20">
        <v>478</v>
      </c>
      <c r="B332" s="21" t="s">
        <v>1004</v>
      </c>
      <c r="C332" s="21" t="s">
        <v>61</v>
      </c>
      <c r="D332" s="21" t="s">
        <v>45</v>
      </c>
      <c r="E332" s="21" t="s">
        <v>1038</v>
      </c>
      <c r="F332" s="21" t="s">
        <v>1039</v>
      </c>
      <c r="G332" s="21" t="s">
        <v>1040</v>
      </c>
    </row>
    <row r="333" spans="1:7">
      <c r="A333" s="20">
        <v>477</v>
      </c>
      <c r="B333" s="21" t="s">
        <v>1004</v>
      </c>
      <c r="C333" s="21" t="s">
        <v>112</v>
      </c>
      <c r="D333" s="21" t="s">
        <v>45</v>
      </c>
      <c r="E333" s="21" t="s">
        <v>1041</v>
      </c>
      <c r="F333" s="21" t="s">
        <v>1042</v>
      </c>
      <c r="G333" s="21" t="s">
        <v>1043</v>
      </c>
    </row>
    <row r="334" spans="1:7">
      <c r="A334" s="20">
        <v>476</v>
      </c>
      <c r="B334" s="21" t="s">
        <v>1004</v>
      </c>
      <c r="C334" s="21" t="s">
        <v>112</v>
      </c>
      <c r="D334" s="21" t="s">
        <v>45</v>
      </c>
      <c r="E334" s="21" t="s">
        <v>1044</v>
      </c>
      <c r="F334" s="21" t="s">
        <v>1045</v>
      </c>
      <c r="G334" s="21" t="s">
        <v>1046</v>
      </c>
    </row>
    <row r="335" spans="1:7">
      <c r="A335" s="20">
        <v>475</v>
      </c>
      <c r="B335" s="21" t="s">
        <v>1004</v>
      </c>
      <c r="C335" s="21" t="s">
        <v>61</v>
      </c>
      <c r="D335" s="21" t="s">
        <v>47</v>
      </c>
      <c r="E335" s="21" t="s">
        <v>1047</v>
      </c>
      <c r="F335" s="21" t="s">
        <v>1048</v>
      </c>
      <c r="G335" s="21" t="s">
        <v>1049</v>
      </c>
    </row>
    <row r="336" spans="1:7">
      <c r="A336" s="20">
        <v>474</v>
      </c>
      <c r="B336" s="21" t="s">
        <v>1004</v>
      </c>
      <c r="C336" s="21" t="s">
        <v>213</v>
      </c>
      <c r="D336" s="21" t="s">
        <v>45</v>
      </c>
      <c r="E336" s="21" t="s">
        <v>1050</v>
      </c>
      <c r="F336" s="21" t="s">
        <v>1051</v>
      </c>
      <c r="G336" s="21" t="s">
        <v>1052</v>
      </c>
    </row>
    <row r="337" spans="1:7">
      <c r="A337" s="20">
        <v>473</v>
      </c>
      <c r="B337" s="21" t="s">
        <v>1004</v>
      </c>
      <c r="C337" s="21" t="s">
        <v>57</v>
      </c>
      <c r="D337" s="21" t="s">
        <v>45</v>
      </c>
      <c r="E337" s="21" t="s">
        <v>1053</v>
      </c>
      <c r="F337" s="21" t="s">
        <v>1054</v>
      </c>
      <c r="G337" s="21" t="s">
        <v>1055</v>
      </c>
    </row>
    <row r="338" spans="1:7">
      <c r="A338" s="20">
        <v>472</v>
      </c>
      <c r="B338" s="21" t="s">
        <v>1004</v>
      </c>
      <c r="C338" s="21" t="s">
        <v>61</v>
      </c>
      <c r="D338" s="21" t="s">
        <v>45</v>
      </c>
      <c r="E338" s="21" t="s">
        <v>1056</v>
      </c>
      <c r="F338" s="21" t="s">
        <v>1057</v>
      </c>
      <c r="G338" s="21" t="s">
        <v>1058</v>
      </c>
    </row>
    <row r="339" spans="1:7">
      <c r="A339" s="20">
        <v>471</v>
      </c>
      <c r="B339" s="21" t="s">
        <v>1004</v>
      </c>
      <c r="C339" s="21" t="s">
        <v>61</v>
      </c>
      <c r="D339" s="21" t="s">
        <v>45</v>
      </c>
      <c r="E339" s="21" t="s">
        <v>1059</v>
      </c>
      <c r="F339" s="21" t="s">
        <v>1060</v>
      </c>
      <c r="G339" s="21" t="s">
        <v>1061</v>
      </c>
    </row>
    <row r="340" spans="1:7">
      <c r="A340" s="20">
        <v>470</v>
      </c>
      <c r="B340" s="21" t="s">
        <v>1004</v>
      </c>
      <c r="C340" s="21" t="s">
        <v>112</v>
      </c>
      <c r="D340" s="21" t="s">
        <v>45</v>
      </c>
      <c r="E340" s="21" t="s">
        <v>1062</v>
      </c>
      <c r="F340" s="21" t="s">
        <v>1063</v>
      </c>
      <c r="G340" s="21" t="s">
        <v>1064</v>
      </c>
    </row>
    <row r="341" spans="1:7">
      <c r="A341" s="20">
        <v>469</v>
      </c>
      <c r="B341" s="21" t="s">
        <v>1004</v>
      </c>
      <c r="C341" s="21" t="s">
        <v>253</v>
      </c>
      <c r="D341" s="21" t="s">
        <v>45</v>
      </c>
      <c r="E341" s="21" t="s">
        <v>1065</v>
      </c>
      <c r="F341" s="21" t="s">
        <v>1066</v>
      </c>
      <c r="G341" s="21" t="s">
        <v>1067</v>
      </c>
    </row>
    <row r="342" spans="1:7">
      <c r="A342" s="20">
        <v>468</v>
      </c>
      <c r="B342" s="21" t="s">
        <v>1004</v>
      </c>
      <c r="C342" s="21" t="s">
        <v>112</v>
      </c>
      <c r="D342" s="21" t="s">
        <v>45</v>
      </c>
      <c r="E342" s="21" t="s">
        <v>1068</v>
      </c>
      <c r="F342" s="21" t="s">
        <v>1069</v>
      </c>
      <c r="G342" s="21" t="s">
        <v>1070</v>
      </c>
    </row>
    <row r="343" spans="1:7">
      <c r="A343" s="20">
        <v>467</v>
      </c>
      <c r="B343" s="21" t="s">
        <v>1004</v>
      </c>
      <c r="C343" s="21" t="s">
        <v>112</v>
      </c>
      <c r="D343" s="21" t="s">
        <v>45</v>
      </c>
      <c r="E343" s="21" t="s">
        <v>1071</v>
      </c>
      <c r="F343" s="21" t="s">
        <v>1072</v>
      </c>
      <c r="G343" s="21" t="s">
        <v>1073</v>
      </c>
    </row>
    <row r="344" spans="1:7">
      <c r="A344" s="20">
        <v>466</v>
      </c>
      <c r="B344" s="21" t="s">
        <v>1004</v>
      </c>
      <c r="C344" s="21" t="s">
        <v>112</v>
      </c>
      <c r="D344" s="21" t="s">
        <v>45</v>
      </c>
      <c r="E344" s="21" t="s">
        <v>1074</v>
      </c>
      <c r="F344" s="21" t="s">
        <v>1075</v>
      </c>
      <c r="G344" s="21" t="s">
        <v>1076</v>
      </c>
    </row>
    <row r="345" spans="1:7">
      <c r="A345" s="20">
        <v>465</v>
      </c>
      <c r="B345" s="21" t="s">
        <v>1004</v>
      </c>
      <c r="C345" s="21" t="s">
        <v>213</v>
      </c>
      <c r="D345" s="21" t="s">
        <v>45</v>
      </c>
      <c r="E345" s="21" t="s">
        <v>1077</v>
      </c>
      <c r="F345" s="21" t="s">
        <v>1078</v>
      </c>
      <c r="G345" s="21" t="s">
        <v>1079</v>
      </c>
    </row>
    <row r="346" spans="1:7">
      <c r="A346" s="20">
        <v>464</v>
      </c>
      <c r="B346" s="21" t="s">
        <v>1004</v>
      </c>
      <c r="C346" s="21" t="s">
        <v>61</v>
      </c>
      <c r="D346" s="21" t="s">
        <v>45</v>
      </c>
      <c r="E346" s="21" t="s">
        <v>1080</v>
      </c>
      <c r="F346" s="21" t="s">
        <v>1081</v>
      </c>
      <c r="G346" s="21" t="s">
        <v>1082</v>
      </c>
    </row>
    <row r="347" spans="1:7">
      <c r="A347" s="20">
        <v>463</v>
      </c>
      <c r="B347" s="21" t="s">
        <v>1004</v>
      </c>
      <c r="C347" s="21" t="s">
        <v>112</v>
      </c>
      <c r="D347" s="21" t="s">
        <v>45</v>
      </c>
      <c r="E347" s="21" t="s">
        <v>1083</v>
      </c>
      <c r="F347" s="21" t="s">
        <v>1084</v>
      </c>
      <c r="G347" s="21" t="s">
        <v>1085</v>
      </c>
    </row>
    <row r="348" spans="1:7">
      <c r="A348" s="20">
        <v>462</v>
      </c>
      <c r="B348" s="21" t="s">
        <v>1004</v>
      </c>
      <c r="C348" s="21" t="s">
        <v>57</v>
      </c>
      <c r="D348" s="21" t="s">
        <v>45</v>
      </c>
      <c r="E348" s="21" t="s">
        <v>1086</v>
      </c>
      <c r="F348" s="21" t="s">
        <v>1087</v>
      </c>
      <c r="G348" s="21" t="s">
        <v>1088</v>
      </c>
    </row>
    <row r="349" spans="1:7">
      <c r="A349" s="20">
        <v>461</v>
      </c>
      <c r="B349" s="21" t="s">
        <v>1004</v>
      </c>
      <c r="C349" s="21" t="s">
        <v>112</v>
      </c>
      <c r="D349" s="21" t="s">
        <v>45</v>
      </c>
      <c r="E349" s="21" t="s">
        <v>1089</v>
      </c>
      <c r="F349" s="21" t="s">
        <v>1090</v>
      </c>
      <c r="G349" s="21" t="s">
        <v>1091</v>
      </c>
    </row>
    <row r="350" spans="1:7">
      <c r="A350" s="20">
        <v>460</v>
      </c>
      <c r="B350" s="21" t="s">
        <v>1004</v>
      </c>
      <c r="C350" s="21" t="s">
        <v>112</v>
      </c>
      <c r="D350" s="21" t="s">
        <v>45</v>
      </c>
      <c r="E350" s="21" t="s">
        <v>1092</v>
      </c>
      <c r="F350" s="21" t="s">
        <v>1093</v>
      </c>
      <c r="G350" s="21" t="s">
        <v>1094</v>
      </c>
    </row>
    <row r="351" spans="1:7">
      <c r="A351" s="20">
        <v>459</v>
      </c>
      <c r="B351" s="21" t="s">
        <v>1004</v>
      </c>
      <c r="C351" s="21" t="s">
        <v>61</v>
      </c>
      <c r="D351" s="21" t="s">
        <v>45</v>
      </c>
      <c r="E351" s="21" t="s">
        <v>1095</v>
      </c>
      <c r="F351" s="21" t="s">
        <v>1096</v>
      </c>
      <c r="G351" s="21" t="s">
        <v>1097</v>
      </c>
    </row>
    <row r="352" spans="1:7">
      <c r="A352" s="20">
        <v>458</v>
      </c>
      <c r="B352" s="21" t="s">
        <v>1004</v>
      </c>
      <c r="C352" s="21" t="s">
        <v>112</v>
      </c>
      <c r="D352" s="21" t="s">
        <v>45</v>
      </c>
      <c r="E352" s="21" t="s">
        <v>1098</v>
      </c>
      <c r="F352" s="21" t="s">
        <v>1099</v>
      </c>
      <c r="G352" s="21" t="s">
        <v>1100</v>
      </c>
    </row>
    <row r="353" spans="1:7">
      <c r="A353" s="20">
        <v>457</v>
      </c>
      <c r="B353" s="21" t="s">
        <v>1004</v>
      </c>
      <c r="C353" s="21" t="s">
        <v>112</v>
      </c>
      <c r="D353" s="21" t="s">
        <v>45</v>
      </c>
      <c r="E353" s="21" t="s">
        <v>1101</v>
      </c>
      <c r="F353" s="21" t="s">
        <v>1102</v>
      </c>
      <c r="G353" s="21" t="s">
        <v>1103</v>
      </c>
    </row>
    <row r="354" spans="1:7">
      <c r="A354" s="20">
        <v>456</v>
      </c>
      <c r="B354" s="21" t="s">
        <v>1004</v>
      </c>
      <c r="C354" s="21" t="s">
        <v>112</v>
      </c>
      <c r="D354" s="21" t="s">
        <v>45</v>
      </c>
      <c r="E354" s="21" t="s">
        <v>1104</v>
      </c>
      <c r="F354" s="21" t="s">
        <v>1105</v>
      </c>
      <c r="G354" s="21" t="s">
        <v>1106</v>
      </c>
    </row>
    <row r="355" spans="1:7">
      <c r="A355" s="20">
        <v>455</v>
      </c>
      <c r="B355" s="21" t="s">
        <v>1004</v>
      </c>
      <c r="C355" s="21" t="s">
        <v>112</v>
      </c>
      <c r="D355" s="21" t="s">
        <v>45</v>
      </c>
      <c r="E355" s="21" t="s">
        <v>1107</v>
      </c>
      <c r="F355" s="21" t="s">
        <v>1108</v>
      </c>
      <c r="G355" s="21" t="s">
        <v>1109</v>
      </c>
    </row>
    <row r="356" spans="1:7">
      <c r="A356" s="20">
        <v>454</v>
      </c>
      <c r="B356" s="21" t="s">
        <v>1004</v>
      </c>
      <c r="C356" s="21" t="s">
        <v>57</v>
      </c>
      <c r="D356" s="21" t="s">
        <v>45</v>
      </c>
      <c r="E356" s="21" t="s">
        <v>1110</v>
      </c>
      <c r="F356" s="21" t="s">
        <v>1111</v>
      </c>
      <c r="G356" s="21" t="s">
        <v>1112</v>
      </c>
    </row>
    <row r="357" spans="1:7">
      <c r="A357" s="20">
        <v>453</v>
      </c>
      <c r="B357" s="21" t="s">
        <v>1004</v>
      </c>
      <c r="C357" s="21" t="s">
        <v>57</v>
      </c>
      <c r="D357" s="21" t="s">
        <v>45</v>
      </c>
      <c r="E357" s="21" t="s">
        <v>1113</v>
      </c>
      <c r="F357" s="21" t="s">
        <v>1114</v>
      </c>
      <c r="G357" s="21" t="s">
        <v>1115</v>
      </c>
    </row>
    <row r="358" spans="1:7">
      <c r="A358" s="20">
        <v>452</v>
      </c>
      <c r="B358" s="21" t="s">
        <v>1004</v>
      </c>
      <c r="C358" s="21" t="s">
        <v>57</v>
      </c>
      <c r="D358" s="21" t="s">
        <v>47</v>
      </c>
      <c r="E358" s="21" t="s">
        <v>1116</v>
      </c>
      <c r="F358" s="21" t="s">
        <v>1117</v>
      </c>
      <c r="G358" s="21" t="s">
        <v>1118</v>
      </c>
    </row>
    <row r="359" spans="1:7">
      <c r="A359" s="20">
        <v>451</v>
      </c>
      <c r="B359" s="21" t="s">
        <v>1004</v>
      </c>
      <c r="C359" s="21" t="s">
        <v>61</v>
      </c>
      <c r="D359" s="21" t="s">
        <v>47</v>
      </c>
      <c r="E359" s="21" t="s">
        <v>1119</v>
      </c>
      <c r="F359" s="21" t="s">
        <v>1117</v>
      </c>
      <c r="G359" s="21" t="s">
        <v>1120</v>
      </c>
    </row>
    <row r="360" spans="1:7">
      <c r="A360" s="20">
        <v>450</v>
      </c>
      <c r="B360" s="21" t="s">
        <v>1004</v>
      </c>
      <c r="C360" s="21" t="s">
        <v>112</v>
      </c>
      <c r="D360" s="21" t="s">
        <v>45</v>
      </c>
      <c r="E360" s="21" t="s">
        <v>1121</v>
      </c>
      <c r="F360" s="21" t="s">
        <v>1122</v>
      </c>
      <c r="G360" s="21" t="s">
        <v>1123</v>
      </c>
    </row>
    <row r="361" spans="1:7">
      <c r="A361" s="20">
        <v>449</v>
      </c>
      <c r="B361" s="21" t="s">
        <v>1004</v>
      </c>
      <c r="C361" s="21" t="s">
        <v>213</v>
      </c>
      <c r="D361" s="21" t="s">
        <v>45</v>
      </c>
      <c r="E361" s="21" t="s">
        <v>1124</v>
      </c>
      <c r="F361" s="21" t="s">
        <v>1125</v>
      </c>
      <c r="G361" s="21" t="s">
        <v>1126</v>
      </c>
    </row>
    <row r="362" spans="1:7">
      <c r="A362" s="20">
        <v>448</v>
      </c>
      <c r="B362" s="21" t="s">
        <v>1004</v>
      </c>
      <c r="C362" s="21" t="s">
        <v>61</v>
      </c>
      <c r="D362" s="21" t="s">
        <v>45</v>
      </c>
      <c r="E362" s="21" t="s">
        <v>1127</v>
      </c>
      <c r="F362" s="21" t="s">
        <v>1128</v>
      </c>
      <c r="G362" s="21" t="s">
        <v>1129</v>
      </c>
    </row>
    <row r="363" spans="1:7">
      <c r="A363" s="20">
        <v>447</v>
      </c>
      <c r="B363" s="21" t="s">
        <v>1004</v>
      </c>
      <c r="C363" s="21" t="s">
        <v>112</v>
      </c>
      <c r="D363" s="21" t="s">
        <v>45</v>
      </c>
      <c r="E363" s="21" t="s">
        <v>1130</v>
      </c>
      <c r="F363" s="21" t="s">
        <v>1131</v>
      </c>
      <c r="G363" s="21" t="s">
        <v>1132</v>
      </c>
    </row>
    <row r="364" spans="1:7">
      <c r="A364" s="20">
        <v>446</v>
      </c>
      <c r="B364" s="21" t="s">
        <v>1004</v>
      </c>
      <c r="C364" s="21" t="s">
        <v>61</v>
      </c>
      <c r="D364" s="21" t="s">
        <v>45</v>
      </c>
      <c r="E364" s="21" t="s">
        <v>1133</v>
      </c>
      <c r="F364" s="21" t="s">
        <v>1134</v>
      </c>
      <c r="G364" s="21" t="s">
        <v>1135</v>
      </c>
    </row>
    <row r="365" spans="1:7">
      <c r="A365" s="20">
        <v>445</v>
      </c>
      <c r="B365" s="21" t="s">
        <v>1004</v>
      </c>
      <c r="C365" s="21" t="s">
        <v>57</v>
      </c>
      <c r="D365" s="21" t="s">
        <v>47</v>
      </c>
      <c r="E365" s="21" t="s">
        <v>1136</v>
      </c>
      <c r="F365" s="21" t="s">
        <v>1137</v>
      </c>
      <c r="G365" s="21" t="s">
        <v>1138</v>
      </c>
    </row>
    <row r="366" spans="1:7">
      <c r="A366" s="20">
        <v>444</v>
      </c>
      <c r="B366" s="21" t="s">
        <v>1004</v>
      </c>
      <c r="C366" s="21" t="s">
        <v>61</v>
      </c>
      <c r="D366" s="21" t="s">
        <v>47</v>
      </c>
      <c r="E366" s="21" t="s">
        <v>1139</v>
      </c>
      <c r="F366" s="21" t="s">
        <v>1137</v>
      </c>
      <c r="G366" s="21" t="s">
        <v>1140</v>
      </c>
    </row>
    <row r="367" spans="1:7">
      <c r="A367" s="20">
        <v>443</v>
      </c>
      <c r="B367" s="21" t="s">
        <v>1004</v>
      </c>
      <c r="C367" s="21" t="s">
        <v>57</v>
      </c>
      <c r="D367" s="21" t="s">
        <v>47</v>
      </c>
      <c r="E367" s="21" t="s">
        <v>1141</v>
      </c>
      <c r="F367" s="21" t="s">
        <v>1142</v>
      </c>
      <c r="G367" s="21" t="s">
        <v>1143</v>
      </c>
    </row>
    <row r="368" spans="1:7">
      <c r="A368" s="20">
        <v>442</v>
      </c>
      <c r="B368" s="21" t="s">
        <v>1004</v>
      </c>
      <c r="C368" s="21" t="s">
        <v>57</v>
      </c>
      <c r="D368" s="21" t="s">
        <v>47</v>
      </c>
      <c r="E368" s="21" t="s">
        <v>1144</v>
      </c>
      <c r="F368" s="21" t="s">
        <v>1145</v>
      </c>
      <c r="G368" s="21" t="s">
        <v>1146</v>
      </c>
    </row>
    <row r="369" spans="1:7">
      <c r="A369" s="20">
        <v>441</v>
      </c>
      <c r="B369" s="21" t="s">
        <v>1004</v>
      </c>
      <c r="C369" s="21" t="s">
        <v>213</v>
      </c>
      <c r="D369" s="21" t="s">
        <v>45</v>
      </c>
      <c r="E369" s="21" t="s">
        <v>1147</v>
      </c>
      <c r="F369" s="21" t="s">
        <v>1148</v>
      </c>
      <c r="G369" s="21" t="s">
        <v>1149</v>
      </c>
    </row>
    <row r="370" spans="1:7">
      <c r="A370" s="20">
        <v>440</v>
      </c>
      <c r="B370" s="21" t="s">
        <v>1004</v>
      </c>
      <c r="C370" s="21" t="s">
        <v>61</v>
      </c>
      <c r="D370" s="21" t="s">
        <v>47</v>
      </c>
      <c r="E370" s="21" t="s">
        <v>1150</v>
      </c>
      <c r="F370" s="21" t="s">
        <v>1151</v>
      </c>
      <c r="G370" s="21" t="s">
        <v>1152</v>
      </c>
    </row>
    <row r="371" spans="1:7">
      <c r="A371" s="20">
        <v>439</v>
      </c>
      <c r="B371" s="21" t="s">
        <v>1004</v>
      </c>
      <c r="C371" s="21" t="s">
        <v>112</v>
      </c>
      <c r="D371" s="21" t="s">
        <v>45</v>
      </c>
      <c r="E371" s="21" t="s">
        <v>1153</v>
      </c>
      <c r="F371" s="21" t="s">
        <v>1148</v>
      </c>
      <c r="G371" s="21" t="s">
        <v>1154</v>
      </c>
    </row>
    <row r="372" spans="1:7">
      <c r="A372" s="20">
        <v>438</v>
      </c>
      <c r="B372" s="21" t="s">
        <v>1004</v>
      </c>
      <c r="C372" s="21" t="s">
        <v>61</v>
      </c>
      <c r="D372" s="21" t="s">
        <v>45</v>
      </c>
      <c r="E372" s="21" t="s">
        <v>1155</v>
      </c>
      <c r="F372" s="21" t="s">
        <v>1156</v>
      </c>
      <c r="G372" s="21" t="s">
        <v>1157</v>
      </c>
    </row>
    <row r="373" spans="1:7">
      <c r="A373" s="20">
        <v>437</v>
      </c>
      <c r="B373" s="21" t="s">
        <v>1004</v>
      </c>
      <c r="C373" s="21" t="s">
        <v>112</v>
      </c>
      <c r="D373" s="21" t="s">
        <v>45</v>
      </c>
      <c r="E373" s="21" t="s">
        <v>1158</v>
      </c>
      <c r="F373" s="21" t="s">
        <v>1159</v>
      </c>
      <c r="G373" s="21" t="s">
        <v>1160</v>
      </c>
    </row>
    <row r="374" spans="1:7">
      <c r="A374" s="20">
        <v>436</v>
      </c>
      <c r="B374" s="21" t="s">
        <v>1004</v>
      </c>
      <c r="C374" s="21" t="s">
        <v>61</v>
      </c>
      <c r="D374" s="21" t="s">
        <v>45</v>
      </c>
      <c r="E374" s="21" t="s">
        <v>1161</v>
      </c>
      <c r="F374" s="21" t="s">
        <v>1162</v>
      </c>
      <c r="G374" s="21" t="s">
        <v>1163</v>
      </c>
    </row>
    <row r="375" spans="1:7">
      <c r="A375" s="20">
        <v>435</v>
      </c>
      <c r="B375" s="21" t="s">
        <v>1004</v>
      </c>
      <c r="C375" s="21" t="s">
        <v>112</v>
      </c>
      <c r="D375" s="21" t="s">
        <v>45</v>
      </c>
      <c r="E375" s="21" t="s">
        <v>1164</v>
      </c>
      <c r="F375" s="21" t="s">
        <v>1165</v>
      </c>
      <c r="G375" s="21" t="s">
        <v>1166</v>
      </c>
    </row>
    <row r="376" spans="1:7">
      <c r="A376" s="20">
        <v>434</v>
      </c>
      <c r="B376" s="21" t="s">
        <v>1004</v>
      </c>
      <c r="C376" s="21" t="s">
        <v>112</v>
      </c>
      <c r="D376" s="21" t="s">
        <v>45</v>
      </c>
      <c r="E376" s="21" t="s">
        <v>1167</v>
      </c>
      <c r="F376" s="21" t="s">
        <v>1168</v>
      </c>
      <c r="G376" s="21" t="s">
        <v>1169</v>
      </c>
    </row>
    <row r="377" spans="1:7">
      <c r="A377" s="20">
        <v>433</v>
      </c>
      <c r="B377" s="21" t="s">
        <v>1004</v>
      </c>
      <c r="C377" s="21" t="s">
        <v>112</v>
      </c>
      <c r="D377" s="21" t="s">
        <v>45</v>
      </c>
      <c r="E377" s="21" t="s">
        <v>1170</v>
      </c>
      <c r="F377" s="21" t="s">
        <v>1171</v>
      </c>
      <c r="G377" s="21" t="s">
        <v>1172</v>
      </c>
    </row>
    <row r="378" spans="1:7">
      <c r="A378" s="20">
        <v>432</v>
      </c>
      <c r="B378" s="21" t="s">
        <v>1004</v>
      </c>
      <c r="C378" s="21" t="s">
        <v>112</v>
      </c>
      <c r="D378" s="21" t="s">
        <v>45</v>
      </c>
      <c r="E378" s="21" t="s">
        <v>1173</v>
      </c>
      <c r="F378" s="21" t="s">
        <v>1174</v>
      </c>
      <c r="G378" s="21" t="s">
        <v>1175</v>
      </c>
    </row>
    <row r="379" spans="1:7">
      <c r="A379" s="20">
        <v>431</v>
      </c>
      <c r="B379" s="21" t="s">
        <v>1004</v>
      </c>
      <c r="C379" s="21" t="s">
        <v>112</v>
      </c>
      <c r="D379" s="21" t="s">
        <v>45</v>
      </c>
      <c r="E379" s="21" t="s">
        <v>1176</v>
      </c>
      <c r="F379" s="21" t="s">
        <v>1177</v>
      </c>
      <c r="G379" s="21" t="s">
        <v>1178</v>
      </c>
    </row>
    <row r="380" spans="1:7">
      <c r="A380" s="20">
        <v>430</v>
      </c>
      <c r="B380" s="21" t="s">
        <v>1004</v>
      </c>
      <c r="C380" s="21" t="s">
        <v>112</v>
      </c>
      <c r="D380" s="21" t="s">
        <v>45</v>
      </c>
      <c r="E380" s="21" t="s">
        <v>1179</v>
      </c>
      <c r="F380" s="21" t="s">
        <v>1180</v>
      </c>
      <c r="G380" s="21" t="s">
        <v>1181</v>
      </c>
    </row>
    <row r="381" spans="1:7">
      <c r="A381" s="20">
        <v>429</v>
      </c>
      <c r="B381" s="21" t="s">
        <v>1004</v>
      </c>
      <c r="C381" s="21" t="s">
        <v>61</v>
      </c>
      <c r="D381" s="21" t="s">
        <v>45</v>
      </c>
      <c r="E381" s="21" t="s">
        <v>1182</v>
      </c>
      <c r="F381" s="21" t="s">
        <v>1183</v>
      </c>
      <c r="G381" s="21" t="s">
        <v>1184</v>
      </c>
    </row>
    <row r="382" spans="1:7">
      <c r="A382" s="20">
        <v>428</v>
      </c>
      <c r="B382" s="21" t="s">
        <v>1004</v>
      </c>
      <c r="C382" s="21" t="s">
        <v>112</v>
      </c>
      <c r="D382" s="21" t="s">
        <v>45</v>
      </c>
      <c r="E382" s="21" t="s">
        <v>1185</v>
      </c>
      <c r="F382" s="21" t="s">
        <v>1186</v>
      </c>
      <c r="G382" s="21" t="s">
        <v>1187</v>
      </c>
    </row>
    <row r="383" spans="1:7">
      <c r="A383" s="20">
        <v>427</v>
      </c>
      <c r="B383" s="21" t="s">
        <v>1004</v>
      </c>
      <c r="C383" s="21" t="s">
        <v>112</v>
      </c>
      <c r="D383" s="21" t="s">
        <v>45</v>
      </c>
      <c r="E383" s="21" t="s">
        <v>1188</v>
      </c>
      <c r="F383" s="21" t="s">
        <v>1189</v>
      </c>
      <c r="G383" s="21" t="s">
        <v>1190</v>
      </c>
    </row>
    <row r="384" spans="1:7">
      <c r="A384" s="20">
        <v>426</v>
      </c>
      <c r="B384" s="21" t="s">
        <v>1004</v>
      </c>
      <c r="C384" s="21" t="s">
        <v>112</v>
      </c>
      <c r="D384" s="21" t="s">
        <v>45</v>
      </c>
      <c r="E384" s="21" t="s">
        <v>1191</v>
      </c>
      <c r="F384" s="21" t="s">
        <v>1192</v>
      </c>
      <c r="G384" s="21" t="s">
        <v>1193</v>
      </c>
    </row>
    <row r="385" spans="1:7">
      <c r="A385" s="20">
        <v>425</v>
      </c>
      <c r="B385" s="21" t="s">
        <v>1004</v>
      </c>
      <c r="C385" s="21" t="s">
        <v>112</v>
      </c>
      <c r="D385" s="21" t="s">
        <v>45</v>
      </c>
      <c r="E385" s="21" t="s">
        <v>1194</v>
      </c>
      <c r="F385" s="21" t="s">
        <v>1195</v>
      </c>
      <c r="G385" s="21" t="s">
        <v>1196</v>
      </c>
    </row>
    <row r="386" spans="1:7">
      <c r="A386" s="20">
        <v>424</v>
      </c>
      <c r="B386" s="21" t="s">
        <v>1004</v>
      </c>
      <c r="C386" s="21" t="s">
        <v>112</v>
      </c>
      <c r="D386" s="21" t="s">
        <v>45</v>
      </c>
      <c r="E386" s="21" t="s">
        <v>1197</v>
      </c>
      <c r="F386" s="21" t="s">
        <v>1198</v>
      </c>
      <c r="G386" s="21" t="s">
        <v>1199</v>
      </c>
    </row>
    <row r="387" spans="1:7">
      <c r="A387" s="20">
        <v>423</v>
      </c>
      <c r="B387" s="21" t="s">
        <v>1004</v>
      </c>
      <c r="C387" s="21" t="s">
        <v>112</v>
      </c>
      <c r="D387" s="21" t="s">
        <v>45</v>
      </c>
      <c r="E387" s="21" t="s">
        <v>1200</v>
      </c>
      <c r="F387" s="21" t="s">
        <v>1201</v>
      </c>
      <c r="G387" s="21" t="s">
        <v>1202</v>
      </c>
    </row>
    <row r="388" spans="1:7">
      <c r="A388" s="20">
        <v>422</v>
      </c>
      <c r="B388" s="21" t="s">
        <v>1004</v>
      </c>
      <c r="C388" s="21" t="s">
        <v>112</v>
      </c>
      <c r="D388" s="21" t="s">
        <v>45</v>
      </c>
      <c r="E388" s="21" t="s">
        <v>1203</v>
      </c>
      <c r="F388" s="21" t="s">
        <v>1204</v>
      </c>
      <c r="G388" s="21" t="s">
        <v>1205</v>
      </c>
    </row>
    <row r="389" spans="1:7">
      <c r="A389" s="20">
        <v>421</v>
      </c>
      <c r="B389" s="21" t="s">
        <v>1004</v>
      </c>
      <c r="C389" s="21" t="s">
        <v>112</v>
      </c>
      <c r="D389" s="21" t="s">
        <v>45</v>
      </c>
      <c r="E389" s="21" t="s">
        <v>1206</v>
      </c>
      <c r="F389" s="21" t="s">
        <v>1207</v>
      </c>
      <c r="G389" s="21" t="s">
        <v>1208</v>
      </c>
    </row>
    <row r="390" spans="1:7">
      <c r="A390" s="20">
        <v>420</v>
      </c>
      <c r="B390" s="21" t="s">
        <v>1004</v>
      </c>
      <c r="C390" s="21" t="s">
        <v>112</v>
      </c>
      <c r="D390" s="21" t="s">
        <v>45</v>
      </c>
      <c r="E390" s="21" t="s">
        <v>1209</v>
      </c>
      <c r="F390" s="21" t="s">
        <v>1210</v>
      </c>
      <c r="G390" s="21" t="s">
        <v>1211</v>
      </c>
    </row>
    <row r="391" spans="1:7">
      <c r="A391" s="20">
        <v>419</v>
      </c>
      <c r="B391" s="21" t="s">
        <v>1004</v>
      </c>
      <c r="C391" s="21" t="s">
        <v>112</v>
      </c>
      <c r="D391" s="21" t="s">
        <v>45</v>
      </c>
      <c r="E391" s="21" t="s">
        <v>1212</v>
      </c>
      <c r="F391" s="21" t="s">
        <v>1213</v>
      </c>
      <c r="G391" s="21" t="s">
        <v>1214</v>
      </c>
    </row>
    <row r="392" spans="1:7">
      <c r="A392" s="20">
        <v>418</v>
      </c>
      <c r="B392" s="21" t="s">
        <v>1004</v>
      </c>
      <c r="C392" s="21" t="s">
        <v>112</v>
      </c>
      <c r="D392" s="21" t="s">
        <v>45</v>
      </c>
      <c r="E392" s="21" t="s">
        <v>1215</v>
      </c>
      <c r="F392" s="21" t="s">
        <v>1216</v>
      </c>
      <c r="G392" s="21" t="s">
        <v>1217</v>
      </c>
    </row>
    <row r="393" spans="1:7">
      <c r="A393" s="20">
        <v>417</v>
      </c>
      <c r="B393" s="21" t="s">
        <v>1004</v>
      </c>
      <c r="C393" s="21" t="s">
        <v>61</v>
      </c>
      <c r="D393" s="21" t="s">
        <v>45</v>
      </c>
      <c r="E393" s="21" t="s">
        <v>1218</v>
      </c>
      <c r="F393" s="21" t="s">
        <v>1219</v>
      </c>
      <c r="G393" s="21" t="s">
        <v>1220</v>
      </c>
    </row>
    <row r="394" spans="1:7">
      <c r="A394" s="20">
        <v>416</v>
      </c>
      <c r="B394" s="21" t="s">
        <v>1004</v>
      </c>
      <c r="C394" s="21" t="s">
        <v>112</v>
      </c>
      <c r="D394" s="21" t="s">
        <v>45</v>
      </c>
      <c r="E394" s="21" t="s">
        <v>1221</v>
      </c>
      <c r="F394" s="21" t="s">
        <v>1219</v>
      </c>
      <c r="G394" s="21" t="s">
        <v>1222</v>
      </c>
    </row>
    <row r="395" spans="1:7">
      <c r="A395" s="20">
        <v>415</v>
      </c>
      <c r="B395" s="21" t="s">
        <v>1004</v>
      </c>
      <c r="C395" s="21" t="s">
        <v>112</v>
      </c>
      <c r="D395" s="21" t="s">
        <v>45</v>
      </c>
      <c r="E395" s="21" t="s">
        <v>1223</v>
      </c>
      <c r="F395" s="21" t="s">
        <v>1224</v>
      </c>
      <c r="G395" s="21" t="s">
        <v>1225</v>
      </c>
    </row>
    <row r="396" spans="1:7">
      <c r="A396" s="20">
        <v>414</v>
      </c>
      <c r="B396" s="21" t="s">
        <v>1004</v>
      </c>
      <c r="C396" s="21" t="s">
        <v>112</v>
      </c>
      <c r="D396" s="21" t="s">
        <v>45</v>
      </c>
      <c r="E396" s="21" t="s">
        <v>1226</v>
      </c>
      <c r="F396" s="21" t="s">
        <v>1227</v>
      </c>
      <c r="G396" s="21" t="s">
        <v>1228</v>
      </c>
    </row>
    <row r="397" spans="1:7">
      <c r="A397" s="20">
        <v>413</v>
      </c>
      <c r="B397" s="21" t="s">
        <v>1004</v>
      </c>
      <c r="C397" s="21" t="s">
        <v>112</v>
      </c>
      <c r="D397" s="21" t="s">
        <v>45</v>
      </c>
      <c r="E397" s="21" t="s">
        <v>1229</v>
      </c>
      <c r="F397" s="21" t="s">
        <v>1230</v>
      </c>
      <c r="G397" s="21" t="s">
        <v>1231</v>
      </c>
    </row>
    <row r="398" spans="1:7">
      <c r="A398" s="20">
        <v>412</v>
      </c>
      <c r="B398" s="21" t="s">
        <v>1004</v>
      </c>
      <c r="C398" s="21" t="s">
        <v>112</v>
      </c>
      <c r="D398" s="21" t="s">
        <v>45</v>
      </c>
      <c r="E398" s="21" t="s">
        <v>1232</v>
      </c>
      <c r="F398" s="21" t="s">
        <v>1233</v>
      </c>
      <c r="G398" s="21" t="s">
        <v>1234</v>
      </c>
    </row>
    <row r="399" spans="1:7">
      <c r="A399" s="20">
        <v>411</v>
      </c>
      <c r="B399" s="21" t="s">
        <v>1004</v>
      </c>
      <c r="C399" s="21" t="s">
        <v>112</v>
      </c>
      <c r="D399" s="21" t="s">
        <v>45</v>
      </c>
      <c r="E399" s="21" t="s">
        <v>1235</v>
      </c>
      <c r="F399" s="21" t="s">
        <v>1236</v>
      </c>
      <c r="G399" s="21" t="s">
        <v>1237</v>
      </c>
    </row>
    <row r="400" spans="1:7">
      <c r="A400" s="20">
        <v>410</v>
      </c>
      <c r="B400" s="21" t="s">
        <v>1004</v>
      </c>
      <c r="C400" s="21" t="s">
        <v>112</v>
      </c>
      <c r="D400" s="21" t="s">
        <v>45</v>
      </c>
      <c r="E400" s="21" t="s">
        <v>1238</v>
      </c>
      <c r="F400" s="21" t="s">
        <v>1239</v>
      </c>
      <c r="G400" s="21" t="s">
        <v>1240</v>
      </c>
    </row>
    <row r="401" spans="1:7">
      <c r="A401" s="20">
        <v>409</v>
      </c>
      <c r="B401" s="21" t="s">
        <v>1004</v>
      </c>
      <c r="C401" s="21" t="s">
        <v>61</v>
      </c>
      <c r="D401" s="21" t="s">
        <v>45</v>
      </c>
      <c r="E401" s="21" t="s">
        <v>1241</v>
      </c>
      <c r="F401" s="21" t="s">
        <v>1242</v>
      </c>
      <c r="G401" s="21" t="s">
        <v>1243</v>
      </c>
    </row>
    <row r="402" spans="1:7">
      <c r="A402" s="20">
        <v>408</v>
      </c>
      <c r="B402" s="21" t="s">
        <v>1004</v>
      </c>
      <c r="C402" s="21" t="s">
        <v>112</v>
      </c>
      <c r="D402" s="21" t="s">
        <v>45</v>
      </c>
      <c r="E402" s="21" t="s">
        <v>1244</v>
      </c>
      <c r="F402" s="21" t="s">
        <v>1245</v>
      </c>
      <c r="G402" s="21" t="s">
        <v>1246</v>
      </c>
    </row>
    <row r="403" spans="1:7">
      <c r="A403" s="20">
        <v>407</v>
      </c>
      <c r="B403" s="21" t="s">
        <v>1004</v>
      </c>
      <c r="C403" s="21" t="s">
        <v>112</v>
      </c>
      <c r="D403" s="21" t="s">
        <v>45</v>
      </c>
      <c r="E403" s="21" t="s">
        <v>1247</v>
      </c>
      <c r="F403" s="21" t="s">
        <v>1248</v>
      </c>
      <c r="G403" s="21" t="s">
        <v>1249</v>
      </c>
    </row>
    <row r="404" spans="1:7">
      <c r="A404" s="20">
        <v>406</v>
      </c>
      <c r="B404" s="21" t="s">
        <v>1004</v>
      </c>
      <c r="C404" s="21" t="s">
        <v>112</v>
      </c>
      <c r="D404" s="21" t="s">
        <v>45</v>
      </c>
      <c r="E404" s="21" t="s">
        <v>1250</v>
      </c>
      <c r="F404" s="21" t="s">
        <v>1251</v>
      </c>
      <c r="G404" s="21" t="s">
        <v>1252</v>
      </c>
    </row>
    <row r="405" spans="1:7">
      <c r="A405" s="20">
        <v>405</v>
      </c>
      <c r="B405" s="21" t="s">
        <v>1004</v>
      </c>
      <c r="C405" s="21" t="s">
        <v>61</v>
      </c>
      <c r="D405" s="21" t="s">
        <v>45</v>
      </c>
      <c r="E405" s="21" t="s">
        <v>1253</v>
      </c>
      <c r="F405" s="21" t="s">
        <v>1254</v>
      </c>
      <c r="G405" s="21" t="s">
        <v>1255</v>
      </c>
    </row>
    <row r="406" spans="1:7">
      <c r="A406" s="20">
        <v>404</v>
      </c>
      <c r="B406" s="21" t="s">
        <v>1004</v>
      </c>
      <c r="C406" s="21" t="s">
        <v>112</v>
      </c>
      <c r="D406" s="21" t="s">
        <v>45</v>
      </c>
      <c r="E406" s="21" t="s">
        <v>1256</v>
      </c>
      <c r="F406" s="21" t="s">
        <v>1257</v>
      </c>
      <c r="G406" s="21" t="s">
        <v>1258</v>
      </c>
    </row>
    <row r="407" spans="1:7">
      <c r="A407" s="20">
        <v>403</v>
      </c>
      <c r="B407" s="21" t="s">
        <v>1004</v>
      </c>
      <c r="C407" s="21" t="s">
        <v>57</v>
      </c>
      <c r="D407" s="21" t="s">
        <v>45</v>
      </c>
      <c r="E407" s="21" t="s">
        <v>1259</v>
      </c>
      <c r="F407" s="21" t="s">
        <v>1260</v>
      </c>
      <c r="G407" s="21" t="s">
        <v>1261</v>
      </c>
    </row>
    <row r="408" spans="1:7">
      <c r="A408" s="20">
        <v>402</v>
      </c>
      <c r="B408" s="21" t="s">
        <v>1004</v>
      </c>
      <c r="C408" s="21" t="s">
        <v>112</v>
      </c>
      <c r="D408" s="21" t="s">
        <v>88</v>
      </c>
      <c r="E408" s="21" t="s">
        <v>1262</v>
      </c>
      <c r="F408" s="21" t="s">
        <v>1263</v>
      </c>
      <c r="G408" s="21" t="s">
        <v>1264</v>
      </c>
    </row>
    <row r="409" spans="1:7">
      <c r="A409" s="20">
        <v>401</v>
      </c>
      <c r="B409" s="21" t="s">
        <v>1004</v>
      </c>
      <c r="C409" s="21" t="s">
        <v>112</v>
      </c>
      <c r="D409" s="21" t="s">
        <v>45</v>
      </c>
      <c r="E409" s="21" t="s">
        <v>1265</v>
      </c>
      <c r="F409" s="21" t="s">
        <v>1266</v>
      </c>
      <c r="G409" s="21" t="s">
        <v>1267</v>
      </c>
    </row>
    <row r="410" spans="1:7">
      <c r="A410" s="20">
        <v>400</v>
      </c>
      <c r="B410" s="21" t="s">
        <v>1004</v>
      </c>
      <c r="C410" s="21" t="s">
        <v>57</v>
      </c>
      <c r="D410" s="21" t="s">
        <v>45</v>
      </c>
      <c r="E410" s="21" t="s">
        <v>1268</v>
      </c>
      <c r="F410" s="21" t="s">
        <v>1242</v>
      </c>
      <c r="G410" s="21" t="s">
        <v>1269</v>
      </c>
    </row>
    <row r="411" spans="1:7">
      <c r="A411" s="20">
        <v>399</v>
      </c>
      <c r="B411" s="21" t="s">
        <v>1004</v>
      </c>
      <c r="C411" s="21" t="s">
        <v>112</v>
      </c>
      <c r="D411" s="21" t="s">
        <v>45</v>
      </c>
      <c r="E411" s="21" t="s">
        <v>1270</v>
      </c>
      <c r="F411" s="21" t="s">
        <v>1271</v>
      </c>
      <c r="G411" s="21" t="s">
        <v>1272</v>
      </c>
    </row>
    <row r="412" spans="1:7">
      <c r="A412" s="20">
        <v>398</v>
      </c>
      <c r="B412" s="21" t="s">
        <v>1004</v>
      </c>
      <c r="C412" s="21" t="s">
        <v>61</v>
      </c>
      <c r="D412" s="21" t="s">
        <v>45</v>
      </c>
      <c r="E412" s="21" t="s">
        <v>1273</v>
      </c>
      <c r="F412" s="21" t="s">
        <v>1274</v>
      </c>
      <c r="G412" s="21" t="s">
        <v>1275</v>
      </c>
    </row>
    <row r="413" spans="1:7">
      <c r="A413" s="20">
        <v>397</v>
      </c>
      <c r="B413" s="21" t="s">
        <v>1004</v>
      </c>
      <c r="C413" s="21" t="s">
        <v>112</v>
      </c>
      <c r="D413" s="21" t="s">
        <v>45</v>
      </c>
      <c r="E413" s="21" t="s">
        <v>1276</v>
      </c>
      <c r="F413" s="21" t="s">
        <v>1277</v>
      </c>
      <c r="G413" s="21" t="s">
        <v>1278</v>
      </c>
    </row>
    <row r="414" spans="1:7">
      <c r="A414" s="20">
        <v>396</v>
      </c>
      <c r="B414" s="21" t="s">
        <v>1279</v>
      </c>
      <c r="C414" s="21" t="s">
        <v>112</v>
      </c>
      <c r="D414" s="21" t="s">
        <v>45</v>
      </c>
      <c r="E414" s="21" t="s">
        <v>1280</v>
      </c>
      <c r="F414" s="21" t="s">
        <v>1281</v>
      </c>
      <c r="G414" s="21" t="s">
        <v>1282</v>
      </c>
    </row>
    <row r="415" spans="1:7">
      <c r="A415" s="20">
        <v>395</v>
      </c>
      <c r="B415" s="21" t="s">
        <v>1279</v>
      </c>
      <c r="C415" s="21" t="s">
        <v>57</v>
      </c>
      <c r="D415" s="21" t="s">
        <v>47</v>
      </c>
      <c r="E415" s="21" t="s">
        <v>1283</v>
      </c>
      <c r="F415" s="21" t="s">
        <v>1284</v>
      </c>
      <c r="G415" s="21" t="s">
        <v>1285</v>
      </c>
    </row>
    <row r="416" spans="1:7">
      <c r="A416" s="20">
        <v>394</v>
      </c>
      <c r="B416" s="21" t="s">
        <v>1279</v>
      </c>
      <c r="C416" s="21" t="s">
        <v>61</v>
      </c>
      <c r="D416" s="21" t="s">
        <v>47</v>
      </c>
      <c r="E416" s="21" t="s">
        <v>1286</v>
      </c>
      <c r="F416" s="21" t="s">
        <v>1287</v>
      </c>
      <c r="G416" s="21" t="s">
        <v>1288</v>
      </c>
    </row>
    <row r="417" spans="1:7">
      <c r="A417" s="20">
        <v>393</v>
      </c>
      <c r="B417" s="21" t="s">
        <v>1279</v>
      </c>
      <c r="C417" s="21" t="s">
        <v>112</v>
      </c>
      <c r="D417" s="21" t="s">
        <v>45</v>
      </c>
      <c r="E417" s="21" t="s">
        <v>1289</v>
      </c>
      <c r="F417" s="21" t="s">
        <v>1290</v>
      </c>
      <c r="G417" s="21" t="s">
        <v>1291</v>
      </c>
    </row>
    <row r="418" spans="1:7">
      <c r="A418" s="20">
        <v>392</v>
      </c>
      <c r="B418" s="21" t="s">
        <v>1279</v>
      </c>
      <c r="C418" s="21" t="s">
        <v>112</v>
      </c>
      <c r="D418" s="21" t="s">
        <v>45</v>
      </c>
      <c r="E418" s="21" t="s">
        <v>1292</v>
      </c>
      <c r="F418" s="21" t="s">
        <v>1293</v>
      </c>
      <c r="G418" s="21" t="s">
        <v>1294</v>
      </c>
    </row>
    <row r="419" spans="1:7">
      <c r="A419" s="20">
        <v>391</v>
      </c>
      <c r="B419" s="21" t="s">
        <v>1279</v>
      </c>
      <c r="C419" s="21" t="s">
        <v>112</v>
      </c>
      <c r="D419" s="21" t="s">
        <v>45</v>
      </c>
      <c r="E419" s="21" t="s">
        <v>1295</v>
      </c>
      <c r="F419" s="21" t="s">
        <v>1296</v>
      </c>
      <c r="G419" s="21" t="s">
        <v>1297</v>
      </c>
    </row>
    <row r="420" spans="1:7">
      <c r="A420" s="20">
        <v>390</v>
      </c>
      <c r="B420" s="21" t="s">
        <v>1279</v>
      </c>
      <c r="C420" s="21" t="s">
        <v>112</v>
      </c>
      <c r="D420" s="21" t="s">
        <v>45</v>
      </c>
      <c r="E420" s="21" t="s">
        <v>1298</v>
      </c>
      <c r="F420" s="21" t="s">
        <v>1299</v>
      </c>
      <c r="G420" s="21" t="s">
        <v>1300</v>
      </c>
    </row>
    <row r="421" spans="1:7">
      <c r="A421" s="20">
        <v>389</v>
      </c>
      <c r="B421" s="21" t="s">
        <v>1279</v>
      </c>
      <c r="C421" s="21" t="s">
        <v>61</v>
      </c>
      <c r="D421" s="21" t="s">
        <v>45</v>
      </c>
      <c r="E421" s="21" t="s">
        <v>1301</v>
      </c>
      <c r="F421" s="21" t="s">
        <v>1302</v>
      </c>
      <c r="G421" s="21" t="s">
        <v>1303</v>
      </c>
    </row>
    <row r="422" spans="1:7">
      <c r="A422" s="20">
        <v>388</v>
      </c>
      <c r="B422" s="21" t="s">
        <v>1279</v>
      </c>
      <c r="C422" s="21" t="s">
        <v>112</v>
      </c>
      <c r="D422" s="21" t="s">
        <v>45</v>
      </c>
      <c r="E422" s="21" t="s">
        <v>1304</v>
      </c>
      <c r="F422" s="21" t="s">
        <v>1305</v>
      </c>
      <c r="G422" s="21" t="s">
        <v>1306</v>
      </c>
    </row>
    <row r="423" spans="1:7">
      <c r="A423" s="20">
        <v>387</v>
      </c>
      <c r="B423" s="21" t="s">
        <v>1279</v>
      </c>
      <c r="C423" s="21" t="s">
        <v>112</v>
      </c>
      <c r="D423" s="21" t="s">
        <v>45</v>
      </c>
      <c r="E423" s="21" t="s">
        <v>1307</v>
      </c>
      <c r="F423" s="21" t="s">
        <v>1308</v>
      </c>
      <c r="G423" s="21" t="s">
        <v>1309</v>
      </c>
    </row>
    <row r="424" spans="1:7">
      <c r="A424" s="20">
        <v>386</v>
      </c>
      <c r="B424" s="21" t="s">
        <v>1279</v>
      </c>
      <c r="C424" s="21" t="s">
        <v>61</v>
      </c>
      <c r="D424" s="21" t="s">
        <v>45</v>
      </c>
      <c r="E424" s="21" t="s">
        <v>1310</v>
      </c>
      <c r="F424" s="21" t="s">
        <v>1311</v>
      </c>
      <c r="G424" s="21" t="s">
        <v>1312</v>
      </c>
    </row>
    <row r="425" spans="1:7">
      <c r="A425" s="20">
        <v>385</v>
      </c>
      <c r="B425" s="21" t="s">
        <v>1279</v>
      </c>
      <c r="C425" s="21" t="s">
        <v>112</v>
      </c>
      <c r="D425" s="21" t="s">
        <v>45</v>
      </c>
      <c r="E425" s="21" t="s">
        <v>1313</v>
      </c>
      <c r="F425" s="21" t="s">
        <v>1314</v>
      </c>
      <c r="G425" s="21" t="s">
        <v>1315</v>
      </c>
    </row>
    <row r="426" spans="1:7">
      <c r="A426" s="20">
        <v>384</v>
      </c>
      <c r="B426" s="21" t="s">
        <v>1279</v>
      </c>
      <c r="C426" s="21" t="s">
        <v>112</v>
      </c>
      <c r="D426" s="21" t="s">
        <v>45</v>
      </c>
      <c r="E426" s="21" t="s">
        <v>1316</v>
      </c>
      <c r="F426" s="21" t="s">
        <v>1317</v>
      </c>
      <c r="G426" s="21" t="s">
        <v>1318</v>
      </c>
    </row>
    <row r="427" spans="1:7">
      <c r="A427" s="20">
        <v>383</v>
      </c>
      <c r="B427" s="21" t="s">
        <v>1279</v>
      </c>
      <c r="C427" s="21" t="s">
        <v>57</v>
      </c>
      <c r="D427" s="21" t="s">
        <v>47</v>
      </c>
      <c r="E427" s="21" t="s">
        <v>1319</v>
      </c>
      <c r="F427" s="21" t="s">
        <v>1320</v>
      </c>
      <c r="G427" s="21" t="s">
        <v>1321</v>
      </c>
    </row>
    <row r="428" spans="1:7">
      <c r="A428" s="20">
        <v>382</v>
      </c>
      <c r="B428" s="21" t="s">
        <v>1279</v>
      </c>
      <c r="C428" s="21" t="s">
        <v>57</v>
      </c>
      <c r="D428" s="21" t="s">
        <v>45</v>
      </c>
      <c r="E428" s="21" t="s">
        <v>1322</v>
      </c>
      <c r="F428" s="21" t="s">
        <v>1323</v>
      </c>
      <c r="G428" s="21" t="s">
        <v>1324</v>
      </c>
    </row>
    <row r="429" spans="1:7">
      <c r="A429" s="20">
        <v>381</v>
      </c>
      <c r="B429" s="21" t="s">
        <v>1279</v>
      </c>
      <c r="C429" s="21" t="s">
        <v>61</v>
      </c>
      <c r="D429" s="21" t="s">
        <v>45</v>
      </c>
      <c r="E429" s="21" t="s">
        <v>1325</v>
      </c>
      <c r="F429" s="21" t="s">
        <v>1326</v>
      </c>
      <c r="G429" s="21" t="s">
        <v>1327</v>
      </c>
    </row>
    <row r="430" spans="1:7">
      <c r="A430" s="20">
        <v>380</v>
      </c>
      <c r="B430" s="21" t="s">
        <v>1279</v>
      </c>
      <c r="C430" s="21" t="s">
        <v>112</v>
      </c>
      <c r="D430" s="21" t="s">
        <v>45</v>
      </c>
      <c r="E430" s="21" t="s">
        <v>1328</v>
      </c>
      <c r="F430" s="21" t="s">
        <v>1329</v>
      </c>
      <c r="G430" s="21" t="s">
        <v>1330</v>
      </c>
    </row>
    <row r="431" spans="1:7">
      <c r="A431" s="20">
        <v>379</v>
      </c>
      <c r="B431" s="21" t="s">
        <v>1279</v>
      </c>
      <c r="C431" s="21" t="s">
        <v>112</v>
      </c>
      <c r="D431" s="21" t="s">
        <v>45</v>
      </c>
      <c r="E431" s="21" t="s">
        <v>1331</v>
      </c>
      <c r="F431" s="21" t="s">
        <v>1332</v>
      </c>
      <c r="G431" s="21" t="s">
        <v>1333</v>
      </c>
    </row>
    <row r="432" spans="1:7">
      <c r="A432" s="20">
        <v>378</v>
      </c>
      <c r="B432" s="21" t="s">
        <v>1279</v>
      </c>
      <c r="C432" s="21" t="s">
        <v>112</v>
      </c>
      <c r="D432" s="21" t="s">
        <v>45</v>
      </c>
      <c r="E432" s="21" t="s">
        <v>1334</v>
      </c>
      <c r="F432" s="21" t="s">
        <v>1335</v>
      </c>
      <c r="G432" s="21" t="s">
        <v>1336</v>
      </c>
    </row>
    <row r="433" spans="1:7">
      <c r="A433" s="20">
        <v>377</v>
      </c>
      <c r="B433" s="21" t="s">
        <v>1279</v>
      </c>
      <c r="C433" s="21" t="s">
        <v>112</v>
      </c>
      <c r="D433" s="21" t="s">
        <v>45</v>
      </c>
      <c r="E433" s="21" t="s">
        <v>1337</v>
      </c>
      <c r="F433" s="21" t="s">
        <v>1338</v>
      </c>
      <c r="G433" s="21" t="s">
        <v>1339</v>
      </c>
    </row>
    <row r="434" spans="1:7">
      <c r="A434" s="20">
        <v>376</v>
      </c>
      <c r="B434" s="21" t="s">
        <v>1279</v>
      </c>
      <c r="C434" s="21" t="s">
        <v>112</v>
      </c>
      <c r="D434" s="21" t="s">
        <v>45</v>
      </c>
      <c r="E434" s="21" t="s">
        <v>1340</v>
      </c>
      <c r="F434" s="21" t="s">
        <v>1341</v>
      </c>
      <c r="G434" s="21" t="s">
        <v>1342</v>
      </c>
    </row>
    <row r="435" spans="1:7">
      <c r="A435" s="20">
        <v>375</v>
      </c>
      <c r="B435" s="21" t="s">
        <v>1279</v>
      </c>
      <c r="C435" s="21" t="s">
        <v>61</v>
      </c>
      <c r="D435" s="21" t="s">
        <v>45</v>
      </c>
      <c r="E435" s="21" t="s">
        <v>1343</v>
      </c>
      <c r="F435" s="21" t="s">
        <v>1344</v>
      </c>
      <c r="G435" s="21" t="s">
        <v>1345</v>
      </c>
    </row>
    <row r="436" spans="1:7">
      <c r="A436" s="20">
        <v>374</v>
      </c>
      <c r="B436" s="21" t="s">
        <v>1279</v>
      </c>
      <c r="C436" s="21" t="s">
        <v>112</v>
      </c>
      <c r="D436" s="21" t="s">
        <v>45</v>
      </c>
      <c r="E436" s="21" t="s">
        <v>1346</v>
      </c>
      <c r="F436" s="21" t="s">
        <v>1347</v>
      </c>
      <c r="G436" s="21" t="s">
        <v>1348</v>
      </c>
    </row>
    <row r="437" spans="1:7">
      <c r="A437" s="20">
        <v>373</v>
      </c>
      <c r="B437" s="21" t="s">
        <v>1279</v>
      </c>
      <c r="C437" s="21" t="s">
        <v>112</v>
      </c>
      <c r="D437" s="21" t="s">
        <v>45</v>
      </c>
      <c r="E437" s="21" t="s">
        <v>1349</v>
      </c>
      <c r="F437" s="21" t="s">
        <v>1350</v>
      </c>
      <c r="G437" s="21" t="s">
        <v>1351</v>
      </c>
    </row>
    <row r="438" spans="1:7">
      <c r="A438" s="20">
        <v>372</v>
      </c>
      <c r="B438" s="21" t="s">
        <v>1279</v>
      </c>
      <c r="C438" s="21" t="s">
        <v>112</v>
      </c>
      <c r="D438" s="21" t="s">
        <v>45</v>
      </c>
      <c r="E438" s="21" t="s">
        <v>1352</v>
      </c>
      <c r="F438" s="21" t="s">
        <v>1353</v>
      </c>
      <c r="G438" s="21" t="s">
        <v>1354</v>
      </c>
    </row>
    <row r="439" spans="1:7">
      <c r="A439" s="20">
        <v>371</v>
      </c>
      <c r="B439" s="21" t="s">
        <v>1279</v>
      </c>
      <c r="C439" s="21" t="s">
        <v>112</v>
      </c>
      <c r="D439" s="21" t="s">
        <v>45</v>
      </c>
      <c r="E439" s="21" t="s">
        <v>1355</v>
      </c>
      <c r="F439" s="21" t="s">
        <v>1356</v>
      </c>
      <c r="G439" s="21" t="s">
        <v>1357</v>
      </c>
    </row>
    <row r="440" spans="1:7">
      <c r="A440" s="20">
        <v>370</v>
      </c>
      <c r="B440" s="21" t="s">
        <v>1279</v>
      </c>
      <c r="C440" s="21" t="s">
        <v>112</v>
      </c>
      <c r="D440" s="21" t="s">
        <v>45</v>
      </c>
      <c r="E440" s="21" t="s">
        <v>1358</v>
      </c>
      <c r="F440" s="21" t="s">
        <v>1359</v>
      </c>
      <c r="G440" s="21" t="s">
        <v>1360</v>
      </c>
    </row>
    <row r="441" spans="1:7">
      <c r="A441" s="20">
        <v>369</v>
      </c>
      <c r="B441" s="21" t="s">
        <v>1279</v>
      </c>
      <c r="C441" s="21" t="s">
        <v>112</v>
      </c>
      <c r="D441" s="21" t="s">
        <v>45</v>
      </c>
      <c r="E441" s="21" t="s">
        <v>1361</v>
      </c>
      <c r="F441" s="21" t="s">
        <v>1362</v>
      </c>
      <c r="G441" s="21" t="s">
        <v>1363</v>
      </c>
    </row>
    <row r="442" spans="1:7">
      <c r="A442" s="20">
        <v>368</v>
      </c>
      <c r="B442" s="21" t="s">
        <v>1279</v>
      </c>
      <c r="C442" s="21" t="s">
        <v>61</v>
      </c>
      <c r="D442" s="21" t="s">
        <v>45</v>
      </c>
      <c r="E442" s="21" t="s">
        <v>1364</v>
      </c>
      <c r="F442" s="21" t="s">
        <v>1365</v>
      </c>
      <c r="G442" s="21" t="s">
        <v>1366</v>
      </c>
    </row>
    <row r="443" spans="1:7">
      <c r="A443" s="20">
        <v>367</v>
      </c>
      <c r="B443" s="21" t="s">
        <v>1279</v>
      </c>
      <c r="C443" s="21" t="s">
        <v>112</v>
      </c>
      <c r="D443" s="21" t="s">
        <v>45</v>
      </c>
      <c r="E443" s="21" t="s">
        <v>1367</v>
      </c>
      <c r="F443" s="21" t="s">
        <v>1368</v>
      </c>
      <c r="G443" s="21" t="s">
        <v>1369</v>
      </c>
    </row>
    <row r="444" spans="1:7">
      <c r="A444" s="20">
        <v>366</v>
      </c>
      <c r="B444" s="21" t="s">
        <v>1279</v>
      </c>
      <c r="C444" s="21" t="s">
        <v>61</v>
      </c>
      <c r="D444" s="21" t="s">
        <v>45</v>
      </c>
      <c r="E444" s="21" t="s">
        <v>1370</v>
      </c>
      <c r="F444" s="21" t="s">
        <v>1371</v>
      </c>
      <c r="G444" s="21" t="s">
        <v>1372</v>
      </c>
    </row>
    <row r="445" spans="1:7">
      <c r="A445" s="20">
        <v>365</v>
      </c>
      <c r="B445" s="21" t="s">
        <v>1279</v>
      </c>
      <c r="C445" s="21" t="s">
        <v>112</v>
      </c>
      <c r="D445" s="21" t="s">
        <v>45</v>
      </c>
      <c r="E445" s="21" t="s">
        <v>1373</v>
      </c>
      <c r="F445" s="21" t="s">
        <v>1374</v>
      </c>
      <c r="G445" s="21" t="s">
        <v>1375</v>
      </c>
    </row>
    <row r="446" spans="1:7">
      <c r="A446" s="20">
        <v>364</v>
      </c>
      <c r="B446" s="21" t="s">
        <v>1279</v>
      </c>
      <c r="C446" s="21" t="s">
        <v>57</v>
      </c>
      <c r="D446" s="21" t="s">
        <v>47</v>
      </c>
      <c r="E446" s="21" t="s">
        <v>1376</v>
      </c>
      <c r="F446" s="21" t="s">
        <v>1377</v>
      </c>
      <c r="G446" s="21" t="s">
        <v>1378</v>
      </c>
    </row>
    <row r="447" spans="1:7">
      <c r="A447" s="20">
        <v>363</v>
      </c>
      <c r="B447" s="21" t="s">
        <v>1279</v>
      </c>
      <c r="C447" s="21" t="s">
        <v>57</v>
      </c>
      <c r="D447" s="21" t="s">
        <v>47</v>
      </c>
      <c r="E447" s="21" t="s">
        <v>1379</v>
      </c>
      <c r="F447" s="21" t="s">
        <v>1380</v>
      </c>
      <c r="G447" s="21" t="s">
        <v>1381</v>
      </c>
    </row>
    <row r="448" spans="1:7">
      <c r="A448" s="20">
        <v>362</v>
      </c>
      <c r="B448" s="21" t="s">
        <v>1279</v>
      </c>
      <c r="C448" s="21" t="s">
        <v>57</v>
      </c>
      <c r="D448" s="21" t="s">
        <v>47</v>
      </c>
      <c r="E448" s="21" t="s">
        <v>1382</v>
      </c>
      <c r="F448" s="21" t="s">
        <v>1380</v>
      </c>
      <c r="G448" s="21" t="s">
        <v>1383</v>
      </c>
    </row>
    <row r="449" spans="1:7">
      <c r="A449" s="20">
        <v>361</v>
      </c>
      <c r="B449" s="21" t="s">
        <v>1279</v>
      </c>
      <c r="C449" s="21" t="s">
        <v>61</v>
      </c>
      <c r="D449" s="21" t="s">
        <v>47</v>
      </c>
      <c r="E449" s="21" t="s">
        <v>1384</v>
      </c>
      <c r="F449" s="21" t="s">
        <v>1380</v>
      </c>
      <c r="G449" s="21" t="s">
        <v>1385</v>
      </c>
    </row>
    <row r="450" spans="1:7">
      <c r="A450" s="20">
        <v>360</v>
      </c>
      <c r="B450" s="21" t="s">
        <v>1279</v>
      </c>
      <c r="C450" s="21" t="s">
        <v>61</v>
      </c>
      <c r="D450" s="21" t="s">
        <v>47</v>
      </c>
      <c r="E450" s="21" t="s">
        <v>1386</v>
      </c>
      <c r="F450" s="21" t="s">
        <v>1387</v>
      </c>
      <c r="G450" s="21" t="s">
        <v>1388</v>
      </c>
    </row>
    <row r="451" spans="1:7">
      <c r="A451" s="20">
        <v>359</v>
      </c>
      <c r="B451" s="21" t="s">
        <v>1279</v>
      </c>
      <c r="C451" s="21" t="s">
        <v>112</v>
      </c>
      <c r="D451" s="21" t="s">
        <v>45</v>
      </c>
      <c r="E451" s="21" t="s">
        <v>1389</v>
      </c>
      <c r="F451" s="21" t="s">
        <v>1390</v>
      </c>
      <c r="G451" s="21" t="s">
        <v>1391</v>
      </c>
    </row>
    <row r="452" spans="1:7">
      <c r="A452" s="20">
        <v>358</v>
      </c>
      <c r="B452" s="21" t="s">
        <v>1279</v>
      </c>
      <c r="C452" s="21" t="s">
        <v>57</v>
      </c>
      <c r="D452" s="21" t="s">
        <v>45</v>
      </c>
      <c r="E452" s="21" t="s">
        <v>1392</v>
      </c>
      <c r="F452" s="21" t="s">
        <v>1393</v>
      </c>
      <c r="G452" s="21" t="s">
        <v>1394</v>
      </c>
    </row>
    <row r="453" spans="1:7">
      <c r="A453" s="20">
        <v>357</v>
      </c>
      <c r="B453" s="21" t="s">
        <v>1279</v>
      </c>
      <c r="C453" s="21" t="s">
        <v>112</v>
      </c>
      <c r="D453" s="21" t="s">
        <v>45</v>
      </c>
      <c r="E453" s="21" t="s">
        <v>1395</v>
      </c>
      <c r="F453" s="21" t="s">
        <v>1396</v>
      </c>
      <c r="G453" s="21" t="s">
        <v>1397</v>
      </c>
    </row>
    <row r="454" spans="1:7">
      <c r="A454" s="20">
        <v>356</v>
      </c>
      <c r="B454" s="21" t="s">
        <v>1279</v>
      </c>
      <c r="C454" s="21" t="s">
        <v>57</v>
      </c>
      <c r="D454" s="21" t="s">
        <v>45</v>
      </c>
      <c r="E454" s="21" t="s">
        <v>1398</v>
      </c>
      <c r="F454" s="21" t="s">
        <v>1399</v>
      </c>
      <c r="G454" s="21" t="s">
        <v>1400</v>
      </c>
    </row>
    <row r="455" spans="1:7">
      <c r="A455" s="20">
        <v>355</v>
      </c>
      <c r="B455" s="21" t="s">
        <v>1279</v>
      </c>
      <c r="C455" s="21" t="s">
        <v>57</v>
      </c>
      <c r="D455" s="21" t="s">
        <v>47</v>
      </c>
      <c r="E455" s="21" t="s">
        <v>1401</v>
      </c>
      <c r="F455" s="21" t="s">
        <v>1287</v>
      </c>
      <c r="G455" s="21" t="s">
        <v>1402</v>
      </c>
    </row>
    <row r="456" spans="1:7">
      <c r="A456" s="20">
        <v>354</v>
      </c>
      <c r="B456" s="21" t="s">
        <v>1279</v>
      </c>
      <c r="C456" s="21" t="s">
        <v>61</v>
      </c>
      <c r="D456" s="21" t="s">
        <v>47</v>
      </c>
      <c r="E456" s="21" t="s">
        <v>1403</v>
      </c>
      <c r="F456" s="21" t="s">
        <v>1404</v>
      </c>
      <c r="G456" s="21" t="s">
        <v>1405</v>
      </c>
    </row>
    <row r="457" spans="1:7">
      <c r="A457" s="20">
        <v>353</v>
      </c>
      <c r="B457" s="21" t="s">
        <v>1279</v>
      </c>
      <c r="C457" s="21" t="s">
        <v>61</v>
      </c>
      <c r="D457" s="21" t="s">
        <v>45</v>
      </c>
      <c r="E457" s="21" t="s">
        <v>1406</v>
      </c>
      <c r="F457" s="21" t="s">
        <v>1407</v>
      </c>
      <c r="G457" s="21" t="s">
        <v>1408</v>
      </c>
    </row>
    <row r="458" spans="1:7">
      <c r="A458" s="20">
        <v>352</v>
      </c>
      <c r="B458" s="21" t="s">
        <v>1279</v>
      </c>
      <c r="C458" s="21" t="s">
        <v>112</v>
      </c>
      <c r="D458" s="21" t="s">
        <v>45</v>
      </c>
      <c r="E458" s="21" t="s">
        <v>1409</v>
      </c>
      <c r="F458" s="21" t="s">
        <v>1410</v>
      </c>
      <c r="G458" s="21" t="s">
        <v>1411</v>
      </c>
    </row>
    <row r="459" spans="1:7">
      <c r="A459" s="20">
        <v>351</v>
      </c>
      <c r="B459" s="21" t="s">
        <v>1279</v>
      </c>
      <c r="C459" s="21" t="s">
        <v>112</v>
      </c>
      <c r="D459" s="21" t="s">
        <v>45</v>
      </c>
      <c r="E459" s="21" t="s">
        <v>1412</v>
      </c>
      <c r="F459" s="21" t="s">
        <v>1413</v>
      </c>
      <c r="G459" s="21" t="s">
        <v>1414</v>
      </c>
    </row>
    <row r="460" spans="1:7">
      <c r="A460" s="20">
        <v>350</v>
      </c>
      <c r="B460" s="21" t="s">
        <v>1279</v>
      </c>
      <c r="C460" s="21" t="s">
        <v>112</v>
      </c>
      <c r="D460" s="21" t="s">
        <v>45</v>
      </c>
      <c r="E460" s="21" t="s">
        <v>1415</v>
      </c>
      <c r="F460" s="21" t="s">
        <v>1416</v>
      </c>
      <c r="G460" s="21" t="s">
        <v>1417</v>
      </c>
    </row>
    <row r="461" spans="1:7">
      <c r="A461" s="20">
        <v>349</v>
      </c>
      <c r="B461" s="21" t="s">
        <v>1279</v>
      </c>
      <c r="C461" s="21" t="s">
        <v>112</v>
      </c>
      <c r="D461" s="21" t="s">
        <v>45</v>
      </c>
      <c r="E461" s="21" t="s">
        <v>1418</v>
      </c>
      <c r="F461" s="21" t="s">
        <v>1419</v>
      </c>
      <c r="G461" s="21" t="s">
        <v>1420</v>
      </c>
    </row>
    <row r="462" spans="1:7">
      <c r="A462" s="20">
        <v>348</v>
      </c>
      <c r="B462" s="21" t="s">
        <v>1279</v>
      </c>
      <c r="C462" s="21" t="s">
        <v>112</v>
      </c>
      <c r="D462" s="21" t="s">
        <v>45</v>
      </c>
      <c r="E462" s="21" t="s">
        <v>1421</v>
      </c>
      <c r="F462" s="21" t="s">
        <v>1422</v>
      </c>
      <c r="G462" s="21" t="s">
        <v>1423</v>
      </c>
    </row>
    <row r="463" spans="1:7">
      <c r="A463" s="20">
        <v>347</v>
      </c>
      <c r="B463" s="21" t="s">
        <v>1279</v>
      </c>
      <c r="C463" s="21" t="s">
        <v>61</v>
      </c>
      <c r="D463" s="21" t="s">
        <v>45</v>
      </c>
      <c r="E463" s="21" t="s">
        <v>1424</v>
      </c>
      <c r="F463" s="21" t="s">
        <v>1425</v>
      </c>
      <c r="G463" s="21" t="s">
        <v>1426</v>
      </c>
    </row>
    <row r="464" spans="1:7">
      <c r="A464" s="20">
        <v>346</v>
      </c>
      <c r="B464" s="21" t="s">
        <v>1279</v>
      </c>
      <c r="C464" s="21" t="s">
        <v>112</v>
      </c>
      <c r="D464" s="21" t="s">
        <v>45</v>
      </c>
      <c r="E464" s="21" t="s">
        <v>1427</v>
      </c>
      <c r="F464" s="21" t="s">
        <v>1428</v>
      </c>
      <c r="G464" s="21" t="s">
        <v>1429</v>
      </c>
    </row>
    <row r="465" spans="1:7">
      <c r="A465" s="20">
        <v>345</v>
      </c>
      <c r="B465" s="21" t="s">
        <v>1279</v>
      </c>
      <c r="C465" s="21" t="s">
        <v>112</v>
      </c>
      <c r="D465" s="21" t="s">
        <v>45</v>
      </c>
      <c r="E465" s="21" t="s">
        <v>1430</v>
      </c>
      <c r="F465" s="21" t="s">
        <v>1431</v>
      </c>
      <c r="G465" s="21" t="s">
        <v>1432</v>
      </c>
    </row>
    <row r="466" spans="1:7">
      <c r="A466" s="20">
        <v>344</v>
      </c>
      <c r="B466" s="21" t="s">
        <v>1279</v>
      </c>
      <c r="C466" s="21" t="s">
        <v>112</v>
      </c>
      <c r="D466" s="21" t="s">
        <v>45</v>
      </c>
      <c r="E466" s="21" t="s">
        <v>1433</v>
      </c>
      <c r="F466" s="21" t="s">
        <v>1434</v>
      </c>
      <c r="G466" s="21" t="s">
        <v>1435</v>
      </c>
    </row>
    <row r="467" spans="1:7">
      <c r="A467" s="20">
        <v>343</v>
      </c>
      <c r="B467" s="21" t="s">
        <v>1279</v>
      </c>
      <c r="C467" s="21" t="s">
        <v>112</v>
      </c>
      <c r="D467" s="21" t="s">
        <v>45</v>
      </c>
      <c r="E467" s="21" t="s">
        <v>1436</v>
      </c>
      <c r="F467" s="21" t="s">
        <v>1437</v>
      </c>
      <c r="G467" s="21" t="s">
        <v>1438</v>
      </c>
    </row>
    <row r="468" spans="1:7">
      <c r="A468" s="20">
        <v>342</v>
      </c>
      <c r="B468" s="21" t="s">
        <v>1279</v>
      </c>
      <c r="C468" s="21" t="s">
        <v>112</v>
      </c>
      <c r="D468" s="21" t="s">
        <v>45</v>
      </c>
      <c r="E468" s="21" t="s">
        <v>1439</v>
      </c>
      <c r="F468" s="21" t="s">
        <v>1440</v>
      </c>
      <c r="G468" s="21" t="s">
        <v>1441</v>
      </c>
    </row>
    <row r="469" spans="1:7">
      <c r="A469" s="20">
        <v>341</v>
      </c>
      <c r="B469" s="21" t="s">
        <v>1279</v>
      </c>
      <c r="C469" s="21" t="s">
        <v>112</v>
      </c>
      <c r="D469" s="21" t="s">
        <v>45</v>
      </c>
      <c r="E469" s="21" t="s">
        <v>1442</v>
      </c>
      <c r="F469" s="21" t="s">
        <v>1443</v>
      </c>
      <c r="G469" s="21" t="s">
        <v>1444</v>
      </c>
    </row>
    <row r="470" spans="1:7">
      <c r="A470" s="20">
        <v>340</v>
      </c>
      <c r="B470" s="21" t="s">
        <v>1279</v>
      </c>
      <c r="C470" s="21" t="s">
        <v>112</v>
      </c>
      <c r="D470" s="21" t="s">
        <v>45</v>
      </c>
      <c r="E470" s="21" t="s">
        <v>1445</v>
      </c>
      <c r="F470" s="21" t="s">
        <v>1446</v>
      </c>
      <c r="G470" s="21" t="s">
        <v>1447</v>
      </c>
    </row>
    <row r="471" spans="1:7">
      <c r="A471" s="20">
        <v>339</v>
      </c>
      <c r="B471" s="21" t="s">
        <v>1279</v>
      </c>
      <c r="C471" s="21" t="s">
        <v>61</v>
      </c>
      <c r="D471" s="21" t="s">
        <v>45</v>
      </c>
      <c r="E471" s="21" t="s">
        <v>1448</v>
      </c>
      <c r="F471" s="21" t="s">
        <v>1449</v>
      </c>
      <c r="G471" s="21" t="s">
        <v>1450</v>
      </c>
    </row>
    <row r="472" spans="1:7">
      <c r="A472" s="20">
        <v>338</v>
      </c>
      <c r="B472" s="21" t="s">
        <v>1279</v>
      </c>
      <c r="C472" s="21" t="s">
        <v>112</v>
      </c>
      <c r="D472" s="21" t="s">
        <v>45</v>
      </c>
      <c r="E472" s="21" t="s">
        <v>1451</v>
      </c>
      <c r="F472" s="21" t="s">
        <v>1452</v>
      </c>
      <c r="G472" s="21" t="s">
        <v>1453</v>
      </c>
    </row>
    <row r="473" spans="1:7">
      <c r="A473" s="20">
        <v>337</v>
      </c>
      <c r="B473" s="21" t="s">
        <v>1279</v>
      </c>
      <c r="C473" s="21" t="s">
        <v>112</v>
      </c>
      <c r="D473" s="21" t="s">
        <v>45</v>
      </c>
      <c r="E473" s="21" t="s">
        <v>1454</v>
      </c>
      <c r="F473" s="21" t="s">
        <v>1455</v>
      </c>
      <c r="G473" s="21" t="s">
        <v>1456</v>
      </c>
    </row>
    <row r="474" spans="1:7">
      <c r="A474" s="20">
        <v>336</v>
      </c>
      <c r="B474" s="21" t="s">
        <v>1279</v>
      </c>
      <c r="C474" s="21" t="s">
        <v>112</v>
      </c>
      <c r="D474" s="21" t="s">
        <v>45</v>
      </c>
      <c r="E474" s="21" t="s">
        <v>1457</v>
      </c>
      <c r="F474" s="21" t="s">
        <v>1458</v>
      </c>
      <c r="G474" s="21" t="s">
        <v>1459</v>
      </c>
    </row>
    <row r="475" spans="1:7">
      <c r="A475" s="20">
        <v>335</v>
      </c>
      <c r="B475" s="21" t="s">
        <v>1279</v>
      </c>
      <c r="C475" s="21" t="s">
        <v>112</v>
      </c>
      <c r="D475" s="21" t="s">
        <v>45</v>
      </c>
      <c r="E475" s="21" t="s">
        <v>1460</v>
      </c>
      <c r="F475" s="21" t="s">
        <v>1461</v>
      </c>
      <c r="G475" s="21" t="s">
        <v>1462</v>
      </c>
    </row>
    <row r="476" spans="1:7">
      <c r="A476" s="20">
        <v>334</v>
      </c>
      <c r="B476" s="21" t="s">
        <v>1279</v>
      </c>
      <c r="C476" s="21" t="s">
        <v>112</v>
      </c>
      <c r="D476" s="21" t="s">
        <v>45</v>
      </c>
      <c r="E476" s="21" t="s">
        <v>1463</v>
      </c>
      <c r="F476" s="21" t="s">
        <v>1464</v>
      </c>
      <c r="G476" s="21" t="s">
        <v>1465</v>
      </c>
    </row>
    <row r="477" spans="1:7">
      <c r="A477" s="20">
        <v>333</v>
      </c>
      <c r="B477" s="21" t="s">
        <v>1279</v>
      </c>
      <c r="C477" s="21" t="s">
        <v>112</v>
      </c>
      <c r="D477" s="21" t="s">
        <v>45</v>
      </c>
      <c r="E477" s="21" t="s">
        <v>1466</v>
      </c>
      <c r="F477" s="21" t="s">
        <v>1467</v>
      </c>
      <c r="G477" s="21" t="s">
        <v>1468</v>
      </c>
    </row>
    <row r="478" spans="1:7">
      <c r="A478" s="20">
        <v>332</v>
      </c>
      <c r="B478" s="21" t="s">
        <v>1279</v>
      </c>
      <c r="C478" s="21" t="s">
        <v>112</v>
      </c>
      <c r="D478" s="21" t="s">
        <v>45</v>
      </c>
      <c r="E478" s="21" t="s">
        <v>1469</v>
      </c>
      <c r="F478" s="21" t="s">
        <v>1470</v>
      </c>
      <c r="G478" s="21" t="s">
        <v>1471</v>
      </c>
    </row>
    <row r="479" spans="1:7">
      <c r="A479" s="20">
        <v>331</v>
      </c>
      <c r="B479" s="21" t="s">
        <v>1279</v>
      </c>
      <c r="C479" s="21" t="s">
        <v>57</v>
      </c>
      <c r="D479" s="21" t="s">
        <v>45</v>
      </c>
      <c r="E479" s="21" t="s">
        <v>1472</v>
      </c>
      <c r="F479" s="21" t="s">
        <v>1473</v>
      </c>
      <c r="G479" s="21" t="s">
        <v>1474</v>
      </c>
    </row>
    <row r="480" spans="1:7">
      <c r="A480" s="20">
        <v>330</v>
      </c>
      <c r="B480" s="21" t="s">
        <v>1279</v>
      </c>
      <c r="C480" s="21" t="s">
        <v>61</v>
      </c>
      <c r="D480" s="21" t="s">
        <v>45</v>
      </c>
      <c r="E480" s="21" t="s">
        <v>1475</v>
      </c>
      <c r="F480" s="21" t="s">
        <v>1476</v>
      </c>
      <c r="G480" s="21" t="s">
        <v>1477</v>
      </c>
    </row>
    <row r="481" spans="1:7">
      <c r="A481" s="20">
        <v>329</v>
      </c>
      <c r="B481" s="21" t="s">
        <v>1279</v>
      </c>
      <c r="C481" s="21" t="s">
        <v>112</v>
      </c>
      <c r="D481" s="21" t="s">
        <v>45</v>
      </c>
      <c r="E481" s="21" t="s">
        <v>1478</v>
      </c>
      <c r="F481" s="21" t="s">
        <v>1479</v>
      </c>
      <c r="G481" s="21" t="s">
        <v>1480</v>
      </c>
    </row>
    <row r="482" spans="1:7">
      <c r="A482" s="20">
        <v>328</v>
      </c>
      <c r="B482" s="21" t="s">
        <v>1279</v>
      </c>
      <c r="C482" s="21" t="s">
        <v>213</v>
      </c>
      <c r="D482" s="21" t="s">
        <v>45</v>
      </c>
      <c r="E482" s="21" t="s">
        <v>1481</v>
      </c>
      <c r="F482" s="21" t="s">
        <v>1482</v>
      </c>
      <c r="G482" s="21" t="s">
        <v>1483</v>
      </c>
    </row>
    <row r="483" spans="1:7">
      <c r="A483" s="20">
        <v>327</v>
      </c>
      <c r="B483" s="21" t="s">
        <v>1279</v>
      </c>
      <c r="C483" s="21" t="s">
        <v>112</v>
      </c>
      <c r="D483" s="21" t="s">
        <v>45</v>
      </c>
      <c r="E483" s="21" t="s">
        <v>1484</v>
      </c>
      <c r="F483" s="21" t="s">
        <v>1485</v>
      </c>
      <c r="G483" s="21" t="s">
        <v>1486</v>
      </c>
    </row>
    <row r="484" spans="1:7">
      <c r="A484" s="20">
        <v>326</v>
      </c>
      <c r="B484" s="21" t="s">
        <v>1279</v>
      </c>
      <c r="C484" s="21" t="s">
        <v>61</v>
      </c>
      <c r="D484" s="21" t="s">
        <v>47</v>
      </c>
      <c r="E484" s="21" t="s">
        <v>1487</v>
      </c>
      <c r="F484" s="21" t="s">
        <v>1488</v>
      </c>
      <c r="G484" s="21" t="s">
        <v>1489</v>
      </c>
    </row>
    <row r="485" spans="1:7">
      <c r="A485" s="20">
        <v>325</v>
      </c>
      <c r="B485" s="21" t="s">
        <v>1279</v>
      </c>
      <c r="C485" s="21" t="s">
        <v>112</v>
      </c>
      <c r="D485" s="21" t="s">
        <v>45</v>
      </c>
      <c r="E485" s="21" t="s">
        <v>1490</v>
      </c>
      <c r="F485" s="21" t="s">
        <v>1491</v>
      </c>
      <c r="G485" s="21" t="s">
        <v>1492</v>
      </c>
    </row>
    <row r="486" spans="1:7">
      <c r="A486" s="20">
        <v>324</v>
      </c>
      <c r="B486" s="21" t="s">
        <v>1279</v>
      </c>
      <c r="C486" s="21" t="s">
        <v>112</v>
      </c>
      <c r="D486" s="21" t="s">
        <v>45</v>
      </c>
      <c r="E486" s="21" t="s">
        <v>1493</v>
      </c>
      <c r="F486" s="21" t="s">
        <v>1494</v>
      </c>
      <c r="G486" s="21" t="s">
        <v>1495</v>
      </c>
    </row>
    <row r="487" spans="1:7">
      <c r="A487" s="20">
        <v>323</v>
      </c>
      <c r="B487" s="21" t="s">
        <v>1279</v>
      </c>
      <c r="C487" s="21" t="s">
        <v>57</v>
      </c>
      <c r="D487" s="21" t="s">
        <v>47</v>
      </c>
      <c r="E487" s="21" t="s">
        <v>1496</v>
      </c>
      <c r="F487" s="21" t="s">
        <v>1497</v>
      </c>
      <c r="G487" s="21" t="s">
        <v>1498</v>
      </c>
    </row>
    <row r="488" spans="1:7">
      <c r="A488" s="20">
        <v>322</v>
      </c>
      <c r="B488" s="21" t="s">
        <v>1279</v>
      </c>
      <c r="C488" s="21" t="s">
        <v>61</v>
      </c>
      <c r="D488" s="21" t="s">
        <v>47</v>
      </c>
      <c r="E488" s="21" t="s">
        <v>1499</v>
      </c>
      <c r="F488" s="21" t="s">
        <v>1497</v>
      </c>
      <c r="G488" s="21" t="s">
        <v>1500</v>
      </c>
    </row>
    <row r="489" spans="1:7">
      <c r="A489" s="20">
        <v>321</v>
      </c>
      <c r="B489" s="21" t="s">
        <v>1279</v>
      </c>
      <c r="C489" s="21" t="s">
        <v>112</v>
      </c>
      <c r="D489" s="21" t="s">
        <v>45</v>
      </c>
      <c r="E489" s="21" t="s">
        <v>1501</v>
      </c>
      <c r="F489" s="21" t="s">
        <v>1502</v>
      </c>
      <c r="G489" s="21" t="s">
        <v>1503</v>
      </c>
    </row>
    <row r="490" spans="1:7">
      <c r="A490" s="20">
        <v>320</v>
      </c>
      <c r="B490" s="21" t="s">
        <v>1279</v>
      </c>
      <c r="C490" s="21" t="s">
        <v>57</v>
      </c>
      <c r="D490" s="21" t="s">
        <v>47</v>
      </c>
      <c r="E490" s="21" t="s">
        <v>1504</v>
      </c>
      <c r="F490" s="21" t="s">
        <v>1505</v>
      </c>
      <c r="G490" s="21" t="s">
        <v>1506</v>
      </c>
    </row>
    <row r="491" spans="1:7">
      <c r="A491" s="20">
        <v>319</v>
      </c>
      <c r="B491" s="21" t="s">
        <v>1279</v>
      </c>
      <c r="C491" s="21" t="s">
        <v>112</v>
      </c>
      <c r="D491" s="21" t="s">
        <v>45</v>
      </c>
      <c r="E491" s="21" t="s">
        <v>1507</v>
      </c>
      <c r="F491" s="21" t="s">
        <v>1508</v>
      </c>
      <c r="G491" s="21" t="s">
        <v>1509</v>
      </c>
    </row>
    <row r="492" spans="1:7">
      <c r="A492" s="20">
        <v>318</v>
      </c>
      <c r="B492" s="21" t="s">
        <v>1279</v>
      </c>
      <c r="C492" s="21" t="s">
        <v>213</v>
      </c>
      <c r="D492" s="21" t="s">
        <v>45</v>
      </c>
      <c r="E492" s="21" t="s">
        <v>1510</v>
      </c>
      <c r="F492" s="21" t="s">
        <v>1511</v>
      </c>
      <c r="G492" s="21" t="s">
        <v>1512</v>
      </c>
    </row>
    <row r="493" spans="1:7">
      <c r="A493" s="20">
        <v>317</v>
      </c>
      <c r="B493" s="21" t="s">
        <v>1279</v>
      </c>
      <c r="C493" s="21" t="s">
        <v>213</v>
      </c>
      <c r="D493" s="21" t="s">
        <v>45</v>
      </c>
      <c r="E493" s="21" t="s">
        <v>1513</v>
      </c>
      <c r="F493" s="21" t="s">
        <v>1514</v>
      </c>
      <c r="G493" s="21" t="s">
        <v>2467</v>
      </c>
    </row>
    <row r="494" spans="1:7">
      <c r="A494" s="20">
        <v>316</v>
      </c>
      <c r="B494" s="21" t="s">
        <v>1279</v>
      </c>
      <c r="C494" s="21" t="s">
        <v>61</v>
      </c>
      <c r="D494" s="21" t="s">
        <v>45</v>
      </c>
      <c r="E494" s="21" t="s">
        <v>1515</v>
      </c>
      <c r="F494" s="21" t="s">
        <v>1516</v>
      </c>
      <c r="G494" s="21" t="s">
        <v>1517</v>
      </c>
    </row>
    <row r="495" spans="1:7">
      <c r="A495" s="20">
        <v>315</v>
      </c>
      <c r="B495" s="21" t="s">
        <v>1279</v>
      </c>
      <c r="C495" s="21" t="s">
        <v>61</v>
      </c>
      <c r="D495" s="21" t="s">
        <v>45</v>
      </c>
      <c r="E495" s="21" t="s">
        <v>1518</v>
      </c>
      <c r="F495" s="21" t="s">
        <v>1519</v>
      </c>
      <c r="G495" s="21" t="s">
        <v>1520</v>
      </c>
    </row>
    <row r="496" spans="1:7">
      <c r="A496" s="20">
        <v>314</v>
      </c>
      <c r="B496" s="21" t="s">
        <v>1279</v>
      </c>
      <c r="C496" s="21" t="s">
        <v>213</v>
      </c>
      <c r="D496" s="21" t="s">
        <v>45</v>
      </c>
      <c r="E496" s="21" t="s">
        <v>1521</v>
      </c>
      <c r="F496" s="21" t="s">
        <v>1522</v>
      </c>
      <c r="G496" s="21" t="s">
        <v>1523</v>
      </c>
    </row>
    <row r="497" spans="1:7">
      <c r="A497" s="20">
        <v>313</v>
      </c>
      <c r="B497" s="21" t="s">
        <v>1279</v>
      </c>
      <c r="C497" s="21" t="s">
        <v>61</v>
      </c>
      <c r="D497" s="21" t="s">
        <v>45</v>
      </c>
      <c r="E497" s="21" t="s">
        <v>1524</v>
      </c>
      <c r="F497" s="21" t="s">
        <v>1525</v>
      </c>
      <c r="G497" s="21" t="s">
        <v>1526</v>
      </c>
    </row>
    <row r="498" spans="1:7">
      <c r="A498" s="20">
        <v>312</v>
      </c>
      <c r="B498" s="21" t="s">
        <v>1279</v>
      </c>
      <c r="C498" s="21" t="s">
        <v>112</v>
      </c>
      <c r="D498" s="21" t="s">
        <v>45</v>
      </c>
      <c r="E498" s="21" t="s">
        <v>1527</v>
      </c>
      <c r="F498" s="21" t="s">
        <v>1528</v>
      </c>
      <c r="G498" s="21" t="s">
        <v>1529</v>
      </c>
    </row>
    <row r="499" spans="1:7">
      <c r="A499" s="20">
        <v>311</v>
      </c>
      <c r="B499" s="21" t="s">
        <v>1279</v>
      </c>
      <c r="C499" s="21" t="s">
        <v>112</v>
      </c>
      <c r="D499" s="21" t="s">
        <v>45</v>
      </c>
      <c r="E499" s="21" t="s">
        <v>1530</v>
      </c>
      <c r="F499" s="21" t="s">
        <v>1531</v>
      </c>
      <c r="G499" s="21" t="s">
        <v>1532</v>
      </c>
    </row>
    <row r="500" spans="1:7">
      <c r="A500" s="20">
        <v>310</v>
      </c>
      <c r="B500" s="21" t="s">
        <v>1279</v>
      </c>
      <c r="C500" s="21" t="s">
        <v>61</v>
      </c>
      <c r="D500" s="21" t="s">
        <v>47</v>
      </c>
      <c r="E500" s="21" t="s">
        <v>1533</v>
      </c>
      <c r="F500" s="21" t="s">
        <v>1505</v>
      </c>
      <c r="G500" s="21" t="s">
        <v>1534</v>
      </c>
    </row>
    <row r="501" spans="1:7">
      <c r="A501" s="20">
        <v>309</v>
      </c>
      <c r="B501" s="21" t="s">
        <v>1279</v>
      </c>
      <c r="C501" s="21" t="s">
        <v>61</v>
      </c>
      <c r="D501" s="21" t="s">
        <v>45</v>
      </c>
      <c r="E501" s="21" t="s">
        <v>1535</v>
      </c>
      <c r="F501" s="21" t="s">
        <v>1536</v>
      </c>
      <c r="G501" s="21" t="s">
        <v>1537</v>
      </c>
    </row>
    <row r="502" spans="1:7">
      <c r="A502" s="20">
        <v>308</v>
      </c>
      <c r="B502" s="21" t="s">
        <v>1279</v>
      </c>
      <c r="C502" s="21" t="s">
        <v>112</v>
      </c>
      <c r="D502" s="21" t="s">
        <v>45</v>
      </c>
      <c r="E502" s="21" t="s">
        <v>1538</v>
      </c>
      <c r="F502" s="21" t="s">
        <v>1539</v>
      </c>
      <c r="G502" s="21" t="s">
        <v>1540</v>
      </c>
    </row>
    <row r="503" spans="1:7">
      <c r="A503" s="20">
        <v>307</v>
      </c>
      <c r="B503" s="21" t="s">
        <v>1279</v>
      </c>
      <c r="C503" s="21" t="s">
        <v>112</v>
      </c>
      <c r="D503" s="21" t="s">
        <v>45</v>
      </c>
      <c r="E503" s="21" t="s">
        <v>1541</v>
      </c>
      <c r="F503" s="21" t="s">
        <v>1542</v>
      </c>
      <c r="G503" s="21" t="s">
        <v>1543</v>
      </c>
    </row>
    <row r="504" spans="1:7">
      <c r="A504" s="20">
        <v>306</v>
      </c>
      <c r="B504" s="21" t="s">
        <v>1279</v>
      </c>
      <c r="C504" s="21" t="s">
        <v>57</v>
      </c>
      <c r="D504" s="21" t="s">
        <v>45</v>
      </c>
      <c r="E504" s="21" t="s">
        <v>1544</v>
      </c>
      <c r="F504" s="21" t="s">
        <v>1545</v>
      </c>
      <c r="G504" s="21" t="s">
        <v>1546</v>
      </c>
    </row>
    <row r="505" spans="1:7">
      <c r="A505" s="20">
        <v>305</v>
      </c>
      <c r="B505" s="21" t="s">
        <v>1279</v>
      </c>
      <c r="C505" s="21" t="s">
        <v>57</v>
      </c>
      <c r="D505" s="21" t="s">
        <v>88</v>
      </c>
      <c r="E505" s="21" t="s">
        <v>1547</v>
      </c>
      <c r="F505" s="21" t="s">
        <v>1548</v>
      </c>
      <c r="G505" s="21" t="s">
        <v>1549</v>
      </c>
    </row>
    <row r="506" spans="1:7">
      <c r="A506" s="20">
        <v>304</v>
      </c>
      <c r="B506" s="21" t="s">
        <v>1279</v>
      </c>
      <c r="C506" s="21" t="s">
        <v>253</v>
      </c>
      <c r="D506" s="21" t="s">
        <v>47</v>
      </c>
      <c r="E506" s="21" t="s">
        <v>1550</v>
      </c>
      <c r="F506" s="21" t="s">
        <v>1551</v>
      </c>
      <c r="G506" s="21" t="s">
        <v>1552</v>
      </c>
    </row>
    <row r="507" spans="1:7">
      <c r="A507" s="20">
        <v>303</v>
      </c>
      <c r="B507" s="21" t="s">
        <v>1279</v>
      </c>
      <c r="C507" s="21" t="s">
        <v>57</v>
      </c>
      <c r="D507" s="21" t="s">
        <v>47</v>
      </c>
      <c r="E507" s="21" t="s">
        <v>1553</v>
      </c>
      <c r="F507" s="21" t="s">
        <v>1488</v>
      </c>
      <c r="G507" s="21" t="s">
        <v>1554</v>
      </c>
    </row>
    <row r="508" spans="1:7">
      <c r="A508" s="20">
        <v>302</v>
      </c>
      <c r="B508" s="21" t="s">
        <v>1279</v>
      </c>
      <c r="C508" s="21" t="s">
        <v>253</v>
      </c>
      <c r="D508" s="21" t="s">
        <v>47</v>
      </c>
      <c r="E508" s="21" t="s">
        <v>1555</v>
      </c>
      <c r="F508" s="21" t="s">
        <v>1556</v>
      </c>
      <c r="G508" s="21" t="s">
        <v>1557</v>
      </c>
    </row>
    <row r="509" spans="1:7">
      <c r="A509" s="20">
        <v>301</v>
      </c>
      <c r="B509" s="21" t="s">
        <v>1279</v>
      </c>
      <c r="C509" s="21" t="s">
        <v>57</v>
      </c>
      <c r="D509" s="21" t="s">
        <v>47</v>
      </c>
      <c r="E509" s="21" t="s">
        <v>1558</v>
      </c>
      <c r="F509" s="21" t="s">
        <v>1559</v>
      </c>
      <c r="G509" s="21" t="s">
        <v>1560</v>
      </c>
    </row>
    <row r="510" spans="1:7">
      <c r="A510" s="20">
        <v>300</v>
      </c>
      <c r="B510" s="21" t="s">
        <v>1279</v>
      </c>
      <c r="C510" s="21" t="s">
        <v>61</v>
      </c>
      <c r="D510" s="21" t="s">
        <v>47</v>
      </c>
      <c r="E510" s="21" t="s">
        <v>1561</v>
      </c>
      <c r="F510" s="21" t="s">
        <v>1562</v>
      </c>
      <c r="G510" s="21" t="s">
        <v>1563</v>
      </c>
    </row>
    <row r="511" spans="1:7">
      <c r="A511" s="20">
        <v>299</v>
      </c>
      <c r="B511" s="21" t="s">
        <v>1279</v>
      </c>
      <c r="C511" s="21" t="s">
        <v>112</v>
      </c>
      <c r="D511" s="21" t="s">
        <v>45</v>
      </c>
      <c r="E511" s="21" t="s">
        <v>1564</v>
      </c>
      <c r="F511" s="21" t="s">
        <v>1565</v>
      </c>
      <c r="G511" s="21" t="s">
        <v>1566</v>
      </c>
    </row>
    <row r="512" spans="1:7">
      <c r="A512" s="20">
        <v>298</v>
      </c>
      <c r="B512" s="21" t="s">
        <v>1279</v>
      </c>
      <c r="C512" s="21" t="s">
        <v>112</v>
      </c>
      <c r="D512" s="21" t="s">
        <v>45</v>
      </c>
      <c r="E512" s="21" t="s">
        <v>1567</v>
      </c>
      <c r="F512" s="21" t="s">
        <v>1568</v>
      </c>
      <c r="G512" s="21" t="s">
        <v>1569</v>
      </c>
    </row>
    <row r="513" spans="1:7">
      <c r="A513" s="20">
        <v>297</v>
      </c>
      <c r="B513" s="21" t="s">
        <v>1279</v>
      </c>
      <c r="C513" s="21" t="s">
        <v>61</v>
      </c>
      <c r="D513" s="21" t="s">
        <v>45</v>
      </c>
      <c r="E513" s="21" t="s">
        <v>1570</v>
      </c>
      <c r="F513" s="21" t="s">
        <v>1571</v>
      </c>
      <c r="G513" s="21" t="s">
        <v>1572</v>
      </c>
    </row>
    <row r="514" spans="1:7">
      <c r="A514" s="20">
        <v>296</v>
      </c>
      <c r="B514" s="21" t="s">
        <v>1279</v>
      </c>
      <c r="C514" s="21" t="s">
        <v>112</v>
      </c>
      <c r="D514" s="21" t="s">
        <v>45</v>
      </c>
      <c r="E514" s="21" t="s">
        <v>1573</v>
      </c>
      <c r="F514" s="21" t="s">
        <v>1574</v>
      </c>
      <c r="G514" s="21" t="s">
        <v>1575</v>
      </c>
    </row>
    <row r="515" spans="1:7">
      <c r="A515" s="20">
        <v>295</v>
      </c>
      <c r="B515" s="21" t="s">
        <v>1279</v>
      </c>
      <c r="C515" s="21" t="s">
        <v>57</v>
      </c>
      <c r="D515" s="21" t="s">
        <v>45</v>
      </c>
      <c r="E515" s="21" t="s">
        <v>1576</v>
      </c>
      <c r="F515" s="21" t="s">
        <v>1577</v>
      </c>
      <c r="G515" s="21" t="s">
        <v>1578</v>
      </c>
    </row>
    <row r="516" spans="1:7">
      <c r="A516" s="20">
        <v>294</v>
      </c>
      <c r="B516" s="21" t="s">
        <v>1279</v>
      </c>
      <c r="C516" s="21" t="s">
        <v>57</v>
      </c>
      <c r="D516" s="21" t="s">
        <v>47</v>
      </c>
      <c r="E516" s="21" t="s">
        <v>1579</v>
      </c>
      <c r="F516" s="21" t="s">
        <v>1580</v>
      </c>
      <c r="G516" s="21" t="s">
        <v>1581</v>
      </c>
    </row>
    <row r="517" spans="1:7">
      <c r="A517" s="20">
        <v>293</v>
      </c>
      <c r="B517" s="21" t="s">
        <v>1279</v>
      </c>
      <c r="C517" s="21" t="s">
        <v>61</v>
      </c>
      <c r="D517" s="21" t="s">
        <v>47</v>
      </c>
      <c r="E517" s="21" t="s">
        <v>1582</v>
      </c>
      <c r="F517" s="21" t="s">
        <v>1583</v>
      </c>
      <c r="G517" s="21" t="s">
        <v>1584</v>
      </c>
    </row>
    <row r="518" spans="1:7">
      <c r="A518" s="20">
        <v>292</v>
      </c>
      <c r="B518" s="21" t="s">
        <v>1279</v>
      </c>
      <c r="C518" s="21" t="s">
        <v>61</v>
      </c>
      <c r="D518" s="21" t="s">
        <v>45</v>
      </c>
      <c r="E518" s="21" t="s">
        <v>1585</v>
      </c>
      <c r="F518" s="21" t="s">
        <v>1586</v>
      </c>
      <c r="G518" s="21" t="s">
        <v>1587</v>
      </c>
    </row>
    <row r="519" spans="1:7">
      <c r="A519" s="20">
        <v>291</v>
      </c>
      <c r="B519" s="21" t="s">
        <v>1279</v>
      </c>
      <c r="C519" s="21" t="s">
        <v>112</v>
      </c>
      <c r="D519" s="21" t="s">
        <v>45</v>
      </c>
      <c r="E519" s="21" t="s">
        <v>1588</v>
      </c>
      <c r="F519" s="21" t="s">
        <v>1589</v>
      </c>
      <c r="G519" s="21" t="s">
        <v>1590</v>
      </c>
    </row>
    <row r="520" spans="1:7">
      <c r="A520" s="20">
        <v>290</v>
      </c>
      <c r="B520" s="21" t="s">
        <v>1279</v>
      </c>
      <c r="C520" s="21" t="s">
        <v>112</v>
      </c>
      <c r="D520" s="21" t="s">
        <v>45</v>
      </c>
      <c r="E520" s="21" t="s">
        <v>1591</v>
      </c>
      <c r="F520" s="21" t="s">
        <v>1592</v>
      </c>
      <c r="G520" s="21" t="s">
        <v>1593</v>
      </c>
    </row>
    <row r="521" spans="1:7">
      <c r="A521" s="20">
        <v>289</v>
      </c>
      <c r="B521" s="21" t="s">
        <v>1279</v>
      </c>
      <c r="C521" s="21" t="s">
        <v>61</v>
      </c>
      <c r="D521" s="21" t="s">
        <v>47</v>
      </c>
      <c r="E521" s="21" t="s">
        <v>1594</v>
      </c>
      <c r="F521" s="21" t="s">
        <v>1595</v>
      </c>
      <c r="G521" s="21" t="s">
        <v>1596</v>
      </c>
    </row>
    <row r="522" spans="1:7">
      <c r="A522" s="20">
        <v>288</v>
      </c>
      <c r="B522" s="21" t="s">
        <v>1279</v>
      </c>
      <c r="C522" s="21" t="s">
        <v>112</v>
      </c>
      <c r="D522" s="21" t="s">
        <v>45</v>
      </c>
      <c r="E522" s="21" t="s">
        <v>1597</v>
      </c>
      <c r="F522" s="21" t="s">
        <v>1598</v>
      </c>
      <c r="G522" s="21" t="s">
        <v>1599</v>
      </c>
    </row>
    <row r="523" spans="1:7">
      <c r="A523" s="20">
        <v>287</v>
      </c>
      <c r="B523" s="21" t="s">
        <v>1279</v>
      </c>
      <c r="C523" s="21" t="s">
        <v>112</v>
      </c>
      <c r="D523" s="21" t="s">
        <v>45</v>
      </c>
      <c r="E523" s="21" t="s">
        <v>1600</v>
      </c>
      <c r="F523" s="21" t="s">
        <v>1601</v>
      </c>
      <c r="G523" s="21" t="s">
        <v>1602</v>
      </c>
    </row>
    <row r="524" spans="1:7">
      <c r="A524" s="20">
        <v>286</v>
      </c>
      <c r="B524" s="21" t="s">
        <v>1603</v>
      </c>
      <c r="C524" s="21" t="s">
        <v>61</v>
      </c>
      <c r="D524" s="21" t="s">
        <v>45</v>
      </c>
      <c r="E524" s="21" t="s">
        <v>1604</v>
      </c>
      <c r="F524" s="21" t="s">
        <v>1605</v>
      </c>
      <c r="G524" s="21" t="s">
        <v>1606</v>
      </c>
    </row>
    <row r="525" spans="1:7">
      <c r="A525" s="20">
        <v>285</v>
      </c>
      <c r="B525" s="21" t="s">
        <v>1603</v>
      </c>
      <c r="C525" s="21" t="s">
        <v>112</v>
      </c>
      <c r="D525" s="21" t="s">
        <v>45</v>
      </c>
      <c r="E525" s="21" t="s">
        <v>1607</v>
      </c>
      <c r="F525" s="21" t="s">
        <v>1608</v>
      </c>
      <c r="G525" s="21" t="s">
        <v>1609</v>
      </c>
    </row>
    <row r="526" spans="1:7">
      <c r="A526" s="20">
        <v>284</v>
      </c>
      <c r="B526" s="21" t="s">
        <v>1603</v>
      </c>
      <c r="C526" s="21" t="s">
        <v>61</v>
      </c>
      <c r="D526" s="21" t="s">
        <v>45</v>
      </c>
      <c r="E526" s="21" t="s">
        <v>1610</v>
      </c>
      <c r="F526" s="21" t="s">
        <v>1611</v>
      </c>
      <c r="G526" s="21" t="s">
        <v>1612</v>
      </c>
    </row>
    <row r="527" spans="1:7">
      <c r="A527" s="20">
        <v>283</v>
      </c>
      <c r="B527" s="21" t="s">
        <v>1603</v>
      </c>
      <c r="C527" s="21" t="s">
        <v>112</v>
      </c>
      <c r="D527" s="21" t="s">
        <v>45</v>
      </c>
      <c r="E527" s="21" t="s">
        <v>1613</v>
      </c>
      <c r="F527" s="21" t="s">
        <v>1614</v>
      </c>
      <c r="G527" s="21" t="s">
        <v>1615</v>
      </c>
    </row>
    <row r="528" spans="1:7">
      <c r="A528" s="20">
        <v>282</v>
      </c>
      <c r="B528" s="21" t="s">
        <v>1603</v>
      </c>
      <c r="C528" s="21" t="s">
        <v>112</v>
      </c>
      <c r="D528" s="21" t="s">
        <v>45</v>
      </c>
      <c r="E528" s="21" t="s">
        <v>1616</v>
      </c>
      <c r="F528" s="21" t="s">
        <v>1617</v>
      </c>
      <c r="G528" s="21" t="s">
        <v>1618</v>
      </c>
    </row>
    <row r="529" spans="1:7">
      <c r="A529" s="20">
        <v>281</v>
      </c>
      <c r="B529" s="21" t="s">
        <v>1603</v>
      </c>
      <c r="C529" s="21" t="s">
        <v>112</v>
      </c>
      <c r="D529" s="21" t="s">
        <v>45</v>
      </c>
      <c r="E529" s="21" t="s">
        <v>1619</v>
      </c>
      <c r="F529" s="21" t="s">
        <v>1620</v>
      </c>
      <c r="G529" s="21" t="s">
        <v>1621</v>
      </c>
    </row>
    <row r="530" spans="1:7">
      <c r="A530" s="20">
        <v>280</v>
      </c>
      <c r="B530" s="21" t="s">
        <v>1603</v>
      </c>
      <c r="C530" s="21" t="s">
        <v>112</v>
      </c>
      <c r="D530" s="21" t="s">
        <v>45</v>
      </c>
      <c r="E530" s="21" t="s">
        <v>1622</v>
      </c>
      <c r="F530" s="21" t="s">
        <v>1623</v>
      </c>
      <c r="G530" s="21" t="s">
        <v>1624</v>
      </c>
    </row>
    <row r="531" spans="1:7">
      <c r="A531" s="20">
        <v>279</v>
      </c>
      <c r="B531" s="21" t="s">
        <v>1603</v>
      </c>
      <c r="C531" s="21" t="s">
        <v>253</v>
      </c>
      <c r="D531" s="21" t="s">
        <v>45</v>
      </c>
      <c r="E531" s="21" t="s">
        <v>1625</v>
      </c>
      <c r="F531" s="21" t="s">
        <v>1626</v>
      </c>
      <c r="G531" s="21" t="s">
        <v>1627</v>
      </c>
    </row>
    <row r="532" spans="1:7">
      <c r="A532" s="20">
        <v>278</v>
      </c>
      <c r="B532" s="21" t="s">
        <v>1603</v>
      </c>
      <c r="C532" s="21" t="s">
        <v>112</v>
      </c>
      <c r="D532" s="21" t="s">
        <v>45</v>
      </c>
      <c r="E532" s="21" t="s">
        <v>1628</v>
      </c>
      <c r="F532" s="21" t="s">
        <v>1629</v>
      </c>
      <c r="G532" s="21" t="s">
        <v>1630</v>
      </c>
    </row>
    <row r="533" spans="1:7">
      <c r="A533" s="20">
        <v>277</v>
      </c>
      <c r="B533" s="21" t="s">
        <v>1603</v>
      </c>
      <c r="C533" s="21" t="s">
        <v>112</v>
      </c>
      <c r="D533" s="21" t="s">
        <v>45</v>
      </c>
      <c r="E533" s="21" t="s">
        <v>1631</v>
      </c>
      <c r="F533" s="21" t="s">
        <v>1632</v>
      </c>
      <c r="G533" s="21" t="s">
        <v>1633</v>
      </c>
    </row>
    <row r="534" spans="1:7">
      <c r="A534" s="20">
        <v>276</v>
      </c>
      <c r="B534" s="21" t="s">
        <v>1603</v>
      </c>
      <c r="C534" s="21" t="s">
        <v>112</v>
      </c>
      <c r="D534" s="21" t="s">
        <v>45</v>
      </c>
      <c r="E534" s="21" t="s">
        <v>1634</v>
      </c>
      <c r="F534" s="21" t="s">
        <v>1635</v>
      </c>
      <c r="G534" s="21" t="s">
        <v>1636</v>
      </c>
    </row>
    <row r="535" spans="1:7">
      <c r="A535" s="20">
        <v>275</v>
      </c>
      <c r="B535" s="21" t="s">
        <v>1603</v>
      </c>
      <c r="C535" s="21" t="s">
        <v>112</v>
      </c>
      <c r="D535" s="21" t="s">
        <v>45</v>
      </c>
      <c r="E535" s="21" t="s">
        <v>1637</v>
      </c>
      <c r="F535" s="21" t="s">
        <v>1638</v>
      </c>
      <c r="G535" s="21" t="s">
        <v>1639</v>
      </c>
    </row>
    <row r="536" spans="1:7">
      <c r="A536" s="20">
        <v>274</v>
      </c>
      <c r="B536" s="21" t="s">
        <v>1603</v>
      </c>
      <c r="C536" s="21" t="s">
        <v>57</v>
      </c>
      <c r="D536" s="21" t="s">
        <v>47</v>
      </c>
      <c r="E536" s="21" t="s">
        <v>1640</v>
      </c>
      <c r="F536" s="21" t="s">
        <v>1641</v>
      </c>
      <c r="G536" s="21" t="s">
        <v>1642</v>
      </c>
    </row>
    <row r="537" spans="1:7">
      <c r="A537" s="20">
        <v>273</v>
      </c>
      <c r="B537" s="21" t="s">
        <v>1603</v>
      </c>
      <c r="C537" s="21" t="s">
        <v>61</v>
      </c>
      <c r="D537" s="21" t="s">
        <v>47</v>
      </c>
      <c r="E537" s="21" t="s">
        <v>1643</v>
      </c>
      <c r="F537" s="21" t="s">
        <v>1641</v>
      </c>
      <c r="G537" s="21" t="s">
        <v>1644</v>
      </c>
    </row>
    <row r="538" spans="1:7">
      <c r="A538" s="20">
        <v>272</v>
      </c>
      <c r="B538" s="21" t="s">
        <v>1603</v>
      </c>
      <c r="C538" s="21" t="s">
        <v>112</v>
      </c>
      <c r="D538" s="21" t="s">
        <v>45</v>
      </c>
      <c r="E538" s="21" t="s">
        <v>1645</v>
      </c>
      <c r="F538" s="21" t="s">
        <v>1646</v>
      </c>
      <c r="G538" s="21" t="s">
        <v>1647</v>
      </c>
    </row>
    <row r="539" spans="1:7">
      <c r="A539" s="20">
        <v>271</v>
      </c>
      <c r="B539" s="21" t="s">
        <v>1603</v>
      </c>
      <c r="C539" s="21" t="s">
        <v>112</v>
      </c>
      <c r="D539" s="21" t="s">
        <v>45</v>
      </c>
      <c r="E539" s="21" t="s">
        <v>1648</v>
      </c>
      <c r="F539" s="21" t="s">
        <v>1649</v>
      </c>
      <c r="G539" s="21" t="s">
        <v>1650</v>
      </c>
    </row>
    <row r="540" spans="1:7">
      <c r="A540" s="20">
        <v>270</v>
      </c>
      <c r="B540" s="21" t="s">
        <v>1603</v>
      </c>
      <c r="C540" s="21" t="s">
        <v>112</v>
      </c>
      <c r="D540" s="21" t="s">
        <v>45</v>
      </c>
      <c r="E540" s="21" t="s">
        <v>1651</v>
      </c>
      <c r="F540" s="21" t="s">
        <v>1652</v>
      </c>
      <c r="G540" s="21" t="s">
        <v>1653</v>
      </c>
    </row>
    <row r="541" spans="1:7">
      <c r="A541" s="20">
        <v>269</v>
      </c>
      <c r="B541" s="21" t="s">
        <v>1603</v>
      </c>
      <c r="C541" s="21" t="s">
        <v>61</v>
      </c>
      <c r="D541" s="21" t="s">
        <v>45</v>
      </c>
      <c r="E541" s="21" t="s">
        <v>1654</v>
      </c>
      <c r="F541" s="21" t="s">
        <v>1655</v>
      </c>
      <c r="G541" s="21" t="s">
        <v>1656</v>
      </c>
    </row>
    <row r="542" spans="1:7">
      <c r="A542" s="20">
        <v>268</v>
      </c>
      <c r="B542" s="21" t="s">
        <v>1603</v>
      </c>
      <c r="C542" s="21" t="s">
        <v>112</v>
      </c>
      <c r="D542" s="21" t="s">
        <v>45</v>
      </c>
      <c r="E542" s="21" t="s">
        <v>1657</v>
      </c>
      <c r="F542" s="21" t="s">
        <v>1658</v>
      </c>
      <c r="G542" s="21" t="s">
        <v>1659</v>
      </c>
    </row>
    <row r="543" spans="1:7">
      <c r="A543" s="20">
        <v>267</v>
      </c>
      <c r="B543" s="21" t="s">
        <v>1603</v>
      </c>
      <c r="C543" s="21" t="s">
        <v>61</v>
      </c>
      <c r="D543" s="21" t="s">
        <v>45</v>
      </c>
      <c r="E543" s="21" t="s">
        <v>1660</v>
      </c>
      <c r="F543" s="21" t="s">
        <v>1661</v>
      </c>
      <c r="G543" s="21" t="s">
        <v>1662</v>
      </c>
    </row>
    <row r="544" spans="1:7">
      <c r="A544" s="20">
        <v>266</v>
      </c>
      <c r="B544" s="21" t="s">
        <v>1603</v>
      </c>
      <c r="C544" s="21" t="s">
        <v>112</v>
      </c>
      <c r="D544" s="21" t="s">
        <v>45</v>
      </c>
      <c r="E544" s="21" t="s">
        <v>1663</v>
      </c>
      <c r="F544" s="21" t="s">
        <v>1664</v>
      </c>
      <c r="G544" s="21" t="s">
        <v>1665</v>
      </c>
    </row>
    <row r="545" spans="1:7">
      <c r="A545" s="20">
        <v>265</v>
      </c>
      <c r="B545" s="21" t="s">
        <v>1603</v>
      </c>
      <c r="C545" s="21" t="s">
        <v>57</v>
      </c>
      <c r="D545" s="21" t="s">
        <v>47</v>
      </c>
      <c r="E545" s="21" t="s">
        <v>1666</v>
      </c>
      <c r="F545" s="21" t="s">
        <v>1667</v>
      </c>
      <c r="G545" s="21" t="s">
        <v>1668</v>
      </c>
    </row>
    <row r="546" spans="1:7">
      <c r="A546" s="20">
        <v>264</v>
      </c>
      <c r="B546" s="21" t="s">
        <v>1603</v>
      </c>
      <c r="C546" s="21" t="s">
        <v>61</v>
      </c>
      <c r="D546" s="21" t="s">
        <v>45</v>
      </c>
      <c r="E546" s="21" t="s">
        <v>1669</v>
      </c>
      <c r="F546" s="21" t="s">
        <v>1670</v>
      </c>
      <c r="G546" s="21" t="s">
        <v>1671</v>
      </c>
    </row>
    <row r="547" spans="1:7">
      <c r="A547" s="20">
        <v>263</v>
      </c>
      <c r="B547" s="21" t="s">
        <v>1603</v>
      </c>
      <c r="C547" s="21" t="s">
        <v>112</v>
      </c>
      <c r="D547" s="21" t="s">
        <v>45</v>
      </c>
      <c r="E547" s="21" t="s">
        <v>1672</v>
      </c>
      <c r="F547" s="21" t="s">
        <v>1673</v>
      </c>
      <c r="G547" s="21" t="s">
        <v>1674</v>
      </c>
    </row>
    <row r="548" spans="1:7">
      <c r="A548" s="20">
        <v>262</v>
      </c>
      <c r="B548" s="21" t="s">
        <v>1603</v>
      </c>
      <c r="C548" s="21" t="s">
        <v>112</v>
      </c>
      <c r="D548" s="21" t="s">
        <v>45</v>
      </c>
      <c r="E548" s="21" t="s">
        <v>1675</v>
      </c>
      <c r="F548" s="21" t="s">
        <v>1676</v>
      </c>
      <c r="G548" s="21" t="s">
        <v>1677</v>
      </c>
    </row>
    <row r="549" spans="1:7">
      <c r="A549" s="20">
        <v>261</v>
      </c>
      <c r="B549" s="21" t="s">
        <v>1603</v>
      </c>
      <c r="C549" s="21" t="s">
        <v>57</v>
      </c>
      <c r="D549" s="21" t="s">
        <v>47</v>
      </c>
      <c r="E549" s="21" t="s">
        <v>1678</v>
      </c>
      <c r="F549" s="21" t="s">
        <v>1679</v>
      </c>
      <c r="G549" s="21" t="s">
        <v>1680</v>
      </c>
    </row>
    <row r="550" spans="1:7">
      <c r="A550" s="20">
        <v>260</v>
      </c>
      <c r="B550" s="21" t="s">
        <v>1603</v>
      </c>
      <c r="C550" s="21" t="s">
        <v>61</v>
      </c>
      <c r="D550" s="21" t="s">
        <v>47</v>
      </c>
      <c r="E550" s="21" t="s">
        <v>1681</v>
      </c>
      <c r="F550" s="21" t="s">
        <v>1679</v>
      </c>
      <c r="G550" s="21" t="s">
        <v>1682</v>
      </c>
    </row>
    <row r="551" spans="1:7">
      <c r="A551" s="20">
        <v>259</v>
      </c>
      <c r="B551" s="21" t="s">
        <v>1603</v>
      </c>
      <c r="C551" s="21" t="s">
        <v>112</v>
      </c>
      <c r="D551" s="21" t="s">
        <v>45</v>
      </c>
      <c r="E551" s="21" t="s">
        <v>1683</v>
      </c>
      <c r="F551" s="21" t="s">
        <v>1684</v>
      </c>
      <c r="G551" s="21" t="s">
        <v>1685</v>
      </c>
    </row>
    <row r="552" spans="1:7">
      <c r="A552" s="20">
        <v>258</v>
      </c>
      <c r="B552" s="21" t="s">
        <v>1603</v>
      </c>
      <c r="C552" s="21" t="s">
        <v>112</v>
      </c>
      <c r="D552" s="21" t="s">
        <v>45</v>
      </c>
      <c r="E552" s="21" t="s">
        <v>1686</v>
      </c>
      <c r="F552" s="21" t="s">
        <v>1687</v>
      </c>
      <c r="G552" s="21" t="s">
        <v>1688</v>
      </c>
    </row>
    <row r="553" spans="1:7">
      <c r="A553" s="20">
        <v>257</v>
      </c>
      <c r="B553" s="21" t="s">
        <v>1603</v>
      </c>
      <c r="C553" s="21" t="s">
        <v>112</v>
      </c>
      <c r="D553" s="21" t="s">
        <v>45</v>
      </c>
      <c r="E553" s="21" t="s">
        <v>1689</v>
      </c>
      <c r="F553" s="21" t="s">
        <v>1690</v>
      </c>
      <c r="G553" s="21" t="s">
        <v>1691</v>
      </c>
    </row>
    <row r="554" spans="1:7">
      <c r="A554" s="20">
        <v>256</v>
      </c>
      <c r="B554" s="21" t="s">
        <v>1603</v>
      </c>
      <c r="C554" s="21" t="s">
        <v>112</v>
      </c>
      <c r="D554" s="21" t="s">
        <v>45</v>
      </c>
      <c r="E554" s="21" t="s">
        <v>1692</v>
      </c>
      <c r="F554" s="21" t="s">
        <v>1693</v>
      </c>
      <c r="G554" s="21" t="s">
        <v>1694</v>
      </c>
    </row>
    <row r="555" spans="1:7">
      <c r="A555" s="20">
        <v>255</v>
      </c>
      <c r="B555" s="21" t="s">
        <v>1603</v>
      </c>
      <c r="C555" s="21" t="s">
        <v>112</v>
      </c>
      <c r="D555" s="21" t="s">
        <v>45</v>
      </c>
      <c r="E555" s="21" t="s">
        <v>1695</v>
      </c>
      <c r="F555" s="21" t="s">
        <v>1696</v>
      </c>
      <c r="G555" s="21" t="s">
        <v>1697</v>
      </c>
    </row>
    <row r="556" spans="1:7">
      <c r="A556" s="20">
        <v>254</v>
      </c>
      <c r="B556" s="21" t="s">
        <v>1603</v>
      </c>
      <c r="C556" s="21" t="s">
        <v>57</v>
      </c>
      <c r="D556" s="21" t="s">
        <v>47</v>
      </c>
      <c r="E556" s="21" t="s">
        <v>1698</v>
      </c>
      <c r="F556" s="21" t="s">
        <v>1699</v>
      </c>
      <c r="G556" s="21" t="s">
        <v>1700</v>
      </c>
    </row>
    <row r="557" spans="1:7">
      <c r="A557" s="20">
        <v>253</v>
      </c>
      <c r="B557" s="21" t="s">
        <v>1603</v>
      </c>
      <c r="C557" s="21" t="s">
        <v>61</v>
      </c>
      <c r="D557" s="21" t="s">
        <v>47</v>
      </c>
      <c r="E557" s="21" t="s">
        <v>1701</v>
      </c>
      <c r="F557" s="21" t="s">
        <v>1699</v>
      </c>
      <c r="G557" s="21" t="s">
        <v>1702</v>
      </c>
    </row>
    <row r="558" spans="1:7">
      <c r="A558" s="20">
        <v>252</v>
      </c>
      <c r="B558" s="21" t="s">
        <v>1603</v>
      </c>
      <c r="C558" s="21" t="s">
        <v>61</v>
      </c>
      <c r="D558" s="21" t="s">
        <v>47</v>
      </c>
      <c r="E558" s="21" t="s">
        <v>1703</v>
      </c>
      <c r="F558" s="21" t="s">
        <v>1704</v>
      </c>
      <c r="G558" s="21" t="s">
        <v>1705</v>
      </c>
    </row>
    <row r="559" spans="1:7">
      <c r="A559" s="20">
        <v>251</v>
      </c>
      <c r="B559" s="21" t="s">
        <v>1603</v>
      </c>
      <c r="C559" s="21" t="s">
        <v>112</v>
      </c>
      <c r="D559" s="21" t="s">
        <v>45</v>
      </c>
      <c r="E559" s="21" t="s">
        <v>1706</v>
      </c>
      <c r="F559" s="21" t="s">
        <v>1707</v>
      </c>
      <c r="G559" s="21" t="s">
        <v>1708</v>
      </c>
    </row>
    <row r="560" spans="1:7">
      <c r="A560" s="20">
        <v>250</v>
      </c>
      <c r="B560" s="21" t="s">
        <v>1603</v>
      </c>
      <c r="C560" s="21" t="s">
        <v>57</v>
      </c>
      <c r="D560" s="21" t="s">
        <v>47</v>
      </c>
      <c r="E560" s="21" t="s">
        <v>1709</v>
      </c>
      <c r="F560" s="21" t="s">
        <v>1710</v>
      </c>
      <c r="G560" s="21" t="s">
        <v>1711</v>
      </c>
    </row>
    <row r="561" spans="1:7">
      <c r="A561" s="20">
        <v>249</v>
      </c>
      <c r="B561" s="21" t="s">
        <v>1603</v>
      </c>
      <c r="C561" s="21" t="s">
        <v>61</v>
      </c>
      <c r="D561" s="21" t="s">
        <v>45</v>
      </c>
      <c r="E561" s="21" t="s">
        <v>1712</v>
      </c>
      <c r="F561" s="21" t="s">
        <v>1713</v>
      </c>
      <c r="G561" s="21" t="s">
        <v>1714</v>
      </c>
    </row>
    <row r="562" spans="1:7">
      <c r="A562" s="20">
        <v>248</v>
      </c>
      <c r="B562" s="21" t="s">
        <v>1603</v>
      </c>
      <c r="C562" s="21" t="s">
        <v>112</v>
      </c>
      <c r="D562" s="21" t="s">
        <v>45</v>
      </c>
      <c r="E562" s="21" t="s">
        <v>1715</v>
      </c>
      <c r="F562" s="21" t="s">
        <v>1716</v>
      </c>
      <c r="G562" s="21" t="s">
        <v>1717</v>
      </c>
    </row>
    <row r="563" spans="1:7">
      <c r="A563" s="20">
        <v>247</v>
      </c>
      <c r="B563" s="21" t="s">
        <v>1603</v>
      </c>
      <c r="C563" s="21" t="s">
        <v>61</v>
      </c>
      <c r="D563" s="21" t="s">
        <v>45</v>
      </c>
      <c r="E563" s="21" t="s">
        <v>1718</v>
      </c>
      <c r="F563" s="21" t="s">
        <v>1719</v>
      </c>
      <c r="G563" s="21" t="s">
        <v>1720</v>
      </c>
    </row>
    <row r="564" spans="1:7">
      <c r="A564" s="20">
        <v>246</v>
      </c>
      <c r="B564" s="21" t="s">
        <v>1603</v>
      </c>
      <c r="C564" s="21" t="s">
        <v>112</v>
      </c>
      <c r="D564" s="21" t="s">
        <v>45</v>
      </c>
      <c r="E564" s="21" t="s">
        <v>1721</v>
      </c>
      <c r="F564" s="21" t="s">
        <v>1722</v>
      </c>
      <c r="G564" s="21" t="s">
        <v>1723</v>
      </c>
    </row>
    <row r="565" spans="1:7">
      <c r="A565" s="20">
        <v>245</v>
      </c>
      <c r="B565" s="21" t="s">
        <v>1603</v>
      </c>
      <c r="C565" s="21" t="s">
        <v>61</v>
      </c>
      <c r="D565" s="21" t="s">
        <v>45</v>
      </c>
      <c r="E565" s="21" t="s">
        <v>1724</v>
      </c>
      <c r="F565" s="21" t="s">
        <v>1725</v>
      </c>
      <c r="G565" s="21" t="s">
        <v>1726</v>
      </c>
    </row>
    <row r="566" spans="1:7">
      <c r="A566" s="20">
        <v>244</v>
      </c>
      <c r="B566" s="21" t="s">
        <v>1603</v>
      </c>
      <c r="C566" s="21" t="s">
        <v>61</v>
      </c>
      <c r="D566" s="21" t="s">
        <v>45</v>
      </c>
      <c r="E566" s="21" t="s">
        <v>1727</v>
      </c>
      <c r="F566" s="21" t="s">
        <v>1728</v>
      </c>
      <c r="G566" s="21" t="s">
        <v>1729</v>
      </c>
    </row>
    <row r="567" spans="1:7">
      <c r="A567" s="20">
        <v>243</v>
      </c>
      <c r="B567" s="21" t="s">
        <v>1603</v>
      </c>
      <c r="C567" s="21" t="s">
        <v>112</v>
      </c>
      <c r="D567" s="21" t="s">
        <v>45</v>
      </c>
      <c r="E567" s="21" t="s">
        <v>1730</v>
      </c>
      <c r="F567" s="21" t="s">
        <v>1731</v>
      </c>
      <c r="G567" s="21" t="s">
        <v>1732</v>
      </c>
    </row>
    <row r="568" spans="1:7">
      <c r="A568" s="20">
        <v>242</v>
      </c>
      <c r="B568" s="21" t="s">
        <v>1603</v>
      </c>
      <c r="C568" s="21" t="s">
        <v>57</v>
      </c>
      <c r="D568" s="21" t="s">
        <v>45</v>
      </c>
      <c r="E568" s="21" t="s">
        <v>1733</v>
      </c>
      <c r="F568" s="21" t="s">
        <v>1734</v>
      </c>
      <c r="G568" s="21" t="s">
        <v>1735</v>
      </c>
    </row>
    <row r="569" spans="1:7">
      <c r="A569" s="20">
        <v>241</v>
      </c>
      <c r="B569" s="21" t="s">
        <v>1603</v>
      </c>
      <c r="C569" s="21" t="s">
        <v>112</v>
      </c>
      <c r="D569" s="21" t="s">
        <v>45</v>
      </c>
      <c r="E569" s="21" t="s">
        <v>1736</v>
      </c>
      <c r="F569" s="21" t="s">
        <v>1737</v>
      </c>
      <c r="G569" s="21" t="s">
        <v>1738</v>
      </c>
    </row>
    <row r="570" spans="1:7">
      <c r="A570" s="20">
        <v>240</v>
      </c>
      <c r="B570" s="21" t="s">
        <v>1603</v>
      </c>
      <c r="C570" s="21" t="s">
        <v>112</v>
      </c>
      <c r="D570" s="21" t="s">
        <v>45</v>
      </c>
      <c r="E570" s="21" t="s">
        <v>1739</v>
      </c>
      <c r="F570" s="21" t="s">
        <v>1740</v>
      </c>
      <c r="G570" s="21" t="s">
        <v>1741</v>
      </c>
    </row>
    <row r="571" spans="1:7">
      <c r="A571" s="20">
        <v>239</v>
      </c>
      <c r="B571" s="21" t="s">
        <v>1603</v>
      </c>
      <c r="C571" s="21" t="s">
        <v>112</v>
      </c>
      <c r="D571" s="21" t="s">
        <v>45</v>
      </c>
      <c r="E571" s="21" t="s">
        <v>1742</v>
      </c>
      <c r="F571" s="21" t="s">
        <v>1743</v>
      </c>
      <c r="G571" s="21" t="s">
        <v>1744</v>
      </c>
    </row>
    <row r="572" spans="1:7">
      <c r="A572" s="20">
        <v>238</v>
      </c>
      <c r="B572" s="21" t="s">
        <v>1603</v>
      </c>
      <c r="C572" s="21" t="s">
        <v>112</v>
      </c>
      <c r="D572" s="21" t="s">
        <v>45</v>
      </c>
      <c r="E572" s="21" t="s">
        <v>1745</v>
      </c>
      <c r="F572" s="21" t="s">
        <v>1746</v>
      </c>
      <c r="G572" s="21" t="s">
        <v>1747</v>
      </c>
    </row>
    <row r="573" spans="1:7">
      <c r="A573" s="20">
        <v>237</v>
      </c>
      <c r="B573" s="21" t="s">
        <v>1603</v>
      </c>
      <c r="C573" s="21" t="s">
        <v>112</v>
      </c>
      <c r="D573" s="21" t="s">
        <v>45</v>
      </c>
      <c r="E573" s="21" t="s">
        <v>1748</v>
      </c>
      <c r="F573" s="21" t="s">
        <v>1749</v>
      </c>
      <c r="G573" s="21" t="s">
        <v>1750</v>
      </c>
    </row>
    <row r="574" spans="1:7">
      <c r="A574" s="20">
        <v>236</v>
      </c>
      <c r="B574" s="21" t="s">
        <v>1603</v>
      </c>
      <c r="C574" s="21" t="s">
        <v>57</v>
      </c>
      <c r="D574" s="21" t="s">
        <v>45</v>
      </c>
      <c r="E574" s="21" t="s">
        <v>1751</v>
      </c>
      <c r="F574" s="21" t="s">
        <v>1752</v>
      </c>
      <c r="G574" s="21" t="s">
        <v>1753</v>
      </c>
    </row>
    <row r="575" spans="1:7">
      <c r="A575" s="20">
        <v>235</v>
      </c>
      <c r="B575" s="21" t="s">
        <v>1603</v>
      </c>
      <c r="C575" s="21" t="s">
        <v>213</v>
      </c>
      <c r="D575" s="21" t="s">
        <v>45</v>
      </c>
      <c r="E575" s="21" t="s">
        <v>1754</v>
      </c>
      <c r="F575" s="21" t="s">
        <v>1755</v>
      </c>
      <c r="G575" s="21" t="s">
        <v>1756</v>
      </c>
    </row>
    <row r="576" spans="1:7">
      <c r="A576" s="20">
        <v>234</v>
      </c>
      <c r="B576" s="21" t="s">
        <v>1603</v>
      </c>
      <c r="C576" s="21" t="s">
        <v>57</v>
      </c>
      <c r="D576" s="21" t="s">
        <v>45</v>
      </c>
      <c r="E576" s="21" t="s">
        <v>1757</v>
      </c>
      <c r="F576" s="21" t="s">
        <v>1758</v>
      </c>
      <c r="G576" s="21" t="s">
        <v>1759</v>
      </c>
    </row>
    <row r="577" spans="1:7">
      <c r="A577" s="20">
        <v>233</v>
      </c>
      <c r="B577" s="21" t="s">
        <v>1603</v>
      </c>
      <c r="C577" s="21" t="s">
        <v>61</v>
      </c>
      <c r="D577" s="21" t="s">
        <v>45</v>
      </c>
      <c r="E577" s="21" t="s">
        <v>1760</v>
      </c>
      <c r="F577" s="21" t="s">
        <v>1761</v>
      </c>
      <c r="G577" s="21" t="s">
        <v>1762</v>
      </c>
    </row>
    <row r="578" spans="1:7">
      <c r="A578" s="20">
        <v>232</v>
      </c>
      <c r="B578" s="21" t="s">
        <v>1603</v>
      </c>
      <c r="C578" s="21" t="s">
        <v>112</v>
      </c>
      <c r="D578" s="21" t="s">
        <v>45</v>
      </c>
      <c r="E578" s="21" t="s">
        <v>1763</v>
      </c>
      <c r="F578" s="21" t="s">
        <v>1764</v>
      </c>
      <c r="G578" s="21" t="s">
        <v>1765</v>
      </c>
    </row>
    <row r="579" spans="1:7">
      <c r="A579" s="20">
        <v>231</v>
      </c>
      <c r="B579" s="21" t="s">
        <v>1603</v>
      </c>
      <c r="C579" s="21" t="s">
        <v>61</v>
      </c>
      <c r="D579" s="21" t="s">
        <v>45</v>
      </c>
      <c r="E579" s="21" t="s">
        <v>1766</v>
      </c>
      <c r="F579" s="21" t="s">
        <v>1767</v>
      </c>
      <c r="G579" s="21" t="s">
        <v>1768</v>
      </c>
    </row>
    <row r="580" spans="1:7">
      <c r="A580" s="20">
        <v>230</v>
      </c>
      <c r="B580" s="21" t="s">
        <v>1603</v>
      </c>
      <c r="C580" s="21" t="s">
        <v>112</v>
      </c>
      <c r="D580" s="21" t="s">
        <v>45</v>
      </c>
      <c r="E580" s="21" t="s">
        <v>1769</v>
      </c>
      <c r="F580" s="21" t="s">
        <v>1770</v>
      </c>
      <c r="G580" s="21" t="s">
        <v>1771</v>
      </c>
    </row>
    <row r="581" spans="1:7">
      <c r="A581" s="20">
        <v>229</v>
      </c>
      <c r="B581" s="21" t="s">
        <v>1603</v>
      </c>
      <c r="C581" s="21" t="s">
        <v>57</v>
      </c>
      <c r="D581" s="21" t="s">
        <v>47</v>
      </c>
      <c r="E581" s="21" t="s">
        <v>1772</v>
      </c>
      <c r="F581" s="21" t="s">
        <v>1773</v>
      </c>
      <c r="G581" s="21" t="s">
        <v>1774</v>
      </c>
    </row>
    <row r="582" spans="1:7">
      <c r="A582" s="20">
        <v>228</v>
      </c>
      <c r="B582" s="21" t="s">
        <v>1603</v>
      </c>
      <c r="C582" s="21" t="s">
        <v>57</v>
      </c>
      <c r="D582" s="21" t="s">
        <v>45</v>
      </c>
      <c r="E582" s="21" t="s">
        <v>1775</v>
      </c>
      <c r="F582" s="21" t="s">
        <v>1776</v>
      </c>
      <c r="G582" s="21" t="s">
        <v>1777</v>
      </c>
    </row>
    <row r="583" spans="1:7">
      <c r="A583" s="20">
        <v>227</v>
      </c>
      <c r="B583" s="21" t="s">
        <v>1603</v>
      </c>
      <c r="C583" s="21" t="s">
        <v>61</v>
      </c>
      <c r="D583" s="21" t="s">
        <v>45</v>
      </c>
      <c r="E583" s="21" t="s">
        <v>1778</v>
      </c>
      <c r="F583" s="21" t="s">
        <v>1779</v>
      </c>
      <c r="G583" s="21" t="s">
        <v>1780</v>
      </c>
    </row>
    <row r="584" spans="1:7">
      <c r="A584" s="20">
        <v>226</v>
      </c>
      <c r="B584" s="21" t="s">
        <v>1603</v>
      </c>
      <c r="C584" s="21" t="s">
        <v>112</v>
      </c>
      <c r="D584" s="21" t="s">
        <v>45</v>
      </c>
      <c r="E584" s="21" t="s">
        <v>1781</v>
      </c>
      <c r="F584" s="21" t="s">
        <v>1782</v>
      </c>
      <c r="G584" s="21" t="s">
        <v>1783</v>
      </c>
    </row>
    <row r="585" spans="1:7">
      <c r="A585" s="20">
        <v>225</v>
      </c>
      <c r="B585" s="21" t="s">
        <v>1603</v>
      </c>
      <c r="C585" s="21" t="s">
        <v>57</v>
      </c>
      <c r="D585" s="21" t="s">
        <v>47</v>
      </c>
      <c r="E585" s="21" t="s">
        <v>1784</v>
      </c>
      <c r="F585" s="21" t="s">
        <v>1785</v>
      </c>
      <c r="G585" s="21" t="s">
        <v>1786</v>
      </c>
    </row>
    <row r="586" spans="1:7">
      <c r="A586" s="20">
        <v>224</v>
      </c>
      <c r="B586" s="21" t="s">
        <v>1603</v>
      </c>
      <c r="C586" s="21" t="s">
        <v>61</v>
      </c>
      <c r="D586" s="21" t="s">
        <v>47</v>
      </c>
      <c r="E586" s="21" t="s">
        <v>1787</v>
      </c>
      <c r="F586" s="21" t="s">
        <v>1785</v>
      </c>
      <c r="G586" s="21" t="s">
        <v>1788</v>
      </c>
    </row>
    <row r="587" spans="1:7">
      <c r="A587" s="20">
        <v>223</v>
      </c>
      <c r="B587" s="21" t="s">
        <v>1603</v>
      </c>
      <c r="C587" s="21" t="s">
        <v>112</v>
      </c>
      <c r="D587" s="21" t="s">
        <v>45</v>
      </c>
      <c r="E587" s="21" t="s">
        <v>1789</v>
      </c>
      <c r="F587" s="21" t="s">
        <v>1790</v>
      </c>
      <c r="G587" s="21" t="s">
        <v>1791</v>
      </c>
    </row>
    <row r="588" spans="1:7">
      <c r="A588" s="20">
        <v>222</v>
      </c>
      <c r="B588" s="21" t="s">
        <v>1603</v>
      </c>
      <c r="C588" s="21" t="s">
        <v>57</v>
      </c>
      <c r="D588" s="21" t="s">
        <v>47</v>
      </c>
      <c r="E588" s="21" t="s">
        <v>1792</v>
      </c>
      <c r="F588" s="21" t="s">
        <v>1793</v>
      </c>
      <c r="G588" s="21" t="s">
        <v>1794</v>
      </c>
    </row>
    <row r="589" spans="1:7">
      <c r="A589" s="20">
        <v>221</v>
      </c>
      <c r="B589" s="21" t="s">
        <v>1603</v>
      </c>
      <c r="C589" s="21" t="s">
        <v>61</v>
      </c>
      <c r="D589" s="21" t="s">
        <v>47</v>
      </c>
      <c r="E589" s="21" t="s">
        <v>1795</v>
      </c>
      <c r="F589" s="21" t="s">
        <v>1793</v>
      </c>
      <c r="G589" s="21" t="s">
        <v>1796</v>
      </c>
    </row>
    <row r="590" spans="1:7">
      <c r="A590" s="20">
        <v>220</v>
      </c>
      <c r="B590" s="21" t="s">
        <v>1603</v>
      </c>
      <c r="C590" s="21" t="s">
        <v>112</v>
      </c>
      <c r="D590" s="21" t="s">
        <v>45</v>
      </c>
      <c r="E590" s="21" t="s">
        <v>1797</v>
      </c>
      <c r="F590" s="21" t="s">
        <v>1798</v>
      </c>
      <c r="G590" s="21" t="s">
        <v>1799</v>
      </c>
    </row>
    <row r="591" spans="1:7">
      <c r="A591" s="20">
        <v>219</v>
      </c>
      <c r="B591" s="21" t="s">
        <v>1603</v>
      </c>
      <c r="C591" s="21" t="s">
        <v>57</v>
      </c>
      <c r="D591" s="21" t="s">
        <v>47</v>
      </c>
      <c r="E591" s="21" t="s">
        <v>1800</v>
      </c>
      <c r="F591" s="21" t="s">
        <v>1801</v>
      </c>
      <c r="G591" s="21" t="s">
        <v>1802</v>
      </c>
    </row>
    <row r="592" spans="1:7">
      <c r="A592" s="20">
        <v>218</v>
      </c>
      <c r="B592" s="21" t="s">
        <v>1603</v>
      </c>
      <c r="C592" s="21" t="s">
        <v>61</v>
      </c>
      <c r="D592" s="21" t="s">
        <v>47</v>
      </c>
      <c r="E592" s="21" t="s">
        <v>1803</v>
      </c>
      <c r="F592" s="21" t="s">
        <v>1801</v>
      </c>
      <c r="G592" s="21" t="s">
        <v>1804</v>
      </c>
    </row>
    <row r="593" spans="1:7">
      <c r="A593" s="20">
        <v>217</v>
      </c>
      <c r="B593" s="21" t="s">
        <v>1805</v>
      </c>
      <c r="C593" s="21" t="s">
        <v>112</v>
      </c>
      <c r="D593" s="21" t="s">
        <v>45</v>
      </c>
      <c r="E593" s="21" t="s">
        <v>1806</v>
      </c>
      <c r="F593" s="21" t="s">
        <v>1807</v>
      </c>
      <c r="G593" s="21" t="s">
        <v>1808</v>
      </c>
    </row>
    <row r="594" spans="1:7">
      <c r="A594" s="20">
        <v>216</v>
      </c>
      <c r="B594" s="21" t="s">
        <v>1805</v>
      </c>
      <c r="C594" s="21" t="s">
        <v>61</v>
      </c>
      <c r="D594" s="21" t="s">
        <v>45</v>
      </c>
      <c r="E594" s="21" t="s">
        <v>1809</v>
      </c>
      <c r="F594" s="21" t="s">
        <v>1810</v>
      </c>
      <c r="G594" s="21" t="s">
        <v>1811</v>
      </c>
    </row>
    <row r="595" spans="1:7">
      <c r="A595" s="20">
        <v>215</v>
      </c>
      <c r="B595" s="21" t="s">
        <v>1805</v>
      </c>
      <c r="C595" s="21" t="s">
        <v>112</v>
      </c>
      <c r="D595" s="21" t="s">
        <v>45</v>
      </c>
      <c r="E595" s="21" t="s">
        <v>1812</v>
      </c>
      <c r="F595" s="21" t="s">
        <v>1813</v>
      </c>
      <c r="G595" s="21" t="s">
        <v>1814</v>
      </c>
    </row>
    <row r="596" spans="1:7">
      <c r="A596" s="20">
        <v>214</v>
      </c>
      <c r="B596" s="21" t="s">
        <v>1805</v>
      </c>
      <c r="C596" s="21" t="s">
        <v>57</v>
      </c>
      <c r="D596" s="21" t="s">
        <v>45</v>
      </c>
      <c r="E596" s="21" t="s">
        <v>1815</v>
      </c>
      <c r="F596" s="21" t="s">
        <v>1816</v>
      </c>
      <c r="G596" s="21" t="s">
        <v>1817</v>
      </c>
    </row>
    <row r="597" spans="1:7">
      <c r="A597" s="20">
        <v>213</v>
      </c>
      <c r="B597" s="21" t="s">
        <v>1805</v>
      </c>
      <c r="C597" s="21" t="s">
        <v>112</v>
      </c>
      <c r="D597" s="21" t="s">
        <v>45</v>
      </c>
      <c r="E597" s="21" t="s">
        <v>1818</v>
      </c>
      <c r="F597" s="21" t="s">
        <v>1819</v>
      </c>
      <c r="G597" s="21" t="s">
        <v>1820</v>
      </c>
    </row>
    <row r="598" spans="1:7">
      <c r="A598" s="20">
        <v>212</v>
      </c>
      <c r="B598" s="21" t="s">
        <v>1805</v>
      </c>
      <c r="C598" s="21" t="s">
        <v>57</v>
      </c>
      <c r="D598" s="21" t="s">
        <v>47</v>
      </c>
      <c r="E598" s="21" t="s">
        <v>1821</v>
      </c>
      <c r="F598" s="21" t="s">
        <v>1822</v>
      </c>
      <c r="G598" s="21" t="s">
        <v>1823</v>
      </c>
    </row>
    <row r="599" spans="1:7">
      <c r="A599" s="20">
        <v>211</v>
      </c>
      <c r="B599" s="21" t="s">
        <v>1805</v>
      </c>
      <c r="C599" s="21" t="s">
        <v>112</v>
      </c>
      <c r="D599" s="21" t="s">
        <v>45</v>
      </c>
      <c r="E599" s="21" t="s">
        <v>1824</v>
      </c>
      <c r="F599" s="21" t="s">
        <v>1825</v>
      </c>
      <c r="G599" s="21" t="s">
        <v>1826</v>
      </c>
    </row>
    <row r="600" spans="1:7">
      <c r="A600" s="20">
        <v>210</v>
      </c>
      <c r="B600" s="21" t="s">
        <v>1805</v>
      </c>
      <c r="C600" s="21" t="s">
        <v>112</v>
      </c>
      <c r="D600" s="21" t="s">
        <v>45</v>
      </c>
      <c r="E600" s="21" t="s">
        <v>1827</v>
      </c>
      <c r="F600" s="21" t="s">
        <v>1828</v>
      </c>
      <c r="G600" s="21" t="s">
        <v>1829</v>
      </c>
    </row>
    <row r="601" spans="1:7">
      <c r="A601" s="20">
        <v>209</v>
      </c>
      <c r="B601" s="21" t="s">
        <v>1805</v>
      </c>
      <c r="C601" s="21" t="s">
        <v>112</v>
      </c>
      <c r="D601" s="21" t="s">
        <v>45</v>
      </c>
      <c r="E601" s="21" t="s">
        <v>1830</v>
      </c>
      <c r="F601" s="21" t="s">
        <v>1831</v>
      </c>
      <c r="G601" s="21" t="s">
        <v>1832</v>
      </c>
    </row>
    <row r="602" spans="1:7">
      <c r="A602" s="20">
        <v>208</v>
      </c>
      <c r="B602" s="21" t="s">
        <v>1805</v>
      </c>
      <c r="C602" s="21" t="s">
        <v>112</v>
      </c>
      <c r="D602" s="21" t="s">
        <v>45</v>
      </c>
      <c r="E602" s="21" t="s">
        <v>1833</v>
      </c>
      <c r="F602" s="21" t="s">
        <v>1834</v>
      </c>
      <c r="G602" s="21" t="s">
        <v>1835</v>
      </c>
    </row>
    <row r="603" spans="1:7">
      <c r="A603" s="20">
        <v>207</v>
      </c>
      <c r="B603" s="21" t="s">
        <v>1805</v>
      </c>
      <c r="C603" s="21" t="s">
        <v>57</v>
      </c>
      <c r="D603" s="21" t="s">
        <v>47</v>
      </c>
      <c r="E603" s="21" t="s">
        <v>1836</v>
      </c>
      <c r="F603" s="21" t="s">
        <v>1837</v>
      </c>
      <c r="G603" s="21" t="s">
        <v>1838</v>
      </c>
    </row>
    <row r="604" spans="1:7">
      <c r="A604" s="20">
        <v>206</v>
      </c>
      <c r="B604" s="21" t="s">
        <v>1805</v>
      </c>
      <c r="C604" s="21" t="s">
        <v>57</v>
      </c>
      <c r="D604" s="21" t="s">
        <v>45</v>
      </c>
      <c r="E604" s="21" t="s">
        <v>1839</v>
      </c>
      <c r="F604" s="21" t="s">
        <v>1840</v>
      </c>
      <c r="G604" s="21" t="s">
        <v>1841</v>
      </c>
    </row>
    <row r="605" spans="1:7">
      <c r="A605" s="20">
        <v>205</v>
      </c>
      <c r="B605" s="21" t="s">
        <v>1805</v>
      </c>
      <c r="C605" s="21" t="s">
        <v>112</v>
      </c>
      <c r="D605" s="21" t="s">
        <v>45</v>
      </c>
      <c r="E605" s="21" t="s">
        <v>1842</v>
      </c>
      <c r="F605" s="21" t="s">
        <v>1843</v>
      </c>
      <c r="G605" s="21" t="s">
        <v>1844</v>
      </c>
    </row>
    <row r="606" spans="1:7">
      <c r="A606" s="20">
        <v>204</v>
      </c>
      <c r="B606" s="21" t="s">
        <v>1805</v>
      </c>
      <c r="C606" s="21" t="s">
        <v>57</v>
      </c>
      <c r="D606" s="21" t="s">
        <v>45</v>
      </c>
      <c r="E606" s="21" t="s">
        <v>1845</v>
      </c>
      <c r="F606" s="21" t="s">
        <v>1846</v>
      </c>
      <c r="G606" s="21" t="s">
        <v>1847</v>
      </c>
    </row>
    <row r="607" spans="1:7">
      <c r="A607" s="20">
        <v>203</v>
      </c>
      <c r="B607" s="21" t="s">
        <v>1805</v>
      </c>
      <c r="C607" s="21" t="s">
        <v>61</v>
      </c>
      <c r="D607" s="21" t="s">
        <v>45</v>
      </c>
      <c r="E607" s="21" t="s">
        <v>1848</v>
      </c>
      <c r="F607" s="21" t="s">
        <v>1849</v>
      </c>
      <c r="G607" s="21" t="s">
        <v>1850</v>
      </c>
    </row>
    <row r="608" spans="1:7">
      <c r="A608" s="20">
        <v>202</v>
      </c>
      <c r="B608" s="21" t="s">
        <v>1805</v>
      </c>
      <c r="C608" s="21" t="s">
        <v>112</v>
      </c>
      <c r="D608" s="21" t="s">
        <v>45</v>
      </c>
      <c r="E608" s="21" t="s">
        <v>1851</v>
      </c>
      <c r="F608" s="21" t="s">
        <v>1852</v>
      </c>
      <c r="G608" s="21" t="s">
        <v>1853</v>
      </c>
    </row>
    <row r="609" spans="1:7">
      <c r="A609" s="20">
        <v>201</v>
      </c>
      <c r="B609" s="21" t="s">
        <v>1805</v>
      </c>
      <c r="C609" s="21" t="s">
        <v>112</v>
      </c>
      <c r="D609" s="21" t="s">
        <v>45</v>
      </c>
      <c r="E609" s="21" t="s">
        <v>1854</v>
      </c>
      <c r="F609" s="21" t="s">
        <v>1855</v>
      </c>
      <c r="G609" s="21" t="s">
        <v>1856</v>
      </c>
    </row>
    <row r="610" spans="1:7">
      <c r="A610" s="20">
        <v>200</v>
      </c>
      <c r="B610" s="21" t="s">
        <v>1805</v>
      </c>
      <c r="C610" s="21" t="s">
        <v>57</v>
      </c>
      <c r="D610" s="21" t="s">
        <v>47</v>
      </c>
      <c r="E610" s="21" t="s">
        <v>1857</v>
      </c>
      <c r="F610" s="21" t="s">
        <v>1858</v>
      </c>
      <c r="G610" s="21" t="s">
        <v>1859</v>
      </c>
    </row>
    <row r="611" spans="1:7">
      <c r="A611" s="20">
        <v>199</v>
      </c>
      <c r="B611" s="21" t="s">
        <v>1805</v>
      </c>
      <c r="C611" s="21" t="s">
        <v>112</v>
      </c>
      <c r="D611" s="21" t="s">
        <v>45</v>
      </c>
      <c r="E611" s="21" t="s">
        <v>1860</v>
      </c>
      <c r="F611" s="21" t="s">
        <v>1861</v>
      </c>
      <c r="G611" s="21" t="s">
        <v>1862</v>
      </c>
    </row>
    <row r="612" spans="1:7">
      <c r="A612" s="20">
        <v>198</v>
      </c>
      <c r="B612" s="21" t="s">
        <v>1805</v>
      </c>
      <c r="C612" s="21" t="s">
        <v>61</v>
      </c>
      <c r="D612" s="21" t="s">
        <v>45</v>
      </c>
      <c r="E612" s="21" t="s">
        <v>1863</v>
      </c>
      <c r="F612" s="21" t="s">
        <v>1864</v>
      </c>
      <c r="G612" s="21" t="s">
        <v>1865</v>
      </c>
    </row>
    <row r="613" spans="1:7">
      <c r="A613" s="20">
        <v>197</v>
      </c>
      <c r="B613" s="21" t="s">
        <v>1805</v>
      </c>
      <c r="C613" s="21" t="s">
        <v>213</v>
      </c>
      <c r="D613" s="21" t="s">
        <v>45</v>
      </c>
      <c r="E613" s="21" t="s">
        <v>1866</v>
      </c>
      <c r="F613" s="21" t="s">
        <v>1867</v>
      </c>
      <c r="G613" s="21" t="s">
        <v>1868</v>
      </c>
    </row>
    <row r="614" spans="1:7">
      <c r="A614" s="20">
        <v>196</v>
      </c>
      <c r="B614" s="21" t="s">
        <v>1805</v>
      </c>
      <c r="C614" s="21" t="s">
        <v>112</v>
      </c>
      <c r="D614" s="21" t="s">
        <v>45</v>
      </c>
      <c r="E614" s="21" t="s">
        <v>1869</v>
      </c>
      <c r="F614" s="21" t="s">
        <v>1870</v>
      </c>
      <c r="G614" s="21" t="s">
        <v>1871</v>
      </c>
    </row>
    <row r="615" spans="1:7">
      <c r="A615" s="20">
        <v>195</v>
      </c>
      <c r="B615" s="21" t="s">
        <v>1805</v>
      </c>
      <c r="C615" s="21" t="s">
        <v>61</v>
      </c>
      <c r="D615" s="21" t="s">
        <v>45</v>
      </c>
      <c r="E615" s="21" t="s">
        <v>1872</v>
      </c>
      <c r="F615" s="21" t="s">
        <v>1873</v>
      </c>
      <c r="G615" s="21" t="s">
        <v>1874</v>
      </c>
    </row>
    <row r="616" spans="1:7">
      <c r="A616" s="20">
        <v>194</v>
      </c>
      <c r="B616" s="21" t="s">
        <v>1805</v>
      </c>
      <c r="C616" s="21" t="s">
        <v>61</v>
      </c>
      <c r="D616" s="21" t="s">
        <v>45</v>
      </c>
      <c r="E616" s="21" t="s">
        <v>1875</v>
      </c>
      <c r="F616" s="21" t="s">
        <v>1876</v>
      </c>
      <c r="G616" s="21" t="s">
        <v>1877</v>
      </c>
    </row>
    <row r="617" spans="1:7">
      <c r="A617" s="20">
        <v>193</v>
      </c>
      <c r="B617" s="21" t="s">
        <v>1805</v>
      </c>
      <c r="C617" s="21" t="s">
        <v>61</v>
      </c>
      <c r="D617" s="21" t="s">
        <v>45</v>
      </c>
      <c r="E617" s="21" t="s">
        <v>1878</v>
      </c>
      <c r="F617" s="21" t="s">
        <v>1879</v>
      </c>
      <c r="G617" s="21" t="s">
        <v>1880</v>
      </c>
    </row>
    <row r="618" spans="1:7">
      <c r="A618" s="20">
        <v>192</v>
      </c>
      <c r="B618" s="21" t="s">
        <v>1805</v>
      </c>
      <c r="C618" s="21" t="s">
        <v>112</v>
      </c>
      <c r="D618" s="21" t="s">
        <v>45</v>
      </c>
      <c r="E618" s="21" t="s">
        <v>1881</v>
      </c>
      <c r="F618" s="21" t="s">
        <v>1882</v>
      </c>
      <c r="G618" s="21" t="s">
        <v>1883</v>
      </c>
    </row>
    <row r="619" spans="1:7">
      <c r="A619" s="20">
        <v>191</v>
      </c>
      <c r="B619" s="21" t="s">
        <v>1805</v>
      </c>
      <c r="C619" s="21" t="s">
        <v>112</v>
      </c>
      <c r="D619" s="21" t="s">
        <v>45</v>
      </c>
      <c r="E619" s="21" t="s">
        <v>1884</v>
      </c>
      <c r="F619" s="21" t="s">
        <v>1885</v>
      </c>
      <c r="G619" s="21" t="s">
        <v>1886</v>
      </c>
    </row>
    <row r="620" spans="1:7">
      <c r="A620" s="20">
        <v>190</v>
      </c>
      <c r="B620" s="21" t="s">
        <v>1805</v>
      </c>
      <c r="C620" s="21" t="s">
        <v>61</v>
      </c>
      <c r="D620" s="21" t="s">
        <v>45</v>
      </c>
      <c r="E620" s="21" t="s">
        <v>1887</v>
      </c>
      <c r="F620" s="21" t="s">
        <v>1888</v>
      </c>
      <c r="G620" s="21" t="s">
        <v>1889</v>
      </c>
    </row>
    <row r="621" spans="1:7">
      <c r="A621" s="20">
        <v>189</v>
      </c>
      <c r="B621" s="21" t="s">
        <v>1805</v>
      </c>
      <c r="C621" s="21" t="s">
        <v>112</v>
      </c>
      <c r="D621" s="21" t="s">
        <v>45</v>
      </c>
      <c r="E621" s="21" t="s">
        <v>1890</v>
      </c>
      <c r="F621" s="21" t="s">
        <v>1891</v>
      </c>
      <c r="G621" s="21" t="s">
        <v>1892</v>
      </c>
    </row>
    <row r="622" spans="1:7">
      <c r="A622" s="20">
        <v>188</v>
      </c>
      <c r="B622" s="21" t="s">
        <v>1805</v>
      </c>
      <c r="C622" s="21" t="s">
        <v>112</v>
      </c>
      <c r="D622" s="21" t="s">
        <v>45</v>
      </c>
      <c r="E622" s="21" t="s">
        <v>1893</v>
      </c>
      <c r="F622" s="21" t="s">
        <v>1894</v>
      </c>
      <c r="G622" s="21" t="s">
        <v>1895</v>
      </c>
    </row>
    <row r="623" spans="1:7">
      <c r="A623" s="20">
        <v>187</v>
      </c>
      <c r="B623" s="21" t="s">
        <v>1805</v>
      </c>
      <c r="C623" s="21" t="s">
        <v>61</v>
      </c>
      <c r="D623" s="21" t="s">
        <v>45</v>
      </c>
      <c r="E623" s="21" t="s">
        <v>1896</v>
      </c>
      <c r="F623" s="21" t="s">
        <v>1897</v>
      </c>
      <c r="G623" s="21" t="s">
        <v>1898</v>
      </c>
    </row>
    <row r="624" spans="1:7">
      <c r="A624" s="20">
        <v>186</v>
      </c>
      <c r="B624" s="21" t="s">
        <v>1805</v>
      </c>
      <c r="C624" s="21" t="s">
        <v>112</v>
      </c>
      <c r="D624" s="21" t="s">
        <v>45</v>
      </c>
      <c r="E624" s="21" t="s">
        <v>1899</v>
      </c>
      <c r="F624" s="21" t="s">
        <v>1900</v>
      </c>
      <c r="G624" s="21" t="s">
        <v>1901</v>
      </c>
    </row>
    <row r="625" spans="1:7">
      <c r="A625" s="20">
        <v>185</v>
      </c>
      <c r="B625" s="21" t="s">
        <v>1805</v>
      </c>
      <c r="C625" s="21" t="s">
        <v>112</v>
      </c>
      <c r="D625" s="21" t="s">
        <v>45</v>
      </c>
      <c r="E625" s="21" t="s">
        <v>1902</v>
      </c>
      <c r="F625" s="21" t="s">
        <v>1903</v>
      </c>
      <c r="G625" s="21" t="s">
        <v>1904</v>
      </c>
    </row>
    <row r="626" spans="1:7">
      <c r="A626" s="20">
        <v>184</v>
      </c>
      <c r="B626" s="21" t="s">
        <v>1805</v>
      </c>
      <c r="C626" s="21" t="s">
        <v>57</v>
      </c>
      <c r="D626" s="21" t="s">
        <v>47</v>
      </c>
      <c r="E626" s="21" t="s">
        <v>1905</v>
      </c>
      <c r="F626" s="21" t="s">
        <v>1906</v>
      </c>
      <c r="G626" s="21" t="s">
        <v>1907</v>
      </c>
    </row>
    <row r="627" spans="1:7">
      <c r="A627" s="20">
        <v>183</v>
      </c>
      <c r="B627" s="21" t="s">
        <v>1805</v>
      </c>
      <c r="C627" s="21" t="s">
        <v>61</v>
      </c>
      <c r="D627" s="21" t="s">
        <v>45</v>
      </c>
      <c r="E627" s="21" t="s">
        <v>1908</v>
      </c>
      <c r="F627" s="21" t="s">
        <v>1909</v>
      </c>
      <c r="G627" s="21" t="s">
        <v>1910</v>
      </c>
    </row>
    <row r="628" spans="1:7">
      <c r="A628" s="20">
        <v>182</v>
      </c>
      <c r="B628" s="21" t="s">
        <v>1805</v>
      </c>
      <c r="C628" s="21" t="s">
        <v>112</v>
      </c>
      <c r="D628" s="21" t="s">
        <v>45</v>
      </c>
      <c r="E628" s="21" t="s">
        <v>1911</v>
      </c>
      <c r="F628" s="21" t="s">
        <v>1912</v>
      </c>
      <c r="G628" s="21" t="s">
        <v>1913</v>
      </c>
    </row>
    <row r="629" spans="1:7">
      <c r="A629" s="20">
        <v>181</v>
      </c>
      <c r="B629" s="21" t="s">
        <v>1805</v>
      </c>
      <c r="C629" s="21" t="s">
        <v>61</v>
      </c>
      <c r="D629" s="21" t="s">
        <v>45</v>
      </c>
      <c r="E629" s="21" t="s">
        <v>1914</v>
      </c>
      <c r="F629" s="21" t="s">
        <v>1915</v>
      </c>
      <c r="G629" s="21" t="s">
        <v>1916</v>
      </c>
    </row>
    <row r="630" spans="1:7">
      <c r="A630" s="20">
        <v>180</v>
      </c>
      <c r="B630" s="21" t="s">
        <v>1805</v>
      </c>
      <c r="C630" s="21" t="s">
        <v>112</v>
      </c>
      <c r="D630" s="21" t="s">
        <v>45</v>
      </c>
      <c r="E630" s="21" t="s">
        <v>1917</v>
      </c>
      <c r="F630" s="21" t="s">
        <v>1918</v>
      </c>
      <c r="G630" s="21" t="s">
        <v>1919</v>
      </c>
    </row>
    <row r="631" spans="1:7">
      <c r="A631" s="20">
        <v>179</v>
      </c>
      <c r="B631" s="21" t="s">
        <v>1805</v>
      </c>
      <c r="C631" s="21" t="s">
        <v>61</v>
      </c>
      <c r="D631" s="21" t="s">
        <v>45</v>
      </c>
      <c r="E631" s="21" t="s">
        <v>1920</v>
      </c>
      <c r="F631" s="21" t="s">
        <v>1921</v>
      </c>
      <c r="G631" s="21" t="s">
        <v>1922</v>
      </c>
    </row>
    <row r="632" spans="1:7">
      <c r="A632" s="20">
        <v>178</v>
      </c>
      <c r="B632" s="21" t="s">
        <v>1805</v>
      </c>
      <c r="C632" s="21" t="s">
        <v>112</v>
      </c>
      <c r="D632" s="21" t="s">
        <v>45</v>
      </c>
      <c r="E632" s="21" t="s">
        <v>1923</v>
      </c>
      <c r="F632" s="21" t="s">
        <v>1924</v>
      </c>
      <c r="G632" s="21" t="s">
        <v>1925</v>
      </c>
    </row>
    <row r="633" spans="1:7">
      <c r="A633" s="20">
        <v>177</v>
      </c>
      <c r="B633" s="21" t="s">
        <v>1805</v>
      </c>
      <c r="C633" s="21" t="s">
        <v>112</v>
      </c>
      <c r="D633" s="21" t="s">
        <v>45</v>
      </c>
      <c r="E633" s="21" t="s">
        <v>1926</v>
      </c>
      <c r="F633" s="21" t="s">
        <v>1927</v>
      </c>
      <c r="G633" s="21" t="s">
        <v>1928</v>
      </c>
    </row>
    <row r="634" spans="1:7">
      <c r="A634" s="20">
        <v>176</v>
      </c>
      <c r="B634" s="21" t="s">
        <v>1805</v>
      </c>
      <c r="C634" s="21" t="s">
        <v>61</v>
      </c>
      <c r="D634" s="21" t="s">
        <v>47</v>
      </c>
      <c r="E634" s="21" t="s">
        <v>1929</v>
      </c>
      <c r="F634" s="21" t="s">
        <v>1930</v>
      </c>
      <c r="G634" s="21" t="s">
        <v>1931</v>
      </c>
    </row>
    <row r="635" spans="1:7">
      <c r="A635" s="20">
        <v>175</v>
      </c>
      <c r="B635" s="21" t="s">
        <v>1805</v>
      </c>
      <c r="C635" s="21" t="s">
        <v>61</v>
      </c>
      <c r="D635" s="21" t="s">
        <v>45</v>
      </c>
      <c r="E635" s="21" t="s">
        <v>1932</v>
      </c>
      <c r="F635" s="21" t="s">
        <v>1933</v>
      </c>
      <c r="G635" s="21" t="s">
        <v>1934</v>
      </c>
    </row>
    <row r="636" spans="1:7">
      <c r="A636" s="20">
        <v>174</v>
      </c>
      <c r="B636" s="21" t="s">
        <v>1805</v>
      </c>
      <c r="C636" s="21" t="s">
        <v>112</v>
      </c>
      <c r="D636" s="21" t="s">
        <v>45</v>
      </c>
      <c r="E636" s="21" t="s">
        <v>1935</v>
      </c>
      <c r="F636" s="21" t="s">
        <v>1936</v>
      </c>
      <c r="G636" s="21" t="s">
        <v>1937</v>
      </c>
    </row>
    <row r="637" spans="1:7">
      <c r="A637" s="20">
        <v>173</v>
      </c>
      <c r="B637" s="21" t="s">
        <v>1805</v>
      </c>
      <c r="C637" s="21" t="s">
        <v>112</v>
      </c>
      <c r="D637" s="21" t="s">
        <v>45</v>
      </c>
      <c r="E637" s="21" t="s">
        <v>1938</v>
      </c>
      <c r="F637" s="21" t="s">
        <v>1939</v>
      </c>
      <c r="G637" s="21" t="s">
        <v>1940</v>
      </c>
    </row>
    <row r="638" spans="1:7">
      <c r="A638" s="20">
        <v>172</v>
      </c>
      <c r="B638" s="21" t="s">
        <v>1805</v>
      </c>
      <c r="C638" s="21" t="s">
        <v>112</v>
      </c>
      <c r="D638" s="21" t="s">
        <v>45</v>
      </c>
      <c r="E638" s="21" t="s">
        <v>1941</v>
      </c>
      <c r="F638" s="21" t="s">
        <v>1942</v>
      </c>
      <c r="G638" s="21" t="s">
        <v>1943</v>
      </c>
    </row>
    <row r="639" spans="1:7">
      <c r="A639" s="20">
        <v>171</v>
      </c>
      <c r="B639" s="21" t="s">
        <v>1805</v>
      </c>
      <c r="C639" s="21" t="s">
        <v>57</v>
      </c>
      <c r="D639" s="21" t="s">
        <v>45</v>
      </c>
      <c r="E639" s="21" t="s">
        <v>1944</v>
      </c>
      <c r="F639" s="21" t="s">
        <v>1945</v>
      </c>
      <c r="G639" s="21" t="s">
        <v>1946</v>
      </c>
    </row>
    <row r="640" spans="1:7">
      <c r="A640" s="20">
        <v>170</v>
      </c>
      <c r="B640" s="21" t="s">
        <v>1805</v>
      </c>
      <c r="C640" s="21" t="s">
        <v>61</v>
      </c>
      <c r="D640" s="21" t="s">
        <v>45</v>
      </c>
      <c r="E640" s="21" t="s">
        <v>1947</v>
      </c>
      <c r="F640" s="21" t="s">
        <v>1945</v>
      </c>
      <c r="G640" s="21" t="s">
        <v>1946</v>
      </c>
    </row>
    <row r="641" spans="1:7">
      <c r="A641" s="20">
        <v>169</v>
      </c>
      <c r="B641" s="21" t="s">
        <v>1805</v>
      </c>
      <c r="C641" s="21" t="s">
        <v>112</v>
      </c>
      <c r="D641" s="21" t="s">
        <v>45</v>
      </c>
      <c r="E641" s="21" t="s">
        <v>1948</v>
      </c>
      <c r="F641" s="21" t="s">
        <v>1949</v>
      </c>
      <c r="G641" s="21" t="s">
        <v>1950</v>
      </c>
    </row>
    <row r="642" spans="1:7">
      <c r="A642" s="20">
        <v>168</v>
      </c>
      <c r="B642" s="21" t="s">
        <v>1805</v>
      </c>
      <c r="C642" s="21" t="s">
        <v>112</v>
      </c>
      <c r="D642" s="21" t="s">
        <v>45</v>
      </c>
      <c r="E642" s="21" t="s">
        <v>1951</v>
      </c>
      <c r="F642" s="21" t="s">
        <v>1952</v>
      </c>
      <c r="G642" s="21" t="s">
        <v>1953</v>
      </c>
    </row>
    <row r="643" spans="1:7">
      <c r="A643" s="20">
        <v>167</v>
      </c>
      <c r="B643" s="21" t="s">
        <v>1805</v>
      </c>
      <c r="C643" s="21" t="s">
        <v>57</v>
      </c>
      <c r="D643" s="21" t="s">
        <v>45</v>
      </c>
      <c r="E643" s="21" t="s">
        <v>1954</v>
      </c>
      <c r="F643" s="21" t="s">
        <v>1955</v>
      </c>
      <c r="G643" s="21" t="s">
        <v>1956</v>
      </c>
    </row>
    <row r="644" spans="1:7">
      <c r="A644" s="20">
        <v>166</v>
      </c>
      <c r="B644" s="21" t="s">
        <v>1805</v>
      </c>
      <c r="C644" s="21" t="s">
        <v>253</v>
      </c>
      <c r="D644" s="21" t="s">
        <v>45</v>
      </c>
      <c r="E644" s="21" t="s">
        <v>1957</v>
      </c>
      <c r="F644" s="21" t="s">
        <v>1958</v>
      </c>
      <c r="G644" s="21" t="s">
        <v>1959</v>
      </c>
    </row>
    <row r="645" spans="1:7">
      <c r="A645" s="20">
        <v>165</v>
      </c>
      <c r="B645" s="21" t="s">
        <v>1960</v>
      </c>
      <c r="C645" s="21" t="s">
        <v>112</v>
      </c>
      <c r="D645" s="21" t="s">
        <v>45</v>
      </c>
      <c r="E645" s="21" t="s">
        <v>1961</v>
      </c>
      <c r="F645" s="21" t="s">
        <v>1962</v>
      </c>
      <c r="G645" s="21" t="s">
        <v>1963</v>
      </c>
    </row>
    <row r="646" spans="1:7">
      <c r="A646" s="20">
        <v>164</v>
      </c>
      <c r="B646" s="21" t="s">
        <v>1960</v>
      </c>
      <c r="C646" s="21" t="s">
        <v>112</v>
      </c>
      <c r="D646" s="21" t="s">
        <v>45</v>
      </c>
      <c r="E646" s="21" t="s">
        <v>1964</v>
      </c>
      <c r="F646" s="21" t="s">
        <v>1965</v>
      </c>
      <c r="G646" s="21" t="s">
        <v>1966</v>
      </c>
    </row>
    <row r="647" spans="1:7">
      <c r="A647" s="20">
        <v>163</v>
      </c>
      <c r="B647" s="21" t="s">
        <v>1960</v>
      </c>
      <c r="C647" s="21" t="s">
        <v>61</v>
      </c>
      <c r="D647" s="21" t="s">
        <v>45</v>
      </c>
      <c r="E647" s="21" t="s">
        <v>1967</v>
      </c>
      <c r="F647" s="21" t="s">
        <v>1968</v>
      </c>
      <c r="G647" s="21" t="s">
        <v>1969</v>
      </c>
    </row>
    <row r="648" spans="1:7">
      <c r="A648" s="20">
        <v>162</v>
      </c>
      <c r="B648" s="21" t="s">
        <v>1960</v>
      </c>
      <c r="C648" s="21" t="s">
        <v>112</v>
      </c>
      <c r="D648" s="21" t="s">
        <v>45</v>
      </c>
      <c r="E648" s="21" t="s">
        <v>1970</v>
      </c>
      <c r="F648" s="21" t="s">
        <v>1968</v>
      </c>
      <c r="G648" s="21" t="s">
        <v>1971</v>
      </c>
    </row>
    <row r="649" spans="1:7">
      <c r="A649" s="20">
        <v>161</v>
      </c>
      <c r="B649" s="21" t="s">
        <v>1960</v>
      </c>
      <c r="C649" s="21" t="s">
        <v>112</v>
      </c>
      <c r="D649" s="21" t="s">
        <v>45</v>
      </c>
      <c r="E649" s="21" t="s">
        <v>1972</v>
      </c>
      <c r="F649" s="21" t="s">
        <v>1973</v>
      </c>
      <c r="G649" s="21" t="s">
        <v>1974</v>
      </c>
    </row>
    <row r="650" spans="1:7">
      <c r="A650" s="20">
        <v>160</v>
      </c>
      <c r="B650" s="21" t="s">
        <v>1960</v>
      </c>
      <c r="C650" s="21" t="s">
        <v>112</v>
      </c>
      <c r="D650" s="21" t="s">
        <v>45</v>
      </c>
      <c r="E650" s="21" t="s">
        <v>1975</v>
      </c>
      <c r="F650" s="21" t="s">
        <v>1976</v>
      </c>
      <c r="G650" s="21" t="s">
        <v>1977</v>
      </c>
    </row>
    <row r="651" spans="1:7">
      <c r="A651" s="20">
        <v>159</v>
      </c>
      <c r="B651" s="21" t="s">
        <v>1960</v>
      </c>
      <c r="C651" s="21" t="s">
        <v>61</v>
      </c>
      <c r="D651" s="21" t="s">
        <v>47</v>
      </c>
      <c r="E651" s="21" t="s">
        <v>1978</v>
      </c>
      <c r="F651" s="21" t="s">
        <v>1979</v>
      </c>
      <c r="G651" s="21" t="s">
        <v>1980</v>
      </c>
    </row>
    <row r="652" spans="1:7">
      <c r="A652" s="20">
        <v>158</v>
      </c>
      <c r="B652" s="21" t="s">
        <v>1960</v>
      </c>
      <c r="C652" s="21" t="s">
        <v>112</v>
      </c>
      <c r="D652" s="21" t="s">
        <v>45</v>
      </c>
      <c r="E652" s="21" t="s">
        <v>1981</v>
      </c>
      <c r="F652" s="21" t="s">
        <v>1982</v>
      </c>
      <c r="G652" s="21" t="s">
        <v>1983</v>
      </c>
    </row>
    <row r="653" spans="1:7">
      <c r="A653" s="20">
        <v>157</v>
      </c>
      <c r="B653" s="21" t="s">
        <v>1960</v>
      </c>
      <c r="C653" s="21" t="s">
        <v>57</v>
      </c>
      <c r="D653" s="21" t="s">
        <v>45</v>
      </c>
      <c r="E653" s="21" t="s">
        <v>1984</v>
      </c>
      <c r="F653" s="21" t="s">
        <v>1985</v>
      </c>
      <c r="G653" s="21" t="s">
        <v>1986</v>
      </c>
    </row>
    <row r="654" spans="1:7">
      <c r="A654" s="20">
        <v>156</v>
      </c>
      <c r="B654" s="21" t="s">
        <v>1960</v>
      </c>
      <c r="C654" s="21" t="s">
        <v>57</v>
      </c>
      <c r="D654" s="21" t="s">
        <v>45</v>
      </c>
      <c r="E654" s="21" t="s">
        <v>1987</v>
      </c>
      <c r="F654" s="21" t="s">
        <v>1988</v>
      </c>
      <c r="G654" s="21" t="s">
        <v>1989</v>
      </c>
    </row>
    <row r="655" spans="1:7">
      <c r="A655" s="20">
        <v>155</v>
      </c>
      <c r="B655" s="21" t="s">
        <v>1960</v>
      </c>
      <c r="C655" s="21" t="s">
        <v>112</v>
      </c>
      <c r="D655" s="21" t="s">
        <v>45</v>
      </c>
      <c r="E655" s="21" t="s">
        <v>1990</v>
      </c>
      <c r="F655" s="21" t="s">
        <v>1991</v>
      </c>
      <c r="G655" s="21" t="s">
        <v>1992</v>
      </c>
    </row>
    <row r="656" spans="1:7">
      <c r="A656" s="20">
        <v>154</v>
      </c>
      <c r="B656" s="21" t="s">
        <v>1960</v>
      </c>
      <c r="C656" s="21" t="s">
        <v>112</v>
      </c>
      <c r="D656" s="21" t="s">
        <v>45</v>
      </c>
      <c r="E656" s="21" t="s">
        <v>1993</v>
      </c>
      <c r="F656" s="21" t="s">
        <v>1994</v>
      </c>
      <c r="G656" s="21" t="s">
        <v>1995</v>
      </c>
    </row>
    <row r="657" spans="1:7">
      <c r="A657" s="20">
        <v>153</v>
      </c>
      <c r="B657" s="21" t="s">
        <v>1960</v>
      </c>
      <c r="C657" s="21" t="s">
        <v>57</v>
      </c>
      <c r="D657" s="21" t="s">
        <v>47</v>
      </c>
      <c r="E657" s="21" t="s">
        <v>1996</v>
      </c>
      <c r="F657" s="21" t="s">
        <v>1997</v>
      </c>
      <c r="G657" s="21" t="s">
        <v>1998</v>
      </c>
    </row>
    <row r="658" spans="1:7">
      <c r="A658" s="20">
        <v>152</v>
      </c>
      <c r="B658" s="21" t="s">
        <v>1960</v>
      </c>
      <c r="C658" s="21" t="s">
        <v>57</v>
      </c>
      <c r="D658" s="21" t="s">
        <v>45</v>
      </c>
      <c r="E658" s="21" t="s">
        <v>1999</v>
      </c>
      <c r="F658" s="21" t="s">
        <v>2000</v>
      </c>
      <c r="G658" s="21" t="s">
        <v>2001</v>
      </c>
    </row>
    <row r="659" spans="1:7">
      <c r="A659" s="20">
        <v>151</v>
      </c>
      <c r="B659" s="21" t="s">
        <v>1960</v>
      </c>
      <c r="C659" s="21" t="s">
        <v>213</v>
      </c>
      <c r="D659" s="21" t="s">
        <v>45</v>
      </c>
      <c r="E659" s="21" t="s">
        <v>2002</v>
      </c>
      <c r="F659" s="21" t="s">
        <v>2003</v>
      </c>
      <c r="G659" s="21" t="s">
        <v>2004</v>
      </c>
    </row>
    <row r="660" spans="1:7">
      <c r="A660" s="20">
        <v>150</v>
      </c>
      <c r="B660" s="21" t="s">
        <v>1960</v>
      </c>
      <c r="C660" s="21" t="s">
        <v>61</v>
      </c>
      <c r="D660" s="21" t="s">
        <v>45</v>
      </c>
      <c r="E660" s="21" t="s">
        <v>2005</v>
      </c>
      <c r="F660" s="21" t="s">
        <v>2006</v>
      </c>
      <c r="G660" s="21" t="s">
        <v>2007</v>
      </c>
    </row>
    <row r="661" spans="1:7">
      <c r="A661" s="20">
        <v>149</v>
      </c>
      <c r="B661" s="21" t="s">
        <v>1960</v>
      </c>
      <c r="C661" s="21" t="s">
        <v>112</v>
      </c>
      <c r="D661" s="21" t="s">
        <v>45</v>
      </c>
      <c r="E661" s="21" t="s">
        <v>2008</v>
      </c>
      <c r="F661" s="21" t="s">
        <v>2009</v>
      </c>
      <c r="G661" s="21" t="s">
        <v>2010</v>
      </c>
    </row>
    <row r="662" spans="1:7">
      <c r="A662" s="20">
        <v>148</v>
      </c>
      <c r="B662" s="21" t="s">
        <v>1960</v>
      </c>
      <c r="C662" s="21" t="s">
        <v>61</v>
      </c>
      <c r="D662" s="21" t="s">
        <v>45</v>
      </c>
      <c r="E662" s="21" t="s">
        <v>2011</v>
      </c>
      <c r="F662" s="21" t="s">
        <v>2012</v>
      </c>
      <c r="G662" s="21" t="s">
        <v>2013</v>
      </c>
    </row>
    <row r="663" spans="1:7">
      <c r="A663" s="20">
        <v>147</v>
      </c>
      <c r="B663" s="21" t="s">
        <v>1960</v>
      </c>
      <c r="C663" s="21" t="s">
        <v>112</v>
      </c>
      <c r="D663" s="21" t="s">
        <v>45</v>
      </c>
      <c r="E663" s="21" t="s">
        <v>2014</v>
      </c>
      <c r="F663" s="21" t="s">
        <v>2015</v>
      </c>
      <c r="G663" s="21" t="s">
        <v>2016</v>
      </c>
    </row>
    <row r="664" spans="1:7">
      <c r="A664" s="20">
        <v>146</v>
      </c>
      <c r="B664" s="21" t="s">
        <v>1960</v>
      </c>
      <c r="C664" s="21" t="s">
        <v>112</v>
      </c>
      <c r="D664" s="21" t="s">
        <v>45</v>
      </c>
      <c r="E664" s="21" t="s">
        <v>2017</v>
      </c>
      <c r="F664" s="21" t="s">
        <v>2018</v>
      </c>
      <c r="G664" s="21" t="s">
        <v>2019</v>
      </c>
    </row>
    <row r="665" spans="1:7">
      <c r="A665" s="20">
        <v>145</v>
      </c>
      <c r="B665" s="21" t="s">
        <v>1960</v>
      </c>
      <c r="C665" s="21" t="s">
        <v>112</v>
      </c>
      <c r="D665" s="21" t="s">
        <v>45</v>
      </c>
      <c r="E665" s="21" t="s">
        <v>2020</v>
      </c>
      <c r="F665" s="21" t="s">
        <v>2021</v>
      </c>
      <c r="G665" s="21" t="s">
        <v>2022</v>
      </c>
    </row>
    <row r="666" spans="1:7">
      <c r="A666" s="20">
        <v>144</v>
      </c>
      <c r="B666" s="21" t="s">
        <v>1960</v>
      </c>
      <c r="C666" s="21" t="s">
        <v>57</v>
      </c>
      <c r="D666" s="21" t="s">
        <v>47</v>
      </c>
      <c r="E666" s="21" t="s">
        <v>2023</v>
      </c>
      <c r="F666" s="21" t="s">
        <v>2024</v>
      </c>
      <c r="G666" s="21" t="s">
        <v>2025</v>
      </c>
    </row>
    <row r="667" spans="1:7">
      <c r="A667" s="20">
        <v>143</v>
      </c>
      <c r="B667" s="21" t="s">
        <v>1960</v>
      </c>
      <c r="C667" s="21" t="s">
        <v>57</v>
      </c>
      <c r="D667" s="21" t="s">
        <v>47</v>
      </c>
      <c r="E667" s="21" t="s">
        <v>2026</v>
      </c>
      <c r="F667" s="21" t="s">
        <v>2024</v>
      </c>
      <c r="G667" s="21" t="s">
        <v>2027</v>
      </c>
    </row>
    <row r="668" spans="1:7">
      <c r="A668" s="20">
        <v>142</v>
      </c>
      <c r="B668" s="21" t="s">
        <v>1960</v>
      </c>
      <c r="C668" s="21" t="s">
        <v>61</v>
      </c>
      <c r="D668" s="21" t="s">
        <v>47</v>
      </c>
      <c r="E668" s="21" t="s">
        <v>2028</v>
      </c>
      <c r="F668" s="21" t="s">
        <v>2024</v>
      </c>
      <c r="G668" s="21" t="s">
        <v>2029</v>
      </c>
    </row>
    <row r="669" spans="1:7">
      <c r="A669" s="20">
        <v>141</v>
      </c>
      <c r="B669" s="21" t="s">
        <v>1960</v>
      </c>
      <c r="C669" s="21" t="s">
        <v>57</v>
      </c>
      <c r="D669" s="21" t="s">
        <v>47</v>
      </c>
      <c r="E669" s="21" t="s">
        <v>2030</v>
      </c>
      <c r="F669" s="21" t="s">
        <v>2031</v>
      </c>
      <c r="G669" s="21" t="s">
        <v>2032</v>
      </c>
    </row>
    <row r="670" spans="1:7">
      <c r="A670" s="20">
        <v>140</v>
      </c>
      <c r="B670" s="21" t="s">
        <v>1960</v>
      </c>
      <c r="C670" s="21" t="s">
        <v>61</v>
      </c>
      <c r="D670" s="21" t="s">
        <v>47</v>
      </c>
      <c r="E670" s="21" t="s">
        <v>2033</v>
      </c>
      <c r="F670" s="21" t="s">
        <v>2031</v>
      </c>
      <c r="G670" s="21" t="s">
        <v>2034</v>
      </c>
    </row>
    <row r="671" spans="1:7">
      <c r="A671" s="20">
        <v>139</v>
      </c>
      <c r="B671" s="21" t="s">
        <v>1960</v>
      </c>
      <c r="C671" s="21" t="s">
        <v>57</v>
      </c>
      <c r="D671" s="21" t="s">
        <v>47</v>
      </c>
      <c r="E671" s="21" t="s">
        <v>2035</v>
      </c>
      <c r="F671" s="21" t="s">
        <v>2036</v>
      </c>
      <c r="G671" s="21" t="s">
        <v>2037</v>
      </c>
    </row>
    <row r="672" spans="1:7">
      <c r="A672" s="20">
        <v>138</v>
      </c>
      <c r="B672" s="21" t="s">
        <v>1960</v>
      </c>
      <c r="C672" s="21" t="s">
        <v>57</v>
      </c>
      <c r="D672" s="21" t="s">
        <v>47</v>
      </c>
      <c r="E672" s="21" t="s">
        <v>2038</v>
      </c>
      <c r="F672" s="21" t="s">
        <v>2039</v>
      </c>
      <c r="G672" s="21" t="s">
        <v>2040</v>
      </c>
    </row>
    <row r="673" spans="1:7">
      <c r="A673" s="20">
        <v>137</v>
      </c>
      <c r="B673" s="21" t="s">
        <v>1960</v>
      </c>
      <c r="C673" s="21" t="s">
        <v>61</v>
      </c>
      <c r="D673" s="21" t="s">
        <v>47</v>
      </c>
      <c r="E673" s="21" t="s">
        <v>2041</v>
      </c>
      <c r="F673" s="21" t="s">
        <v>2039</v>
      </c>
      <c r="G673" s="21" t="s">
        <v>2042</v>
      </c>
    </row>
    <row r="674" spans="1:7">
      <c r="A674" s="20">
        <v>136</v>
      </c>
      <c r="B674" s="21" t="s">
        <v>1960</v>
      </c>
      <c r="C674" s="21" t="s">
        <v>61</v>
      </c>
      <c r="D674" s="21" t="s">
        <v>47</v>
      </c>
      <c r="E674" s="21" t="s">
        <v>2043</v>
      </c>
      <c r="F674" s="21" t="s">
        <v>2036</v>
      </c>
      <c r="G674" s="21" t="s">
        <v>2044</v>
      </c>
    </row>
    <row r="675" spans="1:7">
      <c r="A675" s="20">
        <v>135</v>
      </c>
      <c r="B675" s="21" t="s">
        <v>1960</v>
      </c>
      <c r="C675" s="21" t="s">
        <v>112</v>
      </c>
      <c r="D675" s="21" t="s">
        <v>45</v>
      </c>
      <c r="E675" s="21" t="s">
        <v>2045</v>
      </c>
      <c r="F675" s="21" t="s">
        <v>2046</v>
      </c>
      <c r="G675" s="21" t="s">
        <v>2047</v>
      </c>
    </row>
    <row r="676" spans="1:7">
      <c r="A676" s="20">
        <v>134</v>
      </c>
      <c r="B676" s="21" t="s">
        <v>1960</v>
      </c>
      <c r="C676" s="21" t="s">
        <v>112</v>
      </c>
      <c r="D676" s="21" t="s">
        <v>45</v>
      </c>
      <c r="E676" s="21" t="s">
        <v>2048</v>
      </c>
      <c r="F676" s="21" t="s">
        <v>2049</v>
      </c>
      <c r="G676" s="21" t="s">
        <v>2050</v>
      </c>
    </row>
    <row r="677" spans="1:7">
      <c r="A677" s="20">
        <v>133</v>
      </c>
      <c r="B677" s="21" t="s">
        <v>1960</v>
      </c>
      <c r="C677" s="21" t="s">
        <v>112</v>
      </c>
      <c r="D677" s="21" t="s">
        <v>45</v>
      </c>
      <c r="E677" s="21" t="s">
        <v>2051</v>
      </c>
      <c r="F677" s="21" t="s">
        <v>2052</v>
      </c>
      <c r="G677" s="21" t="s">
        <v>2053</v>
      </c>
    </row>
    <row r="678" spans="1:7">
      <c r="A678" s="20">
        <v>132</v>
      </c>
      <c r="B678" s="21" t="s">
        <v>1960</v>
      </c>
      <c r="C678" s="21" t="s">
        <v>112</v>
      </c>
      <c r="D678" s="21" t="s">
        <v>45</v>
      </c>
      <c r="E678" s="21" t="s">
        <v>2054</v>
      </c>
      <c r="F678" s="21" t="s">
        <v>2055</v>
      </c>
      <c r="G678" s="21" t="s">
        <v>2056</v>
      </c>
    </row>
    <row r="679" spans="1:7">
      <c r="A679" s="20">
        <v>131</v>
      </c>
      <c r="B679" s="21" t="s">
        <v>1960</v>
      </c>
      <c r="C679" s="21" t="s">
        <v>61</v>
      </c>
      <c r="D679" s="21" t="s">
        <v>45</v>
      </c>
      <c r="E679" s="21" t="s">
        <v>2057</v>
      </c>
      <c r="F679" s="21" t="s">
        <v>2058</v>
      </c>
      <c r="G679" s="21" t="s">
        <v>2059</v>
      </c>
    </row>
    <row r="680" spans="1:7">
      <c r="A680" s="20">
        <v>130</v>
      </c>
      <c r="B680" s="21" t="s">
        <v>1960</v>
      </c>
      <c r="C680" s="21" t="s">
        <v>112</v>
      </c>
      <c r="D680" s="21" t="s">
        <v>45</v>
      </c>
      <c r="E680" s="21" t="s">
        <v>2060</v>
      </c>
      <c r="F680" s="21" t="s">
        <v>2061</v>
      </c>
      <c r="G680" s="21" t="s">
        <v>2062</v>
      </c>
    </row>
    <row r="681" spans="1:7">
      <c r="A681" s="20">
        <v>129</v>
      </c>
      <c r="B681" s="21" t="s">
        <v>1960</v>
      </c>
      <c r="C681" s="21" t="s">
        <v>112</v>
      </c>
      <c r="D681" s="21" t="s">
        <v>45</v>
      </c>
      <c r="E681" s="21" t="s">
        <v>2063</v>
      </c>
      <c r="F681" s="21" t="s">
        <v>2064</v>
      </c>
      <c r="G681" s="21" t="s">
        <v>2065</v>
      </c>
    </row>
    <row r="682" spans="1:7">
      <c r="A682" s="20">
        <v>128</v>
      </c>
      <c r="B682" s="21" t="s">
        <v>1960</v>
      </c>
      <c r="C682" s="21" t="s">
        <v>112</v>
      </c>
      <c r="D682" s="21" t="s">
        <v>45</v>
      </c>
      <c r="E682" s="21" t="s">
        <v>2066</v>
      </c>
      <c r="F682" s="21" t="s">
        <v>2067</v>
      </c>
      <c r="G682" s="21" t="s">
        <v>2068</v>
      </c>
    </row>
    <row r="683" spans="1:7">
      <c r="A683" s="20">
        <v>127</v>
      </c>
      <c r="B683" s="21" t="s">
        <v>1960</v>
      </c>
      <c r="C683" s="21" t="s">
        <v>112</v>
      </c>
      <c r="D683" s="21" t="s">
        <v>45</v>
      </c>
      <c r="E683" s="21" t="s">
        <v>2069</v>
      </c>
      <c r="F683" s="21" t="s">
        <v>2070</v>
      </c>
      <c r="G683" s="21" t="s">
        <v>2071</v>
      </c>
    </row>
    <row r="684" spans="1:7">
      <c r="A684" s="20">
        <v>126</v>
      </c>
      <c r="B684" s="21" t="s">
        <v>1960</v>
      </c>
      <c r="C684" s="21" t="s">
        <v>112</v>
      </c>
      <c r="D684" s="21" t="s">
        <v>45</v>
      </c>
      <c r="E684" s="21" t="s">
        <v>2072</v>
      </c>
      <c r="F684" s="21" t="s">
        <v>2073</v>
      </c>
      <c r="G684" s="21" t="s">
        <v>2074</v>
      </c>
    </row>
    <row r="685" spans="1:7">
      <c r="A685" s="20">
        <v>125</v>
      </c>
      <c r="B685" s="21" t="s">
        <v>1960</v>
      </c>
      <c r="C685" s="21" t="s">
        <v>112</v>
      </c>
      <c r="D685" s="21" t="s">
        <v>45</v>
      </c>
      <c r="E685" s="21" t="s">
        <v>2075</v>
      </c>
      <c r="F685" s="21" t="s">
        <v>2076</v>
      </c>
      <c r="G685" s="21" t="s">
        <v>2077</v>
      </c>
    </row>
    <row r="686" spans="1:7">
      <c r="A686" s="20">
        <v>124</v>
      </c>
      <c r="B686" s="21" t="s">
        <v>1960</v>
      </c>
      <c r="C686" s="21" t="s">
        <v>61</v>
      </c>
      <c r="D686" s="21" t="s">
        <v>45</v>
      </c>
      <c r="E686" s="21" t="s">
        <v>2078</v>
      </c>
      <c r="F686" s="21" t="s">
        <v>2079</v>
      </c>
      <c r="G686" s="21" t="s">
        <v>2080</v>
      </c>
    </row>
    <row r="687" spans="1:7">
      <c r="A687" s="20">
        <v>123</v>
      </c>
      <c r="B687" s="21" t="s">
        <v>1960</v>
      </c>
      <c r="C687" s="21" t="s">
        <v>112</v>
      </c>
      <c r="D687" s="21" t="s">
        <v>45</v>
      </c>
      <c r="E687" s="21" t="s">
        <v>2081</v>
      </c>
      <c r="F687" s="21" t="s">
        <v>2082</v>
      </c>
      <c r="G687" s="21" t="s">
        <v>2083</v>
      </c>
    </row>
    <row r="688" spans="1:7">
      <c r="A688" s="20">
        <v>122</v>
      </c>
      <c r="B688" s="21" t="s">
        <v>1960</v>
      </c>
      <c r="C688" s="21" t="s">
        <v>112</v>
      </c>
      <c r="D688" s="21" t="s">
        <v>45</v>
      </c>
      <c r="E688" s="21" t="s">
        <v>2084</v>
      </c>
      <c r="F688" s="21" t="s">
        <v>2085</v>
      </c>
      <c r="G688" s="21" t="s">
        <v>2086</v>
      </c>
    </row>
    <row r="689" spans="1:7">
      <c r="A689" s="20">
        <v>121</v>
      </c>
      <c r="B689" s="21" t="s">
        <v>1960</v>
      </c>
      <c r="C689" s="21" t="s">
        <v>112</v>
      </c>
      <c r="D689" s="21" t="s">
        <v>45</v>
      </c>
      <c r="E689" s="21" t="s">
        <v>2087</v>
      </c>
      <c r="F689" s="21" t="s">
        <v>2088</v>
      </c>
      <c r="G689" s="21" t="s">
        <v>2089</v>
      </c>
    </row>
    <row r="690" spans="1:7">
      <c r="A690" s="20">
        <v>120</v>
      </c>
      <c r="B690" s="21" t="s">
        <v>1960</v>
      </c>
      <c r="C690" s="21" t="s">
        <v>112</v>
      </c>
      <c r="D690" s="21" t="s">
        <v>45</v>
      </c>
      <c r="E690" s="21" t="s">
        <v>2090</v>
      </c>
      <c r="F690" s="21" t="s">
        <v>2091</v>
      </c>
      <c r="G690" s="21" t="s">
        <v>2092</v>
      </c>
    </row>
    <row r="691" spans="1:7">
      <c r="A691" s="20">
        <v>119</v>
      </c>
      <c r="B691" s="21" t="s">
        <v>1960</v>
      </c>
      <c r="C691" s="21" t="s">
        <v>112</v>
      </c>
      <c r="D691" s="21" t="s">
        <v>45</v>
      </c>
      <c r="E691" s="21" t="s">
        <v>2093</v>
      </c>
      <c r="F691" s="21" t="s">
        <v>2094</v>
      </c>
      <c r="G691" s="21" t="s">
        <v>2095</v>
      </c>
    </row>
    <row r="692" spans="1:7">
      <c r="A692" s="20">
        <v>118</v>
      </c>
      <c r="B692" s="21" t="s">
        <v>1960</v>
      </c>
      <c r="C692" s="21" t="s">
        <v>112</v>
      </c>
      <c r="D692" s="21" t="s">
        <v>45</v>
      </c>
      <c r="E692" s="21" t="s">
        <v>2096</v>
      </c>
      <c r="F692" s="21" t="s">
        <v>2097</v>
      </c>
      <c r="G692" s="21" t="s">
        <v>2098</v>
      </c>
    </row>
    <row r="693" spans="1:7">
      <c r="A693" s="20">
        <v>117</v>
      </c>
      <c r="B693" s="21" t="s">
        <v>1960</v>
      </c>
      <c r="C693" s="21" t="s">
        <v>57</v>
      </c>
      <c r="D693" s="21" t="s">
        <v>47</v>
      </c>
      <c r="E693" s="21" t="s">
        <v>2099</v>
      </c>
      <c r="F693" s="21" t="s">
        <v>2100</v>
      </c>
      <c r="G693" s="21" t="s">
        <v>2101</v>
      </c>
    </row>
    <row r="694" spans="1:7">
      <c r="A694" s="20">
        <v>116</v>
      </c>
      <c r="B694" s="21" t="s">
        <v>1960</v>
      </c>
      <c r="C694" s="21" t="s">
        <v>61</v>
      </c>
      <c r="D694" s="21" t="s">
        <v>47</v>
      </c>
      <c r="E694" s="21" t="s">
        <v>2102</v>
      </c>
      <c r="F694" s="21" t="s">
        <v>2100</v>
      </c>
      <c r="G694" s="21" t="s">
        <v>2103</v>
      </c>
    </row>
    <row r="695" spans="1:7">
      <c r="A695" s="20">
        <v>115</v>
      </c>
      <c r="B695" s="21" t="s">
        <v>1960</v>
      </c>
      <c r="C695" s="21" t="s">
        <v>112</v>
      </c>
      <c r="D695" s="21" t="s">
        <v>45</v>
      </c>
      <c r="E695" s="21" t="s">
        <v>2104</v>
      </c>
      <c r="F695" s="21" t="s">
        <v>2105</v>
      </c>
      <c r="G695" s="21" t="s">
        <v>2106</v>
      </c>
    </row>
    <row r="696" spans="1:7">
      <c r="A696" s="20">
        <v>114</v>
      </c>
      <c r="B696" s="21" t="s">
        <v>1960</v>
      </c>
      <c r="C696" s="21" t="s">
        <v>112</v>
      </c>
      <c r="D696" s="21" t="s">
        <v>45</v>
      </c>
      <c r="E696" s="21" t="s">
        <v>2107</v>
      </c>
      <c r="F696" s="21" t="s">
        <v>2108</v>
      </c>
      <c r="G696" s="21" t="s">
        <v>2109</v>
      </c>
    </row>
    <row r="697" spans="1:7">
      <c r="A697" s="20">
        <v>113</v>
      </c>
      <c r="B697" s="21" t="s">
        <v>1960</v>
      </c>
      <c r="C697" s="21" t="s">
        <v>61</v>
      </c>
      <c r="D697" s="21" t="s">
        <v>45</v>
      </c>
      <c r="E697" s="21" t="s">
        <v>2110</v>
      </c>
      <c r="F697" s="21" t="s">
        <v>2111</v>
      </c>
      <c r="G697" s="21" t="s">
        <v>2112</v>
      </c>
    </row>
    <row r="698" spans="1:7">
      <c r="A698" s="20">
        <v>112</v>
      </c>
      <c r="B698" s="21" t="s">
        <v>1960</v>
      </c>
      <c r="C698" s="21" t="s">
        <v>112</v>
      </c>
      <c r="D698" s="21" t="s">
        <v>45</v>
      </c>
      <c r="E698" s="21" t="s">
        <v>2113</v>
      </c>
      <c r="F698" s="21" t="s">
        <v>2114</v>
      </c>
      <c r="G698" s="21" t="s">
        <v>2115</v>
      </c>
    </row>
    <row r="699" spans="1:7">
      <c r="A699" s="20">
        <v>111</v>
      </c>
      <c r="B699" s="21" t="s">
        <v>1960</v>
      </c>
      <c r="C699" s="21" t="s">
        <v>112</v>
      </c>
      <c r="D699" s="21" t="s">
        <v>45</v>
      </c>
      <c r="E699" s="21" t="s">
        <v>2116</v>
      </c>
      <c r="F699" s="21" t="s">
        <v>2117</v>
      </c>
      <c r="G699" s="21" t="s">
        <v>2118</v>
      </c>
    </row>
    <row r="700" spans="1:7">
      <c r="A700" s="20">
        <v>110</v>
      </c>
      <c r="B700" s="21" t="s">
        <v>1960</v>
      </c>
      <c r="C700" s="21" t="s">
        <v>112</v>
      </c>
      <c r="D700" s="21" t="s">
        <v>45</v>
      </c>
      <c r="E700" s="21" t="s">
        <v>2119</v>
      </c>
      <c r="F700" s="21" t="s">
        <v>2120</v>
      </c>
      <c r="G700" s="21" t="s">
        <v>2121</v>
      </c>
    </row>
    <row r="701" spans="1:7">
      <c r="A701" s="20">
        <v>109</v>
      </c>
      <c r="B701" s="21" t="s">
        <v>1960</v>
      </c>
      <c r="C701" s="21" t="s">
        <v>61</v>
      </c>
      <c r="D701" s="21" t="s">
        <v>45</v>
      </c>
      <c r="E701" s="21" t="s">
        <v>2122</v>
      </c>
      <c r="F701" s="21" t="s">
        <v>2123</v>
      </c>
      <c r="G701" s="21" t="s">
        <v>2124</v>
      </c>
    </row>
    <row r="702" spans="1:7">
      <c r="A702" s="20">
        <v>108</v>
      </c>
      <c r="B702" s="21" t="s">
        <v>1960</v>
      </c>
      <c r="C702" s="21" t="s">
        <v>112</v>
      </c>
      <c r="D702" s="21" t="s">
        <v>45</v>
      </c>
      <c r="E702" s="21" t="s">
        <v>2125</v>
      </c>
      <c r="F702" s="21" t="s">
        <v>2126</v>
      </c>
      <c r="G702" s="21" t="s">
        <v>2127</v>
      </c>
    </row>
    <row r="703" spans="1:7">
      <c r="A703" s="20">
        <v>107</v>
      </c>
      <c r="B703" s="21" t="s">
        <v>1960</v>
      </c>
      <c r="C703" s="21" t="s">
        <v>112</v>
      </c>
      <c r="D703" s="21" t="s">
        <v>45</v>
      </c>
      <c r="E703" s="21" t="s">
        <v>2128</v>
      </c>
      <c r="F703" s="21" t="s">
        <v>2129</v>
      </c>
      <c r="G703" s="21" t="s">
        <v>2130</v>
      </c>
    </row>
    <row r="704" spans="1:7">
      <c r="A704" s="20">
        <v>106</v>
      </c>
      <c r="B704" s="21" t="s">
        <v>1960</v>
      </c>
      <c r="C704" s="21" t="s">
        <v>112</v>
      </c>
      <c r="D704" s="21" t="s">
        <v>45</v>
      </c>
      <c r="E704" s="21" t="s">
        <v>2131</v>
      </c>
      <c r="F704" s="21" t="s">
        <v>2132</v>
      </c>
      <c r="G704" s="21" t="s">
        <v>2133</v>
      </c>
    </row>
    <row r="705" spans="1:7">
      <c r="A705" s="20">
        <v>105</v>
      </c>
      <c r="B705" s="21" t="s">
        <v>2134</v>
      </c>
      <c r="C705" s="21" t="s">
        <v>112</v>
      </c>
      <c r="D705" s="21" t="s">
        <v>45</v>
      </c>
      <c r="E705" s="21" t="s">
        <v>2135</v>
      </c>
      <c r="F705" s="21" t="s">
        <v>2136</v>
      </c>
      <c r="G705" s="21" t="s">
        <v>2137</v>
      </c>
    </row>
    <row r="706" spans="1:7">
      <c r="A706" s="20">
        <v>104</v>
      </c>
      <c r="B706" s="21" t="s">
        <v>2134</v>
      </c>
      <c r="C706" s="21" t="s">
        <v>112</v>
      </c>
      <c r="D706" s="21" t="s">
        <v>45</v>
      </c>
      <c r="E706" s="21" t="s">
        <v>2138</v>
      </c>
      <c r="F706" s="21" t="s">
        <v>2139</v>
      </c>
      <c r="G706" s="21" t="s">
        <v>2140</v>
      </c>
    </row>
    <row r="707" spans="1:7">
      <c r="A707" s="20">
        <v>103</v>
      </c>
      <c r="B707" s="21" t="s">
        <v>2134</v>
      </c>
      <c r="C707" s="21" t="s">
        <v>57</v>
      </c>
      <c r="D707" s="21" t="s">
        <v>45</v>
      </c>
      <c r="E707" s="21" t="s">
        <v>2141</v>
      </c>
      <c r="F707" s="21" t="s">
        <v>2142</v>
      </c>
      <c r="G707" s="21" t="s">
        <v>2143</v>
      </c>
    </row>
    <row r="708" spans="1:7">
      <c r="A708" s="20">
        <v>102</v>
      </c>
      <c r="B708" s="21" t="s">
        <v>2134</v>
      </c>
      <c r="C708" s="21" t="s">
        <v>61</v>
      </c>
      <c r="D708" s="21" t="s">
        <v>45</v>
      </c>
      <c r="E708" s="21" t="s">
        <v>2144</v>
      </c>
      <c r="F708" s="21" t="s">
        <v>2145</v>
      </c>
      <c r="G708" s="21" t="s">
        <v>2146</v>
      </c>
    </row>
    <row r="709" spans="1:7">
      <c r="A709" s="20">
        <v>101</v>
      </c>
      <c r="B709" s="21" t="s">
        <v>2134</v>
      </c>
      <c r="C709" s="21" t="s">
        <v>112</v>
      </c>
      <c r="D709" s="21" t="s">
        <v>45</v>
      </c>
      <c r="E709" s="21" t="s">
        <v>2147</v>
      </c>
      <c r="F709" s="21" t="s">
        <v>2148</v>
      </c>
      <c r="G709" s="21" t="s">
        <v>2149</v>
      </c>
    </row>
    <row r="710" spans="1:7">
      <c r="A710" s="20">
        <v>100</v>
      </c>
      <c r="B710" s="21" t="s">
        <v>2134</v>
      </c>
      <c r="C710" s="21" t="s">
        <v>61</v>
      </c>
      <c r="D710" s="21" t="s">
        <v>45</v>
      </c>
      <c r="E710" s="21" t="s">
        <v>2150</v>
      </c>
      <c r="F710" s="21" t="s">
        <v>2151</v>
      </c>
      <c r="G710" s="21" t="s">
        <v>2152</v>
      </c>
    </row>
    <row r="711" spans="1:7">
      <c r="A711" s="20">
        <v>99</v>
      </c>
      <c r="B711" s="21" t="s">
        <v>2134</v>
      </c>
      <c r="C711" s="21" t="s">
        <v>112</v>
      </c>
      <c r="D711" s="21" t="s">
        <v>45</v>
      </c>
      <c r="E711" s="21" t="s">
        <v>2153</v>
      </c>
      <c r="F711" s="21" t="s">
        <v>2154</v>
      </c>
      <c r="G711" s="21" t="s">
        <v>2155</v>
      </c>
    </row>
    <row r="712" spans="1:7">
      <c r="A712" s="20">
        <v>98</v>
      </c>
      <c r="B712" s="21" t="s">
        <v>2134</v>
      </c>
      <c r="C712" s="21" t="s">
        <v>112</v>
      </c>
      <c r="D712" s="21" t="s">
        <v>45</v>
      </c>
      <c r="E712" s="21" t="s">
        <v>2156</v>
      </c>
      <c r="F712" s="21" t="s">
        <v>2157</v>
      </c>
      <c r="G712" s="21" t="s">
        <v>2158</v>
      </c>
    </row>
    <row r="713" spans="1:7">
      <c r="A713" s="20">
        <v>97</v>
      </c>
      <c r="B713" s="21" t="s">
        <v>2134</v>
      </c>
      <c r="C713" s="21" t="s">
        <v>112</v>
      </c>
      <c r="D713" s="21" t="s">
        <v>45</v>
      </c>
      <c r="E713" s="21" t="s">
        <v>2159</v>
      </c>
      <c r="F713" s="21" t="s">
        <v>2160</v>
      </c>
      <c r="G713" s="21" t="s">
        <v>2161</v>
      </c>
    </row>
    <row r="714" spans="1:7">
      <c r="A714" s="20">
        <v>96</v>
      </c>
      <c r="B714" s="21" t="s">
        <v>2134</v>
      </c>
      <c r="C714" s="21" t="s">
        <v>112</v>
      </c>
      <c r="D714" s="21" t="s">
        <v>45</v>
      </c>
      <c r="E714" s="21" t="s">
        <v>2162</v>
      </c>
      <c r="F714" s="21" t="s">
        <v>2163</v>
      </c>
      <c r="G714" s="21" t="s">
        <v>2164</v>
      </c>
    </row>
    <row r="715" spans="1:7">
      <c r="A715" s="20">
        <v>95</v>
      </c>
      <c r="B715" s="21" t="s">
        <v>2134</v>
      </c>
      <c r="C715" s="21" t="s">
        <v>112</v>
      </c>
      <c r="D715" s="21" t="s">
        <v>45</v>
      </c>
      <c r="E715" s="21" t="s">
        <v>2165</v>
      </c>
      <c r="F715" s="21" t="s">
        <v>2166</v>
      </c>
      <c r="G715" s="21" t="s">
        <v>2167</v>
      </c>
    </row>
    <row r="716" spans="1:7">
      <c r="A716" s="20">
        <v>94</v>
      </c>
      <c r="B716" s="21" t="s">
        <v>2134</v>
      </c>
      <c r="C716" s="21" t="s">
        <v>213</v>
      </c>
      <c r="D716" s="21" t="s">
        <v>45</v>
      </c>
      <c r="E716" s="21" t="s">
        <v>2168</v>
      </c>
      <c r="F716" s="21" t="s">
        <v>2169</v>
      </c>
      <c r="G716" s="21" t="s">
        <v>2170</v>
      </c>
    </row>
    <row r="717" spans="1:7">
      <c r="A717" s="20">
        <v>93</v>
      </c>
      <c r="B717" s="21" t="s">
        <v>2134</v>
      </c>
      <c r="C717" s="21" t="s">
        <v>112</v>
      </c>
      <c r="D717" s="21" t="s">
        <v>45</v>
      </c>
      <c r="E717" s="21" t="s">
        <v>2171</v>
      </c>
      <c r="F717" s="21" t="s">
        <v>2172</v>
      </c>
      <c r="G717" s="21" t="s">
        <v>2173</v>
      </c>
    </row>
    <row r="718" spans="1:7">
      <c r="A718" s="20">
        <v>92</v>
      </c>
      <c r="B718" s="21" t="s">
        <v>2134</v>
      </c>
      <c r="C718" s="21" t="s">
        <v>112</v>
      </c>
      <c r="D718" s="21" t="s">
        <v>45</v>
      </c>
      <c r="E718" s="21" t="s">
        <v>2174</v>
      </c>
      <c r="F718" s="21" t="s">
        <v>2175</v>
      </c>
      <c r="G718" s="21" t="s">
        <v>2176</v>
      </c>
    </row>
    <row r="719" spans="1:7">
      <c r="A719" s="20">
        <v>91</v>
      </c>
      <c r="B719" s="21" t="s">
        <v>2134</v>
      </c>
      <c r="C719" s="21" t="s">
        <v>213</v>
      </c>
      <c r="D719" s="21" t="s">
        <v>45</v>
      </c>
      <c r="E719" s="21" t="s">
        <v>2177</v>
      </c>
      <c r="F719" s="21" t="s">
        <v>2178</v>
      </c>
      <c r="G719" s="21" t="s">
        <v>2179</v>
      </c>
    </row>
    <row r="720" spans="1:7">
      <c r="A720" s="20">
        <v>90</v>
      </c>
      <c r="B720" s="21" t="s">
        <v>2134</v>
      </c>
      <c r="C720" s="21" t="s">
        <v>61</v>
      </c>
      <c r="D720" s="21" t="s">
        <v>45</v>
      </c>
      <c r="E720" s="21" t="s">
        <v>2180</v>
      </c>
      <c r="F720" s="21" t="s">
        <v>2181</v>
      </c>
      <c r="G720" s="21" t="s">
        <v>2182</v>
      </c>
    </row>
    <row r="721" spans="1:7">
      <c r="A721" s="20">
        <v>89</v>
      </c>
      <c r="B721" s="21" t="s">
        <v>2134</v>
      </c>
      <c r="C721" s="21" t="s">
        <v>112</v>
      </c>
      <c r="D721" s="21" t="s">
        <v>45</v>
      </c>
      <c r="E721" s="21" t="s">
        <v>2183</v>
      </c>
      <c r="F721" s="21" t="s">
        <v>2184</v>
      </c>
      <c r="G721" s="21" t="s">
        <v>2185</v>
      </c>
    </row>
    <row r="722" spans="1:7">
      <c r="A722" s="20">
        <v>88</v>
      </c>
      <c r="B722" s="21" t="s">
        <v>2134</v>
      </c>
      <c r="C722" s="21" t="s">
        <v>112</v>
      </c>
      <c r="D722" s="21" t="s">
        <v>45</v>
      </c>
      <c r="E722" s="21" t="s">
        <v>2186</v>
      </c>
      <c r="F722" s="21" t="s">
        <v>2187</v>
      </c>
      <c r="G722" s="21" t="s">
        <v>2188</v>
      </c>
    </row>
    <row r="723" spans="1:7">
      <c r="A723" s="20">
        <v>87</v>
      </c>
      <c r="B723" s="21" t="s">
        <v>2134</v>
      </c>
      <c r="C723" s="21" t="s">
        <v>112</v>
      </c>
      <c r="D723" s="21" t="s">
        <v>45</v>
      </c>
      <c r="E723" s="21" t="s">
        <v>2189</v>
      </c>
      <c r="F723" s="21" t="s">
        <v>2190</v>
      </c>
      <c r="G723" s="21" t="s">
        <v>2191</v>
      </c>
    </row>
    <row r="724" spans="1:7">
      <c r="A724" s="20">
        <v>86</v>
      </c>
      <c r="B724" s="21" t="s">
        <v>2134</v>
      </c>
      <c r="C724" s="21" t="s">
        <v>112</v>
      </c>
      <c r="D724" s="21" t="s">
        <v>45</v>
      </c>
      <c r="E724" s="21" t="s">
        <v>2192</v>
      </c>
      <c r="F724" s="21" t="s">
        <v>2193</v>
      </c>
      <c r="G724" s="21" t="s">
        <v>2194</v>
      </c>
    </row>
    <row r="725" spans="1:7">
      <c r="A725" s="20">
        <v>85</v>
      </c>
      <c r="B725" s="21" t="s">
        <v>2134</v>
      </c>
      <c r="C725" s="21" t="s">
        <v>112</v>
      </c>
      <c r="D725" s="21" t="s">
        <v>45</v>
      </c>
      <c r="E725" s="21" t="s">
        <v>2195</v>
      </c>
      <c r="F725" s="21" t="s">
        <v>2196</v>
      </c>
      <c r="G725" s="21" t="s">
        <v>2197</v>
      </c>
    </row>
    <row r="726" spans="1:7">
      <c r="A726" s="20">
        <v>84</v>
      </c>
      <c r="B726" s="21" t="s">
        <v>2134</v>
      </c>
      <c r="C726" s="21" t="s">
        <v>61</v>
      </c>
      <c r="D726" s="21" t="s">
        <v>45</v>
      </c>
      <c r="E726" s="21" t="s">
        <v>2198</v>
      </c>
      <c r="F726" s="21" t="s">
        <v>2199</v>
      </c>
      <c r="G726" s="21" t="s">
        <v>2200</v>
      </c>
    </row>
    <row r="727" spans="1:7">
      <c r="A727" s="20">
        <v>83</v>
      </c>
      <c r="B727" s="21" t="s">
        <v>2134</v>
      </c>
      <c r="C727" s="21" t="s">
        <v>112</v>
      </c>
      <c r="D727" s="21" t="s">
        <v>45</v>
      </c>
      <c r="E727" s="21" t="s">
        <v>2201</v>
      </c>
      <c r="F727" s="21" t="s">
        <v>2202</v>
      </c>
      <c r="G727" s="21" t="s">
        <v>2203</v>
      </c>
    </row>
    <row r="728" spans="1:7">
      <c r="A728" s="20">
        <v>82</v>
      </c>
      <c r="B728" s="21" t="s">
        <v>2134</v>
      </c>
      <c r="C728" s="21" t="s">
        <v>61</v>
      </c>
      <c r="D728" s="21" t="s">
        <v>47</v>
      </c>
      <c r="E728" s="21" t="s">
        <v>2204</v>
      </c>
      <c r="F728" s="21" t="s">
        <v>2205</v>
      </c>
      <c r="G728" s="21" t="s">
        <v>2206</v>
      </c>
    </row>
    <row r="729" spans="1:7">
      <c r="A729" s="20">
        <v>81</v>
      </c>
      <c r="B729" s="21" t="s">
        <v>2134</v>
      </c>
      <c r="C729" s="21" t="s">
        <v>112</v>
      </c>
      <c r="D729" s="21" t="s">
        <v>45</v>
      </c>
      <c r="E729" s="21" t="s">
        <v>2207</v>
      </c>
      <c r="F729" s="21" t="s">
        <v>2208</v>
      </c>
      <c r="G729" s="21" t="s">
        <v>2209</v>
      </c>
    </row>
    <row r="730" spans="1:7">
      <c r="A730" s="20">
        <v>80</v>
      </c>
      <c r="B730" s="21" t="s">
        <v>2134</v>
      </c>
      <c r="C730" s="21" t="s">
        <v>61</v>
      </c>
      <c r="D730" s="21" t="s">
        <v>45</v>
      </c>
      <c r="E730" s="21" t="s">
        <v>2210</v>
      </c>
      <c r="F730" s="21" t="s">
        <v>2211</v>
      </c>
      <c r="G730" s="21" t="s">
        <v>2212</v>
      </c>
    </row>
    <row r="731" spans="1:7">
      <c r="A731" s="20">
        <v>79</v>
      </c>
      <c r="B731" s="21" t="s">
        <v>2134</v>
      </c>
      <c r="C731" s="21" t="s">
        <v>112</v>
      </c>
      <c r="D731" s="21" t="s">
        <v>45</v>
      </c>
      <c r="E731" s="21" t="s">
        <v>2213</v>
      </c>
      <c r="F731" s="21" t="s">
        <v>2214</v>
      </c>
      <c r="G731" s="21" t="s">
        <v>2215</v>
      </c>
    </row>
    <row r="732" spans="1:7">
      <c r="A732" s="20">
        <v>78</v>
      </c>
      <c r="B732" s="21" t="s">
        <v>2134</v>
      </c>
      <c r="C732" s="21" t="s">
        <v>57</v>
      </c>
      <c r="D732" s="21" t="s">
        <v>47</v>
      </c>
      <c r="E732" s="21" t="s">
        <v>2216</v>
      </c>
      <c r="F732" s="21" t="s">
        <v>2217</v>
      </c>
      <c r="G732" s="21" t="s">
        <v>2218</v>
      </c>
    </row>
    <row r="733" spans="1:7">
      <c r="A733" s="20">
        <v>77</v>
      </c>
      <c r="B733" s="21" t="s">
        <v>2134</v>
      </c>
      <c r="C733" s="21" t="s">
        <v>112</v>
      </c>
      <c r="D733" s="21" t="s">
        <v>45</v>
      </c>
      <c r="E733" s="21" t="s">
        <v>2219</v>
      </c>
      <c r="F733" s="21" t="s">
        <v>2220</v>
      </c>
      <c r="G733" s="21" t="s">
        <v>2221</v>
      </c>
    </row>
    <row r="734" spans="1:7">
      <c r="A734" s="20">
        <v>76</v>
      </c>
      <c r="B734" s="21" t="s">
        <v>2134</v>
      </c>
      <c r="C734" s="21" t="s">
        <v>61</v>
      </c>
      <c r="D734" s="21" t="s">
        <v>45</v>
      </c>
      <c r="E734" s="21" t="s">
        <v>2222</v>
      </c>
      <c r="F734" s="21" t="s">
        <v>2223</v>
      </c>
      <c r="G734" s="21" t="s">
        <v>2224</v>
      </c>
    </row>
    <row r="735" spans="1:7">
      <c r="A735" s="20">
        <v>75</v>
      </c>
      <c r="B735" s="21" t="s">
        <v>2134</v>
      </c>
      <c r="C735" s="21" t="s">
        <v>112</v>
      </c>
      <c r="D735" s="21" t="s">
        <v>45</v>
      </c>
      <c r="E735" s="21" t="s">
        <v>2225</v>
      </c>
      <c r="F735" s="21" t="s">
        <v>2226</v>
      </c>
      <c r="G735" s="21" t="s">
        <v>2227</v>
      </c>
    </row>
    <row r="736" spans="1:7">
      <c r="A736" s="20">
        <v>74</v>
      </c>
      <c r="B736" s="21" t="s">
        <v>2134</v>
      </c>
      <c r="C736" s="21" t="s">
        <v>112</v>
      </c>
      <c r="D736" s="21" t="s">
        <v>45</v>
      </c>
      <c r="E736" s="21" t="s">
        <v>2228</v>
      </c>
      <c r="F736" s="21" t="s">
        <v>2229</v>
      </c>
      <c r="G736" s="21" t="s">
        <v>2230</v>
      </c>
    </row>
    <row r="737" spans="1:7">
      <c r="A737" s="20">
        <v>73</v>
      </c>
      <c r="B737" s="21" t="s">
        <v>2134</v>
      </c>
      <c r="C737" s="21" t="s">
        <v>57</v>
      </c>
      <c r="D737" s="21" t="s">
        <v>47</v>
      </c>
      <c r="E737" s="21" t="s">
        <v>2231</v>
      </c>
      <c r="F737" s="21" t="s">
        <v>2232</v>
      </c>
      <c r="G737" s="21" t="s">
        <v>2233</v>
      </c>
    </row>
    <row r="738" spans="1:7">
      <c r="A738" s="20">
        <v>72</v>
      </c>
      <c r="B738" s="21" t="s">
        <v>2134</v>
      </c>
      <c r="C738" s="21" t="s">
        <v>61</v>
      </c>
      <c r="D738" s="21" t="s">
        <v>45</v>
      </c>
      <c r="E738" s="21" t="s">
        <v>2234</v>
      </c>
      <c r="F738" s="21" t="s">
        <v>2235</v>
      </c>
      <c r="G738" s="21" t="s">
        <v>2236</v>
      </c>
    </row>
    <row r="739" spans="1:7">
      <c r="A739" s="20">
        <v>71</v>
      </c>
      <c r="B739" s="21" t="s">
        <v>2134</v>
      </c>
      <c r="C739" s="21" t="s">
        <v>112</v>
      </c>
      <c r="D739" s="21" t="s">
        <v>45</v>
      </c>
      <c r="E739" s="21" t="s">
        <v>2237</v>
      </c>
      <c r="F739" s="21" t="s">
        <v>2238</v>
      </c>
      <c r="G739" s="21" t="s">
        <v>2239</v>
      </c>
    </row>
    <row r="740" spans="1:7">
      <c r="A740" s="20">
        <v>70</v>
      </c>
      <c r="B740" s="21" t="s">
        <v>2134</v>
      </c>
      <c r="C740" s="21" t="s">
        <v>61</v>
      </c>
      <c r="D740" s="21" t="s">
        <v>45</v>
      </c>
      <c r="E740" s="21" t="s">
        <v>2240</v>
      </c>
      <c r="F740" s="21" t="s">
        <v>2241</v>
      </c>
      <c r="G740" s="21" t="s">
        <v>2242</v>
      </c>
    </row>
    <row r="741" spans="1:7">
      <c r="A741" s="20">
        <v>69</v>
      </c>
      <c r="B741" s="21" t="s">
        <v>2134</v>
      </c>
      <c r="C741" s="21" t="s">
        <v>112</v>
      </c>
      <c r="D741" s="21" t="s">
        <v>45</v>
      </c>
      <c r="E741" s="21" t="s">
        <v>2243</v>
      </c>
      <c r="F741" s="21" t="s">
        <v>2244</v>
      </c>
      <c r="G741" s="21" t="s">
        <v>2245</v>
      </c>
    </row>
    <row r="742" spans="1:7">
      <c r="A742" s="20">
        <v>68</v>
      </c>
      <c r="B742" s="21" t="s">
        <v>2134</v>
      </c>
      <c r="C742" s="21" t="s">
        <v>61</v>
      </c>
      <c r="D742" s="21" t="s">
        <v>45</v>
      </c>
      <c r="E742" s="21" t="s">
        <v>2246</v>
      </c>
      <c r="F742" s="21" t="s">
        <v>2247</v>
      </c>
      <c r="G742" s="21" t="s">
        <v>2248</v>
      </c>
    </row>
    <row r="743" spans="1:7">
      <c r="A743" s="20">
        <v>67</v>
      </c>
      <c r="B743" s="21" t="s">
        <v>2134</v>
      </c>
      <c r="C743" s="21" t="s">
        <v>112</v>
      </c>
      <c r="D743" s="21" t="s">
        <v>45</v>
      </c>
      <c r="E743" s="21" t="s">
        <v>2249</v>
      </c>
      <c r="F743" s="21" t="s">
        <v>2250</v>
      </c>
      <c r="G743" s="21" t="s">
        <v>2251</v>
      </c>
    </row>
    <row r="744" spans="1:7">
      <c r="A744" s="20">
        <v>66</v>
      </c>
      <c r="B744" s="21" t="s">
        <v>2134</v>
      </c>
      <c r="C744" s="21" t="s">
        <v>112</v>
      </c>
      <c r="D744" s="21" t="s">
        <v>45</v>
      </c>
      <c r="E744" s="21" t="s">
        <v>2252</v>
      </c>
      <c r="F744" s="21" t="s">
        <v>2253</v>
      </c>
      <c r="G744" s="21" t="s">
        <v>2254</v>
      </c>
    </row>
    <row r="745" spans="1:7">
      <c r="A745" s="20">
        <v>65</v>
      </c>
      <c r="B745" s="21" t="s">
        <v>2134</v>
      </c>
      <c r="C745" s="21" t="s">
        <v>112</v>
      </c>
      <c r="D745" s="21" t="s">
        <v>45</v>
      </c>
      <c r="E745" s="21" t="s">
        <v>2255</v>
      </c>
      <c r="F745" s="21" t="s">
        <v>2256</v>
      </c>
      <c r="G745" s="21" t="s">
        <v>2257</v>
      </c>
    </row>
    <row r="746" spans="1:7">
      <c r="A746" s="20">
        <v>64</v>
      </c>
      <c r="B746" s="21" t="s">
        <v>2134</v>
      </c>
      <c r="C746" s="21" t="s">
        <v>57</v>
      </c>
      <c r="D746" s="21" t="s">
        <v>45</v>
      </c>
      <c r="E746" s="21" t="s">
        <v>2258</v>
      </c>
      <c r="F746" s="21" t="s">
        <v>2259</v>
      </c>
      <c r="G746" s="21" t="s">
        <v>2260</v>
      </c>
    </row>
    <row r="747" spans="1:7">
      <c r="A747" s="20">
        <v>63</v>
      </c>
      <c r="B747" s="21" t="s">
        <v>2134</v>
      </c>
      <c r="C747" s="21" t="s">
        <v>61</v>
      </c>
      <c r="D747" s="21" t="s">
        <v>45</v>
      </c>
      <c r="E747" s="21" t="s">
        <v>2261</v>
      </c>
      <c r="F747" s="21" t="s">
        <v>2259</v>
      </c>
      <c r="G747" s="21" t="s">
        <v>2262</v>
      </c>
    </row>
    <row r="748" spans="1:7">
      <c r="A748" s="20">
        <v>62</v>
      </c>
      <c r="B748" s="21" t="s">
        <v>2134</v>
      </c>
      <c r="C748" s="21" t="s">
        <v>253</v>
      </c>
      <c r="D748" s="21" t="s">
        <v>47</v>
      </c>
      <c r="E748" s="21" t="s">
        <v>2263</v>
      </c>
      <c r="F748" s="21" t="s">
        <v>2264</v>
      </c>
      <c r="G748" s="21" t="s">
        <v>2265</v>
      </c>
    </row>
    <row r="749" spans="1:7">
      <c r="A749" s="20">
        <v>61</v>
      </c>
      <c r="B749" s="21" t="s">
        <v>2134</v>
      </c>
      <c r="C749" s="21" t="s">
        <v>57</v>
      </c>
      <c r="D749" s="21" t="s">
        <v>45</v>
      </c>
      <c r="E749" s="21" t="s">
        <v>2266</v>
      </c>
      <c r="F749" s="21" t="s">
        <v>2267</v>
      </c>
      <c r="G749" s="21" t="s">
        <v>2268</v>
      </c>
    </row>
    <row r="750" spans="1:7">
      <c r="A750" s="20">
        <v>60</v>
      </c>
      <c r="B750" s="21" t="s">
        <v>2134</v>
      </c>
      <c r="C750" s="21" t="s">
        <v>57</v>
      </c>
      <c r="D750" s="21" t="s">
        <v>47</v>
      </c>
      <c r="E750" s="21" t="s">
        <v>2269</v>
      </c>
      <c r="F750" s="21" t="s">
        <v>2270</v>
      </c>
      <c r="G750" s="21" t="s">
        <v>2271</v>
      </c>
    </row>
    <row r="751" spans="1:7">
      <c r="A751" s="20">
        <v>59</v>
      </c>
      <c r="B751" s="21" t="s">
        <v>2134</v>
      </c>
      <c r="C751" s="21" t="s">
        <v>61</v>
      </c>
      <c r="D751" s="21" t="s">
        <v>47</v>
      </c>
      <c r="E751" s="21" t="s">
        <v>2272</v>
      </c>
      <c r="F751" s="21" t="s">
        <v>2270</v>
      </c>
      <c r="G751" s="21" t="s">
        <v>2273</v>
      </c>
    </row>
    <row r="752" spans="1:7">
      <c r="A752" s="20">
        <v>58</v>
      </c>
      <c r="B752" s="21" t="s">
        <v>2134</v>
      </c>
      <c r="C752" s="21" t="s">
        <v>112</v>
      </c>
      <c r="D752" s="21" t="s">
        <v>45</v>
      </c>
      <c r="E752" s="21" t="s">
        <v>2274</v>
      </c>
      <c r="F752" s="21" t="s">
        <v>2275</v>
      </c>
      <c r="G752" s="21" t="s">
        <v>2276</v>
      </c>
    </row>
    <row r="753" spans="1:7">
      <c r="A753" s="20">
        <v>57</v>
      </c>
      <c r="B753" s="21" t="s">
        <v>2134</v>
      </c>
      <c r="C753" s="21" t="s">
        <v>112</v>
      </c>
      <c r="D753" s="21" t="s">
        <v>45</v>
      </c>
      <c r="E753" s="21" t="s">
        <v>2277</v>
      </c>
      <c r="F753" s="21" t="s">
        <v>2278</v>
      </c>
      <c r="G753" s="21" t="s">
        <v>2279</v>
      </c>
    </row>
    <row r="754" spans="1:7">
      <c r="A754" s="20">
        <v>56</v>
      </c>
      <c r="B754" s="21" t="s">
        <v>2134</v>
      </c>
      <c r="C754" s="21" t="s">
        <v>112</v>
      </c>
      <c r="D754" s="21" t="s">
        <v>45</v>
      </c>
      <c r="E754" s="21" t="s">
        <v>2280</v>
      </c>
      <c r="F754" s="21" t="s">
        <v>2281</v>
      </c>
      <c r="G754" s="21" t="s">
        <v>2282</v>
      </c>
    </row>
    <row r="755" spans="1:7">
      <c r="A755" s="20">
        <v>55</v>
      </c>
      <c r="B755" s="21" t="s">
        <v>2134</v>
      </c>
      <c r="C755" s="21" t="s">
        <v>57</v>
      </c>
      <c r="D755" s="21" t="s">
        <v>47</v>
      </c>
      <c r="E755" s="21" t="s">
        <v>2283</v>
      </c>
      <c r="F755" s="21" t="s">
        <v>2284</v>
      </c>
      <c r="G755" s="21" t="s">
        <v>2285</v>
      </c>
    </row>
    <row r="756" spans="1:7">
      <c r="A756" s="20">
        <v>54</v>
      </c>
      <c r="B756" s="21" t="s">
        <v>2134</v>
      </c>
      <c r="C756" s="21" t="s">
        <v>57</v>
      </c>
      <c r="D756" s="21" t="s">
        <v>45</v>
      </c>
      <c r="E756" s="21" t="s">
        <v>2286</v>
      </c>
      <c r="F756" s="21" t="s">
        <v>2287</v>
      </c>
      <c r="G756" s="21" t="s">
        <v>2288</v>
      </c>
    </row>
    <row r="757" spans="1:7">
      <c r="A757" s="20">
        <v>53</v>
      </c>
      <c r="B757" s="21" t="s">
        <v>2134</v>
      </c>
      <c r="C757" s="21" t="s">
        <v>61</v>
      </c>
      <c r="D757" s="21" t="s">
        <v>47</v>
      </c>
      <c r="E757" s="21" t="s">
        <v>2289</v>
      </c>
      <c r="F757" s="21" t="s">
        <v>2290</v>
      </c>
      <c r="G757" s="21" t="s">
        <v>2291</v>
      </c>
    </row>
    <row r="758" spans="1:7">
      <c r="A758" s="20">
        <v>52</v>
      </c>
      <c r="B758" s="21" t="s">
        <v>2134</v>
      </c>
      <c r="C758" s="21" t="s">
        <v>112</v>
      </c>
      <c r="D758" s="21" t="s">
        <v>45</v>
      </c>
      <c r="E758" s="21" t="s">
        <v>2292</v>
      </c>
      <c r="F758" s="21" t="s">
        <v>2293</v>
      </c>
      <c r="G758" s="21" t="s">
        <v>2294</v>
      </c>
    </row>
    <row r="759" spans="1:7">
      <c r="A759" s="20">
        <v>51</v>
      </c>
      <c r="B759" s="21" t="s">
        <v>2295</v>
      </c>
      <c r="C759" s="21" t="s">
        <v>61</v>
      </c>
      <c r="D759" s="21" t="s">
        <v>45</v>
      </c>
      <c r="E759" s="21" t="s">
        <v>2296</v>
      </c>
      <c r="F759" s="21" t="s">
        <v>2297</v>
      </c>
      <c r="G759" s="21" t="s">
        <v>2298</v>
      </c>
    </row>
    <row r="760" spans="1:7">
      <c r="A760" s="20">
        <v>50</v>
      </c>
      <c r="B760" s="21" t="s">
        <v>2295</v>
      </c>
      <c r="C760" s="21" t="s">
        <v>112</v>
      </c>
      <c r="D760" s="21" t="s">
        <v>45</v>
      </c>
      <c r="E760" s="21" t="s">
        <v>2299</v>
      </c>
      <c r="F760" s="21" t="s">
        <v>2300</v>
      </c>
      <c r="G760" s="21" t="s">
        <v>2301</v>
      </c>
    </row>
    <row r="761" spans="1:7">
      <c r="A761" s="20">
        <v>49</v>
      </c>
      <c r="B761" s="21" t="s">
        <v>2295</v>
      </c>
      <c r="C761" s="21" t="s">
        <v>57</v>
      </c>
      <c r="D761" s="21" t="s">
        <v>45</v>
      </c>
      <c r="E761" s="21" t="s">
        <v>2302</v>
      </c>
      <c r="F761" s="21" t="s">
        <v>2303</v>
      </c>
      <c r="G761" s="21" t="s">
        <v>2304</v>
      </c>
    </row>
    <row r="762" spans="1:7">
      <c r="A762" s="20">
        <v>48</v>
      </c>
      <c r="B762" s="21" t="s">
        <v>2295</v>
      </c>
      <c r="C762" s="21" t="s">
        <v>61</v>
      </c>
      <c r="D762" s="21" t="s">
        <v>45</v>
      </c>
      <c r="E762" s="21" t="s">
        <v>2305</v>
      </c>
      <c r="F762" s="21" t="s">
        <v>2306</v>
      </c>
      <c r="G762" s="21" t="s">
        <v>2307</v>
      </c>
    </row>
    <row r="763" spans="1:7">
      <c r="A763" s="20">
        <v>47</v>
      </c>
      <c r="B763" s="21" t="s">
        <v>2295</v>
      </c>
      <c r="C763" s="21" t="s">
        <v>112</v>
      </c>
      <c r="D763" s="21" t="s">
        <v>45</v>
      </c>
      <c r="E763" s="21" t="s">
        <v>2308</v>
      </c>
      <c r="F763" s="21" t="s">
        <v>2309</v>
      </c>
      <c r="G763" s="21" t="s">
        <v>2310</v>
      </c>
    </row>
    <row r="764" spans="1:7">
      <c r="A764" s="20">
        <v>46</v>
      </c>
      <c r="B764" s="21" t="s">
        <v>2295</v>
      </c>
      <c r="C764" s="21" t="s">
        <v>61</v>
      </c>
      <c r="D764" s="21" t="s">
        <v>45</v>
      </c>
      <c r="E764" s="21" t="s">
        <v>2311</v>
      </c>
      <c r="F764" s="21" t="s">
        <v>2312</v>
      </c>
      <c r="G764" s="21" t="s">
        <v>2313</v>
      </c>
    </row>
    <row r="765" spans="1:7">
      <c r="A765" s="20">
        <v>45</v>
      </c>
      <c r="B765" s="21" t="s">
        <v>2295</v>
      </c>
      <c r="C765" s="21" t="s">
        <v>112</v>
      </c>
      <c r="D765" s="21" t="s">
        <v>45</v>
      </c>
      <c r="E765" s="21" t="s">
        <v>2314</v>
      </c>
      <c r="F765" s="21" t="s">
        <v>2315</v>
      </c>
      <c r="G765" s="21" t="s">
        <v>2316</v>
      </c>
    </row>
    <row r="766" spans="1:7">
      <c r="A766" s="20">
        <v>44</v>
      </c>
      <c r="B766" s="21" t="s">
        <v>2295</v>
      </c>
      <c r="C766" s="21" t="s">
        <v>61</v>
      </c>
      <c r="D766" s="21" t="s">
        <v>45</v>
      </c>
      <c r="E766" s="21" t="s">
        <v>2317</v>
      </c>
      <c r="F766" s="21" t="s">
        <v>2318</v>
      </c>
      <c r="G766" s="21" t="s">
        <v>2319</v>
      </c>
    </row>
    <row r="767" spans="1:7">
      <c r="A767" s="20">
        <v>43</v>
      </c>
      <c r="B767" s="21" t="s">
        <v>2295</v>
      </c>
      <c r="C767" s="21" t="s">
        <v>112</v>
      </c>
      <c r="D767" s="21" t="s">
        <v>45</v>
      </c>
      <c r="E767" s="21" t="s">
        <v>2320</v>
      </c>
      <c r="F767" s="21" t="s">
        <v>2321</v>
      </c>
      <c r="G767" s="21" t="s">
        <v>2322</v>
      </c>
    </row>
    <row r="768" spans="1:7">
      <c r="A768" s="20">
        <v>42</v>
      </c>
      <c r="B768" s="21" t="s">
        <v>2295</v>
      </c>
      <c r="C768" s="21" t="s">
        <v>112</v>
      </c>
      <c r="D768" s="21" t="s">
        <v>45</v>
      </c>
      <c r="E768" s="21" t="s">
        <v>2323</v>
      </c>
      <c r="F768" s="21" t="s">
        <v>2324</v>
      </c>
      <c r="G768" s="21" t="s">
        <v>2325</v>
      </c>
    </row>
    <row r="769" spans="1:7">
      <c r="A769" s="20">
        <v>41</v>
      </c>
      <c r="B769" s="21" t="s">
        <v>2295</v>
      </c>
      <c r="C769" s="21" t="s">
        <v>57</v>
      </c>
      <c r="D769" s="21" t="s">
        <v>45</v>
      </c>
      <c r="E769" s="21" t="s">
        <v>2326</v>
      </c>
      <c r="F769" s="21" t="s">
        <v>2327</v>
      </c>
      <c r="G769" s="21" t="s">
        <v>2328</v>
      </c>
    </row>
    <row r="770" spans="1:7">
      <c r="A770" s="20">
        <v>40</v>
      </c>
      <c r="B770" s="21" t="s">
        <v>2295</v>
      </c>
      <c r="C770" s="21" t="s">
        <v>61</v>
      </c>
      <c r="D770" s="21" t="s">
        <v>45</v>
      </c>
      <c r="E770" s="21" t="s">
        <v>2329</v>
      </c>
      <c r="F770" s="21" t="s">
        <v>2327</v>
      </c>
      <c r="G770" s="21" t="s">
        <v>2328</v>
      </c>
    </row>
    <row r="771" spans="1:7">
      <c r="A771" s="20">
        <v>39</v>
      </c>
      <c r="B771" s="21" t="s">
        <v>2295</v>
      </c>
      <c r="C771" s="21" t="s">
        <v>112</v>
      </c>
      <c r="D771" s="21" t="s">
        <v>45</v>
      </c>
      <c r="E771" s="21" t="s">
        <v>2330</v>
      </c>
      <c r="F771" s="21" t="s">
        <v>2327</v>
      </c>
      <c r="G771" s="21" t="s">
        <v>2331</v>
      </c>
    </row>
    <row r="772" spans="1:7">
      <c r="A772" s="20">
        <v>38</v>
      </c>
      <c r="B772" s="21" t="s">
        <v>2295</v>
      </c>
      <c r="C772" s="21" t="s">
        <v>112</v>
      </c>
      <c r="D772" s="21" t="s">
        <v>45</v>
      </c>
      <c r="E772" s="21" t="s">
        <v>2332</v>
      </c>
      <c r="F772" s="21" t="s">
        <v>2333</v>
      </c>
      <c r="G772" s="21" t="s">
        <v>2334</v>
      </c>
    </row>
    <row r="773" spans="1:7">
      <c r="A773" s="20">
        <v>37</v>
      </c>
      <c r="B773" s="21" t="s">
        <v>2295</v>
      </c>
      <c r="C773" s="21" t="s">
        <v>112</v>
      </c>
      <c r="D773" s="21" t="s">
        <v>45</v>
      </c>
      <c r="E773" s="21" t="s">
        <v>2335</v>
      </c>
      <c r="F773" s="21" t="s">
        <v>2336</v>
      </c>
      <c r="G773" s="21" t="s">
        <v>2337</v>
      </c>
    </row>
    <row r="774" spans="1:7">
      <c r="A774" s="20">
        <v>36</v>
      </c>
      <c r="B774" s="21" t="s">
        <v>2295</v>
      </c>
      <c r="C774" s="21" t="s">
        <v>61</v>
      </c>
      <c r="D774" s="21" t="s">
        <v>45</v>
      </c>
      <c r="E774" s="21" t="s">
        <v>2338</v>
      </c>
      <c r="F774" s="21" t="s">
        <v>2324</v>
      </c>
      <c r="G774" s="21" t="s">
        <v>2325</v>
      </c>
    </row>
    <row r="775" spans="1:7">
      <c r="A775" s="20">
        <v>35</v>
      </c>
      <c r="B775" s="21" t="s">
        <v>2295</v>
      </c>
      <c r="C775" s="21" t="s">
        <v>112</v>
      </c>
      <c r="D775" s="21" t="s">
        <v>45</v>
      </c>
      <c r="E775" s="21" t="s">
        <v>2339</v>
      </c>
      <c r="F775" s="21" t="s">
        <v>2340</v>
      </c>
      <c r="G775" s="21" t="s">
        <v>2341</v>
      </c>
    </row>
    <row r="776" spans="1:7">
      <c r="A776" s="20">
        <v>34</v>
      </c>
      <c r="B776" s="21" t="s">
        <v>2295</v>
      </c>
      <c r="C776" s="21" t="s">
        <v>112</v>
      </c>
      <c r="D776" s="21" t="s">
        <v>45</v>
      </c>
      <c r="E776" s="21" t="s">
        <v>2342</v>
      </c>
      <c r="F776" s="21" t="s">
        <v>2343</v>
      </c>
      <c r="G776" s="21" t="s">
        <v>2344</v>
      </c>
    </row>
    <row r="777" spans="1:7">
      <c r="A777" s="20">
        <v>33</v>
      </c>
      <c r="B777" s="21" t="s">
        <v>2295</v>
      </c>
      <c r="C777" s="21" t="s">
        <v>61</v>
      </c>
      <c r="D777" s="21" t="s">
        <v>45</v>
      </c>
      <c r="E777" s="21" t="s">
        <v>2345</v>
      </c>
      <c r="F777" s="21" t="s">
        <v>2346</v>
      </c>
      <c r="G777" s="21" t="s">
        <v>2347</v>
      </c>
    </row>
    <row r="778" spans="1:7">
      <c r="A778" s="20">
        <v>32</v>
      </c>
      <c r="B778" s="21" t="s">
        <v>2295</v>
      </c>
      <c r="C778" s="21" t="s">
        <v>112</v>
      </c>
      <c r="D778" s="21" t="s">
        <v>45</v>
      </c>
      <c r="E778" s="21" t="s">
        <v>2348</v>
      </c>
      <c r="F778" s="21" t="s">
        <v>2349</v>
      </c>
      <c r="G778" s="21" t="s">
        <v>2350</v>
      </c>
    </row>
    <row r="779" spans="1:7">
      <c r="A779" s="20">
        <v>31</v>
      </c>
      <c r="B779" s="21" t="s">
        <v>2295</v>
      </c>
      <c r="C779" s="21" t="s">
        <v>61</v>
      </c>
      <c r="D779" s="21" t="s">
        <v>45</v>
      </c>
      <c r="E779" s="21" t="s">
        <v>2351</v>
      </c>
      <c r="F779" s="21" t="s">
        <v>2352</v>
      </c>
      <c r="G779" s="21" t="s">
        <v>2353</v>
      </c>
    </row>
    <row r="780" spans="1:7">
      <c r="A780" s="20">
        <v>30</v>
      </c>
      <c r="B780" s="21" t="s">
        <v>2295</v>
      </c>
      <c r="C780" s="21" t="s">
        <v>57</v>
      </c>
      <c r="D780" s="21" t="s">
        <v>45</v>
      </c>
      <c r="E780" s="21" t="s">
        <v>2354</v>
      </c>
      <c r="F780" s="21" t="s">
        <v>2355</v>
      </c>
      <c r="G780" s="21" t="s">
        <v>2356</v>
      </c>
    </row>
    <row r="781" spans="1:7">
      <c r="A781" s="20">
        <v>29</v>
      </c>
      <c r="B781" s="21" t="s">
        <v>2295</v>
      </c>
      <c r="C781" s="21" t="s">
        <v>213</v>
      </c>
      <c r="D781" s="21" t="s">
        <v>45</v>
      </c>
      <c r="E781" s="21" t="s">
        <v>2357</v>
      </c>
      <c r="F781" s="21" t="s">
        <v>2358</v>
      </c>
      <c r="G781" s="21" t="s">
        <v>2359</v>
      </c>
    </row>
    <row r="782" spans="1:7">
      <c r="A782" s="20">
        <v>28</v>
      </c>
      <c r="B782" s="21" t="s">
        <v>2295</v>
      </c>
      <c r="C782" s="21" t="s">
        <v>61</v>
      </c>
      <c r="D782" s="21" t="s">
        <v>45</v>
      </c>
      <c r="E782" s="21" t="s">
        <v>2360</v>
      </c>
      <c r="F782" s="21" t="s">
        <v>2361</v>
      </c>
      <c r="G782" s="21" t="s">
        <v>2362</v>
      </c>
    </row>
    <row r="783" spans="1:7">
      <c r="A783" s="20">
        <v>27</v>
      </c>
      <c r="B783" s="21" t="s">
        <v>2295</v>
      </c>
      <c r="C783" s="21" t="s">
        <v>57</v>
      </c>
      <c r="D783" s="21" t="s">
        <v>45</v>
      </c>
      <c r="E783" s="21" t="s">
        <v>2363</v>
      </c>
      <c r="F783" s="21" t="s">
        <v>2364</v>
      </c>
      <c r="G783" s="21" t="s">
        <v>2365</v>
      </c>
    </row>
    <row r="784" spans="1:7">
      <c r="A784" s="20">
        <v>26</v>
      </c>
      <c r="B784" s="21" t="s">
        <v>2295</v>
      </c>
      <c r="C784" s="21" t="s">
        <v>112</v>
      </c>
      <c r="D784" s="21" t="s">
        <v>45</v>
      </c>
      <c r="E784" s="21" t="s">
        <v>2366</v>
      </c>
      <c r="F784" s="21" t="s">
        <v>2367</v>
      </c>
      <c r="G784" s="21" t="s">
        <v>2368</v>
      </c>
    </row>
    <row r="785" spans="1:7">
      <c r="A785" s="20">
        <v>25</v>
      </c>
      <c r="B785" s="21" t="s">
        <v>2295</v>
      </c>
      <c r="C785" s="21" t="s">
        <v>61</v>
      </c>
      <c r="D785" s="21" t="s">
        <v>45</v>
      </c>
      <c r="E785" s="21" t="s">
        <v>2369</v>
      </c>
      <c r="F785" s="21" t="s">
        <v>2370</v>
      </c>
      <c r="G785" s="21" t="s">
        <v>2371</v>
      </c>
    </row>
    <row r="786" spans="1:7">
      <c r="A786" s="20">
        <v>24</v>
      </c>
      <c r="B786" s="21" t="s">
        <v>2295</v>
      </c>
      <c r="C786" s="21" t="s">
        <v>112</v>
      </c>
      <c r="D786" s="21" t="s">
        <v>45</v>
      </c>
      <c r="E786" s="21" t="s">
        <v>2372</v>
      </c>
      <c r="F786" s="21" t="s">
        <v>2373</v>
      </c>
      <c r="G786" s="21" t="s">
        <v>2374</v>
      </c>
    </row>
    <row r="787" spans="1:7">
      <c r="A787" s="20">
        <v>23</v>
      </c>
      <c r="B787" s="21" t="s">
        <v>2295</v>
      </c>
      <c r="C787" s="21" t="s">
        <v>57</v>
      </c>
      <c r="D787" s="21" t="s">
        <v>47</v>
      </c>
      <c r="E787" s="21" t="s">
        <v>2375</v>
      </c>
      <c r="F787" s="21" t="s">
        <v>2376</v>
      </c>
      <c r="G787" s="21" t="s">
        <v>2377</v>
      </c>
    </row>
    <row r="788" spans="1:7">
      <c r="A788" s="20">
        <v>22</v>
      </c>
      <c r="B788" s="21" t="s">
        <v>2378</v>
      </c>
      <c r="C788" s="21" t="s">
        <v>112</v>
      </c>
      <c r="D788" s="21" t="s">
        <v>45</v>
      </c>
      <c r="E788" s="21" t="s">
        <v>2379</v>
      </c>
      <c r="F788" s="21" t="s">
        <v>2380</v>
      </c>
      <c r="G788" s="21" t="s">
        <v>2381</v>
      </c>
    </row>
    <row r="789" spans="1:7">
      <c r="A789" s="20">
        <v>21</v>
      </c>
      <c r="B789" s="21" t="s">
        <v>2378</v>
      </c>
      <c r="C789" s="21" t="s">
        <v>112</v>
      </c>
      <c r="D789" s="21" t="s">
        <v>45</v>
      </c>
      <c r="E789" s="21" t="s">
        <v>2382</v>
      </c>
      <c r="F789" s="21" t="s">
        <v>2383</v>
      </c>
      <c r="G789" s="21" t="s">
        <v>2384</v>
      </c>
    </row>
    <row r="790" spans="1:7">
      <c r="A790" s="20">
        <v>20</v>
      </c>
      <c r="B790" s="21" t="s">
        <v>2378</v>
      </c>
      <c r="C790" s="21" t="s">
        <v>57</v>
      </c>
      <c r="D790" s="21" t="s">
        <v>45</v>
      </c>
      <c r="E790" s="21" t="s">
        <v>2385</v>
      </c>
      <c r="F790" s="21" t="s">
        <v>2386</v>
      </c>
      <c r="G790" s="21" t="s">
        <v>2387</v>
      </c>
    </row>
    <row r="791" spans="1:7">
      <c r="A791" s="20">
        <v>19</v>
      </c>
      <c r="B791" s="21" t="s">
        <v>2378</v>
      </c>
      <c r="C791" s="21" t="s">
        <v>213</v>
      </c>
      <c r="D791" s="21" t="s">
        <v>45</v>
      </c>
      <c r="E791" s="21" t="s">
        <v>2388</v>
      </c>
      <c r="F791" s="21" t="s">
        <v>2389</v>
      </c>
      <c r="G791" s="21" t="s">
        <v>2390</v>
      </c>
    </row>
    <row r="792" spans="1:7">
      <c r="A792" s="20">
        <v>18</v>
      </c>
      <c r="B792" s="21" t="s">
        <v>2378</v>
      </c>
      <c r="C792" s="21" t="s">
        <v>112</v>
      </c>
      <c r="D792" s="21" t="s">
        <v>45</v>
      </c>
      <c r="E792" s="21" t="s">
        <v>2391</v>
      </c>
      <c r="F792" s="21" t="s">
        <v>2392</v>
      </c>
      <c r="G792" s="21" t="s">
        <v>2393</v>
      </c>
    </row>
    <row r="793" spans="1:7">
      <c r="A793" s="20">
        <v>17</v>
      </c>
      <c r="B793" s="21" t="s">
        <v>2378</v>
      </c>
      <c r="C793" s="21" t="s">
        <v>61</v>
      </c>
      <c r="D793" s="21" t="s">
        <v>45</v>
      </c>
      <c r="E793" s="21" t="s">
        <v>2394</v>
      </c>
      <c r="F793" s="21" t="s">
        <v>2395</v>
      </c>
      <c r="G793" s="21" t="s">
        <v>2396</v>
      </c>
    </row>
    <row r="794" spans="1:7">
      <c r="A794" s="20">
        <v>16</v>
      </c>
      <c r="B794" s="21" t="s">
        <v>2378</v>
      </c>
      <c r="C794" s="21" t="s">
        <v>112</v>
      </c>
      <c r="D794" s="21" t="s">
        <v>45</v>
      </c>
      <c r="E794" s="21" t="s">
        <v>2397</v>
      </c>
      <c r="F794" s="21" t="s">
        <v>2398</v>
      </c>
      <c r="G794" s="21" t="s">
        <v>2399</v>
      </c>
    </row>
    <row r="795" spans="1:7">
      <c r="A795" s="20">
        <v>15</v>
      </c>
      <c r="B795" s="21" t="s">
        <v>2378</v>
      </c>
      <c r="C795" s="21" t="s">
        <v>57</v>
      </c>
      <c r="D795" s="21" t="s">
        <v>45</v>
      </c>
      <c r="E795" s="21" t="s">
        <v>2400</v>
      </c>
      <c r="F795" s="21" t="s">
        <v>2401</v>
      </c>
      <c r="G795" s="21" t="s">
        <v>2402</v>
      </c>
    </row>
    <row r="796" spans="1:7">
      <c r="A796" s="20">
        <v>14</v>
      </c>
      <c r="B796" s="21" t="s">
        <v>2378</v>
      </c>
      <c r="C796" s="21" t="s">
        <v>61</v>
      </c>
      <c r="D796" s="21" t="s">
        <v>45</v>
      </c>
      <c r="E796" s="21" t="s">
        <v>2403</v>
      </c>
      <c r="F796" s="21" t="s">
        <v>2401</v>
      </c>
      <c r="G796" s="21" t="s">
        <v>2402</v>
      </c>
    </row>
    <row r="797" spans="1:7">
      <c r="A797" s="20">
        <v>13</v>
      </c>
      <c r="B797" s="21" t="s">
        <v>2378</v>
      </c>
      <c r="C797" s="21" t="s">
        <v>112</v>
      </c>
      <c r="D797" s="21" t="s">
        <v>45</v>
      </c>
      <c r="E797" s="21" t="s">
        <v>2404</v>
      </c>
      <c r="F797" s="21" t="s">
        <v>2405</v>
      </c>
      <c r="G797" s="21" t="s">
        <v>2406</v>
      </c>
    </row>
    <row r="798" spans="1:7">
      <c r="A798" s="20">
        <v>12</v>
      </c>
      <c r="B798" s="21" t="s">
        <v>2378</v>
      </c>
      <c r="C798" s="21" t="s">
        <v>61</v>
      </c>
      <c r="D798" s="21" t="s">
        <v>45</v>
      </c>
      <c r="E798" s="21" t="s">
        <v>2407</v>
      </c>
      <c r="F798" s="21" t="s">
        <v>2408</v>
      </c>
      <c r="G798" s="21" t="s">
        <v>2409</v>
      </c>
    </row>
    <row r="799" spans="1:7">
      <c r="A799" s="20">
        <v>11</v>
      </c>
      <c r="B799" s="21" t="s">
        <v>2378</v>
      </c>
      <c r="C799" s="21" t="s">
        <v>112</v>
      </c>
      <c r="D799" s="21" t="s">
        <v>45</v>
      </c>
      <c r="E799" s="21" t="s">
        <v>2410</v>
      </c>
      <c r="F799" s="21" t="s">
        <v>2408</v>
      </c>
      <c r="G799" s="21" t="s">
        <v>2411</v>
      </c>
    </row>
    <row r="800" spans="1:7">
      <c r="A800" s="20">
        <v>10</v>
      </c>
      <c r="B800" s="21" t="s">
        <v>2378</v>
      </c>
      <c r="C800" s="21" t="s">
        <v>112</v>
      </c>
      <c r="D800" s="21" t="s">
        <v>45</v>
      </c>
      <c r="E800" s="21" t="s">
        <v>2412</v>
      </c>
      <c r="F800" s="21" t="s">
        <v>2413</v>
      </c>
      <c r="G800" s="21" t="s">
        <v>2414</v>
      </c>
    </row>
    <row r="801" spans="1:7">
      <c r="A801" s="20">
        <v>9</v>
      </c>
      <c r="B801" s="21" t="s">
        <v>2378</v>
      </c>
      <c r="C801" s="21" t="s">
        <v>57</v>
      </c>
      <c r="D801" s="21" t="s">
        <v>45</v>
      </c>
      <c r="E801" s="21" t="s">
        <v>2415</v>
      </c>
      <c r="F801" s="21" t="s">
        <v>2416</v>
      </c>
      <c r="G801" s="21" t="s">
        <v>2417</v>
      </c>
    </row>
    <row r="802" spans="1:7">
      <c r="A802" s="20">
        <v>8</v>
      </c>
      <c r="B802" s="21" t="s">
        <v>2378</v>
      </c>
      <c r="C802" s="21" t="s">
        <v>61</v>
      </c>
      <c r="D802" s="21" t="s">
        <v>45</v>
      </c>
      <c r="E802" s="21" t="s">
        <v>2418</v>
      </c>
      <c r="F802" s="21" t="s">
        <v>2416</v>
      </c>
      <c r="G802" s="21" t="s">
        <v>2419</v>
      </c>
    </row>
    <row r="803" spans="1:7">
      <c r="A803" s="20">
        <v>7</v>
      </c>
      <c r="B803" s="21" t="s">
        <v>2378</v>
      </c>
      <c r="C803" s="21" t="s">
        <v>112</v>
      </c>
      <c r="D803" s="21" t="s">
        <v>45</v>
      </c>
      <c r="E803" s="21" t="s">
        <v>2420</v>
      </c>
      <c r="F803" s="21" t="s">
        <v>2421</v>
      </c>
      <c r="G803" s="21" t="s">
        <v>2422</v>
      </c>
    </row>
    <row r="804" spans="1:7">
      <c r="A804" s="20">
        <v>6</v>
      </c>
      <c r="B804" s="21" t="s">
        <v>2378</v>
      </c>
      <c r="C804" s="21" t="s">
        <v>57</v>
      </c>
      <c r="D804" s="21" t="s">
        <v>45</v>
      </c>
      <c r="E804" s="21" t="s">
        <v>2423</v>
      </c>
      <c r="F804" s="21" t="s">
        <v>2424</v>
      </c>
      <c r="G804" s="21" t="s">
        <v>2425</v>
      </c>
    </row>
    <row r="805" spans="1:7">
      <c r="A805" s="20">
        <v>5</v>
      </c>
      <c r="B805" s="21" t="s">
        <v>2378</v>
      </c>
      <c r="C805" s="21" t="s">
        <v>61</v>
      </c>
      <c r="D805" s="21" t="s">
        <v>45</v>
      </c>
      <c r="E805" s="21" t="s">
        <v>2426</v>
      </c>
      <c r="F805" s="21" t="s">
        <v>2427</v>
      </c>
      <c r="G805" s="21" t="s">
        <v>2428</v>
      </c>
    </row>
    <row r="806" spans="1:7">
      <c r="A806" s="20">
        <v>4</v>
      </c>
      <c r="B806" s="21" t="s">
        <v>2378</v>
      </c>
      <c r="C806" s="21" t="s">
        <v>112</v>
      </c>
      <c r="D806" s="21" t="s">
        <v>45</v>
      </c>
      <c r="E806" s="21" t="s">
        <v>2429</v>
      </c>
      <c r="F806" s="21" t="s">
        <v>2430</v>
      </c>
      <c r="G806" s="21" t="s">
        <v>2431</v>
      </c>
    </row>
    <row r="807" spans="1:7">
      <c r="A807" s="20">
        <v>3</v>
      </c>
      <c r="B807" s="21" t="s">
        <v>2378</v>
      </c>
      <c r="C807" s="21" t="s">
        <v>61</v>
      </c>
      <c r="D807" s="21" t="s">
        <v>45</v>
      </c>
      <c r="E807" s="21" t="s">
        <v>2432</v>
      </c>
      <c r="F807" s="21" t="s">
        <v>2433</v>
      </c>
      <c r="G807" s="21" t="s">
        <v>2434</v>
      </c>
    </row>
    <row r="808" spans="1:7">
      <c r="A808" s="20">
        <v>2</v>
      </c>
      <c r="B808" s="21" t="s">
        <v>2378</v>
      </c>
      <c r="C808" s="21" t="s">
        <v>112</v>
      </c>
      <c r="D808" s="21" t="s">
        <v>45</v>
      </c>
      <c r="E808" s="21" t="s">
        <v>2435</v>
      </c>
      <c r="F808" s="21" t="s">
        <v>2436</v>
      </c>
      <c r="G808" s="21" t="s">
        <v>2437</v>
      </c>
    </row>
    <row r="809" spans="1:7">
      <c r="A809" s="20">
        <v>1</v>
      </c>
      <c r="B809" s="21" t="s">
        <v>2378</v>
      </c>
      <c r="C809" s="21" t="s">
        <v>57</v>
      </c>
      <c r="D809" s="21" t="s">
        <v>47</v>
      </c>
      <c r="E809" s="21" t="s">
        <v>2438</v>
      </c>
      <c r="F809" s="21" t="s">
        <v>2439</v>
      </c>
      <c r="G809" s="21" t="s">
        <v>2440</v>
      </c>
    </row>
    <row r="810" spans="1:7">
      <c r="A810" s="4"/>
      <c r="B810" s="4"/>
      <c r="C810" s="4"/>
      <c r="D810" s="4"/>
      <c r="E810" s="4"/>
      <c r="F810" s="4"/>
      <c r="G810" s="4"/>
    </row>
    <row r="811" spans="1:7">
      <c r="A811" s="4"/>
      <c r="B811" s="4"/>
      <c r="C811" s="4"/>
      <c r="D811" s="4"/>
      <c r="E811" s="4"/>
      <c r="F811" s="4"/>
      <c r="G811" s="4"/>
    </row>
    <row r="812" spans="1:7">
      <c r="A812" s="4"/>
      <c r="B812" s="4"/>
      <c r="C812" s="4"/>
      <c r="D812" s="4"/>
      <c r="E812" s="4"/>
      <c r="F812" s="4"/>
      <c r="G812" s="4"/>
    </row>
    <row r="813" spans="1:7">
      <c r="A813" s="4"/>
      <c r="B813" s="4"/>
      <c r="C813" s="4"/>
      <c r="D813" s="4"/>
      <c r="E813" s="4"/>
      <c r="F813" s="4"/>
      <c r="G813" s="4"/>
    </row>
    <row r="814" spans="1:7">
      <c r="A814" s="4"/>
      <c r="B814" s="4"/>
      <c r="C814" s="4"/>
      <c r="D814" s="4"/>
      <c r="E814" s="4"/>
      <c r="F814" s="4"/>
      <c r="G814" s="4"/>
    </row>
    <row r="815" spans="1:7">
      <c r="A815" s="4"/>
      <c r="B815" s="4"/>
      <c r="C815" s="4"/>
      <c r="D815" s="4"/>
      <c r="E815" s="4"/>
      <c r="F815" s="4"/>
      <c r="G815" s="4"/>
    </row>
    <row r="816" spans="1:7">
      <c r="A816" s="4"/>
      <c r="B816" s="4"/>
      <c r="C816" s="4"/>
      <c r="D816" s="4"/>
      <c r="E816" s="4"/>
      <c r="F816" s="4"/>
      <c r="G816" s="4"/>
    </row>
    <row r="817" spans="1:7">
      <c r="A817" s="4"/>
      <c r="B817" s="4"/>
      <c r="C817" s="4"/>
      <c r="D817" s="4"/>
      <c r="E817" s="4"/>
      <c r="F817" s="4"/>
      <c r="G817" s="4"/>
    </row>
    <row r="818" spans="1:7">
      <c r="A818" s="4"/>
      <c r="B818" s="4"/>
      <c r="C818" s="4"/>
      <c r="D818" s="4"/>
      <c r="E818" s="4"/>
      <c r="F818" s="4"/>
      <c r="G818" s="4"/>
    </row>
    <row r="819" spans="1:7">
      <c r="A819" s="4"/>
      <c r="B819" s="4"/>
      <c r="C819" s="4"/>
      <c r="D819" s="4"/>
      <c r="E819" s="4"/>
      <c r="F819" s="4"/>
      <c r="G819" s="4"/>
    </row>
    <row r="820" spans="1:7">
      <c r="A820" s="4"/>
      <c r="B820" s="4"/>
      <c r="C820" s="4"/>
      <c r="D820" s="4"/>
      <c r="E820" s="4"/>
      <c r="F820" s="4"/>
      <c r="G820" s="4"/>
    </row>
    <row r="821" spans="1:7">
      <c r="A821" s="4"/>
      <c r="B821" s="4"/>
      <c r="C821" s="4"/>
      <c r="D821" s="4"/>
      <c r="E821" s="4"/>
      <c r="F821" s="4"/>
      <c r="G821" s="4"/>
    </row>
    <row r="822" spans="1:7">
      <c r="A822" s="4"/>
      <c r="B822" s="4"/>
      <c r="C822" s="4"/>
      <c r="D822" s="4"/>
      <c r="E822" s="4"/>
      <c r="F822" s="4"/>
      <c r="G822" s="4"/>
    </row>
    <row r="823" spans="1:7">
      <c r="A823" s="4"/>
      <c r="B823" s="4"/>
      <c r="C823" s="4"/>
      <c r="D823" s="4"/>
      <c r="E823" s="4"/>
      <c r="F823" s="4"/>
      <c r="G823" s="4"/>
    </row>
    <row r="824" spans="1:7">
      <c r="A824" s="4"/>
      <c r="B824" s="4"/>
      <c r="C824" s="4"/>
      <c r="D824" s="4"/>
      <c r="E824" s="4"/>
      <c r="F824" s="4"/>
      <c r="G824" s="4"/>
    </row>
    <row r="825" spans="1:7">
      <c r="A825" s="4"/>
      <c r="B825" s="4"/>
      <c r="C825" s="4"/>
      <c r="D825" s="4"/>
      <c r="E825" s="4"/>
      <c r="F825" s="4"/>
      <c r="G825" s="4"/>
    </row>
    <row r="826" spans="1:7">
      <c r="A826" s="4"/>
      <c r="B826" s="4"/>
      <c r="C826" s="4"/>
      <c r="D826" s="4"/>
      <c r="E826" s="4"/>
      <c r="F826" s="4"/>
      <c r="G826" s="4"/>
    </row>
    <row r="827" spans="1:7">
      <c r="A827" s="4"/>
      <c r="B827" s="4"/>
      <c r="C827" s="4"/>
      <c r="D827" s="4"/>
      <c r="E827" s="4"/>
      <c r="F827" s="4"/>
      <c r="G827" s="4"/>
    </row>
    <row r="828" spans="1:7">
      <c r="A828" s="4"/>
      <c r="B828" s="4"/>
      <c r="C828" s="4"/>
      <c r="D828" s="4"/>
      <c r="E828" s="4"/>
      <c r="F828" s="4"/>
      <c r="G828" s="4"/>
    </row>
    <row r="829" spans="1:7">
      <c r="A829" s="4"/>
      <c r="B829" s="4"/>
      <c r="C829" s="4"/>
      <c r="D829" s="4"/>
      <c r="E829" s="4"/>
      <c r="F829" s="4"/>
      <c r="G829" s="4"/>
    </row>
    <row r="830" spans="1:7">
      <c r="A830" s="4"/>
      <c r="B830" s="4"/>
      <c r="C830" s="4"/>
      <c r="D830" s="4"/>
      <c r="E830" s="4"/>
      <c r="F830" s="4"/>
      <c r="G830" s="4"/>
    </row>
    <row r="831" spans="1:7">
      <c r="A831" s="4"/>
      <c r="B831" s="4"/>
      <c r="C831" s="4"/>
      <c r="D831" s="4"/>
      <c r="E831" s="4"/>
      <c r="F831" s="4"/>
      <c r="G831" s="4"/>
    </row>
    <row r="832" spans="1:7">
      <c r="A832" s="4"/>
      <c r="B832" s="4"/>
      <c r="C832" s="4"/>
      <c r="D832" s="4"/>
      <c r="E832" s="4"/>
      <c r="F832" s="4"/>
      <c r="G832" s="4"/>
    </row>
    <row r="833" spans="1:7">
      <c r="A833" s="4"/>
      <c r="B833" s="4"/>
      <c r="C833" s="4"/>
      <c r="D833" s="4"/>
      <c r="E833" s="4"/>
      <c r="F833" s="4"/>
      <c r="G833" s="4"/>
    </row>
    <row r="834" spans="1:7">
      <c r="A834" s="4"/>
      <c r="B834" s="4"/>
      <c r="C834" s="4"/>
      <c r="D834" s="4"/>
      <c r="E834" s="4"/>
      <c r="F834" s="4"/>
      <c r="G834" s="4"/>
    </row>
    <row r="835" spans="1:7">
      <c r="A835" s="4"/>
      <c r="B835" s="4"/>
      <c r="C835" s="4"/>
      <c r="D835" s="4"/>
      <c r="E835" s="4"/>
      <c r="F835" s="4"/>
      <c r="G835" s="4"/>
    </row>
    <row r="836" spans="1:7">
      <c r="A836" s="4"/>
      <c r="B836" s="4"/>
      <c r="C836" s="4"/>
      <c r="D836" s="4"/>
      <c r="E836" s="4"/>
      <c r="F836" s="4"/>
      <c r="G836" s="4"/>
    </row>
    <row r="837" spans="1:7">
      <c r="A837" s="4"/>
      <c r="B837" s="4"/>
      <c r="C837" s="4"/>
      <c r="D837" s="4"/>
      <c r="E837" s="4"/>
      <c r="F837" s="4"/>
      <c r="G837" s="4"/>
    </row>
    <row r="838" spans="1:7">
      <c r="A838" s="4"/>
      <c r="B838" s="4"/>
      <c r="C838" s="4"/>
      <c r="D838" s="4"/>
      <c r="E838" s="4"/>
      <c r="F838" s="4"/>
      <c r="G838" s="4"/>
    </row>
    <row r="839" spans="1:7">
      <c r="A839" s="4"/>
      <c r="B839" s="4"/>
      <c r="C839" s="4"/>
      <c r="D839" s="4"/>
      <c r="E839" s="4"/>
      <c r="F839" s="4"/>
      <c r="G839" s="4"/>
    </row>
    <row r="840" spans="1:7">
      <c r="A840" s="4"/>
      <c r="B840" s="4"/>
      <c r="C840" s="4"/>
      <c r="D840" s="4"/>
      <c r="E840" s="4"/>
      <c r="F840" s="4"/>
      <c r="G840" s="4"/>
    </row>
    <row r="841" spans="1:7">
      <c r="A841" s="4"/>
      <c r="B841" s="4"/>
      <c r="C841" s="4"/>
      <c r="D841" s="4"/>
      <c r="E841" s="4"/>
      <c r="F841" s="4"/>
      <c r="G841" s="4"/>
    </row>
    <row r="842" spans="1:7">
      <c r="A842" s="4"/>
      <c r="B842" s="4"/>
      <c r="C842" s="4"/>
      <c r="D842" s="4"/>
      <c r="E842" s="4"/>
      <c r="F842" s="4"/>
      <c r="G842" s="4"/>
    </row>
    <row r="843" spans="1:7">
      <c r="A843" s="4"/>
      <c r="B843" s="4"/>
      <c r="C843" s="4"/>
      <c r="D843" s="4"/>
      <c r="E843" s="4"/>
      <c r="F843" s="4"/>
      <c r="G843" s="4"/>
    </row>
    <row r="844" spans="1:7">
      <c r="A844" s="4"/>
      <c r="B844" s="4"/>
      <c r="C844" s="4"/>
      <c r="D844" s="4"/>
      <c r="E844" s="4"/>
      <c r="F844" s="4"/>
      <c r="G844" s="4"/>
    </row>
    <row r="845" spans="1:7">
      <c r="A845" s="4"/>
      <c r="B845" s="4"/>
      <c r="C845" s="4"/>
      <c r="D845" s="4"/>
      <c r="E845" s="4"/>
      <c r="F845" s="4"/>
      <c r="G845" s="4"/>
    </row>
    <row r="846" spans="1:7">
      <c r="A846" s="4"/>
      <c r="B846" s="4"/>
      <c r="C846" s="4"/>
      <c r="D846" s="4"/>
      <c r="E846" s="4"/>
      <c r="F846" s="4"/>
      <c r="G846" s="4"/>
    </row>
    <row r="847" spans="1:7">
      <c r="A847" s="4"/>
      <c r="B847" s="4"/>
      <c r="C847" s="4"/>
      <c r="D847" s="4"/>
      <c r="E847" s="4"/>
      <c r="F847" s="4"/>
      <c r="G847" s="4"/>
    </row>
    <row r="848" spans="1:7">
      <c r="A848" s="4"/>
      <c r="B848" s="4"/>
      <c r="C848" s="4"/>
      <c r="D848" s="4"/>
      <c r="E848" s="4"/>
      <c r="F848" s="4"/>
      <c r="G848" s="4"/>
    </row>
    <row r="849" spans="1:7">
      <c r="A849" s="4"/>
      <c r="B849" s="4"/>
      <c r="C849" s="4"/>
      <c r="D849" s="4"/>
      <c r="E849" s="4"/>
      <c r="F849" s="4"/>
      <c r="G849" s="4"/>
    </row>
    <row r="850" spans="1:7">
      <c r="A850" s="4"/>
      <c r="B850" s="4"/>
      <c r="C850" s="4"/>
      <c r="D850" s="4"/>
      <c r="E850" s="4"/>
      <c r="F850" s="4"/>
      <c r="G850" s="4"/>
    </row>
    <row r="851" spans="1:7">
      <c r="A851" s="4"/>
      <c r="B851" s="4"/>
      <c r="C851" s="4"/>
      <c r="D851" s="4"/>
      <c r="E851" s="4"/>
      <c r="F851" s="4"/>
      <c r="G851" s="4"/>
    </row>
    <row r="852" spans="1:7">
      <c r="A852" s="4"/>
      <c r="B852" s="4"/>
      <c r="C852" s="4"/>
      <c r="D852" s="4"/>
      <c r="E852" s="4"/>
      <c r="F852" s="4"/>
      <c r="G852" s="4"/>
    </row>
    <row r="853" spans="1:7">
      <c r="A853" s="4"/>
      <c r="B853" s="4"/>
      <c r="C853" s="4"/>
      <c r="D853" s="4"/>
      <c r="E853" s="4"/>
      <c r="F853" s="4"/>
      <c r="G853" s="4"/>
    </row>
    <row r="854" spans="1:7">
      <c r="A854" s="4"/>
      <c r="B854" s="4"/>
      <c r="C854" s="4"/>
      <c r="D854" s="4"/>
      <c r="E854" s="4"/>
      <c r="F854" s="4"/>
      <c r="G854" s="4"/>
    </row>
    <row r="855" spans="1:7">
      <c r="A855" s="4"/>
      <c r="B855" s="4"/>
      <c r="C855" s="4"/>
      <c r="D855" s="4"/>
      <c r="E855" s="4"/>
      <c r="F855" s="4"/>
      <c r="G855" s="4"/>
    </row>
    <row r="856" spans="1:7">
      <c r="A856" s="4"/>
      <c r="B856" s="4"/>
      <c r="C856" s="4"/>
      <c r="D856" s="4"/>
      <c r="E856" s="4"/>
      <c r="F856" s="4"/>
      <c r="G856" s="4"/>
    </row>
    <row r="857" spans="1:7">
      <c r="A857" s="4"/>
      <c r="B857" s="4"/>
      <c r="C857" s="4"/>
      <c r="D857" s="4"/>
      <c r="E857" s="4"/>
      <c r="F857" s="4"/>
      <c r="G857" s="4"/>
    </row>
    <row r="858" spans="1:7">
      <c r="A858" s="4"/>
      <c r="B858" s="4"/>
      <c r="C858" s="4"/>
      <c r="D858" s="4"/>
      <c r="E858" s="4"/>
      <c r="F858" s="4"/>
      <c r="G858" s="4"/>
    </row>
    <row r="859" spans="1:7">
      <c r="A859" s="4"/>
      <c r="B859" s="4"/>
      <c r="C859" s="4"/>
      <c r="D859" s="4"/>
      <c r="E859" s="4"/>
      <c r="F859" s="4"/>
      <c r="G859" s="4"/>
    </row>
    <row r="860" spans="1:7">
      <c r="A860" s="4"/>
      <c r="B860" s="4"/>
      <c r="C860" s="4"/>
      <c r="D860" s="4"/>
      <c r="E860" s="4"/>
      <c r="F860" s="4"/>
      <c r="G860" s="4"/>
    </row>
    <row r="861" spans="1:7">
      <c r="A861" s="4"/>
      <c r="B861" s="4"/>
      <c r="C861" s="4"/>
      <c r="D861" s="4"/>
      <c r="E861" s="4"/>
      <c r="F861" s="4"/>
      <c r="G861" s="4"/>
    </row>
    <row r="862" spans="1:7">
      <c r="A862" s="4"/>
      <c r="B862" s="4"/>
      <c r="C862" s="4"/>
      <c r="D862" s="4"/>
      <c r="E862" s="4"/>
      <c r="F862" s="4"/>
      <c r="G862" s="4"/>
    </row>
    <row r="863" spans="1:7">
      <c r="A863" s="4"/>
      <c r="B863" s="4"/>
      <c r="C863" s="4"/>
      <c r="D863" s="4"/>
      <c r="E863" s="4"/>
      <c r="F863" s="4"/>
      <c r="G863" s="4"/>
    </row>
    <row r="864" spans="1:7">
      <c r="A864" s="4"/>
      <c r="B864" s="4"/>
      <c r="C864" s="4"/>
      <c r="D864" s="4"/>
      <c r="E864" s="4"/>
      <c r="F864" s="4"/>
      <c r="G864" s="4"/>
    </row>
    <row r="865" spans="1:7">
      <c r="A865" s="4"/>
      <c r="B865" s="4"/>
      <c r="C865" s="4"/>
      <c r="D865" s="4"/>
      <c r="E865" s="5"/>
      <c r="F865" s="4"/>
      <c r="G865" s="4"/>
    </row>
    <row r="866" spans="1:7">
      <c r="A866" s="4"/>
      <c r="B866" s="4"/>
      <c r="C866" s="4"/>
      <c r="D866" s="4"/>
      <c r="E866" s="5"/>
      <c r="F866" s="4"/>
      <c r="G866" s="4"/>
    </row>
    <row r="867" spans="1:7">
      <c r="A867" s="4"/>
      <c r="B867" s="4"/>
      <c r="C867" s="4"/>
      <c r="D867" s="4"/>
      <c r="E867" s="4"/>
      <c r="F867" s="4"/>
      <c r="G867" s="4"/>
    </row>
    <row r="868" spans="1:7">
      <c r="A868" s="4"/>
      <c r="B868" s="4"/>
      <c r="C868" s="4"/>
      <c r="D868" s="4"/>
      <c r="E868" s="4"/>
      <c r="F868" s="4"/>
      <c r="G868" s="4"/>
    </row>
    <row r="869" spans="1:7">
      <c r="A869" s="4"/>
      <c r="B869" s="4"/>
      <c r="C869" s="4"/>
      <c r="D869" s="4"/>
      <c r="E869" s="4"/>
      <c r="F869" s="4"/>
      <c r="G869" s="4"/>
    </row>
    <row r="870" spans="1:7">
      <c r="A870" s="4"/>
      <c r="B870" s="4"/>
      <c r="C870" s="4"/>
      <c r="D870" s="4"/>
      <c r="E870" s="4"/>
      <c r="F870" s="4"/>
      <c r="G870" s="4"/>
    </row>
    <row r="871" spans="1:7">
      <c r="A871" s="4"/>
      <c r="B871" s="4"/>
      <c r="C871" s="4"/>
      <c r="D871" s="4"/>
      <c r="E871" s="4"/>
      <c r="F871" s="4"/>
      <c r="G871" s="4"/>
    </row>
    <row r="872" spans="1:7">
      <c r="A872" s="4"/>
      <c r="B872" s="4"/>
      <c r="C872" s="4"/>
      <c r="D872" s="4"/>
      <c r="E872" s="4"/>
      <c r="F872" s="4"/>
      <c r="G872" s="4"/>
    </row>
    <row r="873" spans="1:7">
      <c r="A873" s="4"/>
      <c r="B873" s="4"/>
      <c r="C873" s="4"/>
      <c r="D873" s="4"/>
      <c r="E873" s="4"/>
      <c r="F873" s="4"/>
      <c r="G873" s="4"/>
    </row>
    <row r="874" spans="1:7">
      <c r="A874" s="4"/>
      <c r="B874" s="4"/>
      <c r="C874" s="4"/>
      <c r="D874" s="4"/>
      <c r="E874" s="4"/>
      <c r="F874" s="4"/>
      <c r="G874" s="4"/>
    </row>
    <row r="875" spans="1:7">
      <c r="A875" s="4"/>
      <c r="B875" s="4"/>
      <c r="C875" s="4"/>
      <c r="D875" s="4"/>
      <c r="E875" s="4"/>
      <c r="F875" s="4"/>
      <c r="G875" s="4"/>
    </row>
    <row r="876" spans="1:7">
      <c r="A876" s="4"/>
      <c r="B876" s="4"/>
      <c r="C876" s="4"/>
      <c r="D876" s="4"/>
      <c r="E876" s="4"/>
      <c r="F876" s="4"/>
      <c r="G876" s="4"/>
    </row>
    <row r="877" spans="1:7">
      <c r="A877" s="4"/>
      <c r="B877" s="4"/>
      <c r="C877" s="4"/>
      <c r="D877" s="4"/>
      <c r="E877" s="4"/>
      <c r="F877" s="4"/>
      <c r="G877" s="4"/>
    </row>
    <row r="878" spans="1:7">
      <c r="A878" s="4"/>
      <c r="B878" s="4"/>
      <c r="C878" s="4"/>
      <c r="D878" s="4"/>
      <c r="E878" s="4"/>
      <c r="F878" s="4"/>
      <c r="G878" s="4"/>
    </row>
    <row r="879" spans="1:7">
      <c r="A879" s="4"/>
      <c r="B879" s="4"/>
      <c r="C879" s="4"/>
      <c r="D879" s="4"/>
      <c r="E879" s="4"/>
      <c r="F879" s="4"/>
      <c r="G879" s="4"/>
    </row>
    <row r="880" spans="1:7">
      <c r="A880" s="4"/>
      <c r="B880" s="4"/>
      <c r="C880" s="4"/>
      <c r="D880" s="4"/>
      <c r="E880" s="4"/>
      <c r="F880" s="4"/>
      <c r="G880" s="4"/>
    </row>
    <row r="881" spans="1:7">
      <c r="A881" s="4"/>
      <c r="B881" s="4"/>
      <c r="C881" s="4"/>
      <c r="D881" s="4"/>
      <c r="E881" s="4"/>
      <c r="F881" s="4"/>
      <c r="G881" s="4"/>
    </row>
    <row r="882" spans="1:7">
      <c r="A882" s="4"/>
      <c r="B882" s="4"/>
      <c r="C882" s="4"/>
      <c r="D882" s="4"/>
      <c r="E882" s="4"/>
      <c r="F882" s="4"/>
      <c r="G882" s="4"/>
    </row>
    <row r="883" spans="1:7">
      <c r="A883" s="4"/>
      <c r="B883" s="4"/>
      <c r="C883" s="4"/>
      <c r="D883" s="4"/>
      <c r="E883" s="4"/>
      <c r="F883" s="4"/>
      <c r="G883" s="4"/>
    </row>
    <row r="884" spans="1:7">
      <c r="A884" s="4"/>
      <c r="B884" s="4"/>
      <c r="C884" s="4"/>
      <c r="D884" s="4"/>
      <c r="E884" s="4"/>
      <c r="F884" s="4"/>
      <c r="G884" s="4"/>
    </row>
    <row r="885" spans="1:7">
      <c r="A885" s="4"/>
      <c r="B885" s="4"/>
      <c r="C885" s="4"/>
      <c r="D885" s="4"/>
      <c r="E885" s="4"/>
      <c r="F885" s="4"/>
      <c r="G885" s="4"/>
    </row>
    <row r="886" spans="1:7">
      <c r="A886" s="4"/>
      <c r="B886" s="4"/>
      <c r="C886" s="4"/>
      <c r="D886" s="4"/>
      <c r="E886" s="4"/>
      <c r="F886" s="4"/>
      <c r="G886" s="4"/>
    </row>
    <row r="887" spans="1:7">
      <c r="A887" s="4"/>
      <c r="B887" s="4"/>
      <c r="C887" s="4"/>
      <c r="D887" s="4"/>
      <c r="E887" s="4"/>
      <c r="F887" s="4"/>
      <c r="G887" s="4"/>
    </row>
    <row r="888" spans="1:7">
      <c r="A888" s="4"/>
      <c r="B888" s="4"/>
      <c r="C888" s="4"/>
      <c r="D888" s="4"/>
      <c r="E888" s="4"/>
      <c r="F888" s="4"/>
      <c r="G888" s="4"/>
    </row>
    <row r="889" spans="1:7">
      <c r="A889" s="4"/>
      <c r="B889" s="4"/>
      <c r="C889" s="4"/>
      <c r="D889" s="4"/>
      <c r="E889" s="4"/>
      <c r="F889" s="4"/>
      <c r="G889" s="4"/>
    </row>
    <row r="890" spans="1:7">
      <c r="A890" s="4"/>
      <c r="B890" s="4"/>
      <c r="C890" s="4"/>
      <c r="D890" s="4"/>
      <c r="E890" s="4"/>
      <c r="F890" s="4"/>
      <c r="G890" s="4"/>
    </row>
    <row r="891" spans="1:7">
      <c r="A891" s="4"/>
      <c r="B891" s="4"/>
      <c r="C891" s="4"/>
      <c r="D891" s="4"/>
      <c r="E891" s="4"/>
      <c r="F891" s="4"/>
      <c r="G891" s="4"/>
    </row>
    <row r="892" spans="1:7">
      <c r="A892" s="4"/>
      <c r="B892" s="4"/>
      <c r="C892" s="4"/>
      <c r="D892" s="4"/>
      <c r="E892" s="4"/>
      <c r="F892" s="4"/>
      <c r="G892" s="4"/>
    </row>
    <row r="893" spans="1:7">
      <c r="A893" s="4"/>
      <c r="B893" s="4"/>
      <c r="C893" s="4"/>
      <c r="D893" s="4"/>
      <c r="E893" s="4"/>
      <c r="F893" s="4"/>
      <c r="G893" s="4"/>
    </row>
    <row r="894" spans="1:7">
      <c r="A894" s="4"/>
      <c r="B894" s="4"/>
      <c r="C894" s="4"/>
      <c r="D894" s="4"/>
      <c r="E894" s="4"/>
      <c r="F894" s="4"/>
      <c r="G894" s="4"/>
    </row>
    <row r="895" spans="1:7">
      <c r="A895" s="4"/>
      <c r="B895" s="4"/>
      <c r="C895" s="4"/>
      <c r="D895" s="4"/>
      <c r="E895" s="4"/>
      <c r="F895" s="4"/>
      <c r="G895" s="4"/>
    </row>
    <row r="896" spans="1:7">
      <c r="A896" s="4"/>
      <c r="B896" s="4"/>
      <c r="C896" s="4"/>
      <c r="D896" s="4"/>
      <c r="E896" s="4"/>
      <c r="F896" s="4"/>
      <c r="G896" s="4"/>
    </row>
    <row r="897" spans="1:7">
      <c r="A897" s="4"/>
      <c r="B897" s="4"/>
      <c r="C897" s="4"/>
      <c r="D897" s="4"/>
      <c r="E897" s="4"/>
      <c r="F897" s="4"/>
      <c r="G897" s="4"/>
    </row>
    <row r="898" spans="1:7">
      <c r="A898" s="4"/>
      <c r="B898" s="4"/>
      <c r="C898" s="4"/>
      <c r="D898" s="4"/>
      <c r="E898" s="4"/>
      <c r="F898" s="4"/>
      <c r="G898" s="4"/>
    </row>
    <row r="899" spans="1:7">
      <c r="A899" s="4"/>
      <c r="B899" s="4"/>
      <c r="C899" s="4"/>
      <c r="D899" s="4"/>
      <c r="E899" s="4"/>
      <c r="F899" s="4"/>
      <c r="G899" s="4"/>
    </row>
    <row r="900" spans="1:7">
      <c r="A900" s="4"/>
      <c r="B900" s="4"/>
      <c r="C900" s="4"/>
      <c r="D900" s="4"/>
      <c r="E900" s="4"/>
      <c r="F900" s="4"/>
      <c r="G900" s="4"/>
    </row>
    <row r="901" spans="1:7">
      <c r="A901" s="4"/>
      <c r="B901" s="4"/>
      <c r="C901" s="4"/>
      <c r="D901" s="4"/>
      <c r="E901" s="4"/>
      <c r="F901" s="4"/>
      <c r="G901" s="4"/>
    </row>
    <row r="902" spans="1:7">
      <c r="A902" s="4"/>
      <c r="B902" s="4"/>
      <c r="C902" s="4"/>
      <c r="D902" s="4"/>
      <c r="E902" s="4"/>
      <c r="F902" s="4"/>
      <c r="G902" s="4"/>
    </row>
    <row r="903" spans="1:7">
      <c r="A903" s="4"/>
      <c r="B903" s="4"/>
      <c r="C903" s="4"/>
      <c r="D903" s="4"/>
      <c r="E903" s="4"/>
      <c r="F903" s="4"/>
      <c r="G903" s="4"/>
    </row>
    <row r="904" spans="1:7">
      <c r="A904" s="4"/>
      <c r="B904" s="4"/>
      <c r="C904" s="4"/>
      <c r="D904" s="4"/>
      <c r="E904" s="4"/>
      <c r="F904" s="4"/>
      <c r="G904" s="4"/>
    </row>
    <row r="905" spans="1:7">
      <c r="A905" s="4"/>
      <c r="B905" s="4"/>
      <c r="C905" s="4"/>
      <c r="D905" s="4"/>
      <c r="E905" s="4"/>
      <c r="F905" s="4"/>
      <c r="G905" s="4"/>
    </row>
    <row r="906" spans="1:7">
      <c r="A906" s="4"/>
      <c r="B906" s="4"/>
      <c r="C906" s="4"/>
      <c r="D906" s="4"/>
      <c r="E906" s="4"/>
      <c r="F906" s="4"/>
      <c r="G906" s="4"/>
    </row>
    <row r="907" spans="1:7">
      <c r="A907" s="4"/>
      <c r="B907" s="4"/>
      <c r="C907" s="4"/>
      <c r="D907" s="4"/>
      <c r="E907" s="4"/>
      <c r="F907" s="4"/>
      <c r="G907" s="4"/>
    </row>
    <row r="908" spans="1:7">
      <c r="A908" s="4"/>
      <c r="B908" s="4"/>
      <c r="C908" s="4"/>
      <c r="D908" s="4"/>
      <c r="E908" s="4"/>
      <c r="F908" s="4"/>
      <c r="G908" s="4"/>
    </row>
    <row r="909" spans="1:7">
      <c r="A909" s="4"/>
      <c r="B909" s="4"/>
      <c r="C909" s="4"/>
      <c r="D909" s="4"/>
      <c r="E909" s="4"/>
      <c r="F909" s="4"/>
      <c r="G909" s="4"/>
    </row>
    <row r="910" spans="1:7">
      <c r="A910" s="4"/>
      <c r="B910" s="4"/>
      <c r="C910" s="4"/>
      <c r="D910" s="4"/>
      <c r="E910" s="4"/>
      <c r="F910" s="4"/>
      <c r="G910" s="4"/>
    </row>
    <row r="911" spans="1:7">
      <c r="A911" s="4"/>
      <c r="B911" s="4"/>
      <c r="C911" s="4"/>
      <c r="D911" s="4"/>
      <c r="E911" s="4"/>
      <c r="F911" s="4"/>
      <c r="G911" s="4"/>
    </row>
    <row r="912" spans="1:7">
      <c r="A912" s="4"/>
      <c r="B912" s="4"/>
      <c r="C912" s="4"/>
      <c r="D912" s="4"/>
      <c r="E912" s="4"/>
      <c r="F912" s="4"/>
      <c r="G912" s="4"/>
    </row>
    <row r="913" spans="1:7">
      <c r="A913" s="4"/>
      <c r="B913" s="4"/>
      <c r="C913" s="4"/>
      <c r="D913" s="4"/>
      <c r="E913" s="4"/>
      <c r="F913" s="4"/>
      <c r="G913" s="4"/>
    </row>
    <row r="914" spans="1:7">
      <c r="A914" s="4"/>
      <c r="B914" s="4"/>
      <c r="C914" s="4"/>
      <c r="D914" s="4"/>
      <c r="E914" s="4"/>
      <c r="F914" s="4"/>
      <c r="G914" s="4"/>
    </row>
    <row r="915" spans="1:7">
      <c r="A915" s="4"/>
      <c r="B915" s="4"/>
      <c r="C915" s="4"/>
      <c r="D915" s="4"/>
      <c r="E915" s="4"/>
      <c r="F915" s="4"/>
      <c r="G915" s="4"/>
    </row>
    <row r="916" spans="1:7">
      <c r="A916" s="4"/>
      <c r="B916" s="4"/>
      <c r="C916" s="4"/>
      <c r="D916" s="4"/>
      <c r="E916" s="4"/>
      <c r="F916" s="4"/>
      <c r="G916" s="4"/>
    </row>
    <row r="917" spans="1:7">
      <c r="A917" s="4"/>
      <c r="B917" s="4"/>
      <c r="C917" s="4"/>
      <c r="D917" s="4"/>
      <c r="E917" s="4"/>
      <c r="F917" s="4"/>
      <c r="G917" s="4"/>
    </row>
    <row r="918" spans="1:7">
      <c r="A918" s="4"/>
      <c r="B918" s="4"/>
      <c r="C918" s="4"/>
      <c r="D918" s="4"/>
      <c r="E918" s="4"/>
      <c r="F918" s="4"/>
      <c r="G918" s="4"/>
    </row>
    <row r="919" spans="1:7">
      <c r="A919" s="4"/>
      <c r="B919" s="4"/>
      <c r="C919" s="4"/>
      <c r="D919" s="4"/>
      <c r="E919" s="4"/>
      <c r="F919" s="4"/>
      <c r="G919" s="4"/>
    </row>
    <row r="920" spans="1:7">
      <c r="A920" s="4"/>
      <c r="B920" s="4"/>
      <c r="C920" s="4"/>
      <c r="D920" s="4"/>
      <c r="E920" s="4"/>
      <c r="F920" s="4"/>
      <c r="G920" s="4"/>
    </row>
    <row r="921" spans="1:7">
      <c r="A921" s="4"/>
      <c r="B921" s="4"/>
      <c r="C921" s="4"/>
      <c r="D921" s="4"/>
      <c r="E921" s="4"/>
      <c r="F921" s="4"/>
      <c r="G921" s="4"/>
    </row>
    <row r="922" spans="1:7">
      <c r="A922" s="4"/>
      <c r="B922" s="4"/>
      <c r="C922" s="4"/>
      <c r="D922" s="4"/>
      <c r="E922" s="4"/>
      <c r="F922" s="4"/>
      <c r="G922" s="4"/>
    </row>
    <row r="923" spans="1:7">
      <c r="A923" s="4"/>
      <c r="B923" s="4"/>
      <c r="C923" s="4"/>
      <c r="D923" s="4"/>
      <c r="E923" s="4"/>
      <c r="F923" s="4"/>
      <c r="G923" s="4"/>
    </row>
    <row r="924" spans="1:7">
      <c r="A924" s="4"/>
      <c r="B924" s="4"/>
      <c r="C924" s="4"/>
      <c r="D924" s="4"/>
      <c r="E924" s="4"/>
      <c r="F924" s="4"/>
      <c r="G924" s="4"/>
    </row>
    <row r="925" spans="1:7">
      <c r="A925" s="4"/>
      <c r="B925" s="4"/>
      <c r="C925" s="4"/>
      <c r="D925" s="4"/>
      <c r="E925" s="4"/>
      <c r="F925" s="4"/>
      <c r="G925" s="4"/>
    </row>
    <row r="926" spans="1:7">
      <c r="A926" s="4"/>
      <c r="B926" s="4"/>
      <c r="C926" s="4"/>
      <c r="D926" s="4"/>
      <c r="E926" s="4"/>
      <c r="F926" s="4"/>
      <c r="G926" s="4"/>
    </row>
    <row r="927" spans="1:7">
      <c r="A927" s="4"/>
      <c r="B927" s="4"/>
      <c r="C927" s="4"/>
      <c r="D927" s="4"/>
      <c r="E927" s="4"/>
      <c r="F927" s="4"/>
      <c r="G927" s="4"/>
    </row>
    <row r="928" spans="1:7">
      <c r="A928" s="4"/>
      <c r="B928" s="4"/>
      <c r="C928" s="4"/>
      <c r="D928" s="4"/>
      <c r="E928" s="4"/>
      <c r="F928" s="4"/>
      <c r="G928" s="4"/>
    </row>
    <row r="929" spans="1:7">
      <c r="A929" s="4"/>
      <c r="B929" s="4"/>
      <c r="C929" s="4"/>
      <c r="D929" s="4"/>
      <c r="E929" s="4"/>
      <c r="F929" s="4"/>
      <c r="G929" s="4"/>
    </row>
    <row r="930" spans="1:7">
      <c r="A930" s="4"/>
      <c r="B930" s="4"/>
      <c r="C930" s="4"/>
      <c r="D930" s="4"/>
      <c r="E930" s="4"/>
      <c r="F930" s="4"/>
      <c r="G930" s="4"/>
    </row>
    <row r="931" spans="1:7">
      <c r="A931" s="4"/>
      <c r="B931" s="4"/>
      <c r="C931" s="4"/>
      <c r="D931" s="4"/>
      <c r="E931" s="4"/>
      <c r="F931" s="4"/>
      <c r="G931" s="4"/>
    </row>
    <row r="932" spans="1:7">
      <c r="A932" s="4"/>
      <c r="B932" s="4"/>
      <c r="C932" s="4"/>
      <c r="D932" s="4"/>
      <c r="E932" s="4"/>
      <c r="F932" s="4"/>
      <c r="G932" s="4"/>
    </row>
    <row r="933" spans="1:7">
      <c r="A933" s="4"/>
      <c r="B933" s="4"/>
      <c r="C933" s="4"/>
      <c r="D933" s="4"/>
      <c r="E933" s="4"/>
      <c r="F933" s="4"/>
      <c r="G933" s="4"/>
    </row>
    <row r="934" spans="1:7">
      <c r="A934" s="4"/>
      <c r="B934" s="4"/>
      <c r="C934" s="4"/>
      <c r="D934" s="4"/>
      <c r="E934" s="4"/>
      <c r="F934" s="4"/>
      <c r="G934" s="4"/>
    </row>
    <row r="935" spans="1:7">
      <c r="A935" s="4"/>
      <c r="B935" s="4"/>
      <c r="C935" s="4"/>
      <c r="D935" s="4"/>
      <c r="E935" s="4"/>
      <c r="F935" s="4"/>
      <c r="G935" s="4"/>
    </row>
    <row r="936" spans="1:7">
      <c r="A936" s="4"/>
      <c r="B936" s="4"/>
      <c r="C936" s="4"/>
      <c r="D936" s="4"/>
      <c r="E936" s="4"/>
      <c r="F936" s="4"/>
      <c r="G936" s="4"/>
    </row>
    <row r="937" spans="1:7">
      <c r="A937" s="4"/>
      <c r="B937" s="4"/>
      <c r="C937" s="4"/>
      <c r="D937" s="4"/>
      <c r="E937" s="4"/>
      <c r="F937" s="4"/>
      <c r="G937" s="4"/>
    </row>
    <row r="938" spans="1:7">
      <c r="A938" s="4"/>
      <c r="B938" s="4"/>
      <c r="C938" s="4"/>
      <c r="D938" s="4"/>
      <c r="E938" s="4"/>
      <c r="F938" s="4"/>
      <c r="G938" s="4"/>
    </row>
    <row r="939" spans="1:7">
      <c r="A939" s="4"/>
      <c r="B939" s="4"/>
      <c r="C939" s="4"/>
      <c r="D939" s="4"/>
      <c r="E939" s="4"/>
      <c r="F939" s="4"/>
      <c r="G939" s="4"/>
    </row>
    <row r="940" spans="1:7">
      <c r="A940" s="4"/>
      <c r="B940" s="4"/>
      <c r="C940" s="4"/>
      <c r="D940" s="4"/>
      <c r="E940" s="4"/>
      <c r="F940" s="4"/>
      <c r="G940" s="4"/>
    </row>
    <row r="941" spans="1:7">
      <c r="A941" s="4"/>
      <c r="B941" s="4"/>
      <c r="C941" s="4"/>
      <c r="D941" s="4"/>
      <c r="E941" s="4"/>
      <c r="F941" s="4"/>
      <c r="G941" s="4"/>
    </row>
    <row r="942" spans="1:7">
      <c r="A942" s="4"/>
      <c r="B942" s="4"/>
      <c r="C942" s="4"/>
      <c r="D942" s="4"/>
      <c r="E942" s="4"/>
      <c r="F942" s="4"/>
      <c r="G942" s="4"/>
    </row>
    <row r="943" spans="1:7">
      <c r="A943" s="4"/>
      <c r="B943" s="4"/>
      <c r="C943" s="4"/>
      <c r="D943" s="4"/>
      <c r="E943" s="4"/>
      <c r="F943" s="4"/>
      <c r="G943" s="4"/>
    </row>
    <row r="944" spans="1:7">
      <c r="A944" s="4"/>
      <c r="B944" s="4"/>
      <c r="C944" s="4"/>
      <c r="D944" s="4"/>
      <c r="E944" s="4"/>
      <c r="F944" s="4"/>
      <c r="G944" s="4"/>
    </row>
    <row r="945" spans="1:7">
      <c r="A945" s="4"/>
      <c r="B945" s="4"/>
      <c r="C945" s="4"/>
      <c r="D945" s="4"/>
      <c r="E945" s="4"/>
      <c r="F945" s="4"/>
      <c r="G945" s="4"/>
    </row>
    <row r="946" spans="1:7">
      <c r="A946" s="4"/>
      <c r="B946" s="4"/>
      <c r="C946" s="4"/>
      <c r="D946" s="4"/>
      <c r="E946" s="4"/>
      <c r="F946" s="4"/>
      <c r="G946" s="4"/>
    </row>
    <row r="947" spans="1:7">
      <c r="A947" s="4"/>
      <c r="B947" s="4"/>
      <c r="C947" s="4"/>
      <c r="D947" s="4"/>
      <c r="E947" s="4"/>
      <c r="F947" s="4"/>
      <c r="G947" s="4"/>
    </row>
    <row r="948" spans="1:7">
      <c r="A948" s="4"/>
      <c r="B948" s="4"/>
      <c r="C948" s="4"/>
      <c r="D948" s="4"/>
      <c r="E948" s="4"/>
      <c r="F948" s="4"/>
      <c r="G948" s="4"/>
    </row>
    <row r="949" spans="1:7">
      <c r="A949" s="4"/>
      <c r="B949" s="4"/>
      <c r="C949" s="4"/>
      <c r="D949" s="4"/>
      <c r="E949" s="4"/>
      <c r="F949" s="4"/>
      <c r="G949" s="4"/>
    </row>
    <row r="950" spans="1:7">
      <c r="A950" s="4"/>
      <c r="B950" s="4"/>
      <c r="C950" s="4"/>
      <c r="D950" s="4"/>
      <c r="E950" s="4"/>
      <c r="F950" s="4"/>
      <c r="G950" s="4"/>
    </row>
    <row r="951" spans="1:7">
      <c r="A951" s="4"/>
      <c r="B951" s="4"/>
      <c r="C951" s="4"/>
      <c r="D951" s="4"/>
      <c r="E951" s="4"/>
      <c r="F951" s="4"/>
      <c r="G951" s="4"/>
    </row>
    <row r="952" spans="1:7">
      <c r="A952" s="4"/>
      <c r="B952" s="4"/>
      <c r="C952" s="4"/>
      <c r="D952" s="4"/>
      <c r="E952" s="4"/>
      <c r="F952" s="4"/>
      <c r="G952" s="4"/>
    </row>
    <row r="953" spans="1:7">
      <c r="A953" s="4"/>
      <c r="B953" s="4"/>
      <c r="C953" s="4"/>
      <c r="D953" s="4"/>
      <c r="E953" s="4"/>
      <c r="F953" s="4"/>
      <c r="G953" s="4"/>
    </row>
    <row r="954" spans="1:7">
      <c r="A954" s="4"/>
      <c r="B954" s="4"/>
      <c r="C954" s="4"/>
      <c r="D954" s="4"/>
      <c r="E954" s="4"/>
      <c r="F954" s="4"/>
      <c r="G954" s="4"/>
    </row>
    <row r="955" spans="1:7">
      <c r="A955" s="4"/>
      <c r="B955" s="4"/>
      <c r="C955" s="4"/>
      <c r="D955" s="4"/>
      <c r="E955" s="4"/>
      <c r="F955" s="4"/>
      <c r="G955" s="4"/>
    </row>
    <row r="956" spans="1:7">
      <c r="A956" s="4"/>
      <c r="B956" s="4"/>
      <c r="C956" s="4"/>
      <c r="D956" s="4"/>
      <c r="E956" s="4"/>
      <c r="F956" s="4"/>
      <c r="G956" s="4"/>
    </row>
    <row r="957" spans="1:7">
      <c r="A957" s="4"/>
      <c r="B957" s="4"/>
      <c r="C957" s="4"/>
      <c r="D957" s="4"/>
      <c r="E957" s="4"/>
      <c r="F957" s="4"/>
      <c r="G957" s="4"/>
    </row>
    <row r="958" spans="1:7">
      <c r="A958" s="4"/>
      <c r="B958" s="4"/>
      <c r="C958" s="4"/>
      <c r="D958" s="4"/>
      <c r="E958" s="4"/>
      <c r="F958" s="4"/>
      <c r="G958" s="4"/>
    </row>
    <row r="959" spans="1:7">
      <c r="A959" s="4"/>
      <c r="B959" s="4"/>
      <c r="C959" s="4"/>
      <c r="D959" s="4"/>
      <c r="E959" s="4"/>
      <c r="F959" s="4"/>
      <c r="G959" s="4"/>
    </row>
    <row r="960" spans="1:7">
      <c r="A960" s="4"/>
      <c r="B960" s="4"/>
      <c r="C960" s="4"/>
      <c r="D960" s="4"/>
      <c r="E960" s="4"/>
      <c r="F960" s="4"/>
      <c r="G960" s="4"/>
    </row>
    <row r="961" spans="1:7">
      <c r="A961" s="4"/>
      <c r="B961" s="4"/>
      <c r="C961" s="4"/>
      <c r="D961" s="4"/>
      <c r="E961" s="4"/>
      <c r="F961" s="4"/>
      <c r="G961" s="4"/>
    </row>
    <row r="962" spans="1:7">
      <c r="A962" s="4"/>
      <c r="B962" s="4"/>
      <c r="C962" s="4"/>
      <c r="D962" s="4"/>
      <c r="E962" s="4"/>
      <c r="F962" s="4"/>
      <c r="G962" s="4"/>
    </row>
    <row r="963" spans="1:7">
      <c r="A963" s="4"/>
      <c r="B963" s="4"/>
      <c r="C963" s="4"/>
      <c r="D963" s="4"/>
      <c r="E963" s="4"/>
      <c r="F963" s="4"/>
      <c r="G963" s="4"/>
    </row>
    <row r="964" spans="1:7">
      <c r="A964" s="4"/>
      <c r="B964" s="4"/>
      <c r="C964" s="4"/>
      <c r="D964" s="4"/>
      <c r="E964" s="4"/>
      <c r="F964" s="4"/>
      <c r="G964" s="4"/>
    </row>
    <row r="965" spans="1:7">
      <c r="A965" s="4"/>
      <c r="B965" s="4"/>
      <c r="C965" s="4"/>
      <c r="D965" s="4"/>
      <c r="E965" s="4"/>
      <c r="F965" s="4"/>
      <c r="G965" s="4"/>
    </row>
    <row r="966" spans="1:7">
      <c r="A966" s="4"/>
      <c r="B966" s="4"/>
      <c r="C966" s="4"/>
      <c r="D966" s="4"/>
      <c r="E966" s="4"/>
      <c r="F966" s="4"/>
      <c r="G966" s="4"/>
    </row>
    <row r="967" spans="1:7">
      <c r="A967" s="4"/>
      <c r="B967" s="4"/>
      <c r="C967" s="4"/>
      <c r="D967" s="4"/>
      <c r="E967" s="4"/>
      <c r="F967" s="4"/>
      <c r="G967" s="4"/>
    </row>
    <row r="968" spans="1:7">
      <c r="A968" s="4"/>
      <c r="B968" s="4"/>
      <c r="C968" s="4"/>
      <c r="D968" s="4"/>
      <c r="E968" s="4"/>
      <c r="F968" s="4"/>
      <c r="G968" s="4"/>
    </row>
    <row r="969" spans="1:7">
      <c r="A969" s="4"/>
      <c r="B969" s="4"/>
      <c r="C969" s="4"/>
      <c r="D969" s="4"/>
      <c r="E969" s="4"/>
      <c r="F969" s="4"/>
      <c r="G969" s="4"/>
    </row>
    <row r="970" spans="1:7">
      <c r="A970" s="4"/>
      <c r="B970" s="4"/>
      <c r="C970" s="4"/>
      <c r="D970" s="4"/>
      <c r="E970" s="4"/>
      <c r="F970" s="4"/>
      <c r="G970" s="4"/>
    </row>
    <row r="971" spans="1:7">
      <c r="A971" s="4"/>
      <c r="B971" s="4"/>
      <c r="C971" s="4"/>
      <c r="D971" s="4"/>
      <c r="E971" s="4"/>
      <c r="F971" s="4"/>
      <c r="G971" s="4"/>
    </row>
    <row r="972" spans="1:7">
      <c r="A972" s="4"/>
      <c r="B972" s="4"/>
      <c r="C972" s="4"/>
      <c r="D972" s="4"/>
      <c r="E972" s="4"/>
      <c r="F972" s="4"/>
      <c r="G972" s="4"/>
    </row>
    <row r="973" spans="1:7">
      <c r="A973" s="4"/>
      <c r="B973" s="4"/>
      <c r="C973" s="4"/>
      <c r="D973" s="4"/>
      <c r="E973" s="4"/>
      <c r="F973" s="4"/>
      <c r="G973" s="4"/>
    </row>
    <row r="974" spans="1:7">
      <c r="A974" s="4"/>
      <c r="B974" s="4"/>
      <c r="C974" s="4"/>
      <c r="D974" s="4"/>
      <c r="E974" s="4"/>
      <c r="F974" s="4"/>
      <c r="G974" s="4"/>
    </row>
    <row r="975" spans="1:7">
      <c r="A975" s="4"/>
      <c r="B975" s="4"/>
      <c r="C975" s="4"/>
      <c r="D975" s="4"/>
      <c r="E975" s="4"/>
      <c r="F975" s="4"/>
      <c r="G975" s="4"/>
    </row>
    <row r="976" spans="1:7">
      <c r="A976" s="4"/>
      <c r="B976" s="4"/>
      <c r="C976" s="4"/>
      <c r="D976" s="4"/>
      <c r="E976" s="4"/>
      <c r="F976" s="4"/>
      <c r="G976" s="4"/>
    </row>
    <row r="977" spans="1:7">
      <c r="A977" s="4"/>
      <c r="B977" s="4"/>
      <c r="C977" s="4"/>
      <c r="D977" s="4"/>
      <c r="E977" s="4"/>
      <c r="F977" s="4"/>
      <c r="G977" s="4"/>
    </row>
    <row r="978" spans="1:7">
      <c r="A978" s="4"/>
      <c r="B978" s="4"/>
      <c r="C978" s="4"/>
      <c r="D978" s="4"/>
      <c r="E978" s="4"/>
      <c r="F978" s="4"/>
      <c r="G978" s="4"/>
    </row>
    <row r="979" spans="1:7">
      <c r="A979" s="4"/>
      <c r="B979" s="4"/>
      <c r="C979" s="4"/>
      <c r="D979" s="4"/>
      <c r="E979" s="4"/>
      <c r="F979" s="4"/>
      <c r="G979" s="4"/>
    </row>
    <row r="980" spans="1:7">
      <c r="A980" s="4"/>
      <c r="B980" s="4"/>
      <c r="C980" s="4"/>
      <c r="D980" s="4"/>
      <c r="E980" s="4"/>
      <c r="F980" s="4"/>
      <c r="G980" s="4"/>
    </row>
    <row r="981" spans="1:7">
      <c r="A981" s="4"/>
      <c r="B981" s="4"/>
      <c r="C981" s="4"/>
      <c r="D981" s="4"/>
      <c r="E981" s="4"/>
      <c r="F981" s="4"/>
      <c r="G981" s="4"/>
    </row>
    <row r="982" spans="1:7">
      <c r="A982" s="4"/>
      <c r="B982" s="4"/>
      <c r="C982" s="4"/>
      <c r="D982" s="4"/>
      <c r="E982" s="4"/>
      <c r="F982" s="4"/>
      <c r="G982" s="4"/>
    </row>
    <row r="983" spans="1:7">
      <c r="A983" s="4"/>
      <c r="B983" s="4"/>
      <c r="C983" s="4"/>
      <c r="D983" s="4"/>
      <c r="E983" s="4"/>
      <c r="F983" s="4"/>
      <c r="G983" s="4"/>
    </row>
    <row r="984" spans="1:7">
      <c r="A984" s="4"/>
      <c r="B984" s="4"/>
      <c r="C984" s="4"/>
      <c r="D984" s="4"/>
      <c r="E984" s="4"/>
      <c r="F984" s="4"/>
      <c r="G984" s="4"/>
    </row>
    <row r="985" spans="1:7">
      <c r="A985" s="4"/>
      <c r="B985" s="4"/>
      <c r="C985" s="4"/>
      <c r="D985" s="4"/>
      <c r="E985" s="4"/>
      <c r="F985" s="4"/>
      <c r="G985" s="4"/>
    </row>
    <row r="986" spans="1:7">
      <c r="A986" s="4"/>
      <c r="B986" s="4"/>
      <c r="C986" s="4"/>
      <c r="D986" s="4"/>
      <c r="E986" s="4"/>
      <c r="F986" s="4"/>
      <c r="G986" s="4"/>
    </row>
    <row r="987" spans="1:7">
      <c r="A987" s="4"/>
      <c r="B987" s="4"/>
      <c r="C987" s="4"/>
      <c r="D987" s="4"/>
      <c r="E987" s="4"/>
      <c r="F987" s="4"/>
      <c r="G987" s="4"/>
    </row>
    <row r="988" spans="1:7">
      <c r="A988" s="4"/>
      <c r="B988" s="4"/>
      <c r="C988" s="4"/>
      <c r="D988" s="4"/>
      <c r="E988" s="4"/>
      <c r="F988" s="4"/>
      <c r="G988" s="4"/>
    </row>
    <row r="989" spans="1:7">
      <c r="A989" s="4"/>
      <c r="B989" s="4"/>
      <c r="C989" s="4"/>
      <c r="D989" s="4"/>
      <c r="E989" s="4"/>
      <c r="F989" s="4"/>
      <c r="G989" s="4"/>
    </row>
    <row r="990" spans="1:7">
      <c r="A990" s="4"/>
      <c r="B990" s="4"/>
      <c r="C990" s="4"/>
      <c r="D990" s="4"/>
      <c r="E990" s="4"/>
      <c r="F990" s="4"/>
      <c r="G990" s="4"/>
    </row>
    <row r="991" spans="1:7">
      <c r="A991" s="4"/>
      <c r="B991" s="4"/>
      <c r="C991" s="4"/>
      <c r="D991" s="4"/>
      <c r="E991" s="4"/>
      <c r="F991" s="4"/>
      <c r="G991" s="4"/>
    </row>
    <row r="992" spans="1:7">
      <c r="A992" s="4"/>
      <c r="B992" s="4"/>
      <c r="C992" s="4"/>
      <c r="D992" s="4"/>
      <c r="E992" s="4"/>
      <c r="F992" s="4"/>
      <c r="G992" s="4"/>
    </row>
    <row r="993" spans="1:7">
      <c r="A993" s="4"/>
      <c r="B993" s="4"/>
      <c r="C993" s="4"/>
      <c r="D993" s="4"/>
      <c r="E993" s="4"/>
      <c r="F993" s="4"/>
      <c r="G993" s="4"/>
    </row>
    <row r="994" spans="1:7">
      <c r="A994" s="4"/>
      <c r="B994" s="4"/>
      <c r="C994" s="4"/>
      <c r="D994" s="4"/>
      <c r="E994" s="4"/>
      <c r="F994" s="4"/>
      <c r="G994" s="4"/>
    </row>
    <row r="995" spans="1:7">
      <c r="A995" s="4"/>
      <c r="B995" s="4"/>
      <c r="C995" s="4"/>
      <c r="D995" s="4"/>
      <c r="E995" s="4"/>
      <c r="F995" s="4"/>
      <c r="G995" s="4"/>
    </row>
    <row r="996" spans="1:7">
      <c r="A996" s="4"/>
      <c r="B996" s="4"/>
      <c r="C996" s="4"/>
      <c r="D996" s="4"/>
      <c r="E996" s="4"/>
      <c r="F996" s="4"/>
      <c r="G996" s="4"/>
    </row>
    <row r="997" spans="1:7">
      <c r="A997" s="4"/>
      <c r="B997" s="4"/>
      <c r="C997" s="4"/>
      <c r="D997" s="4"/>
      <c r="E997" s="4"/>
      <c r="F997" s="4"/>
      <c r="G997" s="4"/>
    </row>
    <row r="998" spans="1:7">
      <c r="A998" s="4"/>
      <c r="B998" s="4"/>
      <c r="C998" s="4"/>
      <c r="D998" s="4"/>
      <c r="E998" s="4"/>
      <c r="F998" s="4"/>
      <c r="G998" s="4"/>
    </row>
    <row r="999" spans="1:7">
      <c r="A999" s="4"/>
      <c r="B999" s="4"/>
      <c r="C999" s="4"/>
      <c r="D999" s="4"/>
      <c r="E999" s="4"/>
      <c r="F999" s="4"/>
      <c r="G999" s="4"/>
    </row>
    <row r="1000" spans="1:7">
      <c r="A1000" s="4"/>
      <c r="B1000" s="4"/>
      <c r="C1000" s="4"/>
      <c r="D1000" s="4"/>
      <c r="E1000" s="4"/>
      <c r="F1000" s="4"/>
      <c r="G1000" s="4"/>
    </row>
    <row r="1001" spans="1:7">
      <c r="A1001" s="4"/>
      <c r="B1001" s="4"/>
      <c r="C1001" s="4"/>
      <c r="D1001" s="4"/>
      <c r="E1001" s="4"/>
      <c r="F1001" s="4"/>
      <c r="G1001" s="4"/>
    </row>
    <row r="1002" spans="1:7">
      <c r="A1002" s="4"/>
      <c r="B1002" s="4"/>
      <c r="C1002" s="4"/>
      <c r="D1002" s="4"/>
      <c r="E1002" s="4"/>
      <c r="F1002" s="4"/>
      <c r="G1002" s="4"/>
    </row>
    <row r="1003" spans="1:7">
      <c r="A1003" s="4"/>
      <c r="B1003" s="4"/>
      <c r="C1003" s="4"/>
      <c r="D1003" s="4"/>
      <c r="E1003" s="4"/>
      <c r="F1003" s="4"/>
      <c r="G1003" s="4"/>
    </row>
    <row r="1004" spans="1:7">
      <c r="A1004" s="4"/>
      <c r="B1004" s="4"/>
      <c r="C1004" s="4"/>
      <c r="D1004" s="4"/>
      <c r="E1004" s="4"/>
      <c r="F1004" s="4"/>
      <c r="G1004" s="4"/>
    </row>
    <row r="1005" spans="1:7">
      <c r="A1005" s="4"/>
      <c r="B1005" s="4"/>
      <c r="C1005" s="4"/>
      <c r="D1005" s="4"/>
      <c r="E1005" s="4"/>
      <c r="F1005" s="4"/>
      <c r="G1005" s="4"/>
    </row>
    <row r="1006" spans="1:7">
      <c r="A1006" s="4"/>
      <c r="B1006" s="4"/>
      <c r="C1006" s="4"/>
      <c r="D1006" s="4"/>
      <c r="E1006" s="4"/>
      <c r="F1006" s="4"/>
      <c r="G1006" s="4"/>
    </row>
    <row r="1007" spans="1:7">
      <c r="A1007" s="4"/>
      <c r="B1007" s="4"/>
      <c r="C1007" s="4"/>
      <c r="D1007" s="4"/>
      <c r="E1007" s="4"/>
      <c r="F1007" s="4"/>
      <c r="G1007" s="4"/>
    </row>
    <row r="1008" spans="1:7">
      <c r="A1008" s="4"/>
      <c r="B1008" s="4"/>
      <c r="C1008" s="4"/>
      <c r="D1008" s="4"/>
      <c r="E1008" s="4"/>
      <c r="F1008" s="4"/>
      <c r="G1008" s="4"/>
    </row>
    <row r="1009" spans="1:7">
      <c r="A1009" s="4"/>
      <c r="B1009" s="4"/>
      <c r="C1009" s="4"/>
      <c r="D1009" s="4"/>
      <c r="E1009" s="4"/>
      <c r="F1009" s="4"/>
      <c r="G1009" s="4"/>
    </row>
    <row r="1010" spans="1:7">
      <c r="A1010" s="4"/>
      <c r="B1010" s="4"/>
      <c r="C1010" s="4"/>
      <c r="D1010" s="4"/>
      <c r="E1010" s="4"/>
      <c r="F1010" s="4"/>
      <c r="G1010" s="4"/>
    </row>
    <row r="1011" spans="1:7">
      <c r="A1011" s="4"/>
      <c r="B1011" s="4"/>
      <c r="C1011" s="4"/>
      <c r="D1011" s="4"/>
      <c r="E1011" s="4"/>
      <c r="F1011" s="4"/>
      <c r="G1011" s="4"/>
    </row>
    <row r="1012" spans="1:7">
      <c r="A1012" s="4"/>
      <c r="B1012" s="4"/>
      <c r="C1012" s="4"/>
      <c r="D1012" s="4"/>
      <c r="E1012" s="4"/>
      <c r="F1012" s="4"/>
      <c r="G1012" s="4"/>
    </row>
    <row r="1013" spans="1:7">
      <c r="A1013" s="4"/>
      <c r="B1013" s="4"/>
      <c r="C1013" s="4"/>
      <c r="D1013" s="4"/>
      <c r="E1013" s="4"/>
      <c r="F1013" s="4"/>
      <c r="G1013" s="4"/>
    </row>
    <row r="1014" spans="1:7">
      <c r="A1014" s="4"/>
      <c r="B1014" s="4"/>
      <c r="C1014" s="4"/>
      <c r="D1014" s="4"/>
      <c r="E1014" s="4"/>
      <c r="F1014" s="4"/>
      <c r="G1014" s="4"/>
    </row>
    <row r="1015" spans="1:7">
      <c r="A1015" s="4"/>
      <c r="B1015" s="4"/>
      <c r="C1015" s="4"/>
      <c r="D1015" s="4"/>
      <c r="E1015" s="4"/>
      <c r="F1015" s="4"/>
      <c r="G1015" s="4"/>
    </row>
    <row r="1016" spans="1:7">
      <c r="A1016" s="4"/>
      <c r="B1016" s="4"/>
      <c r="C1016" s="4"/>
      <c r="D1016" s="4"/>
      <c r="E1016" s="4"/>
      <c r="F1016" s="4"/>
      <c r="G1016" s="4"/>
    </row>
    <row r="1017" spans="1:7">
      <c r="A1017" s="4"/>
      <c r="B1017" s="4"/>
      <c r="C1017" s="4"/>
      <c r="D1017" s="4"/>
      <c r="E1017" s="4"/>
      <c r="F1017" s="4"/>
      <c r="G1017" s="4"/>
    </row>
    <row r="1018" spans="1:7">
      <c r="A1018" s="4"/>
      <c r="B1018" s="4"/>
      <c r="C1018" s="4"/>
      <c r="D1018" s="4"/>
      <c r="E1018" s="4"/>
      <c r="F1018" s="4"/>
      <c r="G1018" s="4"/>
    </row>
    <row r="1019" spans="1:7">
      <c r="A1019" s="4"/>
      <c r="B1019" s="4"/>
      <c r="C1019" s="4"/>
      <c r="D1019" s="4"/>
      <c r="E1019" s="4"/>
      <c r="F1019" s="4"/>
      <c r="G1019" s="4"/>
    </row>
    <row r="1020" spans="1:7">
      <c r="A1020" s="4"/>
      <c r="B1020" s="4"/>
      <c r="C1020" s="4"/>
      <c r="D1020" s="4"/>
      <c r="E1020" s="4"/>
      <c r="F1020" s="4"/>
      <c r="G1020" s="4"/>
    </row>
    <row r="1021" spans="1:7">
      <c r="A1021" s="4"/>
      <c r="B1021" s="4"/>
      <c r="C1021" s="4"/>
      <c r="D1021" s="4"/>
      <c r="E1021" s="4"/>
      <c r="F1021" s="4"/>
      <c r="G1021" s="4"/>
    </row>
    <row r="1022" spans="1:7">
      <c r="A1022" s="4"/>
      <c r="B1022" s="4"/>
      <c r="C1022" s="4"/>
      <c r="D1022" s="4"/>
      <c r="E1022" s="4"/>
      <c r="F1022" s="4"/>
      <c r="G1022" s="4"/>
    </row>
    <row r="1023" spans="1:7">
      <c r="A1023" s="4"/>
      <c r="B1023" s="4"/>
      <c r="C1023" s="4"/>
      <c r="D1023" s="4"/>
      <c r="E1023" s="4"/>
      <c r="F1023" s="4"/>
      <c r="G1023" s="4"/>
    </row>
    <row r="1024" spans="1:7">
      <c r="A1024" s="4"/>
      <c r="B1024" s="4"/>
      <c r="C1024" s="4"/>
      <c r="D1024" s="4"/>
      <c r="E1024" s="4"/>
      <c r="F1024" s="4"/>
      <c r="G1024" s="4"/>
    </row>
    <row r="1025" spans="1:7">
      <c r="A1025" s="4"/>
      <c r="B1025" s="4"/>
      <c r="C1025" s="4"/>
      <c r="D1025" s="4"/>
      <c r="E1025" s="4"/>
      <c r="F1025" s="4"/>
      <c r="G1025" s="4"/>
    </row>
    <row r="1026" spans="1:7">
      <c r="A1026" s="4"/>
      <c r="B1026" s="4"/>
      <c r="C1026" s="4"/>
      <c r="D1026" s="4"/>
      <c r="E1026" s="4"/>
      <c r="F1026" s="4"/>
      <c r="G1026" s="4"/>
    </row>
    <row r="1027" spans="1:7">
      <c r="A1027" s="4"/>
      <c r="B1027" s="4"/>
      <c r="C1027" s="4"/>
      <c r="D1027" s="4"/>
      <c r="E1027" s="4"/>
      <c r="F1027" s="4"/>
      <c r="G1027" s="4"/>
    </row>
    <row r="1028" spans="1:7">
      <c r="A1028" s="4"/>
      <c r="B1028" s="4"/>
      <c r="C1028" s="4"/>
      <c r="D1028" s="4"/>
      <c r="E1028" s="4"/>
      <c r="F1028" s="4"/>
      <c r="G1028" s="4"/>
    </row>
    <row r="1029" spans="1:7">
      <c r="A1029" s="4"/>
      <c r="B1029" s="4"/>
      <c r="C1029" s="4"/>
      <c r="D1029" s="4"/>
      <c r="E1029" s="4"/>
      <c r="F1029" s="4"/>
      <c r="G1029" s="4"/>
    </row>
    <row r="1030" spans="1:7">
      <c r="A1030" s="4"/>
      <c r="B1030" s="4"/>
      <c r="C1030" s="4"/>
      <c r="D1030" s="4"/>
      <c r="E1030" s="4"/>
      <c r="F1030" s="4"/>
      <c r="G1030" s="4"/>
    </row>
    <row r="1031" spans="1:7">
      <c r="A1031" s="4"/>
      <c r="B1031" s="4"/>
      <c r="C1031" s="4"/>
      <c r="D1031" s="4"/>
      <c r="E1031" s="4"/>
      <c r="F1031" s="4"/>
      <c r="G1031" s="4"/>
    </row>
    <row r="1032" spans="1:7">
      <c r="A1032" s="4"/>
      <c r="B1032" s="4"/>
      <c r="C1032" s="4"/>
      <c r="D1032" s="4"/>
      <c r="E1032" s="4"/>
      <c r="F1032" s="4"/>
      <c r="G1032" s="4"/>
    </row>
    <row r="1033" spans="1:7">
      <c r="A1033" s="4"/>
      <c r="B1033" s="4"/>
      <c r="C1033" s="4"/>
      <c r="D1033" s="4"/>
      <c r="E1033" s="4"/>
      <c r="F1033" s="4"/>
      <c r="G1033" s="4"/>
    </row>
    <row r="1034" spans="1:7">
      <c r="A1034" s="4"/>
      <c r="B1034" s="4"/>
      <c r="C1034" s="4"/>
      <c r="D1034" s="4"/>
      <c r="E1034" s="4"/>
      <c r="F1034" s="4"/>
      <c r="G1034" s="4"/>
    </row>
    <row r="1035" spans="1:7">
      <c r="A1035" s="4"/>
      <c r="B1035" s="4"/>
      <c r="C1035" s="4"/>
      <c r="D1035" s="4"/>
      <c r="E1035" s="4"/>
      <c r="F1035" s="4"/>
      <c r="G1035" s="4"/>
    </row>
    <row r="1036" spans="1:7">
      <c r="A1036" s="4"/>
      <c r="B1036" s="4"/>
      <c r="C1036" s="4"/>
      <c r="D1036" s="4"/>
      <c r="E1036" s="4"/>
      <c r="F1036" s="4"/>
      <c r="G1036" s="4"/>
    </row>
    <row r="1037" spans="1:7">
      <c r="A1037" s="4"/>
      <c r="B1037" s="4"/>
      <c r="C1037" s="4"/>
      <c r="D1037" s="4"/>
      <c r="E1037" s="4"/>
      <c r="F1037" s="4"/>
      <c r="G1037" s="4"/>
    </row>
    <row r="1038" spans="1:7">
      <c r="A1038" s="4"/>
      <c r="B1038" s="4"/>
      <c r="C1038" s="4"/>
      <c r="D1038" s="4"/>
      <c r="E1038" s="4"/>
      <c r="F1038" s="4"/>
      <c r="G1038" s="4"/>
    </row>
    <row r="1039" spans="1:7">
      <c r="A1039" s="4"/>
      <c r="B1039" s="4"/>
      <c r="C1039" s="4"/>
      <c r="D1039" s="4"/>
      <c r="E1039" s="4"/>
      <c r="F1039" s="4"/>
      <c r="G1039" s="4"/>
    </row>
    <row r="1040" spans="1:7">
      <c r="A1040" s="4"/>
      <c r="B1040" s="4"/>
      <c r="C1040" s="4"/>
      <c r="D1040" s="4"/>
      <c r="E1040" s="4"/>
      <c r="F1040" s="4"/>
      <c r="G1040" s="4"/>
    </row>
    <row r="1041" spans="1:7">
      <c r="A1041" s="4"/>
      <c r="B1041" s="4"/>
      <c r="C1041" s="4"/>
      <c r="D1041" s="4"/>
      <c r="E1041" s="4"/>
      <c r="F1041" s="4"/>
      <c r="G1041" s="4"/>
    </row>
    <row r="1042" spans="1:7">
      <c r="A1042" s="4"/>
      <c r="B1042" s="4"/>
      <c r="C1042" s="4"/>
      <c r="D1042" s="4"/>
      <c r="E1042" s="4"/>
      <c r="F1042" s="4"/>
      <c r="G1042" s="4"/>
    </row>
    <row r="1043" spans="1:7">
      <c r="A1043" s="4"/>
      <c r="B1043" s="4"/>
      <c r="C1043" s="4"/>
      <c r="D1043" s="4"/>
      <c r="E1043" s="4"/>
      <c r="F1043" s="4"/>
      <c r="G1043" s="4"/>
    </row>
    <row r="1044" spans="1:7">
      <c r="A1044" s="4"/>
      <c r="B1044" s="4"/>
      <c r="C1044" s="4"/>
      <c r="D1044" s="4"/>
      <c r="E1044" s="4"/>
      <c r="F1044" s="4"/>
      <c r="G1044" s="4"/>
    </row>
    <row r="1045" spans="1:7">
      <c r="A1045" s="4"/>
      <c r="B1045" s="4"/>
      <c r="C1045" s="4"/>
      <c r="D1045" s="4"/>
      <c r="E1045" s="4"/>
      <c r="F1045" s="4"/>
      <c r="G1045" s="4"/>
    </row>
    <row r="1046" spans="1:7">
      <c r="A1046" s="4"/>
      <c r="B1046" s="4"/>
      <c r="C1046" s="4"/>
      <c r="D1046" s="4"/>
      <c r="E1046" s="4"/>
      <c r="F1046" s="4"/>
      <c r="G1046" s="4"/>
    </row>
    <row r="1047" spans="1:7">
      <c r="A1047" s="4"/>
      <c r="B1047" s="4"/>
      <c r="C1047" s="4"/>
      <c r="D1047" s="4"/>
      <c r="E1047" s="4"/>
      <c r="F1047" s="4"/>
      <c r="G1047" s="4"/>
    </row>
    <row r="1048" spans="1:7">
      <c r="A1048" s="4"/>
      <c r="B1048" s="4"/>
      <c r="C1048" s="4"/>
      <c r="D1048" s="4"/>
      <c r="E1048" s="4"/>
      <c r="F1048" s="4"/>
      <c r="G1048" s="4"/>
    </row>
    <row r="1049" spans="1:7">
      <c r="A1049" s="4"/>
      <c r="B1049" s="4"/>
      <c r="C1049" s="4"/>
      <c r="D1049" s="4"/>
      <c r="E1049" s="4"/>
      <c r="F1049" s="4"/>
      <c r="G1049" s="4"/>
    </row>
    <row r="1050" spans="1:7">
      <c r="A1050" s="4"/>
      <c r="B1050" s="4"/>
      <c r="C1050" s="4"/>
      <c r="D1050" s="4"/>
      <c r="E1050" s="4"/>
      <c r="F1050" s="4"/>
      <c r="G1050" s="4"/>
    </row>
    <row r="1051" spans="1:7">
      <c r="A1051" s="4"/>
      <c r="B1051" s="4"/>
      <c r="C1051" s="4"/>
      <c r="D1051" s="4"/>
      <c r="E1051" s="4"/>
      <c r="F1051" s="4"/>
      <c r="G1051" s="4"/>
    </row>
    <row r="1052" spans="1:7">
      <c r="A1052" s="4"/>
      <c r="B1052" s="4"/>
      <c r="C1052" s="4"/>
      <c r="D1052" s="4"/>
      <c r="E1052" s="4"/>
      <c r="F1052" s="4"/>
      <c r="G1052" s="4"/>
    </row>
    <row r="1053" spans="1:7">
      <c r="A1053" s="4"/>
      <c r="B1053" s="4"/>
      <c r="C1053" s="4"/>
      <c r="D1053" s="4"/>
      <c r="E1053" s="4"/>
      <c r="F1053" s="4"/>
      <c r="G1053" s="4"/>
    </row>
    <row r="1054" spans="1:7">
      <c r="A1054" s="4"/>
      <c r="B1054" s="4"/>
      <c r="C1054" s="4"/>
      <c r="D1054" s="4"/>
      <c r="E1054" s="4"/>
      <c r="F1054" s="4"/>
      <c r="G1054" s="4"/>
    </row>
    <row r="1055" spans="1:7">
      <c r="A1055" s="4"/>
      <c r="B1055" s="4"/>
      <c r="C1055" s="4"/>
      <c r="D1055" s="4"/>
      <c r="E1055" s="4"/>
      <c r="F1055" s="4"/>
      <c r="G1055" s="4"/>
    </row>
    <row r="1056" spans="1:7">
      <c r="A1056" s="4"/>
      <c r="B1056" s="4"/>
      <c r="C1056" s="4"/>
      <c r="D1056" s="4"/>
      <c r="E1056" s="4"/>
      <c r="F1056" s="4"/>
      <c r="G1056" s="4"/>
    </row>
    <row r="1057" spans="1:7">
      <c r="A1057" s="4"/>
      <c r="B1057" s="4"/>
      <c r="C1057" s="4"/>
      <c r="D1057" s="4"/>
      <c r="E1057" s="4"/>
      <c r="F1057" s="4"/>
      <c r="G1057" s="4"/>
    </row>
    <row r="1058" spans="1:7">
      <c r="A1058" s="4"/>
      <c r="B1058" s="4"/>
      <c r="C1058" s="4"/>
      <c r="D1058" s="4"/>
      <c r="E1058" s="4"/>
      <c r="F1058" s="4"/>
      <c r="G1058" s="4"/>
    </row>
    <row r="1059" spans="1:7">
      <c r="A1059" s="4"/>
      <c r="B1059" s="4"/>
      <c r="C1059" s="4"/>
      <c r="D1059" s="4"/>
      <c r="E1059" s="4"/>
      <c r="F1059" s="4"/>
      <c r="G1059" s="4"/>
    </row>
    <row r="1060" spans="1:7">
      <c r="A1060" s="4"/>
      <c r="B1060" s="4"/>
      <c r="C1060" s="4"/>
      <c r="D1060" s="4"/>
      <c r="E1060" s="4"/>
      <c r="F1060" s="4"/>
      <c r="G1060" s="4"/>
    </row>
    <row r="1061" spans="1:7">
      <c r="A1061" s="4"/>
      <c r="B1061" s="4"/>
      <c r="C1061" s="4"/>
      <c r="D1061" s="4"/>
      <c r="E1061" s="4"/>
      <c r="F1061" s="4"/>
      <c r="G1061" s="4"/>
    </row>
    <row r="1062" spans="1:7">
      <c r="A1062" s="4"/>
      <c r="B1062" s="4"/>
      <c r="C1062" s="4"/>
      <c r="D1062" s="4"/>
      <c r="E1062" s="4"/>
      <c r="F1062" s="4"/>
      <c r="G1062" s="4"/>
    </row>
    <row r="1063" spans="1:7">
      <c r="A1063" s="4"/>
      <c r="B1063" s="4"/>
      <c r="C1063" s="4"/>
      <c r="D1063" s="4"/>
      <c r="E1063" s="4"/>
      <c r="F1063" s="4"/>
      <c r="G1063" s="4"/>
    </row>
    <row r="1064" spans="1:7">
      <c r="A1064" s="4"/>
      <c r="B1064" s="4"/>
      <c r="C1064" s="4"/>
      <c r="D1064" s="4"/>
      <c r="E1064" s="4"/>
      <c r="F1064" s="4"/>
      <c r="G1064" s="4"/>
    </row>
    <row r="1065" spans="1:7">
      <c r="A1065" s="4"/>
      <c r="B1065" s="4"/>
      <c r="C1065" s="4"/>
      <c r="D1065" s="4"/>
      <c r="E1065" s="4"/>
      <c r="F1065" s="4"/>
      <c r="G1065" s="4"/>
    </row>
    <row r="1066" spans="1:7">
      <c r="A1066" s="4"/>
      <c r="B1066" s="4"/>
      <c r="C1066" s="4"/>
      <c r="D1066" s="4"/>
      <c r="E1066" s="4"/>
      <c r="F1066" s="4"/>
      <c r="G1066" s="4"/>
    </row>
    <row r="1067" spans="1:7">
      <c r="A1067" s="4"/>
      <c r="B1067" s="4"/>
      <c r="C1067" s="4"/>
      <c r="D1067" s="4"/>
      <c r="E1067" s="4"/>
      <c r="F1067" s="4"/>
      <c r="G1067" s="4"/>
    </row>
    <row r="1068" spans="1:7">
      <c r="A1068" s="4"/>
      <c r="B1068" s="4"/>
      <c r="C1068" s="4"/>
      <c r="D1068" s="4"/>
      <c r="E1068" s="4"/>
      <c r="F1068" s="4"/>
      <c r="G1068" s="4"/>
    </row>
    <row r="1069" spans="1:7">
      <c r="A1069" s="4"/>
      <c r="B1069" s="4"/>
      <c r="C1069" s="4"/>
      <c r="D1069" s="4"/>
      <c r="E1069" s="4"/>
      <c r="F1069" s="4"/>
      <c r="G1069" s="4"/>
    </row>
    <row r="1070" spans="1:7">
      <c r="A1070" s="4"/>
      <c r="B1070" s="4"/>
      <c r="C1070" s="4"/>
      <c r="D1070" s="4"/>
      <c r="E1070" s="4"/>
      <c r="F1070" s="4"/>
      <c r="G1070" s="4"/>
    </row>
    <row r="1071" spans="1:7">
      <c r="A1071" s="4"/>
      <c r="B1071" s="4"/>
      <c r="C1071" s="4"/>
      <c r="D1071" s="4"/>
      <c r="E1071" s="4"/>
      <c r="F1071" s="4"/>
      <c r="G1071" s="4"/>
    </row>
    <row r="1072" spans="1:7">
      <c r="A1072" s="4"/>
      <c r="B1072" s="4"/>
      <c r="C1072" s="4"/>
      <c r="D1072" s="4"/>
      <c r="E1072" s="4"/>
      <c r="F1072" s="4"/>
      <c r="G1072" s="4"/>
    </row>
    <row r="1073" spans="1:7">
      <c r="A1073" s="4"/>
      <c r="B1073" s="4"/>
      <c r="C1073" s="4"/>
      <c r="D1073" s="4"/>
      <c r="E1073" s="4"/>
      <c r="F1073" s="4"/>
      <c r="G1073" s="4"/>
    </row>
    <row r="1074" spans="1:7">
      <c r="A1074" s="4"/>
      <c r="B1074" s="4"/>
      <c r="C1074" s="4"/>
      <c r="D1074" s="4"/>
      <c r="E1074" s="4"/>
      <c r="F1074" s="4"/>
      <c r="G1074" s="4"/>
    </row>
    <row r="1075" spans="1:7">
      <c r="A1075" s="4"/>
      <c r="B1075" s="4"/>
      <c r="C1075" s="4"/>
      <c r="D1075" s="4"/>
      <c r="E1075" s="4"/>
      <c r="F1075" s="4"/>
      <c r="G1075" s="4"/>
    </row>
    <row r="1076" spans="1:7">
      <c r="A1076" s="4"/>
      <c r="B1076" s="4"/>
      <c r="C1076" s="4"/>
      <c r="D1076" s="4"/>
      <c r="E1076" s="4"/>
      <c r="F1076" s="4"/>
      <c r="G1076" s="4"/>
    </row>
    <row r="1077" spans="1:7">
      <c r="A1077" s="4"/>
      <c r="B1077" s="4"/>
      <c r="C1077" s="4"/>
      <c r="D1077" s="4"/>
      <c r="E1077" s="4"/>
      <c r="F1077" s="4"/>
      <c r="G1077" s="4"/>
    </row>
    <row r="1078" spans="1:7">
      <c r="A1078" s="4"/>
      <c r="B1078" s="4"/>
      <c r="C1078" s="4"/>
      <c r="D1078" s="4"/>
      <c r="E1078" s="4"/>
      <c r="F1078" s="4"/>
      <c r="G1078" s="4"/>
    </row>
    <row r="1079" spans="1:7">
      <c r="A1079" s="4"/>
      <c r="B1079" s="4"/>
      <c r="C1079" s="4"/>
      <c r="D1079" s="4"/>
      <c r="E1079" s="4"/>
      <c r="F1079" s="4"/>
      <c r="G1079" s="4"/>
    </row>
    <row r="1080" spans="1:7">
      <c r="A1080" s="4"/>
      <c r="B1080" s="4"/>
      <c r="C1080" s="4"/>
      <c r="D1080" s="4"/>
      <c r="E1080" s="4"/>
      <c r="F1080" s="4"/>
      <c r="G1080" s="4"/>
    </row>
    <row r="1081" spans="1:7">
      <c r="A1081" s="4"/>
      <c r="B1081" s="4"/>
      <c r="C1081" s="4"/>
      <c r="D1081" s="4"/>
      <c r="E1081" s="4"/>
      <c r="F1081" s="4"/>
      <c r="G1081" s="4"/>
    </row>
    <row r="1082" spans="1:7">
      <c r="A1082" s="4"/>
      <c r="B1082" s="4"/>
      <c r="C1082" s="4"/>
      <c r="D1082" s="4"/>
      <c r="E1082" s="4"/>
      <c r="F1082" s="4"/>
      <c r="G1082" s="4"/>
    </row>
    <row r="1083" spans="1:7">
      <c r="A1083" s="4"/>
      <c r="B1083" s="4"/>
      <c r="C1083" s="4"/>
      <c r="D1083" s="4"/>
      <c r="E1083" s="4"/>
      <c r="F1083" s="4"/>
      <c r="G1083" s="4"/>
    </row>
    <row r="1084" spans="1:7">
      <c r="A1084" s="4"/>
      <c r="B1084" s="4"/>
      <c r="C1084" s="4"/>
      <c r="D1084" s="4"/>
      <c r="E1084" s="4"/>
      <c r="F1084" s="4"/>
      <c r="G1084" s="4"/>
    </row>
    <row r="1085" spans="1:7">
      <c r="A1085" s="4"/>
      <c r="B1085" s="4"/>
      <c r="C1085" s="4"/>
      <c r="D1085" s="4"/>
      <c r="E1085" s="4"/>
      <c r="F1085" s="4"/>
      <c r="G1085" s="4"/>
    </row>
    <row r="1086" spans="1:7">
      <c r="A1086" s="4"/>
      <c r="B1086" s="4"/>
      <c r="C1086" s="4"/>
      <c r="D1086" s="4"/>
      <c r="E1086" s="4"/>
      <c r="F1086" s="4"/>
      <c r="G1086" s="4"/>
    </row>
    <row r="1087" spans="1:7">
      <c r="A1087" s="4"/>
      <c r="B1087" s="4"/>
      <c r="C1087" s="4"/>
      <c r="D1087" s="4"/>
      <c r="E1087" s="4"/>
      <c r="F1087" s="4"/>
      <c r="G1087" s="4"/>
    </row>
    <row r="1088" spans="1:7">
      <c r="A1088" s="4"/>
      <c r="B1088" s="4"/>
      <c r="C1088" s="4"/>
      <c r="D1088" s="4"/>
      <c r="E1088" s="4"/>
      <c r="F1088" s="4"/>
      <c r="G1088" s="4"/>
    </row>
    <row r="1089" spans="1:7">
      <c r="A1089" s="4"/>
      <c r="B1089" s="4"/>
      <c r="C1089" s="4"/>
      <c r="D1089" s="4"/>
      <c r="E1089" s="4"/>
      <c r="F1089" s="4"/>
      <c r="G1089" s="4"/>
    </row>
    <row r="1090" spans="1:7">
      <c r="A1090" s="4"/>
      <c r="B1090" s="4"/>
      <c r="C1090" s="4"/>
      <c r="D1090" s="4"/>
      <c r="E1090" s="4"/>
      <c r="F1090" s="4"/>
      <c r="G1090" s="4"/>
    </row>
    <row r="1091" spans="1:7">
      <c r="A1091" s="4"/>
      <c r="B1091" s="4"/>
      <c r="C1091" s="4"/>
      <c r="D1091" s="4"/>
      <c r="E1091" s="4"/>
      <c r="F1091" s="4"/>
      <c r="G1091" s="4"/>
    </row>
    <row r="1092" spans="1:7">
      <c r="A1092" s="4"/>
      <c r="B1092" s="4"/>
      <c r="C1092" s="4"/>
      <c r="D1092" s="4"/>
      <c r="E1092" s="4"/>
      <c r="F1092" s="4"/>
      <c r="G1092" s="4"/>
    </row>
    <row r="1093" spans="1:7">
      <c r="A1093" s="4"/>
      <c r="B1093" s="4"/>
      <c r="C1093" s="4"/>
      <c r="D1093" s="4"/>
      <c r="E1093" s="4"/>
      <c r="F1093" s="4"/>
      <c r="G1093" s="4"/>
    </row>
    <row r="1094" spans="1:7">
      <c r="A1094" s="4"/>
      <c r="B1094" s="4"/>
      <c r="C1094" s="4"/>
      <c r="D1094" s="4"/>
      <c r="E1094" s="4"/>
      <c r="F1094" s="4"/>
      <c r="G1094" s="4"/>
    </row>
    <row r="1095" spans="1:7">
      <c r="A1095" s="4"/>
      <c r="B1095" s="4"/>
      <c r="C1095" s="4"/>
      <c r="D1095" s="4"/>
      <c r="E1095" s="4"/>
      <c r="F1095" s="4"/>
      <c r="G1095" s="4"/>
    </row>
    <row r="1096" spans="1:7">
      <c r="A1096" s="4"/>
      <c r="B1096" s="4"/>
      <c r="C1096" s="4"/>
      <c r="D1096" s="4"/>
      <c r="E1096" s="4"/>
      <c r="F1096" s="4"/>
      <c r="G1096" s="4"/>
    </row>
    <row r="1097" spans="1:7">
      <c r="A1097" s="4"/>
      <c r="B1097" s="4"/>
      <c r="C1097" s="4"/>
      <c r="D1097" s="4"/>
      <c r="E1097" s="4"/>
      <c r="F1097" s="4"/>
      <c r="G1097" s="4"/>
    </row>
    <row r="1098" spans="1:7">
      <c r="A1098" s="4"/>
      <c r="B1098" s="4"/>
      <c r="C1098" s="4"/>
      <c r="D1098" s="4"/>
      <c r="E1098" s="4"/>
      <c r="F1098" s="4"/>
      <c r="G1098" s="4"/>
    </row>
    <row r="1099" spans="1:7">
      <c r="A1099" s="4"/>
      <c r="B1099" s="4"/>
      <c r="C1099" s="4"/>
      <c r="D1099" s="4"/>
      <c r="E1099" s="4"/>
      <c r="F1099" s="4"/>
      <c r="G1099" s="4"/>
    </row>
    <row r="1100" spans="1:7">
      <c r="A1100" s="4"/>
      <c r="B1100" s="4"/>
      <c r="C1100" s="4"/>
      <c r="D1100" s="4"/>
      <c r="E1100" s="4"/>
      <c r="F1100" s="4"/>
      <c r="G1100" s="4"/>
    </row>
    <row r="1101" spans="1:7">
      <c r="A1101" s="4"/>
      <c r="B1101" s="4"/>
      <c r="C1101" s="4"/>
      <c r="D1101" s="4"/>
      <c r="E1101" s="4"/>
      <c r="F1101" s="4"/>
      <c r="G1101" s="4"/>
    </row>
    <row r="1102" spans="1:7">
      <c r="A1102" s="4"/>
      <c r="B1102" s="4"/>
      <c r="C1102" s="4"/>
      <c r="D1102" s="4"/>
      <c r="E1102" s="4"/>
      <c r="F1102" s="4"/>
      <c r="G1102" s="4"/>
    </row>
    <row r="1103" spans="1:7">
      <c r="A1103" s="4"/>
      <c r="B1103" s="4"/>
      <c r="C1103" s="4"/>
      <c r="D1103" s="4"/>
      <c r="E1103" s="4"/>
      <c r="F1103" s="4"/>
      <c r="G1103" s="4"/>
    </row>
    <row r="1104" spans="1:7">
      <c r="A1104" s="4"/>
      <c r="B1104" s="4"/>
      <c r="C1104" s="4"/>
      <c r="D1104" s="4"/>
      <c r="E1104" s="4"/>
      <c r="F1104" s="4"/>
      <c r="G1104" s="4"/>
    </row>
    <row r="1105" spans="1:7">
      <c r="A1105" s="4"/>
      <c r="B1105" s="4"/>
      <c r="C1105" s="4"/>
      <c r="D1105" s="4"/>
      <c r="E1105" s="4"/>
      <c r="F1105" s="4"/>
      <c r="G1105" s="4"/>
    </row>
    <row r="1106" spans="1:7">
      <c r="A1106" s="4"/>
      <c r="B1106" s="4"/>
      <c r="C1106" s="4"/>
      <c r="D1106" s="4"/>
      <c r="E1106" s="4"/>
      <c r="F1106" s="4"/>
      <c r="G1106" s="4"/>
    </row>
    <row r="1107" spans="1:7">
      <c r="A1107" s="4"/>
      <c r="B1107" s="4"/>
      <c r="C1107" s="4"/>
      <c r="D1107" s="4"/>
      <c r="E1107" s="4"/>
      <c r="F1107" s="4"/>
      <c r="G1107" s="4"/>
    </row>
    <row r="1108" spans="1:7">
      <c r="A1108" s="4"/>
      <c r="B1108" s="4"/>
      <c r="C1108" s="4"/>
      <c r="D1108" s="4"/>
      <c r="E1108" s="4"/>
      <c r="F1108" s="4"/>
      <c r="G1108" s="4"/>
    </row>
    <row r="1109" spans="1:7">
      <c r="A1109" s="4"/>
      <c r="B1109" s="4"/>
      <c r="C1109" s="4"/>
      <c r="D1109" s="4"/>
      <c r="E1109" s="4"/>
      <c r="F1109" s="4"/>
      <c r="G1109" s="4"/>
    </row>
    <row r="1110" spans="1:7">
      <c r="A1110" s="4"/>
      <c r="B1110" s="4"/>
      <c r="C1110" s="4"/>
      <c r="D1110" s="4"/>
      <c r="E1110" s="4"/>
      <c r="F1110" s="4"/>
      <c r="G1110" s="4"/>
    </row>
    <row r="1111" spans="1:7">
      <c r="A1111" s="4"/>
      <c r="B1111" s="4"/>
      <c r="C1111" s="4"/>
      <c r="D1111" s="4"/>
      <c r="E1111" s="4"/>
      <c r="F1111" s="4"/>
      <c r="G1111" s="4"/>
    </row>
    <row r="1112" spans="1:7">
      <c r="A1112" s="4"/>
      <c r="B1112" s="4"/>
      <c r="C1112" s="4"/>
      <c r="D1112" s="4"/>
      <c r="E1112" s="4"/>
      <c r="F1112" s="4"/>
      <c r="G1112" s="4"/>
    </row>
    <row r="1113" spans="1:7">
      <c r="A1113" s="4"/>
      <c r="B1113" s="4"/>
      <c r="C1113" s="4"/>
      <c r="D1113" s="4"/>
      <c r="E1113" s="4"/>
      <c r="F1113" s="4"/>
      <c r="G1113" s="4"/>
    </row>
    <row r="1114" spans="1:7">
      <c r="A1114" s="4"/>
      <c r="B1114" s="4"/>
      <c r="C1114" s="4"/>
      <c r="D1114" s="4"/>
      <c r="E1114" s="4"/>
      <c r="F1114" s="4"/>
      <c r="G1114" s="4"/>
    </row>
    <row r="1115" spans="1:7">
      <c r="A1115" s="4"/>
      <c r="B1115" s="4"/>
      <c r="C1115" s="4"/>
      <c r="D1115" s="4"/>
      <c r="E1115" s="4"/>
      <c r="F1115" s="4"/>
      <c r="G1115" s="4"/>
    </row>
    <row r="1116" spans="1:7">
      <c r="A1116" s="4"/>
      <c r="B1116" s="4"/>
      <c r="C1116" s="4"/>
      <c r="D1116" s="4"/>
      <c r="E1116" s="4"/>
      <c r="F1116" s="4"/>
      <c r="G1116" s="4"/>
    </row>
    <row r="1117" spans="1:7">
      <c r="A1117" s="4"/>
      <c r="B1117" s="4"/>
      <c r="C1117" s="4"/>
      <c r="D1117" s="4"/>
      <c r="E1117" s="4"/>
      <c r="F1117" s="4"/>
      <c r="G1117" s="4"/>
    </row>
    <row r="1118" spans="1:7">
      <c r="A1118" s="4"/>
      <c r="B1118" s="4"/>
      <c r="C1118" s="4"/>
      <c r="D1118" s="4"/>
      <c r="E1118" s="4"/>
      <c r="F1118" s="4"/>
      <c r="G1118" s="4"/>
    </row>
    <row r="1119" spans="1:7">
      <c r="A1119" s="4"/>
      <c r="B1119" s="4"/>
      <c r="C1119" s="4"/>
      <c r="D1119" s="4"/>
      <c r="E1119" s="4"/>
      <c r="F1119" s="4"/>
      <c r="G1119" s="4"/>
    </row>
    <row r="1120" spans="1:7">
      <c r="A1120" s="4"/>
      <c r="B1120" s="4"/>
      <c r="C1120" s="4"/>
      <c r="D1120" s="4"/>
      <c r="E1120" s="4"/>
      <c r="F1120" s="4"/>
      <c r="G1120" s="4"/>
    </row>
    <row r="1121" spans="1:7">
      <c r="A1121" s="4"/>
      <c r="B1121" s="4"/>
      <c r="C1121" s="4"/>
      <c r="D1121" s="4"/>
      <c r="E1121" s="4"/>
      <c r="F1121" s="4"/>
      <c r="G1121" s="4"/>
    </row>
    <row r="1122" spans="1:7">
      <c r="A1122" s="4"/>
      <c r="B1122" s="4"/>
      <c r="C1122" s="4"/>
      <c r="D1122" s="4"/>
      <c r="E1122" s="4"/>
      <c r="F1122" s="4"/>
      <c r="G1122" s="4"/>
    </row>
    <row r="1123" spans="1:7">
      <c r="A1123" s="4"/>
      <c r="B1123" s="4"/>
      <c r="C1123" s="4"/>
      <c r="D1123" s="4"/>
      <c r="E1123" s="4"/>
      <c r="F1123" s="4"/>
      <c r="G1123" s="4"/>
    </row>
    <row r="1124" spans="1:7">
      <c r="A1124" s="4"/>
      <c r="B1124" s="4"/>
      <c r="C1124" s="4"/>
      <c r="D1124" s="4"/>
      <c r="E1124" s="4"/>
      <c r="F1124" s="4"/>
      <c r="G1124" s="4"/>
    </row>
    <row r="1125" spans="1:7">
      <c r="A1125" s="4"/>
      <c r="B1125" s="4"/>
      <c r="C1125" s="4"/>
      <c r="D1125" s="4"/>
      <c r="E1125" s="4"/>
      <c r="F1125" s="4"/>
      <c r="G1125" s="4"/>
    </row>
    <row r="1126" spans="1:7">
      <c r="A1126" s="4"/>
      <c r="B1126" s="4"/>
      <c r="C1126" s="4"/>
      <c r="D1126" s="4"/>
      <c r="E1126" s="4"/>
      <c r="F1126" s="4"/>
      <c r="G1126" s="4"/>
    </row>
    <row r="1127" spans="1:7">
      <c r="A1127" s="4"/>
      <c r="B1127" s="4"/>
      <c r="C1127" s="4"/>
      <c r="D1127" s="4"/>
      <c r="E1127" s="4"/>
      <c r="F1127" s="4"/>
      <c r="G1127" s="4"/>
    </row>
    <row r="1128" spans="1:7">
      <c r="A1128" s="4"/>
      <c r="B1128" s="4"/>
      <c r="C1128" s="4"/>
      <c r="D1128" s="4"/>
      <c r="E1128" s="4"/>
      <c r="F1128" s="4"/>
      <c r="G1128" s="4"/>
    </row>
    <row r="1129" spans="1:7">
      <c r="A1129" s="4"/>
      <c r="B1129" s="4"/>
      <c r="C1129" s="4"/>
      <c r="D1129" s="4"/>
      <c r="E1129" s="4"/>
      <c r="F1129" s="4"/>
      <c r="G1129" s="4"/>
    </row>
    <row r="1130" spans="1:7">
      <c r="A1130" s="4"/>
      <c r="B1130" s="4"/>
      <c r="C1130" s="4"/>
      <c r="D1130" s="4"/>
      <c r="E1130" s="4"/>
      <c r="F1130" s="4"/>
      <c r="G1130" s="4"/>
    </row>
    <row r="1131" spans="1:7">
      <c r="A1131" s="4"/>
      <c r="B1131" s="4"/>
      <c r="C1131" s="4"/>
      <c r="D1131" s="4"/>
      <c r="E1131" s="4"/>
      <c r="F1131" s="4"/>
      <c r="G1131" s="4"/>
    </row>
    <row r="1132" spans="1:7">
      <c r="A1132" s="4"/>
      <c r="B1132" s="4"/>
      <c r="C1132" s="4"/>
      <c r="D1132" s="4"/>
      <c r="E1132" s="4"/>
      <c r="F1132" s="4"/>
      <c r="G1132" s="4"/>
    </row>
    <row r="1133" spans="1:7">
      <c r="A1133" s="4"/>
      <c r="B1133" s="4"/>
      <c r="C1133" s="4"/>
      <c r="D1133" s="4"/>
      <c r="E1133" s="4"/>
      <c r="F1133" s="4"/>
      <c r="G1133" s="4"/>
    </row>
    <row r="1134" spans="1:7">
      <c r="A1134" s="4"/>
      <c r="B1134" s="4"/>
      <c r="C1134" s="4"/>
      <c r="D1134" s="4"/>
      <c r="E1134" s="4"/>
      <c r="F1134" s="4"/>
      <c r="G1134" s="4"/>
    </row>
    <row r="1135" spans="1:7">
      <c r="A1135" s="4"/>
      <c r="B1135" s="4"/>
      <c r="C1135" s="4"/>
      <c r="D1135" s="4"/>
      <c r="E1135" s="4"/>
      <c r="F1135" s="4"/>
      <c r="G1135" s="4"/>
    </row>
    <row r="1136" spans="1:7">
      <c r="A1136" s="4"/>
      <c r="B1136" s="4"/>
      <c r="C1136" s="4"/>
      <c r="D1136" s="4"/>
      <c r="E1136" s="4"/>
      <c r="F1136" s="4"/>
      <c r="G1136" s="4"/>
    </row>
    <row r="1137" spans="1:7">
      <c r="A1137" s="4"/>
      <c r="B1137" s="4"/>
      <c r="C1137" s="4"/>
      <c r="D1137" s="4"/>
      <c r="E1137" s="4"/>
      <c r="F1137" s="4"/>
      <c r="G1137" s="4"/>
    </row>
    <row r="1138" spans="1:7">
      <c r="A1138" s="4"/>
      <c r="B1138" s="4"/>
      <c r="C1138" s="4"/>
      <c r="D1138" s="4"/>
      <c r="E1138" s="4"/>
      <c r="F1138" s="4"/>
      <c r="G1138" s="4"/>
    </row>
    <row r="1139" spans="1:7">
      <c r="A1139" s="4"/>
      <c r="B1139" s="4"/>
      <c r="C1139" s="4"/>
      <c r="D1139" s="4"/>
      <c r="E1139" s="4"/>
      <c r="F1139" s="4"/>
      <c r="G1139" s="4"/>
    </row>
    <row r="1140" spans="1:7">
      <c r="A1140" s="4"/>
      <c r="B1140" s="4"/>
      <c r="C1140" s="4"/>
      <c r="D1140" s="4"/>
      <c r="E1140" s="4"/>
      <c r="F1140" s="4"/>
      <c r="G1140" s="4"/>
    </row>
    <row r="1141" spans="1:7">
      <c r="A1141" s="4"/>
      <c r="B1141" s="4"/>
      <c r="C1141" s="4"/>
      <c r="D1141" s="4"/>
      <c r="E1141" s="4"/>
      <c r="F1141" s="4"/>
      <c r="G1141" s="4"/>
    </row>
    <row r="1142" spans="1:7">
      <c r="A1142" s="4"/>
      <c r="B1142" s="4"/>
      <c r="C1142" s="4"/>
      <c r="D1142" s="4"/>
      <c r="E1142" s="4"/>
      <c r="F1142" s="4"/>
      <c r="G1142" s="4"/>
    </row>
    <row r="1143" spans="1:7">
      <c r="A1143" s="4"/>
      <c r="B1143" s="4"/>
      <c r="C1143" s="4"/>
      <c r="D1143" s="4"/>
      <c r="E1143" s="4"/>
      <c r="F1143" s="4"/>
      <c r="G1143" s="4"/>
    </row>
    <row r="1144" spans="1:7">
      <c r="A1144" s="4"/>
      <c r="B1144" s="4"/>
      <c r="C1144" s="4"/>
      <c r="D1144" s="4"/>
      <c r="E1144" s="4"/>
      <c r="F1144" s="4"/>
      <c r="G1144" s="4"/>
    </row>
    <row r="1145" spans="1:7">
      <c r="A1145" s="4"/>
      <c r="B1145" s="4"/>
      <c r="C1145" s="4"/>
      <c r="D1145" s="4"/>
      <c r="E1145" s="4"/>
      <c r="F1145" s="4"/>
      <c r="G1145" s="4"/>
    </row>
    <row r="1146" spans="1:7">
      <c r="A1146" s="4"/>
      <c r="B1146" s="4"/>
      <c r="C1146" s="4"/>
      <c r="D1146" s="4"/>
      <c r="E1146" s="4"/>
      <c r="F1146" s="4"/>
      <c r="G1146" s="4"/>
    </row>
    <row r="1147" spans="1:7">
      <c r="A1147" s="4"/>
      <c r="B1147" s="4"/>
      <c r="C1147" s="4"/>
      <c r="D1147" s="4"/>
      <c r="E1147" s="4"/>
      <c r="F1147" s="4"/>
      <c r="G1147" s="4"/>
    </row>
    <row r="1148" spans="1:7">
      <c r="A1148" s="4"/>
      <c r="B1148" s="4"/>
      <c r="C1148" s="4"/>
      <c r="D1148" s="4"/>
      <c r="E1148" s="4"/>
      <c r="F1148" s="4"/>
      <c r="G1148" s="4"/>
    </row>
    <row r="1149" spans="1:7">
      <c r="A1149" s="4"/>
      <c r="B1149" s="4"/>
      <c r="C1149" s="4"/>
      <c r="D1149" s="4"/>
      <c r="E1149" s="4"/>
      <c r="F1149" s="4"/>
      <c r="G1149" s="4"/>
    </row>
    <row r="1150" spans="1:7">
      <c r="A1150" s="4"/>
      <c r="B1150" s="4"/>
      <c r="C1150" s="4"/>
      <c r="D1150" s="4"/>
      <c r="E1150" s="4"/>
      <c r="F1150" s="4"/>
      <c r="G1150" s="4"/>
    </row>
    <row r="1151" spans="1:7">
      <c r="A1151" s="4"/>
      <c r="B1151" s="4"/>
      <c r="C1151" s="4"/>
      <c r="D1151" s="4"/>
      <c r="E1151" s="4"/>
      <c r="F1151" s="4"/>
      <c r="G1151" s="4"/>
    </row>
    <row r="1152" spans="1:7">
      <c r="A1152" s="4"/>
      <c r="B1152" s="4"/>
      <c r="C1152" s="4"/>
      <c r="D1152" s="4"/>
      <c r="E1152" s="4"/>
      <c r="F1152" s="4"/>
      <c r="G1152" s="4"/>
    </row>
    <row r="1153" spans="1:7">
      <c r="A1153" s="4"/>
      <c r="B1153" s="4"/>
      <c r="C1153" s="4"/>
      <c r="D1153" s="4"/>
      <c r="E1153" s="4"/>
      <c r="F1153" s="4"/>
      <c r="G1153" s="4"/>
    </row>
    <row r="1154" spans="1:7">
      <c r="A1154" s="4"/>
      <c r="B1154" s="4"/>
      <c r="C1154" s="4"/>
      <c r="D1154" s="4"/>
      <c r="E1154" s="4"/>
      <c r="F1154" s="4"/>
      <c r="G1154" s="4"/>
    </row>
    <row r="1155" spans="1:7">
      <c r="A1155" s="4"/>
      <c r="B1155" s="4"/>
      <c r="C1155" s="4"/>
      <c r="D1155" s="4"/>
      <c r="E1155" s="4"/>
      <c r="F1155" s="4"/>
      <c r="G1155" s="4"/>
    </row>
    <row r="1156" spans="1:7">
      <c r="A1156" s="4"/>
      <c r="B1156" s="4"/>
      <c r="C1156" s="4"/>
      <c r="D1156" s="4"/>
      <c r="E1156" s="4"/>
      <c r="F1156" s="4"/>
      <c r="G1156" s="4"/>
    </row>
    <row r="1157" spans="1:7">
      <c r="A1157" s="4"/>
      <c r="B1157" s="4"/>
      <c r="C1157" s="4"/>
      <c r="D1157" s="4"/>
      <c r="E1157" s="4"/>
      <c r="F1157" s="4"/>
      <c r="G1157" s="4"/>
    </row>
    <row r="1158" spans="1:7">
      <c r="A1158" s="4"/>
      <c r="B1158" s="4"/>
      <c r="C1158" s="4"/>
      <c r="D1158" s="4"/>
      <c r="E1158" s="4"/>
      <c r="F1158" s="4"/>
      <c r="G1158" s="4"/>
    </row>
    <row r="1159" spans="1:7">
      <c r="A1159" s="4"/>
      <c r="B1159" s="4"/>
      <c r="C1159" s="4"/>
      <c r="D1159" s="4"/>
      <c r="E1159" s="4"/>
      <c r="F1159" s="4"/>
      <c r="G1159" s="4"/>
    </row>
    <row r="1160" spans="1:7">
      <c r="A1160" s="4"/>
      <c r="B1160" s="4"/>
      <c r="C1160" s="4"/>
      <c r="D1160" s="4"/>
      <c r="E1160" s="4"/>
      <c r="F1160" s="4"/>
      <c r="G1160" s="4"/>
    </row>
    <row r="1161" spans="1:7">
      <c r="A1161" s="4"/>
      <c r="B1161" s="4"/>
      <c r="C1161" s="4"/>
      <c r="D1161" s="4"/>
      <c r="E1161" s="4"/>
      <c r="F1161" s="4"/>
      <c r="G1161" s="4"/>
    </row>
    <row r="1162" spans="1:7">
      <c r="A1162" s="4"/>
      <c r="B1162" s="4"/>
      <c r="C1162" s="4"/>
      <c r="D1162" s="4"/>
      <c r="E1162" s="4"/>
      <c r="F1162" s="4"/>
      <c r="G1162" s="4"/>
    </row>
    <row r="1163" spans="1:7">
      <c r="A1163" s="4"/>
      <c r="B1163" s="4"/>
      <c r="C1163" s="4"/>
      <c r="D1163" s="4"/>
      <c r="E1163" s="4"/>
      <c r="F1163" s="4"/>
      <c r="G1163" s="4"/>
    </row>
    <row r="1164" spans="1:7">
      <c r="A1164" s="4"/>
      <c r="B1164" s="4"/>
      <c r="C1164" s="4"/>
      <c r="D1164" s="4"/>
      <c r="E1164" s="4"/>
      <c r="F1164" s="4"/>
      <c r="G1164" s="4"/>
    </row>
    <row r="1165" spans="1:7">
      <c r="A1165" s="4"/>
      <c r="B1165" s="4"/>
      <c r="C1165" s="4"/>
      <c r="D1165" s="4"/>
      <c r="E1165" s="4"/>
      <c r="F1165" s="4"/>
      <c r="G1165" s="4"/>
    </row>
    <row r="1166" spans="1:7">
      <c r="A1166" s="4"/>
      <c r="B1166" s="4"/>
      <c r="C1166" s="4"/>
      <c r="D1166" s="4"/>
      <c r="E1166" s="4"/>
      <c r="F1166" s="4"/>
      <c r="G1166" s="4"/>
    </row>
    <row r="1167" spans="1:7">
      <c r="A1167" s="4"/>
      <c r="B1167" s="4"/>
      <c r="C1167" s="4"/>
      <c r="D1167" s="4"/>
      <c r="E1167" s="4"/>
      <c r="F1167" s="4"/>
      <c r="G1167" s="4"/>
    </row>
    <row r="1168" spans="1:7">
      <c r="A1168" s="4"/>
      <c r="B1168" s="4"/>
      <c r="C1168" s="4"/>
      <c r="D1168" s="4"/>
      <c r="E1168" s="4"/>
      <c r="F1168" s="4"/>
      <c r="G1168" s="4"/>
    </row>
    <row r="1169" spans="1:7">
      <c r="A1169" s="4"/>
      <c r="B1169" s="4"/>
      <c r="C1169" s="4"/>
      <c r="D1169" s="4"/>
      <c r="E1169" s="4"/>
      <c r="F1169" s="4"/>
      <c r="G1169" s="4"/>
    </row>
    <row r="1170" spans="1:7">
      <c r="A1170" s="4"/>
      <c r="B1170" s="4"/>
      <c r="C1170" s="4"/>
      <c r="D1170" s="4"/>
      <c r="E1170" s="4"/>
      <c r="F1170" s="4"/>
      <c r="G1170" s="4"/>
    </row>
    <row r="1171" spans="1:7">
      <c r="A1171" s="4"/>
      <c r="B1171" s="4"/>
      <c r="C1171" s="4"/>
      <c r="D1171" s="4"/>
      <c r="E1171" s="4"/>
      <c r="F1171" s="4"/>
      <c r="G1171" s="4"/>
    </row>
    <row r="1172" spans="1:7">
      <c r="A1172" s="4"/>
      <c r="B1172" s="4"/>
      <c r="C1172" s="4"/>
      <c r="D1172" s="4"/>
      <c r="E1172" s="4"/>
      <c r="F1172" s="4"/>
      <c r="G1172" s="4"/>
    </row>
    <row r="1173" spans="1:7">
      <c r="A1173" s="4"/>
      <c r="B1173" s="4"/>
      <c r="C1173" s="4"/>
      <c r="D1173" s="4"/>
      <c r="E1173" s="4"/>
      <c r="F1173" s="4"/>
      <c r="G1173" s="4"/>
    </row>
    <row r="1174" spans="1:7">
      <c r="A1174" s="4"/>
      <c r="B1174" s="4"/>
      <c r="C1174" s="4"/>
      <c r="D1174" s="4"/>
      <c r="E1174" s="4"/>
      <c r="F1174" s="4"/>
      <c r="G1174" s="4"/>
    </row>
    <row r="1175" spans="1:7">
      <c r="A1175" s="4"/>
      <c r="B1175" s="4"/>
      <c r="C1175" s="4"/>
      <c r="D1175" s="4"/>
      <c r="E1175" s="4"/>
      <c r="F1175" s="4"/>
      <c r="G1175" s="4"/>
    </row>
    <row r="1176" spans="1:7">
      <c r="A1176" s="4"/>
      <c r="B1176" s="4"/>
      <c r="C1176" s="4"/>
      <c r="D1176" s="4"/>
      <c r="E1176" s="4"/>
      <c r="F1176" s="4"/>
      <c r="G1176" s="4"/>
    </row>
    <row r="1177" spans="1:7">
      <c r="A1177" s="4"/>
      <c r="B1177" s="4"/>
      <c r="C1177" s="4"/>
      <c r="D1177" s="4"/>
      <c r="E1177" s="4"/>
      <c r="F1177" s="4"/>
      <c r="G1177" s="4"/>
    </row>
    <row r="1178" spans="1:7">
      <c r="A1178" s="4"/>
      <c r="B1178" s="4"/>
      <c r="C1178" s="4"/>
      <c r="D1178" s="4"/>
      <c r="E1178" s="4"/>
      <c r="F1178" s="4"/>
      <c r="G1178" s="4"/>
    </row>
    <row r="1179" spans="1:7">
      <c r="A1179" s="4"/>
      <c r="B1179" s="4"/>
      <c r="C1179" s="4"/>
      <c r="D1179" s="4"/>
      <c r="E1179" s="4"/>
      <c r="F1179" s="4"/>
      <c r="G1179" s="4"/>
    </row>
    <row r="1180" spans="1:7">
      <c r="A1180" s="4"/>
      <c r="B1180" s="4"/>
      <c r="C1180" s="4"/>
      <c r="D1180" s="4"/>
      <c r="E1180" s="4"/>
      <c r="F1180" s="4"/>
      <c r="G1180" s="4"/>
    </row>
    <row r="1181" spans="1:7">
      <c r="A1181" s="4"/>
      <c r="B1181" s="4"/>
      <c r="C1181" s="4"/>
      <c r="D1181" s="4"/>
      <c r="E1181" s="4"/>
      <c r="F1181" s="4"/>
      <c r="G1181" s="4"/>
    </row>
    <row r="1182" spans="1:7">
      <c r="A1182" s="4"/>
      <c r="B1182" s="4"/>
      <c r="C1182" s="4"/>
      <c r="D1182" s="4"/>
      <c r="E1182" s="4"/>
      <c r="F1182" s="4"/>
      <c r="G1182" s="4"/>
    </row>
    <row r="1183" spans="1:7">
      <c r="A1183" s="4"/>
      <c r="B1183" s="4"/>
      <c r="C1183" s="4"/>
      <c r="D1183" s="4"/>
      <c r="E1183" s="4"/>
      <c r="F1183" s="4"/>
      <c r="G1183" s="4"/>
    </row>
    <row r="1184" spans="1:7">
      <c r="A1184" s="4"/>
      <c r="B1184" s="4"/>
      <c r="C1184" s="4"/>
      <c r="D1184" s="4"/>
      <c r="E1184" s="4"/>
      <c r="F1184" s="4"/>
      <c r="G1184" s="4"/>
    </row>
    <row r="1185" spans="1:7">
      <c r="A1185" s="4"/>
      <c r="B1185" s="4"/>
      <c r="C1185" s="4"/>
      <c r="D1185" s="4"/>
      <c r="E1185" s="4"/>
      <c r="F1185" s="4"/>
      <c r="G1185" s="4"/>
    </row>
    <row r="1186" spans="1:7">
      <c r="A1186" s="4"/>
      <c r="B1186" s="4"/>
      <c r="C1186" s="4"/>
      <c r="D1186" s="4"/>
      <c r="E1186" s="4"/>
      <c r="F1186" s="4"/>
      <c r="G1186" s="4"/>
    </row>
    <row r="1187" spans="1:7">
      <c r="A1187" s="4"/>
      <c r="B1187" s="4"/>
      <c r="C1187" s="4"/>
      <c r="D1187" s="4"/>
      <c r="E1187" s="4"/>
      <c r="F1187" s="4"/>
      <c r="G1187" s="4"/>
    </row>
    <row r="1188" spans="1:7">
      <c r="A1188" s="4"/>
      <c r="B1188" s="4"/>
      <c r="C1188" s="4"/>
      <c r="D1188" s="4"/>
      <c r="E1188" s="4"/>
      <c r="F1188" s="4"/>
      <c r="G1188" s="4"/>
    </row>
    <row r="1189" spans="1:7">
      <c r="A1189" s="4"/>
      <c r="B1189" s="4"/>
      <c r="C1189" s="4"/>
      <c r="D1189" s="4"/>
      <c r="E1189" s="4"/>
      <c r="F1189" s="4"/>
      <c r="G1189" s="4"/>
    </row>
    <row r="1190" spans="1:7">
      <c r="A1190" s="4"/>
      <c r="B1190" s="4"/>
      <c r="C1190" s="4"/>
      <c r="D1190" s="4"/>
      <c r="E1190" s="4"/>
      <c r="F1190" s="4"/>
      <c r="G1190" s="4"/>
    </row>
    <row r="1191" spans="1:7">
      <c r="A1191" s="4"/>
      <c r="B1191" s="4"/>
      <c r="C1191" s="4"/>
      <c r="D1191" s="4"/>
      <c r="E1191" s="4"/>
      <c r="F1191" s="4"/>
      <c r="G1191" s="4"/>
    </row>
    <row r="1192" spans="1:7">
      <c r="A1192" s="4"/>
      <c r="B1192" s="4"/>
      <c r="C1192" s="4"/>
      <c r="D1192" s="4"/>
      <c r="E1192" s="4"/>
      <c r="F1192" s="4"/>
      <c r="G1192" s="4"/>
    </row>
    <row r="1193" spans="1:7">
      <c r="A1193" s="4"/>
      <c r="B1193" s="4"/>
      <c r="C1193" s="4"/>
      <c r="D1193" s="4"/>
      <c r="E1193" s="4"/>
      <c r="F1193" s="4"/>
      <c r="G1193" s="4"/>
    </row>
    <row r="1194" spans="1:7">
      <c r="A1194" s="4"/>
      <c r="B1194" s="4"/>
      <c r="C1194" s="4"/>
      <c r="D1194" s="4"/>
      <c r="E1194" s="4"/>
      <c r="F1194" s="4"/>
      <c r="G1194" s="4"/>
    </row>
    <row r="1195" spans="1:7">
      <c r="A1195" s="4"/>
      <c r="B1195" s="4"/>
      <c r="C1195" s="4"/>
      <c r="D1195" s="4"/>
      <c r="E1195" s="4"/>
      <c r="F1195" s="4"/>
      <c r="G1195" s="4"/>
    </row>
    <row r="1196" spans="1:7">
      <c r="A1196" s="4"/>
      <c r="B1196" s="4"/>
      <c r="C1196" s="4"/>
      <c r="D1196" s="4"/>
      <c r="E1196" s="4"/>
      <c r="F1196" s="4"/>
      <c r="G1196" s="4"/>
    </row>
    <row r="1197" spans="1:7">
      <c r="A1197" s="4"/>
      <c r="B1197" s="4"/>
      <c r="C1197" s="4"/>
      <c r="D1197" s="4"/>
      <c r="E1197" s="4"/>
      <c r="F1197" s="4"/>
      <c r="G1197" s="4"/>
    </row>
    <row r="1198" spans="1:7">
      <c r="A1198" s="4"/>
      <c r="B1198" s="4"/>
      <c r="C1198" s="4"/>
      <c r="D1198" s="4"/>
      <c r="E1198" s="4"/>
      <c r="F1198" s="4"/>
      <c r="G1198" s="4"/>
    </row>
    <row r="1199" spans="1:7">
      <c r="A1199" s="4"/>
      <c r="B1199" s="4"/>
      <c r="C1199" s="4"/>
      <c r="D1199" s="4"/>
      <c r="E1199" s="4"/>
      <c r="F1199" s="4"/>
      <c r="G1199" s="4"/>
    </row>
    <row r="1200" spans="1:7">
      <c r="A1200" s="4"/>
      <c r="B1200" s="4"/>
      <c r="C1200" s="4"/>
      <c r="D1200" s="4"/>
      <c r="E1200" s="4"/>
      <c r="F1200" s="4"/>
      <c r="G1200" s="4"/>
    </row>
    <row r="1201" spans="1:7">
      <c r="A1201" s="4"/>
      <c r="B1201" s="4"/>
      <c r="C1201" s="4"/>
      <c r="D1201" s="4"/>
      <c r="E1201" s="4"/>
      <c r="F1201" s="4"/>
      <c r="G1201" s="4"/>
    </row>
    <row r="1202" spans="1:7">
      <c r="A1202" s="4"/>
      <c r="B1202" s="4"/>
      <c r="C1202" s="4"/>
      <c r="D1202" s="4"/>
      <c r="E1202" s="4"/>
      <c r="F1202" s="4"/>
      <c r="G1202" s="4"/>
    </row>
    <row r="1203" spans="1:7">
      <c r="A1203" s="4"/>
      <c r="B1203" s="4"/>
      <c r="C1203" s="4"/>
      <c r="D1203" s="4"/>
      <c r="E1203" s="4"/>
      <c r="F1203" s="4"/>
      <c r="G1203" s="4"/>
    </row>
    <row r="1204" spans="1:7">
      <c r="A1204" s="4"/>
      <c r="B1204" s="4"/>
      <c r="C1204" s="4"/>
      <c r="D1204" s="4"/>
      <c r="E1204" s="4"/>
      <c r="F1204" s="4"/>
      <c r="G1204" s="4"/>
    </row>
    <row r="1205" spans="1:7">
      <c r="A1205" s="4"/>
      <c r="B1205" s="4"/>
      <c r="C1205" s="4"/>
      <c r="D1205" s="4"/>
      <c r="E1205" s="4"/>
      <c r="F1205" s="4"/>
      <c r="G1205" s="4"/>
    </row>
    <row r="1206" spans="1:7">
      <c r="A1206" s="4"/>
      <c r="B1206" s="4"/>
      <c r="C1206" s="4"/>
      <c r="D1206" s="4"/>
      <c r="E1206" s="4"/>
      <c r="F1206" s="4"/>
      <c r="G1206" s="4"/>
    </row>
    <row r="1207" spans="1:7">
      <c r="A1207" s="4"/>
      <c r="B1207" s="4"/>
      <c r="C1207" s="4"/>
      <c r="D1207" s="4"/>
      <c r="E1207" s="4"/>
      <c r="F1207" s="4"/>
      <c r="G1207" s="4"/>
    </row>
    <row r="1208" spans="1:7">
      <c r="A1208" s="4"/>
      <c r="B1208" s="4"/>
      <c r="C1208" s="4"/>
      <c r="D1208" s="4"/>
      <c r="E1208" s="4"/>
      <c r="F1208" s="4"/>
      <c r="G1208" s="4"/>
    </row>
    <row r="1209" spans="1:7">
      <c r="A1209" s="4"/>
      <c r="B1209" s="4"/>
      <c r="C1209" s="4"/>
      <c r="D1209" s="4"/>
      <c r="E1209" s="4"/>
      <c r="F1209" s="4"/>
      <c r="G1209" s="4"/>
    </row>
    <row r="1210" spans="1:7">
      <c r="A1210" s="4"/>
      <c r="B1210" s="4"/>
      <c r="C1210" s="4"/>
      <c r="D1210" s="4"/>
      <c r="E1210" s="4"/>
      <c r="F1210" s="4"/>
      <c r="G1210" s="4"/>
    </row>
    <row r="1211" spans="1:7">
      <c r="A1211" s="4"/>
      <c r="B1211" s="4"/>
      <c r="C1211" s="4"/>
      <c r="D1211" s="4"/>
      <c r="E1211" s="4"/>
      <c r="F1211" s="4"/>
      <c r="G1211" s="4"/>
    </row>
    <row r="1212" spans="1:7">
      <c r="A1212" s="4"/>
      <c r="B1212" s="4"/>
      <c r="C1212" s="4"/>
      <c r="D1212" s="4"/>
      <c r="E1212" s="4"/>
      <c r="F1212" s="4"/>
      <c r="G1212" s="4"/>
    </row>
    <row r="1213" spans="1:7">
      <c r="A1213" s="4"/>
      <c r="B1213" s="4"/>
      <c r="C1213" s="4"/>
      <c r="D1213" s="4"/>
      <c r="E1213" s="4"/>
      <c r="F1213" s="4"/>
      <c r="G1213" s="4"/>
    </row>
    <row r="1214" spans="1:7">
      <c r="A1214" s="4"/>
      <c r="B1214" s="4"/>
      <c r="C1214" s="4"/>
      <c r="D1214" s="4"/>
      <c r="E1214" s="4"/>
      <c r="F1214" s="4"/>
      <c r="G1214" s="4"/>
    </row>
    <row r="1215" spans="1:7">
      <c r="A1215" s="4"/>
      <c r="B1215" s="4"/>
      <c r="C1215" s="4"/>
      <c r="D1215" s="4"/>
      <c r="E1215" s="4"/>
      <c r="F1215" s="4"/>
      <c r="G1215" s="4"/>
    </row>
    <row r="1216" spans="1:7">
      <c r="A1216" s="4"/>
      <c r="B1216" s="4"/>
      <c r="C1216" s="4"/>
      <c r="D1216" s="4"/>
      <c r="E1216" s="4"/>
      <c r="F1216" s="4"/>
      <c r="G1216" s="4"/>
    </row>
    <row r="1217" spans="1:7">
      <c r="A1217" s="4"/>
      <c r="B1217" s="4"/>
      <c r="C1217" s="4"/>
      <c r="D1217" s="4"/>
      <c r="E1217" s="4"/>
      <c r="F1217" s="4"/>
      <c r="G1217" s="4"/>
    </row>
    <row r="1218" spans="1:7">
      <c r="A1218" s="4"/>
      <c r="B1218" s="4"/>
      <c r="C1218" s="4"/>
      <c r="D1218" s="4"/>
      <c r="E1218" s="4"/>
      <c r="F1218" s="4"/>
      <c r="G1218" s="4"/>
    </row>
    <row r="1219" spans="1:7">
      <c r="A1219" s="4"/>
      <c r="B1219" s="4"/>
      <c r="C1219" s="4"/>
      <c r="D1219" s="4"/>
      <c r="E1219" s="4"/>
      <c r="F1219" s="4"/>
      <c r="G1219" s="4"/>
    </row>
    <row r="1220" spans="1:7">
      <c r="A1220" s="4"/>
      <c r="B1220" s="4"/>
      <c r="C1220" s="4"/>
      <c r="D1220" s="4"/>
      <c r="E1220" s="4"/>
      <c r="F1220" s="4"/>
      <c r="G1220" s="4"/>
    </row>
    <row r="1221" spans="1:7">
      <c r="A1221" s="4"/>
      <c r="B1221" s="4"/>
      <c r="C1221" s="4"/>
      <c r="D1221" s="4"/>
      <c r="E1221" s="4"/>
      <c r="F1221" s="4"/>
      <c r="G1221" s="4"/>
    </row>
    <row r="1222" spans="1:7">
      <c r="A1222" s="4"/>
      <c r="B1222" s="4"/>
      <c r="C1222" s="4"/>
      <c r="D1222" s="4"/>
      <c r="E1222" s="4"/>
      <c r="F1222" s="4"/>
      <c r="G1222" s="4"/>
    </row>
    <row r="1223" spans="1:7">
      <c r="A1223" s="4"/>
      <c r="B1223" s="4"/>
      <c r="C1223" s="4"/>
      <c r="D1223" s="4"/>
      <c r="E1223" s="4"/>
      <c r="F1223" s="4"/>
      <c r="G1223" s="4"/>
    </row>
    <row r="1224" spans="1:7">
      <c r="A1224" s="4"/>
      <c r="B1224" s="4"/>
      <c r="C1224" s="4"/>
      <c r="D1224" s="4"/>
      <c r="E1224" s="4"/>
      <c r="F1224" s="4"/>
      <c r="G1224" s="4"/>
    </row>
    <row r="1225" spans="1:7">
      <c r="A1225" s="4"/>
      <c r="B1225" s="4"/>
      <c r="C1225" s="4"/>
      <c r="D1225" s="4"/>
      <c r="E1225" s="4"/>
      <c r="F1225" s="4"/>
      <c r="G1225" s="4"/>
    </row>
    <row r="1226" spans="1:7">
      <c r="A1226" s="4"/>
      <c r="B1226" s="4"/>
      <c r="C1226" s="4"/>
      <c r="D1226" s="4"/>
      <c r="E1226" s="4"/>
      <c r="F1226" s="4"/>
      <c r="G1226" s="4"/>
    </row>
    <row r="1227" spans="1:7">
      <c r="A1227" s="4"/>
      <c r="B1227" s="4"/>
      <c r="C1227" s="4"/>
      <c r="D1227" s="4"/>
      <c r="E1227" s="4"/>
      <c r="F1227" s="4"/>
      <c r="G1227" s="4"/>
    </row>
    <row r="1228" spans="1:7">
      <c r="A1228" s="4"/>
      <c r="B1228" s="4"/>
      <c r="C1228" s="4"/>
      <c r="D1228" s="4"/>
      <c r="E1228" s="4"/>
      <c r="F1228" s="4"/>
      <c r="G1228" s="4"/>
    </row>
    <row r="1229" spans="1:7">
      <c r="A1229" s="4"/>
      <c r="B1229" s="4"/>
      <c r="C1229" s="4"/>
      <c r="D1229" s="4"/>
      <c r="E1229" s="4"/>
      <c r="F1229" s="4"/>
      <c r="G1229" s="4"/>
    </row>
    <row r="1230" spans="1:7">
      <c r="A1230" s="4"/>
      <c r="B1230" s="4"/>
      <c r="C1230" s="4"/>
      <c r="D1230" s="4"/>
      <c r="E1230" s="4"/>
      <c r="F1230" s="4"/>
      <c r="G1230" s="4"/>
    </row>
    <row r="1231" spans="1:7">
      <c r="A1231" s="4"/>
      <c r="B1231" s="4"/>
      <c r="C1231" s="4"/>
      <c r="D1231" s="4"/>
      <c r="E1231" s="4"/>
      <c r="F1231" s="4"/>
      <c r="G1231" s="4"/>
    </row>
    <row r="1232" spans="1:7">
      <c r="A1232" s="4"/>
      <c r="B1232" s="4"/>
      <c r="C1232" s="4"/>
      <c r="D1232" s="4"/>
      <c r="E1232" s="4"/>
      <c r="F1232" s="4"/>
      <c r="G1232" s="4"/>
    </row>
    <row r="1233" spans="1:7">
      <c r="A1233" s="4"/>
      <c r="B1233" s="4"/>
      <c r="C1233" s="4"/>
      <c r="D1233" s="4"/>
      <c r="E1233" s="4"/>
      <c r="F1233" s="4"/>
      <c r="G1233" s="4"/>
    </row>
    <row r="1234" spans="1:7">
      <c r="A1234" s="4"/>
      <c r="B1234" s="4"/>
      <c r="C1234" s="4"/>
      <c r="D1234" s="4"/>
      <c r="E1234" s="4"/>
      <c r="F1234" s="4"/>
      <c r="G1234" s="4"/>
    </row>
    <row r="1235" spans="1:7">
      <c r="A1235" s="4"/>
      <c r="B1235" s="4"/>
      <c r="C1235" s="4"/>
      <c r="D1235" s="4"/>
      <c r="E1235" s="4"/>
      <c r="F1235" s="4"/>
      <c r="G1235" s="4"/>
    </row>
    <row r="1236" spans="1:7">
      <c r="A1236" s="4"/>
      <c r="B1236" s="4"/>
      <c r="C1236" s="4"/>
      <c r="D1236" s="4"/>
      <c r="E1236" s="4"/>
      <c r="F1236" s="4"/>
      <c r="G1236" s="4"/>
    </row>
    <row r="1237" spans="1:7">
      <c r="A1237" s="4"/>
      <c r="B1237" s="4"/>
      <c r="C1237" s="4"/>
      <c r="D1237" s="4"/>
      <c r="E1237" s="4"/>
      <c r="F1237" s="4"/>
      <c r="G1237" s="4"/>
    </row>
    <row r="1238" spans="1:7">
      <c r="A1238" s="4"/>
      <c r="B1238" s="4"/>
      <c r="C1238" s="4"/>
      <c r="D1238" s="4"/>
      <c r="E1238" s="4"/>
      <c r="F1238" s="4"/>
      <c r="G1238" s="4"/>
    </row>
    <row r="1239" spans="1:7">
      <c r="A1239" s="4"/>
      <c r="B1239" s="4"/>
      <c r="C1239" s="4"/>
      <c r="D1239" s="4"/>
      <c r="E1239" s="4"/>
      <c r="F1239" s="4"/>
      <c r="G1239" s="4"/>
    </row>
    <row r="1240" spans="1:7">
      <c r="A1240" s="4"/>
      <c r="B1240" s="4"/>
      <c r="C1240" s="4"/>
      <c r="D1240" s="4"/>
      <c r="E1240" s="4"/>
      <c r="F1240" s="4"/>
      <c r="G1240" s="4"/>
    </row>
    <row r="1241" spans="1:7">
      <c r="A1241" s="4"/>
      <c r="B1241" s="4"/>
      <c r="C1241" s="4"/>
      <c r="D1241" s="4"/>
      <c r="E1241" s="4"/>
      <c r="F1241" s="4"/>
      <c r="G1241" s="4"/>
    </row>
    <row r="1242" spans="1:7">
      <c r="A1242" s="4"/>
      <c r="B1242" s="4"/>
      <c r="C1242" s="4"/>
      <c r="D1242" s="4"/>
      <c r="E1242" s="4"/>
      <c r="F1242" s="4"/>
      <c r="G1242" s="4"/>
    </row>
    <row r="1243" spans="1:7">
      <c r="A1243" s="4"/>
      <c r="B1243" s="4"/>
      <c r="C1243" s="4"/>
      <c r="D1243" s="4"/>
      <c r="E1243" s="4"/>
      <c r="F1243" s="4"/>
      <c r="G1243" s="4"/>
    </row>
    <row r="1244" spans="1:7">
      <c r="A1244" s="4"/>
      <c r="B1244" s="4"/>
      <c r="C1244" s="4"/>
      <c r="D1244" s="4"/>
      <c r="E1244" s="4"/>
      <c r="F1244" s="4"/>
      <c r="G1244" s="4"/>
    </row>
    <row r="1245" spans="1:7">
      <c r="A1245" s="4"/>
      <c r="B1245" s="4"/>
      <c r="C1245" s="4"/>
      <c r="D1245" s="4"/>
      <c r="E1245" s="4"/>
      <c r="F1245" s="4"/>
      <c r="G1245" s="4"/>
    </row>
    <row r="1246" spans="1:7">
      <c r="A1246" s="4"/>
      <c r="B1246" s="4"/>
      <c r="C1246" s="4"/>
      <c r="D1246" s="4"/>
      <c r="E1246" s="4"/>
      <c r="F1246" s="4"/>
      <c r="G1246" s="4"/>
    </row>
    <row r="1247" spans="1:7">
      <c r="A1247" s="4"/>
      <c r="B1247" s="4"/>
      <c r="C1247" s="4"/>
      <c r="D1247" s="4"/>
      <c r="E1247" s="4"/>
      <c r="F1247" s="4"/>
      <c r="G1247" s="4"/>
    </row>
    <row r="1248" spans="1:7">
      <c r="A1248" s="4"/>
      <c r="B1248" s="4"/>
      <c r="C1248" s="4"/>
      <c r="D1248" s="4"/>
      <c r="E1248" s="4"/>
      <c r="F1248" s="4"/>
      <c r="G1248" s="4"/>
    </row>
    <row r="1249" spans="1:7">
      <c r="A1249" s="4"/>
      <c r="B1249" s="4"/>
      <c r="C1249" s="4"/>
      <c r="D1249" s="4"/>
      <c r="E1249" s="4"/>
      <c r="F1249" s="4"/>
      <c r="G1249" s="4"/>
    </row>
    <row r="1250" spans="1:7">
      <c r="A1250" s="4"/>
      <c r="B1250" s="4"/>
      <c r="C1250" s="4"/>
      <c r="D1250" s="4"/>
      <c r="E1250" s="4"/>
      <c r="F1250" s="4"/>
      <c r="G1250" s="4"/>
    </row>
    <row r="1251" spans="1:7">
      <c r="A1251" s="4"/>
      <c r="B1251" s="4"/>
      <c r="C1251" s="4"/>
      <c r="D1251" s="4"/>
      <c r="E1251" s="4"/>
      <c r="F1251" s="4"/>
      <c r="G1251" s="4"/>
    </row>
    <row r="1252" spans="1:7">
      <c r="A1252" s="4"/>
      <c r="B1252" s="4"/>
      <c r="C1252" s="4"/>
      <c r="D1252" s="4"/>
      <c r="E1252" s="4"/>
      <c r="F1252" s="4"/>
      <c r="G1252" s="4"/>
    </row>
    <row r="1253" spans="1:7">
      <c r="A1253" s="4"/>
      <c r="B1253" s="4"/>
      <c r="C1253" s="4"/>
      <c r="D1253" s="4"/>
      <c r="E1253" s="4"/>
      <c r="F1253" s="4"/>
      <c r="G1253" s="4"/>
    </row>
    <row r="1254" spans="1:7">
      <c r="A1254" s="4"/>
      <c r="B1254" s="4"/>
      <c r="C1254" s="4"/>
      <c r="D1254" s="4"/>
      <c r="E1254" s="4"/>
      <c r="F1254" s="4"/>
      <c r="G1254" s="4"/>
    </row>
    <row r="1255" spans="1:7">
      <c r="A1255" s="4"/>
      <c r="B1255" s="4"/>
      <c r="C1255" s="4"/>
      <c r="D1255" s="4"/>
      <c r="E1255" s="4"/>
      <c r="F1255" s="4"/>
      <c r="G1255" s="4"/>
    </row>
    <row r="1256" spans="1:7">
      <c r="A1256" s="4"/>
      <c r="B1256" s="4"/>
      <c r="C1256" s="4"/>
      <c r="D1256" s="4"/>
      <c r="E1256" s="4"/>
      <c r="F1256" s="4"/>
      <c r="G1256" s="4"/>
    </row>
    <row r="1257" spans="1:7">
      <c r="A1257" s="4"/>
      <c r="B1257" s="4"/>
      <c r="C1257" s="4"/>
      <c r="D1257" s="4"/>
      <c r="E1257" s="4"/>
      <c r="F1257" s="4"/>
      <c r="G1257" s="4"/>
    </row>
    <row r="1258" spans="1:7">
      <c r="A1258" s="4"/>
      <c r="B1258" s="4"/>
      <c r="C1258" s="4"/>
      <c r="D1258" s="4"/>
      <c r="E1258" s="4"/>
      <c r="F1258" s="4"/>
      <c r="G1258" s="4"/>
    </row>
    <row r="1259" spans="1:7">
      <c r="A1259" s="4"/>
      <c r="B1259" s="4"/>
      <c r="C1259" s="4"/>
      <c r="D1259" s="4"/>
      <c r="E1259" s="4"/>
      <c r="F1259" s="4"/>
      <c r="G1259" s="4"/>
    </row>
    <row r="1260" spans="1:7">
      <c r="A1260" s="4"/>
      <c r="B1260" s="4"/>
      <c r="C1260" s="4"/>
      <c r="D1260" s="4"/>
      <c r="E1260" s="4"/>
      <c r="F1260" s="4"/>
      <c r="G1260" s="4"/>
    </row>
    <row r="1261" spans="1:7">
      <c r="A1261" s="4"/>
      <c r="B1261" s="4"/>
      <c r="C1261" s="4"/>
      <c r="D1261" s="4"/>
      <c r="E1261" s="4"/>
      <c r="F1261" s="4"/>
      <c r="G1261" s="4"/>
    </row>
    <row r="1262" spans="1:7">
      <c r="A1262" s="4"/>
      <c r="B1262" s="4"/>
      <c r="C1262" s="4"/>
      <c r="D1262" s="4"/>
      <c r="E1262" s="4"/>
      <c r="F1262" s="4"/>
      <c r="G1262" s="4"/>
    </row>
    <row r="1263" spans="1:7">
      <c r="A1263" s="4"/>
      <c r="B1263" s="4"/>
      <c r="C1263" s="4"/>
      <c r="D1263" s="4"/>
      <c r="E1263" s="4"/>
      <c r="F1263" s="4"/>
      <c r="G1263" s="4"/>
    </row>
    <row r="1264" spans="1:7">
      <c r="A1264" s="4"/>
      <c r="B1264" s="4"/>
      <c r="C1264" s="4"/>
      <c r="D1264" s="4"/>
      <c r="E1264" s="4"/>
      <c r="F1264" s="4"/>
      <c r="G1264" s="4"/>
    </row>
    <row r="1265" spans="1:7">
      <c r="A1265" s="4"/>
      <c r="B1265" s="4"/>
      <c r="C1265" s="4"/>
      <c r="D1265" s="4"/>
      <c r="E1265" s="4"/>
      <c r="F1265" s="4"/>
      <c r="G1265" s="4"/>
    </row>
    <row r="1266" spans="1:7">
      <c r="A1266" s="4"/>
      <c r="B1266" s="4"/>
      <c r="C1266" s="4"/>
      <c r="D1266" s="4"/>
      <c r="E1266" s="4"/>
      <c r="F1266" s="4"/>
      <c r="G1266" s="4"/>
    </row>
    <row r="1267" spans="1:7">
      <c r="A1267" s="4"/>
      <c r="B1267" s="4"/>
      <c r="C1267" s="4"/>
      <c r="D1267" s="4"/>
      <c r="E1267" s="4"/>
      <c r="F1267" s="4"/>
      <c r="G1267" s="4"/>
    </row>
    <row r="1268" spans="1:7">
      <c r="A1268" s="4"/>
      <c r="B1268" s="4"/>
      <c r="C1268" s="4"/>
      <c r="D1268" s="4"/>
      <c r="E1268" s="4"/>
      <c r="F1268" s="4"/>
      <c r="G1268" s="4"/>
    </row>
    <row r="1269" spans="1:7">
      <c r="A1269" s="4"/>
      <c r="B1269" s="4"/>
      <c r="C1269" s="4"/>
      <c r="D1269" s="4"/>
      <c r="E1269" s="4"/>
      <c r="F1269" s="4"/>
      <c r="G1269" s="4"/>
    </row>
    <row r="1270" spans="1:7">
      <c r="A1270" s="4"/>
      <c r="B1270" s="4"/>
      <c r="C1270" s="4"/>
      <c r="D1270" s="4"/>
      <c r="E1270" s="4"/>
      <c r="F1270" s="4"/>
      <c r="G1270" s="4"/>
    </row>
    <row r="1271" spans="1:7">
      <c r="A1271" s="4"/>
      <c r="B1271" s="4"/>
      <c r="C1271" s="4"/>
      <c r="D1271" s="4"/>
      <c r="E1271" s="4"/>
      <c r="F1271" s="4"/>
      <c r="G1271" s="4"/>
    </row>
    <row r="1272" spans="1:7">
      <c r="A1272" s="4"/>
      <c r="B1272" s="4"/>
      <c r="C1272" s="4"/>
      <c r="D1272" s="4"/>
      <c r="E1272" s="4"/>
      <c r="F1272" s="4"/>
      <c r="G1272" s="4"/>
    </row>
    <row r="1273" spans="1:7">
      <c r="A1273" s="4"/>
      <c r="B1273" s="4"/>
      <c r="C1273" s="4"/>
      <c r="D1273" s="4"/>
      <c r="E1273" s="4"/>
      <c r="F1273" s="4"/>
      <c r="G1273" s="4"/>
    </row>
    <row r="1274" spans="1:7">
      <c r="A1274" s="4"/>
      <c r="B1274" s="4"/>
      <c r="C1274" s="4"/>
      <c r="D1274" s="4"/>
      <c r="E1274" s="4"/>
      <c r="F1274" s="4"/>
      <c r="G1274" s="4"/>
    </row>
    <row r="1275" spans="1:7">
      <c r="A1275" s="4"/>
      <c r="B1275" s="4"/>
      <c r="C1275" s="4"/>
      <c r="D1275" s="4"/>
      <c r="E1275" s="4"/>
      <c r="F1275" s="4"/>
      <c r="G1275" s="4"/>
    </row>
    <row r="1276" spans="1:7">
      <c r="A1276" s="4"/>
      <c r="B1276" s="4"/>
      <c r="C1276" s="4"/>
      <c r="D1276" s="4"/>
      <c r="E1276" s="4"/>
      <c r="F1276" s="4"/>
      <c r="G1276" s="4"/>
    </row>
    <row r="1277" spans="1:7">
      <c r="A1277" s="4"/>
      <c r="B1277" s="4"/>
      <c r="C1277" s="4"/>
      <c r="D1277" s="4"/>
      <c r="E1277" s="4"/>
      <c r="F1277" s="4"/>
      <c r="G1277" s="4"/>
    </row>
    <row r="1278" spans="1:7">
      <c r="A1278" s="4"/>
      <c r="B1278" s="4"/>
      <c r="C1278" s="4"/>
      <c r="D1278" s="4"/>
      <c r="E1278" s="4"/>
      <c r="F1278" s="4"/>
      <c r="G1278" s="4"/>
    </row>
    <row r="1279" spans="1:7">
      <c r="A1279" s="4"/>
      <c r="B1279" s="4"/>
      <c r="C1279" s="4"/>
      <c r="D1279" s="4"/>
      <c r="E1279" s="4"/>
      <c r="F1279" s="4"/>
      <c r="G1279" s="4"/>
    </row>
    <row r="1280" spans="1:7">
      <c r="A1280" s="4"/>
      <c r="B1280" s="4"/>
      <c r="C1280" s="4"/>
      <c r="D1280" s="4"/>
      <c r="E1280" s="4"/>
      <c r="F1280" s="4"/>
      <c r="G1280" s="4"/>
    </row>
    <row r="1281" spans="1:7">
      <c r="A1281" s="4"/>
      <c r="B1281" s="4"/>
      <c r="C1281" s="4"/>
      <c r="D1281" s="4"/>
      <c r="E1281" s="4"/>
      <c r="F1281" s="4"/>
      <c r="G1281" s="4"/>
    </row>
    <row r="1282" spans="1:7">
      <c r="A1282" s="4"/>
      <c r="B1282" s="4"/>
      <c r="C1282" s="4"/>
      <c r="D1282" s="4"/>
      <c r="E1282" s="4"/>
      <c r="F1282" s="4"/>
      <c r="G1282" s="4"/>
    </row>
    <row r="1283" spans="1:7">
      <c r="A1283" s="4"/>
      <c r="B1283" s="4"/>
      <c r="C1283" s="4"/>
      <c r="D1283" s="4"/>
      <c r="E1283" s="4"/>
      <c r="F1283" s="4"/>
      <c r="G1283" s="4"/>
    </row>
    <row r="1284" spans="1:7">
      <c r="A1284" s="4"/>
      <c r="B1284" s="4"/>
      <c r="C1284" s="4"/>
      <c r="D1284" s="4"/>
      <c r="E1284" s="4"/>
      <c r="F1284" s="4"/>
      <c r="G1284" s="4"/>
    </row>
    <row r="1285" spans="1:7">
      <c r="A1285" s="4"/>
      <c r="B1285" s="4"/>
      <c r="C1285" s="4"/>
      <c r="D1285" s="4"/>
      <c r="E1285" s="4"/>
      <c r="F1285" s="4"/>
      <c r="G1285" s="4"/>
    </row>
    <row r="1286" spans="1:7">
      <c r="A1286" s="4"/>
      <c r="B1286" s="4"/>
      <c r="C1286" s="4"/>
      <c r="D1286" s="4"/>
      <c r="E1286" s="4"/>
      <c r="F1286" s="4"/>
      <c r="G1286" s="4"/>
    </row>
    <row r="1287" spans="1:7">
      <c r="A1287" s="4"/>
      <c r="B1287" s="4"/>
      <c r="C1287" s="4"/>
      <c r="D1287" s="4"/>
      <c r="E1287" s="4"/>
      <c r="F1287" s="4"/>
      <c r="G1287" s="4"/>
    </row>
    <row r="1288" spans="1:7">
      <c r="A1288" s="4"/>
      <c r="B1288" s="4"/>
      <c r="C1288" s="4"/>
      <c r="D1288" s="4"/>
      <c r="E1288" s="4"/>
      <c r="F1288" s="4"/>
      <c r="G1288" s="4"/>
    </row>
    <row r="1289" spans="1:7">
      <c r="A1289" s="4"/>
      <c r="B1289" s="4"/>
      <c r="C1289" s="4"/>
      <c r="D1289" s="4"/>
      <c r="E1289" s="4"/>
      <c r="F1289" s="4"/>
      <c r="G1289" s="4"/>
    </row>
    <row r="1290" spans="1:7">
      <c r="A1290" s="4"/>
      <c r="B1290" s="4"/>
      <c r="C1290" s="4"/>
      <c r="D1290" s="4"/>
      <c r="E1290" s="4"/>
      <c r="F1290" s="4"/>
      <c r="G1290" s="4"/>
    </row>
    <row r="1291" spans="1:7">
      <c r="A1291" s="4"/>
      <c r="B1291" s="4"/>
      <c r="C1291" s="4"/>
      <c r="D1291" s="4"/>
      <c r="E1291" s="4"/>
      <c r="F1291" s="4"/>
      <c r="G1291" s="4"/>
    </row>
    <row r="1292" spans="1:7">
      <c r="A1292" s="4"/>
      <c r="B1292" s="4"/>
      <c r="C1292" s="4"/>
      <c r="D1292" s="4"/>
      <c r="E1292" s="4"/>
      <c r="F1292" s="4"/>
      <c r="G1292" s="4"/>
    </row>
    <row r="1293" spans="1:7">
      <c r="A1293" s="4"/>
      <c r="B1293" s="4"/>
      <c r="C1293" s="4"/>
      <c r="D1293" s="4"/>
      <c r="E1293" s="4"/>
      <c r="F1293" s="4"/>
      <c r="G1293" s="4"/>
    </row>
    <row r="1294" spans="1:7">
      <c r="A1294" s="4"/>
      <c r="B1294" s="4"/>
      <c r="C1294" s="4"/>
      <c r="D1294" s="4"/>
      <c r="E1294" s="4"/>
      <c r="F1294" s="4"/>
      <c r="G1294" s="4"/>
    </row>
    <row r="1295" spans="1:7">
      <c r="A1295" s="4"/>
      <c r="B1295" s="4"/>
      <c r="C1295" s="4"/>
      <c r="D1295" s="4"/>
      <c r="E1295" s="4"/>
      <c r="F1295" s="4"/>
      <c r="G1295" s="4"/>
    </row>
    <row r="1296" spans="1:7">
      <c r="A1296" s="4"/>
      <c r="B1296" s="4"/>
      <c r="C1296" s="4"/>
      <c r="D1296" s="4"/>
      <c r="E1296" s="4"/>
      <c r="F1296" s="4"/>
      <c r="G1296" s="4"/>
    </row>
    <row r="1297" spans="1:7">
      <c r="A1297" s="4"/>
      <c r="B1297" s="4"/>
      <c r="C1297" s="4"/>
      <c r="D1297" s="4"/>
      <c r="E1297" s="4"/>
      <c r="F1297" s="4"/>
      <c r="G1297" s="4"/>
    </row>
    <row r="1298" spans="1:7">
      <c r="A1298" s="4"/>
      <c r="B1298" s="4"/>
      <c r="C1298" s="4"/>
      <c r="D1298" s="4"/>
      <c r="E1298" s="4"/>
      <c r="F1298" s="4"/>
      <c r="G1298" s="4"/>
    </row>
    <row r="1299" spans="1:7">
      <c r="A1299" s="4"/>
      <c r="B1299" s="4"/>
      <c r="C1299" s="4"/>
      <c r="D1299" s="4"/>
      <c r="E1299" s="4"/>
      <c r="F1299" s="4"/>
      <c r="G1299" s="4"/>
    </row>
    <row r="1300" spans="1:7">
      <c r="A1300" s="4"/>
      <c r="B1300" s="4"/>
      <c r="C1300" s="4"/>
      <c r="D1300" s="4"/>
      <c r="E1300" s="4"/>
      <c r="F1300" s="4"/>
      <c r="G1300" s="4"/>
    </row>
    <row r="1301" spans="1:7">
      <c r="A1301" s="4"/>
      <c r="B1301" s="4"/>
      <c r="C1301" s="4"/>
      <c r="D1301" s="4"/>
      <c r="E1301" s="4"/>
      <c r="F1301" s="4"/>
      <c r="G1301" s="4"/>
    </row>
    <row r="1302" spans="1:7">
      <c r="A1302" s="4"/>
      <c r="B1302" s="4"/>
      <c r="C1302" s="4"/>
      <c r="D1302" s="4"/>
      <c r="E1302" s="4"/>
      <c r="F1302" s="4"/>
      <c r="G1302" s="4"/>
    </row>
    <row r="1303" spans="1:7">
      <c r="A1303" s="4"/>
      <c r="B1303" s="4"/>
      <c r="C1303" s="4"/>
      <c r="D1303" s="4"/>
      <c r="E1303" s="4"/>
      <c r="F1303" s="4"/>
      <c r="G1303" s="4"/>
    </row>
    <row r="1304" spans="1:7">
      <c r="A1304" s="4"/>
      <c r="B1304" s="4"/>
      <c r="C1304" s="4"/>
      <c r="D1304" s="4"/>
      <c r="E1304" s="4"/>
      <c r="F1304" s="4"/>
      <c r="G1304" s="4"/>
    </row>
    <row r="1305" spans="1:7">
      <c r="A1305" s="4"/>
      <c r="B1305" s="4"/>
      <c r="C1305" s="4"/>
      <c r="D1305" s="4"/>
      <c r="E1305" s="4"/>
      <c r="F1305" s="4"/>
      <c r="G1305" s="4"/>
    </row>
    <row r="1306" spans="1:7">
      <c r="A1306" s="4"/>
      <c r="B1306" s="4"/>
      <c r="C1306" s="4"/>
      <c r="D1306" s="4"/>
      <c r="E1306" s="4"/>
      <c r="F1306" s="4"/>
      <c r="G1306" s="4"/>
    </row>
    <row r="1307" spans="1:7">
      <c r="A1307" s="4"/>
      <c r="B1307" s="4"/>
      <c r="C1307" s="4"/>
      <c r="D1307" s="4"/>
      <c r="E1307" s="4"/>
      <c r="F1307" s="4"/>
      <c r="G1307" s="4"/>
    </row>
    <row r="1308" spans="1:7">
      <c r="A1308" s="4"/>
      <c r="B1308" s="4"/>
      <c r="C1308" s="4"/>
      <c r="D1308" s="4"/>
      <c r="E1308" s="4"/>
      <c r="F1308" s="4"/>
      <c r="G1308" s="4"/>
    </row>
    <row r="1309" spans="1:7">
      <c r="A1309" s="4"/>
      <c r="B1309" s="4"/>
      <c r="C1309" s="4"/>
      <c r="D1309" s="4"/>
      <c r="E1309" s="4"/>
      <c r="F1309" s="4"/>
      <c r="G1309" s="4"/>
    </row>
    <row r="1310" spans="1:7">
      <c r="A1310" s="4"/>
      <c r="B1310" s="4"/>
      <c r="C1310" s="4"/>
      <c r="D1310" s="4"/>
      <c r="E1310" s="4"/>
      <c r="F1310" s="4"/>
      <c r="G1310" s="4"/>
    </row>
    <row r="1311" spans="1:7">
      <c r="A1311" s="4"/>
      <c r="B1311" s="4"/>
      <c r="C1311" s="4"/>
      <c r="D1311" s="4"/>
      <c r="E1311" s="4"/>
      <c r="F1311" s="4"/>
      <c r="G1311" s="4"/>
    </row>
    <row r="1312" spans="1:7">
      <c r="A1312" s="4"/>
      <c r="B1312" s="4"/>
      <c r="C1312" s="4"/>
      <c r="D1312" s="4"/>
      <c r="E1312" s="4"/>
      <c r="F1312" s="4"/>
      <c r="G1312" s="4"/>
    </row>
    <row r="1313" spans="1:7">
      <c r="A1313" s="4"/>
      <c r="B1313" s="4"/>
      <c r="C1313" s="4"/>
      <c r="D1313" s="4"/>
      <c r="E1313" s="4"/>
      <c r="F1313" s="4"/>
      <c r="G1313" s="4"/>
    </row>
    <row r="1314" spans="1:7">
      <c r="A1314" s="4"/>
      <c r="B1314" s="4"/>
      <c r="C1314" s="4"/>
      <c r="D1314" s="4"/>
      <c r="E1314" s="4"/>
      <c r="F1314" s="4"/>
      <c r="G1314" s="4"/>
    </row>
    <row r="1315" spans="1:7">
      <c r="A1315" s="4"/>
      <c r="B1315" s="4"/>
      <c r="C1315" s="4"/>
      <c r="D1315" s="4"/>
      <c r="E1315" s="4"/>
      <c r="F1315" s="4"/>
      <c r="G1315" s="4"/>
    </row>
    <row r="1316" spans="1:7">
      <c r="A1316" s="4"/>
      <c r="B1316" s="4"/>
      <c r="C1316" s="4"/>
      <c r="D1316" s="4"/>
      <c r="E1316" s="4"/>
      <c r="F1316" s="4"/>
      <c r="G1316" s="4"/>
    </row>
    <row r="1317" spans="1:7">
      <c r="A1317" s="4"/>
      <c r="B1317" s="4"/>
      <c r="C1317" s="4"/>
      <c r="D1317" s="4"/>
      <c r="E1317" s="4"/>
      <c r="F1317" s="4"/>
      <c r="G1317" s="4"/>
    </row>
    <row r="1318" spans="1:7">
      <c r="A1318" s="4"/>
      <c r="B1318" s="4"/>
      <c r="C1318" s="4"/>
      <c r="D1318" s="4"/>
      <c r="E1318" s="4"/>
      <c r="F1318" s="4"/>
      <c r="G1318" s="4"/>
    </row>
    <row r="1319" spans="1:7">
      <c r="A1319" s="4"/>
      <c r="B1319" s="4"/>
      <c r="C1319" s="4"/>
      <c r="D1319" s="4"/>
      <c r="E1319" s="4"/>
      <c r="F1319" s="4"/>
      <c r="G1319" s="4"/>
    </row>
    <row r="1320" spans="1:7">
      <c r="A1320" s="4"/>
      <c r="B1320" s="4"/>
      <c r="C1320" s="4"/>
      <c r="D1320" s="4"/>
      <c r="E1320" s="4"/>
      <c r="F1320" s="4"/>
      <c r="G1320" s="4"/>
    </row>
    <row r="1321" spans="1:7">
      <c r="A1321" s="4"/>
      <c r="B1321" s="4"/>
      <c r="C1321" s="4"/>
      <c r="D1321" s="4"/>
      <c r="E1321" s="4"/>
      <c r="F1321" s="4"/>
      <c r="G1321" s="4"/>
    </row>
    <row r="1322" spans="1:7">
      <c r="A1322" s="4"/>
      <c r="B1322" s="4"/>
      <c r="C1322" s="4"/>
      <c r="D1322" s="4"/>
      <c r="E1322" s="4"/>
      <c r="F1322" s="4"/>
      <c r="G1322" s="4"/>
    </row>
    <row r="1323" spans="1:7">
      <c r="A1323" s="4"/>
      <c r="B1323" s="4"/>
      <c r="C1323" s="4"/>
      <c r="D1323" s="4"/>
      <c r="E1323" s="4"/>
      <c r="F1323" s="4"/>
      <c r="G1323" s="4"/>
    </row>
    <row r="1324" spans="1:7">
      <c r="A1324" s="4"/>
      <c r="B1324" s="4"/>
      <c r="C1324" s="4"/>
      <c r="D1324" s="4"/>
      <c r="E1324" s="4"/>
      <c r="F1324" s="4"/>
      <c r="G1324" s="4"/>
    </row>
    <row r="1325" spans="1:7">
      <c r="A1325" s="4"/>
      <c r="B1325" s="4"/>
      <c r="C1325" s="4"/>
      <c r="D1325" s="4"/>
      <c r="E1325" s="4"/>
      <c r="F1325" s="4"/>
      <c r="G1325" s="4"/>
    </row>
    <row r="1326" spans="1:7">
      <c r="A1326" s="4"/>
      <c r="B1326" s="4"/>
      <c r="C1326" s="4"/>
      <c r="D1326" s="4"/>
      <c r="E1326" s="4"/>
      <c r="F1326" s="4"/>
      <c r="G1326" s="4"/>
    </row>
    <row r="1327" spans="1:7">
      <c r="A1327" s="4"/>
      <c r="B1327" s="4"/>
      <c r="C1327" s="4"/>
      <c r="D1327" s="4"/>
      <c r="E1327" s="4"/>
      <c r="F1327" s="4"/>
      <c r="G1327" s="4"/>
    </row>
    <row r="1328" spans="1:7">
      <c r="A1328" s="4"/>
      <c r="B1328" s="4"/>
      <c r="C1328" s="4"/>
      <c r="D1328" s="4"/>
      <c r="E1328" s="4"/>
      <c r="F1328" s="4"/>
      <c r="G1328" s="4"/>
    </row>
    <row r="1329" spans="1:7">
      <c r="A1329" s="4"/>
      <c r="B1329" s="4"/>
      <c r="C1329" s="4"/>
      <c r="D1329" s="4"/>
      <c r="E1329" s="4"/>
      <c r="F1329" s="4"/>
      <c r="G1329" s="4"/>
    </row>
    <row r="1330" spans="1:7">
      <c r="A1330" s="4"/>
      <c r="B1330" s="4"/>
      <c r="C1330" s="4"/>
      <c r="D1330" s="4"/>
      <c r="E1330" s="4"/>
      <c r="F1330" s="4"/>
      <c r="G1330" s="4"/>
    </row>
    <row r="1331" spans="1:7">
      <c r="A1331" s="4"/>
      <c r="B1331" s="4"/>
      <c r="C1331" s="4"/>
      <c r="D1331" s="4"/>
      <c r="E1331" s="4"/>
      <c r="F1331" s="4"/>
      <c r="G1331" s="4"/>
    </row>
    <row r="1332" spans="1:7">
      <c r="A1332" s="4"/>
      <c r="B1332" s="4"/>
      <c r="C1332" s="4"/>
      <c r="D1332" s="4"/>
      <c r="E1332" s="4"/>
      <c r="F1332" s="4"/>
      <c r="G1332" s="4"/>
    </row>
    <row r="1333" spans="1:7">
      <c r="A1333" s="4"/>
      <c r="B1333" s="4"/>
      <c r="C1333" s="4"/>
      <c r="D1333" s="4"/>
      <c r="E1333" s="4"/>
      <c r="F1333" s="4"/>
      <c r="G1333" s="4"/>
    </row>
    <row r="1334" spans="1:7">
      <c r="A1334" s="4"/>
      <c r="B1334" s="4"/>
      <c r="C1334" s="4"/>
      <c r="D1334" s="4"/>
      <c r="E1334" s="4"/>
      <c r="F1334" s="4"/>
      <c r="G1334" s="4"/>
    </row>
    <row r="1335" spans="1:7">
      <c r="A1335" s="4"/>
      <c r="B1335" s="4"/>
      <c r="C1335" s="4"/>
      <c r="D1335" s="4"/>
      <c r="E1335" s="4"/>
      <c r="F1335" s="4"/>
      <c r="G1335" s="4"/>
    </row>
    <row r="1336" spans="1:7">
      <c r="A1336" s="4"/>
      <c r="B1336" s="4"/>
      <c r="C1336" s="4"/>
      <c r="D1336" s="4"/>
      <c r="E1336" s="4"/>
      <c r="F1336" s="4"/>
      <c r="G1336" s="4"/>
    </row>
    <row r="1337" spans="1:7">
      <c r="A1337" s="4"/>
      <c r="B1337" s="4"/>
      <c r="C1337" s="4"/>
      <c r="D1337" s="4"/>
      <c r="E1337" s="4"/>
      <c r="F1337" s="4"/>
      <c r="G1337" s="4"/>
    </row>
    <row r="1338" spans="1:7">
      <c r="A1338" s="4"/>
      <c r="B1338" s="4"/>
      <c r="C1338" s="4"/>
      <c r="D1338" s="4"/>
      <c r="E1338" s="4"/>
      <c r="F1338" s="4"/>
      <c r="G1338" s="4"/>
    </row>
    <row r="1339" spans="1:7">
      <c r="A1339" s="4"/>
      <c r="B1339" s="4"/>
      <c r="C1339" s="4"/>
      <c r="D1339" s="4"/>
      <c r="E1339" s="4"/>
      <c r="F1339" s="4"/>
      <c r="G1339" s="4"/>
    </row>
    <row r="1340" spans="1:7">
      <c r="A1340" s="4"/>
      <c r="B1340" s="4"/>
      <c r="C1340" s="4"/>
      <c r="D1340" s="4"/>
      <c r="E1340" s="4"/>
      <c r="F1340" s="4"/>
      <c r="G1340" s="4"/>
    </row>
    <row r="1341" spans="1:7">
      <c r="A1341" s="4"/>
      <c r="B1341" s="4"/>
      <c r="C1341" s="4"/>
      <c r="D1341" s="4"/>
      <c r="E1341" s="4"/>
      <c r="F1341" s="4"/>
      <c r="G1341" s="4"/>
    </row>
    <row r="1342" spans="1:7">
      <c r="A1342" s="4"/>
      <c r="B1342" s="4"/>
      <c r="C1342" s="4"/>
      <c r="D1342" s="4"/>
      <c r="E1342" s="4"/>
      <c r="F1342" s="4"/>
      <c r="G1342" s="4"/>
    </row>
    <row r="1343" spans="1:7">
      <c r="A1343" s="4"/>
      <c r="B1343" s="4"/>
      <c r="C1343" s="4"/>
      <c r="D1343" s="4"/>
      <c r="E1343" s="4"/>
      <c r="F1343" s="4"/>
      <c r="G1343" s="4"/>
    </row>
    <row r="1344" spans="1:7">
      <c r="A1344" s="4"/>
      <c r="B1344" s="4"/>
      <c r="C1344" s="4"/>
      <c r="D1344" s="4"/>
      <c r="E1344" s="4"/>
      <c r="F1344" s="4"/>
      <c r="G1344" s="4"/>
    </row>
    <row r="1345" spans="1:7">
      <c r="A1345" s="4"/>
      <c r="B1345" s="4"/>
      <c r="C1345" s="4"/>
      <c r="D1345" s="4"/>
      <c r="E1345" s="4"/>
      <c r="F1345" s="4"/>
      <c r="G1345" s="4"/>
    </row>
    <row r="1346" spans="1:7">
      <c r="A1346" s="4"/>
      <c r="B1346" s="4"/>
      <c r="C1346" s="4"/>
      <c r="D1346" s="4"/>
      <c r="E1346" s="4"/>
      <c r="F1346" s="4"/>
      <c r="G1346" s="4"/>
    </row>
    <row r="1347" spans="1:7">
      <c r="A1347" s="4"/>
      <c r="B1347" s="4"/>
      <c r="C1347" s="4"/>
      <c r="D1347" s="4"/>
      <c r="E1347" s="4"/>
      <c r="F1347" s="4"/>
      <c r="G1347" s="4"/>
    </row>
    <row r="1348" spans="1:7">
      <c r="A1348" s="4"/>
      <c r="B1348" s="4"/>
      <c r="C1348" s="4"/>
      <c r="D1348" s="4"/>
      <c r="E1348" s="4"/>
      <c r="F1348" s="4"/>
      <c r="G1348" s="4"/>
    </row>
    <row r="1349" spans="1:7">
      <c r="A1349" s="4"/>
      <c r="B1349" s="4"/>
      <c r="C1349" s="4"/>
      <c r="D1349" s="4"/>
      <c r="E1349" s="4"/>
      <c r="F1349" s="4"/>
      <c r="G1349" s="4"/>
    </row>
    <row r="1350" spans="1:7">
      <c r="A1350" s="4"/>
      <c r="B1350" s="4"/>
      <c r="C1350" s="4"/>
      <c r="D1350" s="4"/>
      <c r="E1350" s="4"/>
      <c r="F1350" s="4"/>
      <c r="G1350" s="4"/>
    </row>
    <row r="1351" spans="1:7">
      <c r="A1351" s="4"/>
      <c r="B1351" s="4"/>
      <c r="C1351" s="4"/>
      <c r="D1351" s="4"/>
      <c r="E1351" s="4"/>
      <c r="F1351" s="4"/>
      <c r="G1351" s="4"/>
    </row>
    <row r="1352" spans="1:7">
      <c r="A1352" s="4"/>
      <c r="B1352" s="4"/>
      <c r="C1352" s="4"/>
      <c r="D1352" s="4"/>
      <c r="E1352" s="4"/>
      <c r="F1352" s="4"/>
      <c r="G1352" s="4"/>
    </row>
    <row r="1353" spans="1:7">
      <c r="A1353" s="4"/>
      <c r="B1353" s="4"/>
      <c r="C1353" s="4"/>
      <c r="D1353" s="4"/>
      <c r="E1353" s="4"/>
      <c r="F1353" s="4"/>
      <c r="G1353" s="4"/>
    </row>
    <row r="1354" spans="1:7">
      <c r="A1354" s="4"/>
      <c r="B1354" s="4"/>
      <c r="C1354" s="4"/>
      <c r="D1354" s="4"/>
      <c r="E1354" s="4"/>
      <c r="F1354" s="4"/>
      <c r="G1354" s="4"/>
    </row>
    <row r="1355" spans="1:7">
      <c r="A1355" s="4"/>
      <c r="B1355" s="4"/>
      <c r="C1355" s="4"/>
      <c r="D1355" s="4"/>
      <c r="E1355" s="4"/>
      <c r="F1355" s="4"/>
      <c r="G1355" s="4"/>
    </row>
    <row r="1356" spans="1:7">
      <c r="A1356" s="4"/>
      <c r="B1356" s="4"/>
      <c r="C1356" s="4"/>
      <c r="D1356" s="4"/>
      <c r="E1356" s="4"/>
      <c r="F1356" s="4"/>
      <c r="G1356" s="4"/>
    </row>
    <row r="1357" spans="1:7">
      <c r="A1357" s="4"/>
      <c r="B1357" s="4"/>
      <c r="C1357" s="4"/>
      <c r="D1357" s="4"/>
      <c r="E1357" s="4"/>
      <c r="F1357" s="4"/>
      <c r="G1357" s="4"/>
    </row>
    <row r="1358" spans="1:7">
      <c r="A1358" s="4"/>
      <c r="B1358" s="4"/>
      <c r="C1358" s="4"/>
      <c r="D1358" s="4"/>
      <c r="E1358" s="4"/>
      <c r="F1358" s="4"/>
      <c r="G1358" s="4"/>
    </row>
    <row r="1359" spans="1:7">
      <c r="A1359" s="4"/>
      <c r="B1359" s="4"/>
      <c r="C1359" s="4"/>
      <c r="D1359" s="4"/>
      <c r="E1359" s="4"/>
      <c r="F1359" s="4"/>
      <c r="G1359" s="4"/>
    </row>
    <row r="1360" spans="1:7">
      <c r="A1360" s="4"/>
      <c r="B1360" s="4"/>
      <c r="C1360" s="4"/>
      <c r="D1360" s="4"/>
      <c r="E1360" s="4"/>
      <c r="F1360" s="4"/>
      <c r="G1360" s="4"/>
    </row>
    <row r="1361" spans="1:7">
      <c r="A1361" s="4"/>
      <c r="B1361" s="4"/>
      <c r="C1361" s="4"/>
      <c r="D1361" s="4"/>
      <c r="E1361" s="4"/>
      <c r="F1361" s="4"/>
      <c r="G1361" s="4"/>
    </row>
    <row r="1362" spans="1:7">
      <c r="A1362" s="4"/>
      <c r="B1362" s="4"/>
      <c r="C1362" s="4"/>
      <c r="D1362" s="4"/>
      <c r="E1362" s="4"/>
      <c r="F1362" s="4"/>
      <c r="G1362" s="4"/>
    </row>
    <row r="1363" spans="1:7">
      <c r="A1363" s="4"/>
      <c r="B1363" s="4"/>
      <c r="C1363" s="4"/>
      <c r="D1363" s="4"/>
      <c r="E1363" s="4"/>
      <c r="F1363" s="4"/>
      <c r="G1363" s="4"/>
    </row>
    <row r="1364" spans="1:7">
      <c r="A1364" s="4"/>
      <c r="B1364" s="4"/>
      <c r="C1364" s="4"/>
      <c r="D1364" s="4"/>
      <c r="E1364" s="4"/>
      <c r="F1364" s="4"/>
      <c r="G1364" s="4"/>
    </row>
    <row r="1365" spans="1:7">
      <c r="A1365" s="4"/>
      <c r="B1365" s="4"/>
      <c r="C1365" s="4"/>
      <c r="D1365" s="4"/>
      <c r="E1365" s="4"/>
      <c r="F1365" s="4"/>
      <c r="G1365" s="4"/>
    </row>
    <row r="1366" spans="1:7">
      <c r="A1366" s="4"/>
      <c r="B1366" s="4"/>
      <c r="C1366" s="4"/>
      <c r="D1366" s="4"/>
      <c r="E1366" s="4"/>
      <c r="F1366" s="4"/>
      <c r="G1366" s="4"/>
    </row>
    <row r="1367" spans="1:7">
      <c r="A1367" s="4"/>
      <c r="B1367" s="4"/>
      <c r="C1367" s="4"/>
      <c r="D1367" s="4"/>
      <c r="E1367" s="4"/>
      <c r="F1367" s="4"/>
      <c r="G1367" s="4"/>
    </row>
    <row r="1368" spans="1:7">
      <c r="A1368" s="4"/>
      <c r="B1368" s="4"/>
      <c r="C1368" s="4"/>
      <c r="D1368" s="4"/>
      <c r="E1368" s="4"/>
      <c r="F1368" s="4"/>
      <c r="G1368" s="4"/>
    </row>
    <row r="1369" spans="1:7">
      <c r="A1369" s="4"/>
      <c r="B1369" s="4"/>
      <c r="C1369" s="4"/>
      <c r="D1369" s="4"/>
      <c r="E1369" s="4"/>
      <c r="F1369" s="4"/>
      <c r="G1369" s="4"/>
    </row>
    <row r="1370" spans="1:7">
      <c r="A1370" s="4"/>
      <c r="B1370" s="4"/>
      <c r="C1370" s="4"/>
      <c r="D1370" s="4"/>
      <c r="E1370" s="4"/>
      <c r="F1370" s="4"/>
      <c r="G1370" s="4"/>
    </row>
    <row r="1371" spans="1:7">
      <c r="A1371" s="4"/>
      <c r="B1371" s="4"/>
      <c r="C1371" s="4"/>
      <c r="D1371" s="4"/>
      <c r="E1371" s="4"/>
      <c r="F1371" s="4"/>
      <c r="G1371" s="4"/>
    </row>
    <row r="1372" spans="1:7">
      <c r="A1372" s="4"/>
      <c r="B1372" s="4"/>
      <c r="C1372" s="4"/>
      <c r="D1372" s="4"/>
      <c r="E1372" s="4"/>
      <c r="F1372" s="4"/>
      <c r="G1372" s="4"/>
    </row>
    <row r="1373" spans="1:7">
      <c r="A1373" s="4"/>
      <c r="B1373" s="4"/>
      <c r="C1373" s="4"/>
      <c r="D1373" s="4"/>
      <c r="E1373" s="4"/>
      <c r="F1373" s="4"/>
      <c r="G1373" s="4"/>
    </row>
    <row r="1374" spans="1:7">
      <c r="A1374" s="4"/>
      <c r="B1374" s="4"/>
      <c r="C1374" s="4"/>
      <c r="D1374" s="4"/>
      <c r="E1374" s="4"/>
      <c r="F1374" s="4"/>
      <c r="G1374" s="4"/>
    </row>
    <row r="1375" spans="1:7">
      <c r="A1375" s="4"/>
      <c r="B1375" s="4"/>
      <c r="C1375" s="4"/>
      <c r="D1375" s="4"/>
      <c r="E1375" s="4"/>
      <c r="F1375" s="4"/>
      <c r="G1375" s="4"/>
    </row>
    <row r="1376" spans="1:7">
      <c r="A1376" s="4"/>
      <c r="B1376" s="4"/>
      <c r="C1376" s="4"/>
      <c r="D1376" s="4"/>
      <c r="E1376" s="4"/>
      <c r="F1376" s="4"/>
      <c r="G1376" s="4"/>
    </row>
    <row r="1377" spans="1:7">
      <c r="A1377" s="4"/>
      <c r="B1377" s="4"/>
      <c r="C1377" s="4"/>
      <c r="D1377" s="4"/>
      <c r="E1377" s="4"/>
      <c r="F1377" s="4"/>
      <c r="G1377" s="4"/>
    </row>
    <row r="1378" spans="1:7">
      <c r="A1378" s="4"/>
      <c r="B1378" s="4"/>
      <c r="C1378" s="4"/>
      <c r="D1378" s="4"/>
      <c r="E1378" s="4"/>
      <c r="F1378" s="4"/>
      <c r="G1378" s="4"/>
    </row>
    <row r="1379" spans="1:7">
      <c r="A1379" s="4"/>
      <c r="B1379" s="4"/>
      <c r="C1379" s="4"/>
      <c r="D1379" s="4"/>
      <c r="E1379" s="4"/>
      <c r="F1379" s="4"/>
      <c r="G1379" s="4"/>
    </row>
    <row r="1380" spans="1:7">
      <c r="A1380" s="4"/>
      <c r="B1380" s="4"/>
      <c r="C1380" s="4"/>
      <c r="D1380" s="4"/>
      <c r="E1380" s="4"/>
      <c r="F1380" s="4"/>
      <c r="G1380" s="4"/>
    </row>
    <row r="1381" spans="1:7">
      <c r="A1381" s="4"/>
      <c r="B1381" s="4"/>
      <c r="C1381" s="4"/>
      <c r="D1381" s="4"/>
      <c r="E1381" s="4"/>
      <c r="F1381" s="4"/>
      <c r="G1381" s="4"/>
    </row>
    <row r="1382" spans="1:7">
      <c r="A1382" s="4"/>
      <c r="B1382" s="4"/>
      <c r="C1382" s="4"/>
      <c r="D1382" s="4"/>
      <c r="E1382" s="4"/>
      <c r="F1382" s="4"/>
      <c r="G1382" s="4"/>
    </row>
    <row r="1383" spans="1:7">
      <c r="A1383" s="4"/>
      <c r="B1383" s="4"/>
      <c r="C1383" s="4"/>
      <c r="D1383" s="4"/>
      <c r="E1383" s="4"/>
      <c r="F1383" s="4"/>
      <c r="G1383" s="4"/>
    </row>
    <row r="1384" spans="1:7">
      <c r="A1384" s="4"/>
      <c r="B1384" s="4"/>
      <c r="C1384" s="4"/>
      <c r="D1384" s="4"/>
      <c r="E1384" s="4"/>
      <c r="F1384" s="4"/>
      <c r="G1384" s="4"/>
    </row>
    <row r="1385" spans="1:7">
      <c r="A1385" s="4"/>
      <c r="B1385" s="4"/>
      <c r="C1385" s="4"/>
      <c r="D1385" s="4"/>
      <c r="E1385" s="4"/>
      <c r="F1385" s="4"/>
      <c r="G1385" s="4"/>
    </row>
    <row r="1386" spans="1:7">
      <c r="A1386" s="4"/>
      <c r="B1386" s="4"/>
      <c r="C1386" s="4"/>
      <c r="D1386" s="4"/>
      <c r="E1386" s="4"/>
      <c r="F1386" s="4"/>
      <c r="G1386" s="4"/>
    </row>
    <row r="1387" spans="1:7">
      <c r="A1387" s="4"/>
      <c r="B1387" s="4"/>
      <c r="C1387" s="4"/>
      <c r="D1387" s="4"/>
      <c r="E1387" s="4"/>
      <c r="F1387" s="4"/>
      <c r="G1387" s="4"/>
    </row>
    <row r="1388" spans="1:7">
      <c r="A1388" s="4"/>
      <c r="B1388" s="4"/>
      <c r="C1388" s="4"/>
      <c r="D1388" s="4"/>
      <c r="E1388" s="4"/>
      <c r="F1388" s="4"/>
      <c r="G1388" s="4"/>
    </row>
    <row r="1389" spans="1:7">
      <c r="A1389" s="4"/>
      <c r="B1389" s="4"/>
      <c r="C1389" s="4"/>
      <c r="D1389" s="4"/>
      <c r="E1389" s="4"/>
      <c r="F1389" s="4"/>
      <c r="G1389" s="4"/>
    </row>
    <row r="1390" spans="1:7">
      <c r="A1390" s="4"/>
      <c r="B1390" s="4"/>
      <c r="C1390" s="4"/>
      <c r="D1390" s="4"/>
      <c r="E1390" s="4"/>
      <c r="F1390" s="4"/>
      <c r="G1390" s="4"/>
    </row>
    <row r="1391" spans="1:7">
      <c r="A1391" s="4"/>
      <c r="B1391" s="4"/>
      <c r="C1391" s="4"/>
      <c r="D1391" s="4"/>
      <c r="E1391" s="4"/>
      <c r="F1391" s="4"/>
      <c r="G1391" s="4"/>
    </row>
    <row r="1392" spans="1:7">
      <c r="A1392" s="4"/>
      <c r="B1392" s="4"/>
      <c r="C1392" s="4"/>
      <c r="D1392" s="4"/>
      <c r="E1392" s="4"/>
      <c r="F1392" s="4"/>
      <c r="G1392" s="4"/>
    </row>
    <row r="1393" spans="1:7">
      <c r="A1393" s="4"/>
      <c r="B1393" s="4"/>
      <c r="C1393" s="4"/>
      <c r="D1393" s="4"/>
      <c r="E1393" s="4"/>
      <c r="F1393" s="4"/>
      <c r="G1393" s="4"/>
    </row>
    <row r="1394" spans="1:7">
      <c r="A1394" s="4"/>
      <c r="B1394" s="4"/>
      <c r="C1394" s="4"/>
      <c r="D1394" s="4"/>
      <c r="E1394" s="4"/>
      <c r="F1394" s="4"/>
      <c r="G1394" s="4"/>
    </row>
    <row r="1395" spans="1:7">
      <c r="A1395" s="4"/>
      <c r="B1395" s="4"/>
      <c r="C1395" s="4"/>
      <c r="D1395" s="4"/>
      <c r="E1395" s="4"/>
      <c r="F1395" s="4"/>
      <c r="G1395" s="4"/>
    </row>
    <row r="1396" spans="1:7">
      <c r="A1396" s="4"/>
      <c r="B1396" s="4"/>
      <c r="C1396" s="4"/>
      <c r="D1396" s="4"/>
      <c r="E1396" s="4"/>
      <c r="F1396" s="4"/>
      <c r="G1396" s="4"/>
    </row>
    <row r="1397" spans="1:7">
      <c r="A1397" s="4"/>
      <c r="B1397" s="4"/>
      <c r="C1397" s="4"/>
      <c r="D1397" s="4"/>
      <c r="E1397" s="4"/>
      <c r="F1397" s="4"/>
      <c r="G1397" s="4"/>
    </row>
    <row r="1398" spans="1:7">
      <c r="A1398" s="4"/>
      <c r="B1398" s="4"/>
      <c r="C1398" s="4"/>
      <c r="D1398" s="4"/>
      <c r="E1398" s="4"/>
      <c r="F1398" s="4"/>
      <c r="G1398" s="4"/>
    </row>
    <row r="1399" spans="1:7">
      <c r="A1399" s="4"/>
      <c r="B1399" s="4"/>
      <c r="C1399" s="4"/>
      <c r="D1399" s="4"/>
      <c r="E1399" s="4"/>
      <c r="F1399" s="4"/>
      <c r="G1399" s="4"/>
    </row>
    <row r="1400" spans="1:7">
      <c r="A1400" s="4"/>
      <c r="B1400" s="4"/>
      <c r="C1400" s="4"/>
      <c r="D1400" s="4"/>
      <c r="E1400" s="4"/>
      <c r="F1400" s="4"/>
      <c r="G1400" s="4"/>
    </row>
    <row r="1401" spans="1:7">
      <c r="A1401" s="4"/>
      <c r="B1401" s="4"/>
      <c r="C1401" s="4"/>
      <c r="D1401" s="4"/>
      <c r="E1401" s="4"/>
      <c r="F1401" s="4"/>
      <c r="G1401" s="4"/>
    </row>
    <row r="1402" spans="1:7">
      <c r="A1402" s="4"/>
      <c r="B1402" s="4"/>
      <c r="C1402" s="4"/>
      <c r="D1402" s="4"/>
      <c r="E1402" s="4"/>
      <c r="F1402" s="4"/>
      <c r="G1402" s="4"/>
    </row>
    <row r="1403" spans="1:7">
      <c r="A1403" s="4"/>
      <c r="B1403" s="4"/>
      <c r="C1403" s="4"/>
      <c r="D1403" s="4"/>
      <c r="E1403" s="4"/>
      <c r="F1403" s="4"/>
      <c r="G1403" s="4"/>
    </row>
    <row r="1404" spans="1:7">
      <c r="A1404" s="4"/>
      <c r="B1404" s="4"/>
      <c r="C1404" s="4"/>
      <c r="D1404" s="4"/>
      <c r="E1404" s="4"/>
      <c r="F1404" s="4"/>
      <c r="G1404" s="4"/>
    </row>
    <row r="1405" spans="1:7">
      <c r="A1405" s="4"/>
      <c r="B1405" s="4"/>
      <c r="C1405" s="4"/>
      <c r="D1405" s="4"/>
      <c r="E1405" s="4"/>
      <c r="F1405" s="4"/>
      <c r="G1405" s="4"/>
    </row>
    <row r="1406" spans="1:7">
      <c r="A1406" s="4"/>
      <c r="B1406" s="4"/>
      <c r="C1406" s="4"/>
      <c r="D1406" s="4"/>
      <c r="E1406" s="4"/>
      <c r="F1406" s="4"/>
      <c r="G1406" s="4"/>
    </row>
    <row r="1407" spans="1:7">
      <c r="A1407" s="4"/>
      <c r="B1407" s="4"/>
      <c r="C1407" s="4"/>
      <c r="D1407" s="4"/>
      <c r="E1407" s="4"/>
      <c r="F1407" s="4"/>
      <c r="G1407" s="4"/>
    </row>
    <row r="1408" spans="1:7">
      <c r="A1408" s="4"/>
      <c r="B1408" s="4"/>
      <c r="C1408" s="4"/>
      <c r="D1408" s="4"/>
      <c r="E1408" s="4"/>
      <c r="F1408" s="4"/>
      <c r="G1408" s="4"/>
    </row>
    <row r="1409" spans="1:7">
      <c r="A1409" s="4"/>
      <c r="B1409" s="4"/>
      <c r="C1409" s="4"/>
      <c r="D1409" s="4"/>
      <c r="E1409" s="4"/>
      <c r="F1409" s="4"/>
      <c r="G1409" s="4"/>
    </row>
    <row r="1410" spans="1:7">
      <c r="A1410" s="4"/>
      <c r="B1410" s="4"/>
      <c r="C1410" s="4"/>
      <c r="D1410" s="4"/>
      <c r="E1410" s="4"/>
      <c r="F1410" s="4"/>
      <c r="G1410" s="4"/>
    </row>
    <row r="1411" spans="1:7">
      <c r="A1411" s="4"/>
      <c r="B1411" s="4"/>
      <c r="C1411" s="4"/>
      <c r="D1411" s="4"/>
      <c r="E1411" s="4"/>
      <c r="F1411" s="4"/>
      <c r="G1411" s="4"/>
    </row>
    <row r="1412" spans="1:7">
      <c r="A1412" s="4"/>
      <c r="B1412" s="4"/>
      <c r="C1412" s="4"/>
      <c r="D1412" s="4"/>
      <c r="E1412" s="4"/>
      <c r="F1412" s="4"/>
      <c r="G1412" s="4"/>
    </row>
    <row r="1413" spans="1:7">
      <c r="A1413" s="4"/>
      <c r="B1413" s="4"/>
      <c r="C1413" s="4"/>
      <c r="D1413" s="4"/>
      <c r="E1413" s="4"/>
      <c r="F1413" s="4"/>
      <c r="G1413" s="4"/>
    </row>
    <row r="1414" spans="1:7">
      <c r="A1414" s="4"/>
      <c r="B1414" s="4"/>
      <c r="C1414" s="4"/>
      <c r="D1414" s="4"/>
      <c r="E1414" s="4"/>
      <c r="F1414" s="4"/>
      <c r="G1414" s="4"/>
    </row>
    <row r="1415" spans="1:7">
      <c r="A1415" s="4"/>
      <c r="B1415" s="4"/>
      <c r="C1415" s="4"/>
      <c r="D1415" s="4"/>
      <c r="E1415" s="4"/>
      <c r="F1415" s="4"/>
      <c r="G1415" s="4"/>
    </row>
    <row r="1416" spans="1:7">
      <c r="A1416" s="4"/>
      <c r="B1416" s="4"/>
      <c r="C1416" s="4"/>
      <c r="D1416" s="4"/>
      <c r="E1416" s="4"/>
      <c r="F1416" s="4"/>
      <c r="G1416" s="4"/>
    </row>
    <row r="1417" spans="1:7">
      <c r="A1417" s="4"/>
      <c r="B1417" s="4"/>
      <c r="C1417" s="4"/>
      <c r="D1417" s="4"/>
      <c r="E1417" s="4"/>
      <c r="F1417" s="4"/>
      <c r="G1417" s="4"/>
    </row>
    <row r="1418" spans="1:7">
      <c r="A1418" s="4"/>
      <c r="B1418" s="4"/>
      <c r="C1418" s="4"/>
      <c r="D1418" s="4"/>
      <c r="E1418" s="4"/>
      <c r="F1418" s="4"/>
      <c r="G1418" s="4"/>
    </row>
    <row r="1419" spans="1:7">
      <c r="A1419" s="4"/>
      <c r="B1419" s="4"/>
      <c r="C1419" s="4"/>
      <c r="D1419" s="4"/>
      <c r="E1419" s="4"/>
      <c r="F1419" s="4"/>
      <c r="G1419" s="4"/>
    </row>
    <row r="1420" spans="1:7">
      <c r="A1420" s="4"/>
      <c r="B1420" s="4"/>
      <c r="C1420" s="4"/>
      <c r="D1420" s="4"/>
      <c r="E1420" s="4"/>
      <c r="F1420" s="4"/>
      <c r="G1420" s="4"/>
    </row>
    <row r="1421" spans="1:7">
      <c r="A1421" s="4"/>
      <c r="B1421" s="4"/>
      <c r="C1421" s="4"/>
      <c r="D1421" s="4"/>
      <c r="E1421" s="4"/>
      <c r="F1421" s="4"/>
      <c r="G1421" s="4"/>
    </row>
    <row r="1422" spans="1:7">
      <c r="A1422" s="4"/>
      <c r="B1422" s="4"/>
      <c r="C1422" s="4"/>
      <c r="D1422" s="4"/>
      <c r="E1422" s="4"/>
      <c r="F1422" s="4"/>
      <c r="G1422" s="4"/>
    </row>
    <row r="1423" spans="1:7">
      <c r="A1423" s="4"/>
      <c r="B1423" s="4"/>
      <c r="C1423" s="4"/>
      <c r="D1423" s="4"/>
      <c r="E1423" s="4"/>
      <c r="F1423" s="4"/>
      <c r="G1423" s="4"/>
    </row>
    <row r="1424" spans="1:7">
      <c r="A1424" s="4"/>
      <c r="B1424" s="4"/>
      <c r="C1424" s="4"/>
      <c r="D1424" s="4"/>
      <c r="E1424" s="4"/>
      <c r="F1424" s="4"/>
      <c r="G1424" s="4"/>
    </row>
    <row r="1425" spans="1:7">
      <c r="A1425" s="4"/>
      <c r="B1425" s="4"/>
      <c r="C1425" s="4"/>
      <c r="D1425" s="4"/>
      <c r="E1425" s="4"/>
      <c r="F1425" s="4"/>
      <c r="G1425" s="4"/>
    </row>
    <row r="1426" spans="1:7">
      <c r="A1426" s="4"/>
      <c r="B1426" s="4"/>
      <c r="C1426" s="4"/>
      <c r="D1426" s="4"/>
      <c r="E1426" s="4"/>
      <c r="F1426" s="4"/>
      <c r="G1426" s="4"/>
    </row>
    <row r="1427" spans="1:7">
      <c r="A1427" s="4"/>
      <c r="B1427" s="4"/>
      <c r="C1427" s="4"/>
      <c r="D1427" s="4"/>
      <c r="E1427" s="4"/>
      <c r="F1427" s="4"/>
      <c r="G1427" s="4"/>
    </row>
    <row r="1428" spans="1:7">
      <c r="A1428" s="4"/>
      <c r="B1428" s="4"/>
      <c r="C1428" s="4"/>
      <c r="D1428" s="4"/>
      <c r="E1428" s="4"/>
      <c r="F1428" s="4"/>
      <c r="G1428" s="4"/>
    </row>
    <row r="1429" spans="1:7">
      <c r="A1429" s="4"/>
      <c r="B1429" s="4"/>
      <c r="C1429" s="4"/>
      <c r="D1429" s="4"/>
      <c r="E1429" s="4"/>
      <c r="F1429" s="4"/>
      <c r="G1429" s="4"/>
    </row>
    <row r="1430" spans="1:7">
      <c r="A1430" s="4"/>
      <c r="B1430" s="4"/>
      <c r="C1430" s="4"/>
      <c r="D1430" s="4"/>
      <c r="E1430" s="4"/>
      <c r="F1430" s="4"/>
      <c r="G1430" s="4"/>
    </row>
    <row r="1431" spans="1:7">
      <c r="A1431" s="4"/>
      <c r="B1431" s="4"/>
      <c r="C1431" s="4"/>
      <c r="D1431" s="4"/>
      <c r="E1431" s="4"/>
      <c r="F1431" s="4"/>
      <c r="G1431" s="4"/>
    </row>
    <row r="1432" spans="1:7">
      <c r="A1432" s="4"/>
      <c r="B1432" s="4"/>
      <c r="C1432" s="4"/>
      <c r="D1432" s="4"/>
      <c r="E1432" s="4"/>
      <c r="F1432" s="4"/>
      <c r="G1432" s="4"/>
    </row>
    <row r="1433" spans="1:7">
      <c r="A1433" s="4"/>
      <c r="B1433" s="4"/>
      <c r="C1433" s="4"/>
      <c r="D1433" s="4"/>
      <c r="E1433" s="4"/>
      <c r="F1433" s="4"/>
      <c r="G1433" s="4"/>
    </row>
    <row r="1434" spans="1:7">
      <c r="A1434" s="4"/>
      <c r="B1434" s="4"/>
      <c r="C1434" s="4"/>
      <c r="D1434" s="4"/>
      <c r="E1434" s="4"/>
      <c r="F1434" s="4"/>
      <c r="G1434" s="4"/>
    </row>
    <row r="1435" spans="1:7">
      <c r="A1435" s="4"/>
      <c r="B1435" s="4"/>
      <c r="C1435" s="4"/>
      <c r="D1435" s="4"/>
      <c r="E1435" s="4"/>
      <c r="F1435" s="4"/>
      <c r="G1435" s="4"/>
    </row>
    <row r="1436" spans="1:7">
      <c r="A1436" s="4"/>
      <c r="B1436" s="4"/>
      <c r="C1436" s="4"/>
      <c r="D1436" s="4"/>
      <c r="E1436" s="4"/>
      <c r="F1436" s="4"/>
      <c r="G1436" s="4"/>
    </row>
    <row r="1437" spans="1:7">
      <c r="A1437" s="4"/>
      <c r="B1437" s="4"/>
      <c r="C1437" s="4"/>
      <c r="D1437" s="4"/>
      <c r="E1437" s="4"/>
      <c r="F1437" s="4"/>
      <c r="G1437" s="4"/>
    </row>
    <row r="1438" spans="1:7">
      <c r="A1438" s="4"/>
      <c r="B1438" s="4"/>
      <c r="C1438" s="4"/>
      <c r="D1438" s="4"/>
      <c r="E1438" s="4"/>
      <c r="F1438" s="4"/>
      <c r="G1438" s="4"/>
    </row>
    <row r="1439" spans="1:7">
      <c r="A1439" s="4"/>
      <c r="B1439" s="4"/>
      <c r="C1439" s="4"/>
      <c r="D1439" s="4"/>
      <c r="E1439" s="4"/>
      <c r="F1439" s="4"/>
      <c r="G1439" s="4"/>
    </row>
    <row r="1440" spans="1:7">
      <c r="A1440" s="4"/>
      <c r="B1440" s="4"/>
      <c r="C1440" s="4"/>
      <c r="D1440" s="4"/>
      <c r="E1440" s="4"/>
      <c r="F1440" s="4"/>
      <c r="G1440" s="4"/>
    </row>
    <row r="1441" spans="1:7">
      <c r="A1441" s="4"/>
      <c r="B1441" s="4"/>
      <c r="C1441" s="4"/>
      <c r="D1441" s="4"/>
      <c r="E1441" s="4"/>
      <c r="F1441" s="4"/>
      <c r="G1441" s="4"/>
    </row>
    <row r="1442" spans="1:7">
      <c r="A1442" s="4"/>
      <c r="B1442" s="4"/>
      <c r="C1442" s="4"/>
      <c r="D1442" s="4"/>
      <c r="E1442" s="4"/>
      <c r="F1442" s="4"/>
      <c r="G1442" s="4"/>
    </row>
    <row r="1443" spans="1:7">
      <c r="A1443" s="4"/>
      <c r="B1443" s="4"/>
      <c r="C1443" s="4"/>
      <c r="D1443" s="4"/>
      <c r="E1443" s="4"/>
      <c r="F1443" s="4"/>
      <c r="G1443" s="4"/>
    </row>
    <row r="1444" spans="1:7">
      <c r="A1444" s="4"/>
      <c r="B1444" s="4"/>
      <c r="C1444" s="4"/>
      <c r="D1444" s="4"/>
      <c r="E1444" s="4"/>
      <c r="F1444" s="4"/>
      <c r="G1444" s="4"/>
    </row>
    <row r="1445" spans="1:7">
      <c r="A1445" s="4"/>
      <c r="B1445" s="4"/>
      <c r="C1445" s="4"/>
      <c r="D1445" s="4"/>
      <c r="E1445" s="4"/>
      <c r="F1445" s="4"/>
      <c r="G1445" s="4"/>
    </row>
    <row r="1446" spans="1:7">
      <c r="A1446" s="4"/>
      <c r="B1446" s="4"/>
      <c r="C1446" s="4"/>
      <c r="D1446" s="4"/>
      <c r="E1446" s="4"/>
      <c r="F1446" s="4"/>
      <c r="G1446" s="4"/>
    </row>
    <row r="1447" spans="1:7">
      <c r="A1447" s="4"/>
      <c r="B1447" s="4"/>
      <c r="C1447" s="4"/>
      <c r="D1447" s="4"/>
      <c r="E1447" s="4"/>
      <c r="F1447" s="4"/>
      <c r="G1447" s="4"/>
    </row>
    <row r="1448" spans="1:7">
      <c r="A1448" s="4"/>
      <c r="B1448" s="4"/>
      <c r="C1448" s="4"/>
      <c r="D1448" s="4"/>
      <c r="E1448" s="4"/>
      <c r="F1448" s="4"/>
      <c r="G1448" s="4"/>
    </row>
    <row r="1449" spans="1:7">
      <c r="A1449" s="4"/>
      <c r="B1449" s="4"/>
      <c r="C1449" s="4"/>
      <c r="D1449" s="4"/>
      <c r="E1449" s="4"/>
      <c r="F1449" s="4"/>
      <c r="G1449" s="4"/>
    </row>
    <row r="1450" spans="1:7">
      <c r="A1450" s="4"/>
      <c r="B1450" s="4"/>
      <c r="C1450" s="4"/>
      <c r="D1450" s="4"/>
      <c r="E1450" s="4"/>
      <c r="F1450" s="4"/>
      <c r="G1450" s="4"/>
    </row>
    <row r="1451" spans="1:7">
      <c r="A1451" s="4"/>
      <c r="B1451" s="4"/>
      <c r="C1451" s="4"/>
      <c r="D1451" s="4"/>
      <c r="E1451" s="4"/>
      <c r="F1451" s="4"/>
      <c r="G1451" s="4"/>
    </row>
    <row r="1452" spans="1:7">
      <c r="A1452" s="4"/>
      <c r="B1452" s="4"/>
      <c r="C1452" s="4"/>
      <c r="D1452" s="4"/>
      <c r="E1452" s="4"/>
      <c r="F1452" s="4"/>
      <c r="G1452" s="4"/>
    </row>
    <row r="1453" spans="1:7">
      <c r="A1453" s="4"/>
      <c r="B1453" s="4"/>
      <c r="C1453" s="4"/>
      <c r="D1453" s="4"/>
      <c r="E1453" s="4"/>
      <c r="F1453" s="4"/>
      <c r="G1453" s="4"/>
    </row>
    <row r="1454" spans="1:7">
      <c r="A1454" s="4"/>
      <c r="B1454" s="4"/>
      <c r="C1454" s="4"/>
      <c r="D1454" s="4"/>
      <c r="E1454" s="4"/>
      <c r="F1454" s="4"/>
      <c r="G1454" s="4"/>
    </row>
    <row r="1455" spans="1:7">
      <c r="A1455" s="4"/>
      <c r="B1455" s="4"/>
      <c r="C1455" s="4"/>
      <c r="D1455" s="4"/>
      <c r="E1455" s="4"/>
      <c r="F1455" s="4"/>
      <c r="G1455" s="4"/>
    </row>
    <row r="1456" spans="1:7">
      <c r="A1456" s="4"/>
      <c r="B1456" s="4"/>
      <c r="C1456" s="4"/>
      <c r="D1456" s="4"/>
      <c r="E1456" s="4"/>
      <c r="F1456" s="4"/>
      <c r="G1456" s="4"/>
    </row>
    <row r="1457" spans="1:7">
      <c r="A1457" s="4"/>
      <c r="B1457" s="4"/>
      <c r="C1457" s="4"/>
      <c r="D1457" s="4"/>
      <c r="E1457" s="4"/>
      <c r="F1457" s="4"/>
      <c r="G1457" s="4"/>
    </row>
    <row r="1458" spans="1:7">
      <c r="A1458" s="4"/>
      <c r="B1458" s="4"/>
      <c r="C1458" s="4"/>
      <c r="D1458" s="4"/>
      <c r="E1458" s="4"/>
      <c r="F1458" s="4"/>
      <c r="G1458" s="4"/>
    </row>
    <row r="1459" spans="1:7">
      <c r="A1459" s="4"/>
      <c r="B1459" s="4"/>
      <c r="C1459" s="4"/>
      <c r="D1459" s="4"/>
      <c r="E1459" s="4"/>
      <c r="F1459" s="4"/>
      <c r="G1459" s="4"/>
    </row>
    <row r="1460" spans="1:7">
      <c r="A1460" s="4"/>
      <c r="B1460" s="4"/>
      <c r="C1460" s="4"/>
      <c r="D1460" s="4"/>
      <c r="E1460" s="4"/>
      <c r="F1460" s="4"/>
      <c r="G1460" s="4"/>
    </row>
    <row r="1461" spans="1:7">
      <c r="A1461" s="4"/>
      <c r="B1461" s="4"/>
      <c r="C1461" s="4"/>
      <c r="D1461" s="4"/>
      <c r="E1461" s="4"/>
      <c r="F1461" s="4"/>
      <c r="G1461" s="4"/>
    </row>
    <row r="1462" spans="1:7">
      <c r="A1462" s="4"/>
      <c r="B1462" s="4"/>
      <c r="C1462" s="4"/>
      <c r="D1462" s="4"/>
      <c r="E1462" s="4"/>
      <c r="F1462" s="4"/>
      <c r="G1462" s="4"/>
    </row>
    <row r="1463" spans="1:7">
      <c r="A1463" s="4"/>
      <c r="B1463" s="4"/>
      <c r="C1463" s="4"/>
      <c r="D1463" s="4"/>
      <c r="E1463" s="4"/>
      <c r="F1463" s="4"/>
      <c r="G1463" s="4"/>
    </row>
    <row r="1464" spans="1:7">
      <c r="A1464" s="4"/>
      <c r="B1464" s="4"/>
      <c r="C1464" s="4"/>
      <c r="D1464" s="4"/>
      <c r="E1464" s="4"/>
      <c r="F1464" s="4"/>
      <c r="G1464" s="4"/>
    </row>
    <row r="1465" spans="1:7">
      <c r="A1465" s="4"/>
      <c r="B1465" s="4"/>
      <c r="C1465" s="4"/>
      <c r="D1465" s="4"/>
      <c r="E1465" s="4"/>
      <c r="F1465" s="4"/>
      <c r="G1465" s="4"/>
    </row>
    <row r="1466" spans="1:7">
      <c r="A1466" s="4"/>
      <c r="B1466" s="4"/>
      <c r="C1466" s="4"/>
      <c r="D1466" s="4"/>
      <c r="E1466" s="4"/>
      <c r="F1466" s="4"/>
      <c r="G1466" s="4"/>
    </row>
    <row r="1467" spans="1:7">
      <c r="A1467" s="4"/>
      <c r="B1467" s="4"/>
      <c r="C1467" s="4"/>
      <c r="D1467" s="4"/>
      <c r="E1467" s="4"/>
      <c r="F1467" s="4"/>
      <c r="G1467" s="4"/>
    </row>
    <row r="1468" spans="1:7">
      <c r="A1468" s="4"/>
      <c r="B1468" s="4"/>
      <c r="C1468" s="4"/>
      <c r="D1468" s="4"/>
      <c r="E1468" s="4"/>
      <c r="F1468" s="4"/>
      <c r="G1468" s="4"/>
    </row>
    <row r="1469" spans="1:7">
      <c r="A1469" s="4"/>
      <c r="B1469" s="4"/>
      <c r="C1469" s="4"/>
      <c r="D1469" s="4"/>
      <c r="E1469" s="4"/>
      <c r="F1469" s="4"/>
      <c r="G1469" s="4"/>
    </row>
    <row r="1470" spans="1:7">
      <c r="A1470" s="4"/>
      <c r="B1470" s="4"/>
      <c r="C1470" s="4"/>
      <c r="D1470" s="4"/>
      <c r="E1470" s="4"/>
      <c r="F1470" s="4"/>
      <c r="G1470" s="4"/>
    </row>
    <row r="1471" spans="1:7">
      <c r="A1471" s="4"/>
      <c r="B1471" s="4"/>
      <c r="C1471" s="4"/>
      <c r="D1471" s="4"/>
      <c r="E1471" s="4"/>
      <c r="F1471" s="4"/>
      <c r="G1471" s="4"/>
    </row>
    <row r="1472" spans="1:7">
      <c r="A1472" s="4"/>
      <c r="B1472" s="4"/>
      <c r="C1472" s="4"/>
      <c r="D1472" s="4"/>
      <c r="E1472" s="4"/>
      <c r="F1472" s="4"/>
      <c r="G1472" s="4"/>
    </row>
    <row r="1473" spans="1:7">
      <c r="A1473" s="4"/>
      <c r="B1473" s="4"/>
      <c r="C1473" s="4"/>
      <c r="D1473" s="4"/>
      <c r="E1473" s="4"/>
      <c r="F1473" s="4"/>
      <c r="G1473" s="4"/>
    </row>
    <row r="1474" spans="1:7">
      <c r="A1474" s="4"/>
      <c r="B1474" s="4"/>
      <c r="C1474" s="4"/>
      <c r="D1474" s="4"/>
      <c r="E1474" s="4"/>
      <c r="F1474" s="4"/>
      <c r="G1474" s="4"/>
    </row>
    <row r="1475" spans="1:7">
      <c r="A1475" s="4"/>
      <c r="B1475" s="4"/>
      <c r="C1475" s="4"/>
      <c r="D1475" s="4"/>
      <c r="E1475" s="4"/>
      <c r="F1475" s="4"/>
      <c r="G1475" s="4"/>
    </row>
    <row r="1476" spans="1:7">
      <c r="A1476" s="4"/>
      <c r="B1476" s="4"/>
      <c r="C1476" s="4"/>
      <c r="D1476" s="4"/>
      <c r="E1476" s="4"/>
      <c r="F1476" s="4"/>
      <c r="G1476" s="4"/>
    </row>
    <row r="1477" spans="1:7">
      <c r="A1477" s="4"/>
      <c r="B1477" s="4"/>
      <c r="C1477" s="4"/>
      <c r="D1477" s="4"/>
      <c r="E1477" s="4"/>
      <c r="F1477" s="4"/>
      <c r="G1477" s="4"/>
    </row>
    <row r="1478" spans="1:7">
      <c r="A1478" s="4"/>
      <c r="B1478" s="4"/>
      <c r="C1478" s="4"/>
      <c r="D1478" s="4"/>
      <c r="E1478" s="4"/>
      <c r="F1478" s="4"/>
      <c r="G1478" s="4"/>
    </row>
    <row r="1479" spans="1:7">
      <c r="A1479" s="4"/>
      <c r="B1479" s="4"/>
      <c r="C1479" s="4"/>
      <c r="D1479" s="4"/>
      <c r="E1479" s="4"/>
      <c r="F1479" s="4"/>
      <c r="G1479" s="4"/>
    </row>
    <row r="1480" spans="1:7">
      <c r="A1480" s="4"/>
      <c r="B1480" s="4"/>
      <c r="C1480" s="4"/>
      <c r="D1480" s="4"/>
      <c r="E1480" s="4"/>
      <c r="F1480" s="4"/>
      <c r="G1480" s="4"/>
    </row>
    <row r="1481" spans="1:7">
      <c r="A1481" s="4"/>
      <c r="B1481" s="4"/>
      <c r="C1481" s="4"/>
      <c r="D1481" s="4"/>
      <c r="E1481" s="4"/>
      <c r="F1481" s="4"/>
      <c r="G1481" s="4"/>
    </row>
    <row r="1482" spans="1:7">
      <c r="A1482" s="4"/>
      <c r="B1482" s="4"/>
      <c r="C1482" s="4"/>
      <c r="D1482" s="4"/>
      <c r="E1482" s="4"/>
      <c r="F1482" s="4"/>
      <c r="G1482" s="4"/>
    </row>
    <row r="1483" spans="1:7">
      <c r="A1483" s="4"/>
      <c r="B1483" s="4"/>
      <c r="C1483" s="4"/>
      <c r="D1483" s="4"/>
      <c r="E1483" s="4"/>
      <c r="F1483" s="4"/>
      <c r="G1483" s="4"/>
    </row>
    <row r="1484" spans="1:7">
      <c r="A1484" s="4"/>
      <c r="B1484" s="4"/>
      <c r="C1484" s="4"/>
      <c r="D1484" s="4"/>
      <c r="E1484" s="4"/>
      <c r="F1484" s="4"/>
      <c r="G1484" s="4"/>
    </row>
    <row r="1485" spans="1:7">
      <c r="A1485" s="4"/>
      <c r="B1485" s="4"/>
      <c r="C1485" s="4"/>
      <c r="D1485" s="4"/>
      <c r="E1485" s="4"/>
      <c r="F1485" s="4"/>
      <c r="G1485" s="4"/>
    </row>
    <row r="1486" spans="1:7">
      <c r="A1486" s="4"/>
      <c r="B1486" s="4"/>
      <c r="C1486" s="4"/>
      <c r="D1486" s="4"/>
      <c r="E1486" s="4"/>
      <c r="F1486" s="4"/>
      <c r="G1486" s="4"/>
    </row>
    <row r="1487" spans="1:7">
      <c r="A1487" s="4"/>
      <c r="B1487" s="4"/>
      <c r="C1487" s="4"/>
      <c r="D1487" s="4"/>
      <c r="E1487" s="4"/>
      <c r="F1487" s="4"/>
      <c r="G1487" s="4"/>
    </row>
    <row r="1488" spans="1:7">
      <c r="A1488" s="4"/>
      <c r="B1488" s="4"/>
      <c r="C1488" s="4"/>
      <c r="D1488" s="4"/>
      <c r="E1488" s="4"/>
      <c r="F1488" s="4"/>
      <c r="G1488" s="4"/>
    </row>
    <row r="1489" spans="1:7">
      <c r="A1489" s="4"/>
      <c r="B1489" s="4"/>
      <c r="C1489" s="4"/>
      <c r="D1489" s="4"/>
      <c r="E1489" s="4"/>
      <c r="F1489" s="4"/>
      <c r="G1489" s="4"/>
    </row>
    <row r="1490" spans="1:7">
      <c r="A1490" s="4"/>
      <c r="B1490" s="4"/>
      <c r="C1490" s="4"/>
      <c r="D1490" s="4"/>
      <c r="E1490" s="4"/>
      <c r="F1490" s="4"/>
      <c r="G1490" s="4"/>
    </row>
    <row r="1491" spans="1:7">
      <c r="A1491" s="4"/>
      <c r="B1491" s="4"/>
      <c r="C1491" s="4"/>
      <c r="D1491" s="4"/>
      <c r="E1491" s="4"/>
      <c r="F1491" s="4"/>
      <c r="G1491" s="4"/>
    </row>
    <row r="1492" spans="1:7">
      <c r="A1492" s="4"/>
      <c r="B1492" s="4"/>
      <c r="C1492" s="4"/>
      <c r="D1492" s="4"/>
      <c r="E1492" s="4"/>
      <c r="F1492" s="4"/>
      <c r="G1492" s="4"/>
    </row>
    <row r="1493" spans="1:7">
      <c r="A1493" s="4"/>
      <c r="B1493" s="4"/>
      <c r="C1493" s="4"/>
      <c r="D1493" s="4"/>
      <c r="E1493" s="4"/>
      <c r="F1493" s="4"/>
      <c r="G1493" s="4"/>
    </row>
    <row r="1494" spans="1:7">
      <c r="A1494" s="4"/>
      <c r="B1494" s="4"/>
      <c r="C1494" s="4"/>
      <c r="D1494" s="4"/>
      <c r="E1494" s="4"/>
      <c r="F1494" s="4"/>
      <c r="G1494" s="4"/>
    </row>
    <row r="1495" spans="1:7">
      <c r="A1495" s="4"/>
      <c r="B1495" s="4"/>
      <c r="C1495" s="4"/>
      <c r="D1495" s="4"/>
      <c r="E1495" s="4"/>
      <c r="F1495" s="4"/>
      <c r="G1495" s="4"/>
    </row>
    <row r="1496" spans="1:7">
      <c r="A1496" s="4"/>
      <c r="B1496" s="4"/>
      <c r="C1496" s="4"/>
      <c r="D1496" s="4"/>
      <c r="E1496" s="4"/>
      <c r="F1496" s="4"/>
      <c r="G1496" s="4"/>
    </row>
    <row r="1497" spans="1:7">
      <c r="A1497" s="4"/>
      <c r="B1497" s="4"/>
      <c r="C1497" s="4"/>
      <c r="D1497" s="4"/>
      <c r="E1497" s="4"/>
      <c r="F1497" s="4"/>
      <c r="G1497" s="4"/>
    </row>
    <row r="1498" spans="1:7">
      <c r="A1498" s="4"/>
      <c r="B1498" s="4"/>
      <c r="C1498" s="4"/>
      <c r="D1498" s="4"/>
      <c r="E1498" s="4"/>
      <c r="F1498" s="4"/>
      <c r="G1498" s="4"/>
    </row>
    <row r="1499" spans="1:7">
      <c r="A1499" s="4"/>
      <c r="B1499" s="4"/>
      <c r="C1499" s="4"/>
      <c r="D1499" s="4"/>
      <c r="E1499" s="4"/>
      <c r="F1499" s="4"/>
      <c r="G1499" s="4"/>
    </row>
    <row r="1500" spans="1:7">
      <c r="A1500" s="4"/>
      <c r="B1500" s="4"/>
      <c r="C1500" s="4"/>
      <c r="D1500" s="4"/>
      <c r="E1500" s="4"/>
      <c r="F1500" s="4"/>
      <c r="G1500" s="4"/>
    </row>
    <row r="1501" spans="1:7">
      <c r="A1501" s="4"/>
      <c r="B1501" s="4"/>
      <c r="C1501" s="4"/>
      <c r="D1501" s="4"/>
      <c r="E1501" s="4"/>
      <c r="F1501" s="4"/>
      <c r="G1501" s="4"/>
    </row>
    <row r="1502" spans="1:7">
      <c r="A1502" s="4"/>
      <c r="B1502" s="4"/>
      <c r="C1502" s="4"/>
      <c r="D1502" s="4"/>
      <c r="E1502" s="4"/>
      <c r="F1502" s="4"/>
      <c r="G1502" s="4"/>
    </row>
    <row r="1503" spans="1:7">
      <c r="A1503" s="4"/>
      <c r="B1503" s="4"/>
      <c r="C1503" s="4"/>
      <c r="D1503" s="4"/>
      <c r="E1503" s="4"/>
      <c r="F1503" s="4"/>
      <c r="G1503" s="4"/>
    </row>
    <row r="1504" spans="1:7">
      <c r="A1504" s="4"/>
      <c r="B1504" s="4"/>
      <c r="C1504" s="4"/>
      <c r="D1504" s="4"/>
      <c r="E1504" s="4"/>
      <c r="F1504" s="4"/>
      <c r="G1504" s="4"/>
    </row>
    <row r="1505" spans="1:7">
      <c r="A1505" s="4"/>
      <c r="B1505" s="4"/>
      <c r="C1505" s="4"/>
      <c r="D1505" s="4"/>
      <c r="E1505" s="4"/>
      <c r="F1505" s="4"/>
      <c r="G1505" s="4"/>
    </row>
    <row r="1506" spans="1:7">
      <c r="A1506" s="4"/>
      <c r="B1506" s="4"/>
      <c r="C1506" s="4"/>
      <c r="D1506" s="4"/>
      <c r="E1506" s="4"/>
      <c r="F1506" s="4"/>
      <c r="G1506" s="4"/>
    </row>
    <row r="1507" spans="1:7">
      <c r="A1507" s="4"/>
      <c r="B1507" s="4"/>
      <c r="C1507" s="4"/>
      <c r="D1507" s="4"/>
      <c r="E1507" s="4"/>
      <c r="F1507" s="4"/>
      <c r="G1507" s="4"/>
    </row>
    <row r="1508" spans="1:7">
      <c r="A1508" s="4"/>
      <c r="B1508" s="4"/>
      <c r="C1508" s="4"/>
      <c r="D1508" s="4"/>
      <c r="E1508" s="4"/>
      <c r="F1508" s="4"/>
      <c r="G1508" s="4"/>
    </row>
    <row r="1509" spans="1:7">
      <c r="A1509" s="4"/>
      <c r="B1509" s="4"/>
      <c r="C1509" s="4"/>
      <c r="D1509" s="4"/>
      <c r="E1509" s="4"/>
      <c r="F1509" s="4"/>
      <c r="G1509" s="4"/>
    </row>
    <row r="1510" spans="1:7">
      <c r="A1510" s="4"/>
      <c r="B1510" s="4"/>
      <c r="C1510" s="4"/>
      <c r="D1510" s="4"/>
      <c r="E1510" s="4"/>
      <c r="F1510" s="4"/>
      <c r="G1510" s="4"/>
    </row>
    <row r="1511" spans="1:7">
      <c r="A1511" s="4"/>
      <c r="B1511" s="4"/>
      <c r="C1511" s="4"/>
      <c r="D1511" s="4"/>
      <c r="E1511" s="4"/>
      <c r="F1511" s="4"/>
      <c r="G1511" s="4"/>
    </row>
    <row r="1512" spans="1:7">
      <c r="A1512" s="4"/>
      <c r="B1512" s="4"/>
      <c r="C1512" s="4"/>
      <c r="D1512" s="4"/>
      <c r="E1512" s="4"/>
      <c r="F1512" s="4"/>
      <c r="G1512" s="4"/>
    </row>
    <row r="1513" spans="1:7">
      <c r="A1513" s="4"/>
      <c r="B1513" s="4"/>
      <c r="C1513" s="4"/>
      <c r="D1513" s="4"/>
      <c r="E1513" s="4"/>
      <c r="F1513" s="4"/>
      <c r="G1513" s="4"/>
    </row>
    <row r="1514" spans="1:7">
      <c r="A1514" s="4"/>
      <c r="B1514" s="4"/>
      <c r="C1514" s="4"/>
      <c r="D1514" s="4"/>
      <c r="E1514" s="4"/>
      <c r="F1514" s="4"/>
      <c r="G1514" s="4"/>
    </row>
    <row r="1515" spans="1:7">
      <c r="A1515" s="4"/>
      <c r="B1515" s="4"/>
      <c r="C1515" s="4"/>
      <c r="D1515" s="4"/>
      <c r="E1515" s="4"/>
      <c r="F1515" s="4"/>
      <c r="G1515" s="4"/>
    </row>
    <row r="1516" spans="1:7">
      <c r="A1516" s="4"/>
      <c r="B1516" s="4"/>
      <c r="C1516" s="4"/>
      <c r="D1516" s="4"/>
      <c r="E1516" s="4"/>
      <c r="F1516" s="4"/>
      <c r="G1516" s="4"/>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tabColor theme="3" tint="-0.249977111117893"/>
  </sheetPr>
  <dimension ref="A1:X409"/>
  <sheetViews>
    <sheetView zoomScale="70" zoomScaleNormal="70" workbookViewId="0">
      <pane xSplit="4" ySplit="1" topLeftCell="E401" activePane="bottomRight" state="frozen"/>
      <selection pane="topRight"/>
      <selection pane="bottomLeft"/>
      <selection pane="bottomRight"/>
    </sheetView>
  </sheetViews>
  <sheetFormatPr defaultColWidth="11.875" defaultRowHeight="46.5" customHeight="1"/>
  <cols>
    <col min="1" max="3" width="11.875" style="38"/>
    <col min="4" max="4" width="22.5" style="38" customWidth="1"/>
    <col min="5" max="5" width="101.625" style="38" customWidth="1"/>
    <col min="6" max="23" width="15.875" style="61" customWidth="1"/>
    <col min="24" max="16384" width="11.875" style="38"/>
  </cols>
  <sheetData>
    <row r="1" spans="1:23" ht="46.5" customHeight="1" thickBot="1">
      <c r="A1" s="28" t="s">
        <v>2474</v>
      </c>
      <c r="B1" s="28" t="s">
        <v>2475</v>
      </c>
      <c r="C1" s="28" t="s">
        <v>2476</v>
      </c>
      <c r="D1" s="28" t="s">
        <v>2477</v>
      </c>
      <c r="E1" s="29" t="s">
        <v>2478</v>
      </c>
      <c r="F1" s="30" t="s">
        <v>2479</v>
      </c>
      <c r="G1" s="31" t="s">
        <v>2480</v>
      </c>
      <c r="H1" s="32" t="s">
        <v>2481</v>
      </c>
      <c r="I1" s="33" t="s">
        <v>2482</v>
      </c>
      <c r="J1" s="34" t="s">
        <v>2483</v>
      </c>
      <c r="K1" s="35" t="s">
        <v>2484</v>
      </c>
      <c r="L1" s="35" t="s">
        <v>2485</v>
      </c>
      <c r="M1" s="35" t="s">
        <v>2486</v>
      </c>
      <c r="N1" s="35" t="s">
        <v>2487</v>
      </c>
      <c r="O1" s="35" t="s">
        <v>2488</v>
      </c>
      <c r="P1" s="35" t="s">
        <v>2489</v>
      </c>
      <c r="Q1" s="35" t="s">
        <v>2490</v>
      </c>
      <c r="R1" s="35" t="s">
        <v>2491</v>
      </c>
      <c r="S1" s="36" t="s">
        <v>2492</v>
      </c>
      <c r="T1" s="35" t="s">
        <v>2493</v>
      </c>
      <c r="U1" s="36" t="s">
        <v>2494</v>
      </c>
      <c r="V1" s="35" t="s">
        <v>2495</v>
      </c>
      <c r="W1" s="37" t="s">
        <v>2496</v>
      </c>
    </row>
    <row r="2" spans="1:23" ht="46.5" customHeight="1" thickTop="1">
      <c r="A2" s="656" t="s">
        <v>2497</v>
      </c>
      <c r="B2" s="651" t="s">
        <v>2498</v>
      </c>
      <c r="C2" s="39">
        <v>1</v>
      </c>
      <c r="D2" s="40" t="s">
        <v>2499</v>
      </c>
      <c r="E2" s="41" t="s">
        <v>2500</v>
      </c>
      <c r="F2" s="42" t="s">
        <v>2501</v>
      </c>
      <c r="G2" s="42" t="s">
        <v>2502</v>
      </c>
      <c r="H2" s="43" t="s">
        <v>2503</v>
      </c>
      <c r="I2" s="44"/>
      <c r="J2" s="45" t="s">
        <v>2504</v>
      </c>
      <c r="K2" s="46" t="s">
        <v>2505</v>
      </c>
      <c r="L2" s="47" t="s">
        <v>2506</v>
      </c>
      <c r="M2" s="47" t="s">
        <v>2507</v>
      </c>
      <c r="N2" s="48" t="s">
        <v>2508</v>
      </c>
      <c r="O2" s="47" t="s">
        <v>2509</v>
      </c>
      <c r="P2" s="47" t="s">
        <v>2510</v>
      </c>
      <c r="Q2" s="47" t="s">
        <v>2511</v>
      </c>
      <c r="R2" s="49"/>
      <c r="S2" s="49"/>
      <c r="T2" s="49"/>
      <c r="U2" s="49"/>
      <c r="V2" s="49"/>
      <c r="W2" s="49"/>
    </row>
    <row r="3" spans="1:23" ht="46.5" customHeight="1">
      <c r="A3" s="650"/>
      <c r="B3" s="646"/>
      <c r="C3" s="50">
        <v>2</v>
      </c>
      <c r="D3" s="51" t="s">
        <v>2512</v>
      </c>
      <c r="E3" s="52" t="s">
        <v>2513</v>
      </c>
      <c r="F3" s="53" t="s">
        <v>2514</v>
      </c>
      <c r="G3" s="48"/>
      <c r="H3" s="54"/>
      <c r="I3" s="55"/>
      <c r="J3" s="56" t="s">
        <v>2515</v>
      </c>
      <c r="K3" s="57" t="s">
        <v>2516</v>
      </c>
      <c r="L3" s="48"/>
      <c r="M3" s="48"/>
      <c r="N3" s="48"/>
      <c r="O3" s="48"/>
      <c r="P3" s="48"/>
      <c r="Q3" s="48"/>
      <c r="R3" s="48"/>
      <c r="S3" s="48"/>
      <c r="T3" s="48"/>
      <c r="U3" s="48"/>
      <c r="V3" s="48"/>
      <c r="W3" s="48"/>
    </row>
    <row r="4" spans="1:23" ht="46.5" customHeight="1">
      <c r="A4" s="650"/>
      <c r="B4" s="646"/>
      <c r="C4" s="50">
        <v>3</v>
      </c>
      <c r="D4" s="51" t="s">
        <v>2517</v>
      </c>
      <c r="E4" s="52" t="s">
        <v>2518</v>
      </c>
      <c r="F4" s="48"/>
      <c r="G4" s="48"/>
      <c r="H4" s="54"/>
      <c r="I4" s="55"/>
      <c r="J4" s="58"/>
      <c r="K4" s="48"/>
      <c r="L4" s="48"/>
      <c r="M4" s="48"/>
      <c r="N4" s="48"/>
      <c r="O4" s="48"/>
      <c r="P4" s="48"/>
      <c r="Q4" s="48"/>
      <c r="R4" s="48"/>
      <c r="S4" s="48"/>
      <c r="T4" s="48"/>
      <c r="U4" s="48"/>
      <c r="V4" s="48"/>
      <c r="W4" s="48"/>
    </row>
    <row r="5" spans="1:23" ht="46.5" customHeight="1">
      <c r="A5" s="650"/>
      <c r="B5" s="646"/>
      <c r="C5" s="50">
        <v>4</v>
      </c>
      <c r="D5" s="59" t="s">
        <v>2519</v>
      </c>
      <c r="E5" s="52" t="s">
        <v>2520</v>
      </c>
      <c r="F5" s="48"/>
      <c r="G5" s="48"/>
      <c r="H5" s="54"/>
      <c r="I5" s="55"/>
      <c r="J5" s="58"/>
      <c r="K5" s="48"/>
      <c r="L5" s="48"/>
      <c r="M5" s="48"/>
      <c r="N5" s="48"/>
      <c r="O5" s="48"/>
      <c r="P5" s="48"/>
      <c r="Q5" s="48"/>
      <c r="R5" s="48"/>
      <c r="S5" s="48"/>
      <c r="T5" s="48"/>
      <c r="U5" s="48"/>
      <c r="V5" s="48"/>
      <c r="W5" s="48"/>
    </row>
    <row r="6" spans="1:23" ht="46.5" customHeight="1">
      <c r="A6" s="650"/>
      <c r="B6" s="646"/>
      <c r="C6" s="50">
        <v>5</v>
      </c>
      <c r="D6" s="51" t="s">
        <v>2521</v>
      </c>
      <c r="E6" s="52" t="s">
        <v>2522</v>
      </c>
      <c r="F6" s="48"/>
      <c r="G6" s="48"/>
      <c r="H6" s="54"/>
      <c r="I6" s="55"/>
      <c r="J6" s="58" t="s">
        <v>2508</v>
      </c>
      <c r="K6" s="47" t="s">
        <v>2509</v>
      </c>
      <c r="L6" s="48"/>
      <c r="M6" s="48"/>
      <c r="N6" s="48"/>
      <c r="O6" s="48"/>
      <c r="P6" s="48"/>
      <c r="Q6" s="48"/>
      <c r="R6" s="48"/>
      <c r="S6" s="48"/>
      <c r="T6" s="48"/>
      <c r="U6" s="48"/>
      <c r="V6" s="48"/>
      <c r="W6" s="48"/>
    </row>
    <row r="7" spans="1:23" ht="46.5" customHeight="1">
      <c r="A7" s="650"/>
      <c r="B7" s="646"/>
      <c r="C7" s="50">
        <v>6</v>
      </c>
      <c r="D7" s="51" t="s">
        <v>2523</v>
      </c>
      <c r="E7" s="52" t="s">
        <v>2524</v>
      </c>
      <c r="F7" s="48" t="s">
        <v>2525</v>
      </c>
      <c r="G7" s="60" t="s">
        <v>2526</v>
      </c>
      <c r="H7" s="54"/>
      <c r="I7" s="55"/>
      <c r="J7" s="58" t="s">
        <v>2508</v>
      </c>
      <c r="K7" s="47" t="s">
        <v>2509</v>
      </c>
      <c r="L7" s="45" t="s">
        <v>2504</v>
      </c>
      <c r="M7" s="46" t="s">
        <v>2505</v>
      </c>
      <c r="N7" s="47" t="s">
        <v>2506</v>
      </c>
      <c r="O7" s="47" t="s">
        <v>2507</v>
      </c>
      <c r="P7" s="48" t="s">
        <v>2527</v>
      </c>
      <c r="Q7" s="47" t="s">
        <v>2528</v>
      </c>
      <c r="R7" s="58" t="s">
        <v>2529</v>
      </c>
      <c r="S7" s="48" t="s">
        <v>2530</v>
      </c>
      <c r="T7" s="48" t="s">
        <v>2531</v>
      </c>
      <c r="U7" s="48" t="s">
        <v>2532</v>
      </c>
      <c r="V7" s="48"/>
      <c r="W7" s="48"/>
    </row>
    <row r="8" spans="1:23" ht="46.5" customHeight="1">
      <c r="A8" s="650"/>
      <c r="B8" s="646"/>
      <c r="C8" s="50">
        <v>7</v>
      </c>
      <c r="D8" s="51" t="s">
        <v>2533</v>
      </c>
      <c r="E8" s="52" t="s">
        <v>2534</v>
      </c>
      <c r="F8" s="53" t="s">
        <v>2535</v>
      </c>
      <c r="G8" s="48" t="s">
        <v>2536</v>
      </c>
      <c r="H8" s="54"/>
      <c r="I8" s="55"/>
      <c r="J8" s="58" t="s">
        <v>2537</v>
      </c>
      <c r="K8" s="48" t="s">
        <v>2538</v>
      </c>
      <c r="L8" s="48" t="s">
        <v>2539</v>
      </c>
      <c r="M8" s="48" t="s">
        <v>2540</v>
      </c>
      <c r="N8" s="48" t="s">
        <v>2541</v>
      </c>
      <c r="O8" s="47" t="s">
        <v>2542</v>
      </c>
      <c r="P8" s="48"/>
      <c r="Q8" s="48"/>
      <c r="R8" s="48"/>
      <c r="S8" s="48"/>
      <c r="T8" s="48"/>
      <c r="U8" s="48"/>
      <c r="V8" s="48"/>
      <c r="W8" s="48"/>
    </row>
    <row r="9" spans="1:23" ht="46.5" customHeight="1">
      <c r="A9" s="650"/>
      <c r="B9" s="646"/>
      <c r="C9" s="50">
        <v>8</v>
      </c>
      <c r="D9" s="51" t="s">
        <v>2543</v>
      </c>
      <c r="E9" s="52" t="s">
        <v>2544</v>
      </c>
      <c r="F9" s="53" t="s">
        <v>2545</v>
      </c>
      <c r="G9" s="48"/>
      <c r="H9" s="54"/>
      <c r="I9" s="55"/>
      <c r="J9" s="58"/>
      <c r="K9" s="48"/>
      <c r="L9" s="48"/>
      <c r="M9" s="48"/>
      <c r="N9" s="48"/>
      <c r="O9" s="48"/>
      <c r="P9" s="48"/>
      <c r="Q9" s="48"/>
      <c r="R9" s="48"/>
      <c r="S9" s="48"/>
      <c r="T9" s="48"/>
      <c r="U9" s="48"/>
      <c r="V9" s="48"/>
      <c r="W9" s="48"/>
    </row>
    <row r="10" spans="1:23" ht="46.5" customHeight="1">
      <c r="A10" s="650"/>
      <c r="B10" s="646"/>
      <c r="C10" s="50">
        <v>9</v>
      </c>
      <c r="D10" s="51" t="s">
        <v>2546</v>
      </c>
      <c r="E10" s="52" t="s">
        <v>2547</v>
      </c>
      <c r="F10" s="48" t="s">
        <v>2548</v>
      </c>
      <c r="G10" s="48" t="s">
        <v>2549</v>
      </c>
      <c r="I10" s="55"/>
      <c r="J10" s="58"/>
      <c r="K10" s="48"/>
      <c r="L10" s="48"/>
      <c r="M10" s="48"/>
      <c r="N10" s="48"/>
      <c r="O10" s="48"/>
      <c r="P10" s="48"/>
      <c r="Q10" s="48"/>
      <c r="R10" s="48"/>
      <c r="S10" s="48"/>
      <c r="T10" s="48"/>
      <c r="U10" s="48"/>
      <c r="V10" s="48"/>
      <c r="W10" s="48"/>
    </row>
    <row r="11" spans="1:23" ht="46.5" customHeight="1">
      <c r="A11" s="650"/>
      <c r="B11" s="646"/>
      <c r="C11" s="50">
        <v>10</v>
      </c>
      <c r="D11" s="59" t="s">
        <v>2550</v>
      </c>
      <c r="E11" s="52" t="s">
        <v>2551</v>
      </c>
      <c r="F11" s="48"/>
      <c r="G11" s="48"/>
      <c r="H11" s="54"/>
      <c r="I11" s="44"/>
      <c r="J11" s="45" t="s">
        <v>2504</v>
      </c>
      <c r="K11" s="46" t="s">
        <v>2505</v>
      </c>
      <c r="L11" s="47" t="s">
        <v>2506</v>
      </c>
      <c r="M11" s="47" t="s">
        <v>2507</v>
      </c>
      <c r="N11" s="48"/>
      <c r="O11" s="48"/>
      <c r="P11" s="48"/>
      <c r="Q11" s="48"/>
      <c r="R11" s="48"/>
      <c r="S11" s="48"/>
      <c r="T11" s="48"/>
      <c r="U11" s="48"/>
      <c r="V11" s="48"/>
      <c r="W11" s="48"/>
    </row>
    <row r="12" spans="1:23" ht="46.5" customHeight="1">
      <c r="A12" s="650"/>
      <c r="B12" s="646"/>
      <c r="C12" s="50">
        <v>11</v>
      </c>
      <c r="D12" s="51" t="s">
        <v>2552</v>
      </c>
      <c r="E12" s="52" t="s">
        <v>2553</v>
      </c>
      <c r="F12" s="53" t="s">
        <v>2554</v>
      </c>
      <c r="G12" s="48"/>
      <c r="H12" s="54"/>
      <c r="I12" s="55"/>
      <c r="J12" s="58" t="s">
        <v>2508</v>
      </c>
      <c r="K12" s="47" t="s">
        <v>2509</v>
      </c>
      <c r="L12" s="48" t="s">
        <v>2555</v>
      </c>
      <c r="M12" s="47" t="s">
        <v>2556</v>
      </c>
      <c r="N12" s="48" t="s">
        <v>2557</v>
      </c>
      <c r="O12" s="48" t="s">
        <v>2558</v>
      </c>
      <c r="P12" s="48" t="s">
        <v>2559</v>
      </c>
      <c r="Q12" s="47" t="s">
        <v>2560</v>
      </c>
      <c r="R12" s="48" t="s">
        <v>2561</v>
      </c>
      <c r="S12" s="47" t="s">
        <v>2562</v>
      </c>
      <c r="T12" s="48"/>
      <c r="U12" s="48"/>
      <c r="V12" s="48"/>
      <c r="W12" s="48"/>
    </row>
    <row r="13" spans="1:23" ht="45" customHeight="1">
      <c r="A13" s="650"/>
      <c r="B13" s="646"/>
      <c r="C13" s="50">
        <v>12</v>
      </c>
      <c r="D13" s="59"/>
      <c r="E13" s="62"/>
      <c r="F13" s="48"/>
      <c r="G13" s="48"/>
      <c r="H13" s="54"/>
      <c r="I13" s="55"/>
      <c r="J13" s="58"/>
      <c r="K13" s="48"/>
      <c r="L13" s="48"/>
      <c r="M13" s="48"/>
      <c r="N13" s="48"/>
      <c r="O13" s="48"/>
      <c r="P13" s="48"/>
      <c r="Q13" s="48"/>
      <c r="R13" s="48"/>
      <c r="S13" s="48"/>
      <c r="T13" s="48"/>
      <c r="U13" s="48"/>
      <c r="V13" s="48"/>
      <c r="W13" s="48"/>
    </row>
    <row r="14" spans="1:23" ht="45" customHeight="1">
      <c r="A14" s="650"/>
      <c r="B14" s="646"/>
      <c r="C14" s="50">
        <v>13</v>
      </c>
      <c r="D14" s="59"/>
      <c r="E14" s="62"/>
      <c r="F14" s="48"/>
      <c r="G14" s="48"/>
      <c r="H14" s="54"/>
      <c r="I14" s="55"/>
      <c r="J14" s="58"/>
      <c r="K14" s="48"/>
      <c r="L14" s="48"/>
      <c r="M14" s="48"/>
      <c r="N14" s="48"/>
      <c r="O14" s="48"/>
      <c r="P14" s="48"/>
      <c r="Q14" s="48"/>
      <c r="R14" s="48"/>
      <c r="S14" s="48"/>
      <c r="T14" s="48"/>
      <c r="U14" s="48"/>
      <c r="V14" s="48"/>
      <c r="W14" s="48"/>
    </row>
    <row r="15" spans="1:23" ht="45" customHeight="1">
      <c r="A15" s="650"/>
      <c r="B15" s="646"/>
      <c r="C15" s="50">
        <v>14</v>
      </c>
      <c r="D15" s="59"/>
      <c r="E15" s="62"/>
      <c r="F15" s="48"/>
      <c r="G15" s="48"/>
      <c r="H15" s="54"/>
      <c r="I15" s="55"/>
      <c r="J15" s="58"/>
      <c r="K15" s="48"/>
      <c r="L15" s="48"/>
      <c r="M15" s="48"/>
      <c r="N15" s="48"/>
      <c r="O15" s="48"/>
      <c r="P15" s="48"/>
      <c r="Q15" s="48"/>
      <c r="R15" s="48"/>
      <c r="S15" s="48"/>
      <c r="T15" s="48"/>
      <c r="U15" s="48"/>
      <c r="V15" s="48"/>
      <c r="W15" s="48"/>
    </row>
    <row r="16" spans="1:23" ht="45" customHeight="1">
      <c r="A16" s="650"/>
      <c r="B16" s="646"/>
      <c r="C16" s="50">
        <v>15</v>
      </c>
      <c r="D16" s="59"/>
      <c r="E16" s="62"/>
      <c r="F16" s="48"/>
      <c r="G16" s="48"/>
      <c r="H16" s="54"/>
      <c r="I16" s="55"/>
      <c r="J16" s="58"/>
      <c r="K16" s="48"/>
      <c r="L16" s="48"/>
      <c r="M16" s="48"/>
      <c r="N16" s="48"/>
      <c r="O16" s="48"/>
      <c r="P16" s="48"/>
      <c r="Q16" s="48"/>
      <c r="R16" s="48"/>
      <c r="S16" s="48"/>
      <c r="T16" s="48"/>
      <c r="U16" s="48"/>
      <c r="V16" s="48"/>
      <c r="W16" s="48"/>
    </row>
    <row r="17" spans="1:23" ht="45" customHeight="1">
      <c r="A17" s="650"/>
      <c r="B17" s="646"/>
      <c r="C17" s="50">
        <v>16</v>
      </c>
      <c r="D17" s="59"/>
      <c r="E17" s="62"/>
      <c r="F17" s="48"/>
      <c r="G17" s="48"/>
      <c r="H17" s="54"/>
      <c r="I17" s="55"/>
      <c r="J17" s="58"/>
      <c r="K17" s="48"/>
      <c r="L17" s="48"/>
      <c r="M17" s="48"/>
      <c r="N17" s="48"/>
      <c r="O17" s="48"/>
      <c r="P17" s="48"/>
      <c r="Q17" s="48"/>
      <c r="R17" s="48"/>
      <c r="S17" s="48"/>
      <c r="T17" s="48"/>
      <c r="U17" s="48"/>
      <c r="V17" s="48"/>
      <c r="W17" s="48"/>
    </row>
    <row r="18" spans="1:23" ht="46.5" customHeight="1" thickBot="1">
      <c r="A18" s="650"/>
      <c r="B18" s="647"/>
      <c r="C18" s="63">
        <v>17</v>
      </c>
      <c r="D18" s="59"/>
      <c r="E18" s="62"/>
      <c r="F18" s="48"/>
      <c r="G18" s="48"/>
      <c r="H18" s="54"/>
      <c r="I18" s="55"/>
      <c r="J18" s="58"/>
      <c r="K18" s="48"/>
      <c r="L18" s="48"/>
      <c r="M18" s="48"/>
      <c r="N18" s="48"/>
      <c r="O18" s="48"/>
      <c r="P18" s="48"/>
      <c r="Q18" s="48"/>
      <c r="R18" s="48"/>
      <c r="S18" s="48"/>
      <c r="T18" s="48"/>
      <c r="U18" s="48"/>
      <c r="V18" s="48"/>
      <c r="W18" s="48"/>
    </row>
    <row r="19" spans="1:23" ht="46.5" customHeight="1" thickTop="1">
      <c r="A19" s="656" t="s">
        <v>2497</v>
      </c>
      <c r="B19" s="648" t="s">
        <v>2563</v>
      </c>
      <c r="C19" s="64">
        <v>1</v>
      </c>
      <c r="D19" s="51" t="s">
        <v>2564</v>
      </c>
      <c r="E19" s="52" t="s">
        <v>2565</v>
      </c>
      <c r="F19" s="53" t="s">
        <v>2501</v>
      </c>
      <c r="G19" s="53" t="s">
        <v>2566</v>
      </c>
      <c r="H19" s="54" t="s">
        <v>2567</v>
      </c>
      <c r="I19" s="55" t="s">
        <v>2568</v>
      </c>
      <c r="J19" s="45" t="s">
        <v>2504</v>
      </c>
      <c r="K19" s="46" t="s">
        <v>2505</v>
      </c>
      <c r="L19" s="47" t="s">
        <v>2506</v>
      </c>
      <c r="M19" s="47" t="s">
        <v>2507</v>
      </c>
      <c r="N19" s="48" t="s">
        <v>2508</v>
      </c>
      <c r="O19" s="47" t="s">
        <v>2509</v>
      </c>
      <c r="P19" s="47" t="s">
        <v>2510</v>
      </c>
      <c r="Q19" s="47" t="s">
        <v>2511</v>
      </c>
      <c r="R19" s="48"/>
      <c r="S19" s="47"/>
      <c r="T19" s="48"/>
      <c r="U19" s="47"/>
      <c r="V19" s="48"/>
      <c r="W19" s="48"/>
    </row>
    <row r="20" spans="1:23" ht="46.5" customHeight="1">
      <c r="A20" s="650"/>
      <c r="B20" s="648"/>
      <c r="C20" s="64">
        <v>2</v>
      </c>
      <c r="D20" s="51" t="s">
        <v>2512</v>
      </c>
      <c r="E20" s="52" t="s">
        <v>2569</v>
      </c>
      <c r="F20" s="48" t="s">
        <v>2570</v>
      </c>
      <c r="G20" s="48"/>
      <c r="H20" s="54"/>
      <c r="I20" s="55"/>
      <c r="J20" s="58" t="s">
        <v>2571</v>
      </c>
      <c r="K20" s="47" t="s">
        <v>2516</v>
      </c>
      <c r="L20" s="48"/>
      <c r="M20" s="47"/>
      <c r="N20" s="48"/>
      <c r="O20" s="47"/>
      <c r="P20" s="48"/>
      <c r="Q20" s="47"/>
      <c r="R20" s="48"/>
      <c r="S20" s="48"/>
      <c r="T20" s="48"/>
      <c r="U20" s="48"/>
      <c r="V20" s="48"/>
      <c r="W20" s="48"/>
    </row>
    <row r="21" spans="1:23" ht="46.5" customHeight="1">
      <c r="A21" s="650"/>
      <c r="B21" s="648"/>
      <c r="C21" s="64">
        <v>3</v>
      </c>
      <c r="D21" s="51" t="s">
        <v>2517</v>
      </c>
      <c r="E21" s="52" t="s">
        <v>2572</v>
      </c>
      <c r="F21" s="48"/>
      <c r="G21" s="48"/>
      <c r="H21" s="54"/>
      <c r="I21" s="55"/>
      <c r="J21" s="58"/>
      <c r="K21" s="48"/>
      <c r="L21" s="48"/>
      <c r="M21" s="48"/>
      <c r="N21" s="48"/>
      <c r="O21" s="48"/>
      <c r="P21" s="48"/>
      <c r="Q21" s="48"/>
      <c r="R21" s="48"/>
      <c r="S21" s="48"/>
      <c r="T21" s="48"/>
      <c r="U21" s="48"/>
      <c r="V21" s="48"/>
      <c r="W21" s="48"/>
    </row>
    <row r="22" spans="1:23" ht="46.5" customHeight="1">
      <c r="A22" s="650"/>
      <c r="B22" s="648"/>
      <c r="C22" s="64">
        <v>4</v>
      </c>
      <c r="D22" s="59" t="s">
        <v>2519</v>
      </c>
      <c r="E22" s="52" t="s">
        <v>2573</v>
      </c>
      <c r="F22" s="48"/>
      <c r="G22" s="48"/>
      <c r="H22" s="54"/>
      <c r="I22" s="55"/>
      <c r="J22" s="58"/>
      <c r="K22" s="47"/>
      <c r="L22" s="48"/>
      <c r="M22" s="48"/>
      <c r="N22" s="48"/>
      <c r="O22" s="48"/>
      <c r="P22" s="48"/>
      <c r="Q22" s="48"/>
      <c r="R22" s="48"/>
      <c r="S22" s="48"/>
      <c r="T22" s="48"/>
      <c r="U22" s="48"/>
      <c r="V22" s="48"/>
      <c r="W22" s="48"/>
    </row>
    <row r="23" spans="1:23" ht="46.5" customHeight="1">
      <c r="A23" s="650"/>
      <c r="B23" s="648"/>
      <c r="C23" s="64">
        <v>5</v>
      </c>
      <c r="D23" s="51" t="s">
        <v>2521</v>
      </c>
      <c r="E23" s="52" t="s">
        <v>2574</v>
      </c>
      <c r="F23" s="48" t="s">
        <v>2548</v>
      </c>
      <c r="G23" s="48"/>
      <c r="H23" s="54"/>
      <c r="I23" s="55"/>
      <c r="J23" s="58" t="s">
        <v>2508</v>
      </c>
      <c r="K23" s="47" t="s">
        <v>2509</v>
      </c>
      <c r="L23" s="48"/>
      <c r="M23" s="48"/>
      <c r="N23" s="48"/>
      <c r="O23" s="48"/>
      <c r="P23" s="48"/>
      <c r="Q23" s="48"/>
      <c r="R23" s="48"/>
      <c r="S23" s="48"/>
      <c r="T23" s="48"/>
      <c r="U23" s="48"/>
      <c r="V23" s="48"/>
      <c r="W23" s="48"/>
    </row>
    <row r="24" spans="1:23" ht="346.5">
      <c r="A24" s="650"/>
      <c r="B24" s="648"/>
      <c r="C24" s="64">
        <v>6</v>
      </c>
      <c r="D24" s="51" t="s">
        <v>2523</v>
      </c>
      <c r="E24" s="52" t="s">
        <v>2575</v>
      </c>
      <c r="F24" s="48" t="s">
        <v>2576</v>
      </c>
      <c r="G24" s="48" t="s">
        <v>2577</v>
      </c>
      <c r="H24" s="53" t="s">
        <v>2545</v>
      </c>
      <c r="I24" s="48"/>
      <c r="J24" s="58" t="s">
        <v>2508</v>
      </c>
      <c r="K24" s="47" t="s">
        <v>2509</v>
      </c>
      <c r="L24" s="45" t="s">
        <v>2504</v>
      </c>
      <c r="M24" s="46" t="s">
        <v>2505</v>
      </c>
      <c r="N24" s="47" t="s">
        <v>2506</v>
      </c>
      <c r="O24" s="47" t="s">
        <v>2507</v>
      </c>
      <c r="P24" s="48" t="s">
        <v>2527</v>
      </c>
      <c r="Q24" s="47" t="s">
        <v>2528</v>
      </c>
      <c r="R24" s="58" t="s">
        <v>2529</v>
      </c>
      <c r="S24" s="48" t="s">
        <v>2530</v>
      </c>
      <c r="T24" s="48" t="s">
        <v>2531</v>
      </c>
      <c r="U24" s="48" t="s">
        <v>2532</v>
      </c>
      <c r="V24" s="48"/>
      <c r="W24" s="48"/>
    </row>
    <row r="25" spans="1:23" ht="46.5" customHeight="1">
      <c r="A25" s="650"/>
      <c r="B25" s="648"/>
      <c r="C25" s="64">
        <v>7</v>
      </c>
      <c r="D25" s="59" t="s">
        <v>2546</v>
      </c>
      <c r="E25" s="52" t="s">
        <v>2578</v>
      </c>
      <c r="F25" s="48" t="s">
        <v>2549</v>
      </c>
      <c r="G25" s="48" t="s">
        <v>2548</v>
      </c>
      <c r="H25" s="65" t="s">
        <v>2579</v>
      </c>
      <c r="I25" s="44"/>
      <c r="J25" s="45"/>
      <c r="K25" s="46"/>
      <c r="L25" s="47"/>
      <c r="M25" s="47"/>
      <c r="N25" s="48"/>
      <c r="O25" s="48"/>
      <c r="P25" s="48"/>
      <c r="Q25" s="48"/>
      <c r="R25" s="48"/>
      <c r="S25" s="48"/>
      <c r="T25" s="48"/>
      <c r="U25" s="48"/>
      <c r="V25" s="48"/>
      <c r="W25" s="48"/>
    </row>
    <row r="26" spans="1:23" ht="46.5" customHeight="1">
      <c r="A26" s="650"/>
      <c r="B26" s="648"/>
      <c r="C26" s="64">
        <v>8</v>
      </c>
      <c r="D26" s="51" t="s">
        <v>2550</v>
      </c>
      <c r="E26" s="52" t="s">
        <v>2551</v>
      </c>
      <c r="F26" s="48"/>
      <c r="G26" s="48"/>
      <c r="H26" s="54"/>
      <c r="I26" s="44"/>
      <c r="J26" s="45" t="s">
        <v>2504</v>
      </c>
      <c r="K26" s="46" t="s">
        <v>2505</v>
      </c>
      <c r="L26" s="47" t="s">
        <v>2506</v>
      </c>
      <c r="M26" s="47" t="s">
        <v>2507</v>
      </c>
      <c r="N26" s="48"/>
      <c r="O26" s="48"/>
      <c r="P26" s="48"/>
      <c r="Q26" s="48"/>
      <c r="R26" s="48"/>
      <c r="S26" s="48"/>
      <c r="T26" s="48"/>
      <c r="U26" s="48"/>
      <c r="V26" s="48"/>
      <c r="W26" s="48"/>
    </row>
    <row r="27" spans="1:23" ht="46.5" customHeight="1">
      <c r="A27" s="650"/>
      <c r="B27" s="648"/>
      <c r="C27" s="64">
        <v>9</v>
      </c>
      <c r="D27" s="51" t="s">
        <v>2552</v>
      </c>
      <c r="E27" s="52" t="s">
        <v>2553</v>
      </c>
      <c r="F27" s="48" t="s">
        <v>2554</v>
      </c>
      <c r="G27" s="48"/>
      <c r="H27" s="54"/>
      <c r="I27" s="55"/>
      <c r="J27" s="58" t="s">
        <v>2508</v>
      </c>
      <c r="K27" s="47" t="s">
        <v>2509</v>
      </c>
      <c r="L27" s="48" t="s">
        <v>2557</v>
      </c>
      <c r="M27" s="48" t="s">
        <v>2558</v>
      </c>
      <c r="N27" s="48" t="s">
        <v>2561</v>
      </c>
      <c r="O27" s="47" t="s">
        <v>2562</v>
      </c>
      <c r="P27" s="48" t="s">
        <v>2580</v>
      </c>
      <c r="Q27" s="48" t="s">
        <v>2581</v>
      </c>
      <c r="R27" s="48" t="s">
        <v>2582</v>
      </c>
      <c r="S27" s="48" t="s">
        <v>2583</v>
      </c>
      <c r="T27" s="48"/>
      <c r="U27" s="48"/>
      <c r="V27" s="48"/>
      <c r="W27" s="48"/>
    </row>
    <row r="28" spans="1:23" ht="46.5" customHeight="1">
      <c r="A28" s="650"/>
      <c r="B28" s="648"/>
      <c r="C28" s="64">
        <v>10</v>
      </c>
      <c r="D28" s="59"/>
      <c r="E28" s="52"/>
      <c r="F28" s="48"/>
      <c r="G28" s="48"/>
      <c r="H28" s="54"/>
      <c r="I28" s="55"/>
      <c r="J28" s="58"/>
      <c r="K28" s="47"/>
      <c r="L28" s="48"/>
      <c r="M28" s="47"/>
      <c r="N28" s="48"/>
      <c r="O28" s="48"/>
      <c r="P28" s="48"/>
      <c r="Q28" s="47"/>
      <c r="R28" s="48"/>
      <c r="S28" s="47"/>
      <c r="T28" s="48"/>
      <c r="U28" s="48"/>
      <c r="V28" s="48"/>
      <c r="W28" s="48"/>
    </row>
    <row r="29" spans="1:23" ht="46.5" customHeight="1">
      <c r="A29" s="650"/>
      <c r="B29" s="648"/>
      <c r="C29" s="64">
        <v>11</v>
      </c>
      <c r="D29" s="59"/>
      <c r="E29" s="52"/>
      <c r="F29" s="48"/>
      <c r="G29" s="48"/>
      <c r="H29" s="54"/>
      <c r="I29" s="55"/>
      <c r="J29" s="58"/>
      <c r="K29" s="47"/>
      <c r="L29" s="48"/>
      <c r="M29" s="48"/>
      <c r="N29" s="48"/>
      <c r="O29" s="48"/>
      <c r="P29" s="48"/>
      <c r="Q29" s="48"/>
      <c r="R29" s="48"/>
      <c r="S29" s="48"/>
      <c r="T29" s="48"/>
      <c r="U29" s="48"/>
      <c r="V29" s="48"/>
      <c r="W29" s="48"/>
    </row>
    <row r="30" spans="1:23" ht="46.5" customHeight="1">
      <c r="A30" s="650"/>
      <c r="B30" s="648"/>
      <c r="C30" s="64">
        <v>12</v>
      </c>
      <c r="D30" s="59"/>
      <c r="E30" s="52"/>
      <c r="F30" s="48"/>
      <c r="G30" s="48"/>
      <c r="H30" s="54"/>
      <c r="I30" s="55"/>
      <c r="J30" s="58"/>
      <c r="K30" s="47"/>
      <c r="L30" s="48"/>
      <c r="M30" s="48"/>
      <c r="N30" s="48"/>
      <c r="O30" s="48"/>
      <c r="P30" s="48"/>
      <c r="Q30" s="48"/>
      <c r="R30" s="48"/>
      <c r="S30" s="48"/>
      <c r="T30" s="48"/>
      <c r="U30" s="48"/>
      <c r="V30" s="48"/>
      <c r="W30" s="48"/>
    </row>
    <row r="31" spans="1:23" ht="46.5" customHeight="1">
      <c r="A31" s="650"/>
      <c r="B31" s="648"/>
      <c r="C31" s="64">
        <v>13</v>
      </c>
      <c r="D31" s="59"/>
      <c r="E31" s="52"/>
      <c r="F31" s="48"/>
      <c r="G31" s="48"/>
      <c r="H31" s="54"/>
      <c r="I31" s="55"/>
      <c r="J31" s="58"/>
      <c r="K31" s="47"/>
      <c r="L31" s="48"/>
      <c r="M31" s="48"/>
      <c r="N31" s="48"/>
      <c r="O31" s="48"/>
      <c r="P31" s="48"/>
      <c r="Q31" s="48"/>
      <c r="R31" s="48"/>
      <c r="S31" s="48"/>
      <c r="T31" s="48"/>
      <c r="U31" s="48"/>
      <c r="V31" s="48"/>
      <c r="W31" s="48"/>
    </row>
    <row r="32" spans="1:23" ht="46.5" customHeight="1">
      <c r="A32" s="650"/>
      <c r="B32" s="648"/>
      <c r="C32" s="64">
        <v>14</v>
      </c>
      <c r="D32" s="59"/>
      <c r="E32" s="52"/>
      <c r="F32" s="48"/>
      <c r="G32" s="48"/>
      <c r="H32" s="54"/>
      <c r="I32" s="55"/>
      <c r="J32" s="58"/>
      <c r="K32" s="47"/>
      <c r="L32" s="48"/>
      <c r="M32" s="48"/>
      <c r="N32" s="48"/>
      <c r="O32" s="48"/>
      <c r="P32" s="48"/>
      <c r="Q32" s="48"/>
      <c r="R32" s="48"/>
      <c r="S32" s="48"/>
      <c r="T32" s="48"/>
      <c r="U32" s="48"/>
      <c r="V32" s="48"/>
      <c r="W32" s="48"/>
    </row>
    <row r="33" spans="1:23" ht="46.5" customHeight="1">
      <c r="A33" s="650"/>
      <c r="B33" s="648"/>
      <c r="C33" s="64">
        <v>15</v>
      </c>
      <c r="D33" s="59"/>
      <c r="E33" s="52"/>
      <c r="F33" s="48"/>
      <c r="G33" s="48"/>
      <c r="H33" s="54"/>
      <c r="I33" s="55"/>
      <c r="J33" s="58"/>
      <c r="K33" s="47"/>
      <c r="L33" s="48"/>
      <c r="M33" s="48"/>
      <c r="N33" s="48"/>
      <c r="O33" s="48"/>
      <c r="P33" s="48"/>
      <c r="Q33" s="48"/>
      <c r="R33" s="48"/>
      <c r="S33" s="48"/>
      <c r="T33" s="48"/>
      <c r="U33" s="48"/>
      <c r="V33" s="48"/>
      <c r="W33" s="48"/>
    </row>
    <row r="34" spans="1:23" ht="46.5" customHeight="1">
      <c r="A34" s="650"/>
      <c r="B34" s="648"/>
      <c r="C34" s="64">
        <v>16</v>
      </c>
      <c r="D34" s="59"/>
      <c r="E34" s="52"/>
      <c r="F34" s="48"/>
      <c r="G34" s="48"/>
      <c r="H34" s="54"/>
      <c r="I34" s="55"/>
      <c r="J34" s="58"/>
      <c r="K34" s="47"/>
      <c r="L34" s="48"/>
      <c r="M34" s="48"/>
      <c r="N34" s="48"/>
      <c r="O34" s="48"/>
      <c r="P34" s="48"/>
      <c r="Q34" s="48"/>
      <c r="R34" s="48"/>
      <c r="S34" s="48"/>
      <c r="T34" s="48"/>
      <c r="U34" s="48"/>
      <c r="V34" s="48"/>
      <c r="W34" s="48"/>
    </row>
    <row r="35" spans="1:23" ht="46.5" customHeight="1" thickBot="1">
      <c r="A35" s="650"/>
      <c r="B35" s="648"/>
      <c r="C35" s="64">
        <v>17</v>
      </c>
      <c r="D35" s="59"/>
      <c r="E35" s="52"/>
      <c r="F35" s="48"/>
      <c r="G35" s="48"/>
      <c r="H35" s="54"/>
      <c r="I35" s="55"/>
      <c r="J35" s="58"/>
      <c r="K35" s="47"/>
      <c r="L35" s="48"/>
      <c r="M35" s="48"/>
      <c r="N35" s="48"/>
      <c r="O35" s="48"/>
      <c r="P35" s="48"/>
      <c r="Q35" s="48"/>
      <c r="R35" s="48"/>
      <c r="S35" s="48"/>
      <c r="T35" s="48"/>
      <c r="U35" s="48"/>
      <c r="V35" s="48"/>
      <c r="W35" s="48"/>
    </row>
    <row r="36" spans="1:23" ht="46.5" customHeight="1" thickTop="1">
      <c r="A36" s="656" t="s">
        <v>2497</v>
      </c>
      <c r="B36" s="649" t="s">
        <v>2584</v>
      </c>
      <c r="C36" s="66">
        <v>1</v>
      </c>
      <c r="D36" s="51" t="s">
        <v>2585</v>
      </c>
      <c r="E36" s="67" t="s">
        <v>2586</v>
      </c>
      <c r="F36" s="53" t="s">
        <v>2501</v>
      </c>
      <c r="G36" s="53" t="s">
        <v>2566</v>
      </c>
      <c r="H36" s="54" t="s">
        <v>2587</v>
      </c>
      <c r="I36" s="44" t="s">
        <v>2568</v>
      </c>
      <c r="J36" s="45" t="s">
        <v>2504</v>
      </c>
      <c r="K36" s="46" t="s">
        <v>2505</v>
      </c>
      <c r="L36" s="47" t="s">
        <v>2506</v>
      </c>
      <c r="M36" s="47" t="s">
        <v>2507</v>
      </c>
      <c r="N36" s="48" t="s">
        <v>2508</v>
      </c>
      <c r="O36" s="47" t="s">
        <v>2509</v>
      </c>
      <c r="P36" s="47" t="s">
        <v>2510</v>
      </c>
      <c r="Q36" s="47" t="s">
        <v>2511</v>
      </c>
      <c r="R36" s="48"/>
      <c r="S36" s="47"/>
      <c r="T36" s="48"/>
      <c r="U36" s="47"/>
      <c r="V36" s="48"/>
      <c r="W36" s="48"/>
    </row>
    <row r="37" spans="1:23" ht="46.5" customHeight="1">
      <c r="A37" s="650"/>
      <c r="B37" s="649"/>
      <c r="C37" s="66">
        <v>2</v>
      </c>
      <c r="D37" s="51" t="s">
        <v>2512</v>
      </c>
      <c r="E37" s="67" t="s">
        <v>2588</v>
      </c>
      <c r="F37" s="53" t="s">
        <v>2589</v>
      </c>
      <c r="G37" s="48"/>
      <c r="H37" s="54"/>
      <c r="I37" s="55"/>
      <c r="J37" s="58" t="s">
        <v>2571</v>
      </c>
      <c r="K37" s="47" t="s">
        <v>2516</v>
      </c>
      <c r="L37" s="45"/>
      <c r="M37" s="46"/>
      <c r="N37" s="47"/>
      <c r="O37" s="47"/>
      <c r="P37" s="48"/>
      <c r="Q37" s="47"/>
      <c r="R37" s="48"/>
      <c r="S37" s="48"/>
      <c r="T37" s="48"/>
      <c r="U37" s="48"/>
      <c r="V37" s="48"/>
      <c r="W37" s="48"/>
    </row>
    <row r="38" spans="1:23" ht="46.5" customHeight="1">
      <c r="A38" s="650"/>
      <c r="B38" s="649"/>
      <c r="C38" s="66">
        <v>3</v>
      </c>
      <c r="D38" s="51" t="s">
        <v>2590</v>
      </c>
      <c r="E38" s="67" t="s">
        <v>2591</v>
      </c>
      <c r="F38" s="48"/>
      <c r="G38" s="48"/>
      <c r="H38" s="54"/>
      <c r="I38" s="55"/>
      <c r="J38" s="45" t="s">
        <v>2504</v>
      </c>
      <c r="K38" s="46" t="s">
        <v>2505</v>
      </c>
      <c r="L38" s="47" t="s">
        <v>2506</v>
      </c>
      <c r="M38" s="47" t="s">
        <v>2507</v>
      </c>
      <c r="N38" s="48" t="s">
        <v>2508</v>
      </c>
      <c r="O38" s="47" t="s">
        <v>2509</v>
      </c>
      <c r="P38" s="48"/>
      <c r="Q38" s="48"/>
      <c r="R38" s="48"/>
      <c r="S38" s="48"/>
      <c r="T38" s="48"/>
      <c r="U38" s="48"/>
      <c r="V38" s="48"/>
      <c r="W38" s="48"/>
    </row>
    <row r="39" spans="1:23" ht="46.5" customHeight="1">
      <c r="A39" s="650"/>
      <c r="B39" s="649"/>
      <c r="C39" s="66">
        <v>4</v>
      </c>
      <c r="D39" s="59" t="s">
        <v>2592</v>
      </c>
      <c r="E39" s="68" t="s">
        <v>2593</v>
      </c>
      <c r="F39" s="48"/>
      <c r="G39" s="48"/>
      <c r="H39" s="54"/>
      <c r="I39" s="55"/>
      <c r="J39" s="58"/>
      <c r="K39" s="48"/>
      <c r="L39" s="48"/>
      <c r="M39" s="48"/>
      <c r="N39" s="48"/>
      <c r="O39" s="48"/>
      <c r="P39" s="48"/>
      <c r="Q39" s="48"/>
      <c r="R39" s="48"/>
      <c r="S39" s="48"/>
      <c r="T39" s="48"/>
      <c r="U39" s="48"/>
      <c r="V39" s="48"/>
      <c r="W39" s="48"/>
    </row>
    <row r="40" spans="1:23" ht="46.5" customHeight="1">
      <c r="A40" s="650"/>
      <c r="B40" s="649"/>
      <c r="C40" s="66">
        <v>5</v>
      </c>
      <c r="D40" s="59" t="s">
        <v>2519</v>
      </c>
      <c r="E40" s="67" t="s">
        <v>2573</v>
      </c>
      <c r="F40" s="48"/>
      <c r="G40" s="48"/>
      <c r="H40" s="54"/>
      <c r="I40" s="55"/>
      <c r="J40" s="58"/>
      <c r="K40" s="48"/>
      <c r="L40" s="48"/>
      <c r="M40" s="48"/>
      <c r="N40" s="48"/>
      <c r="O40" s="48"/>
      <c r="P40" s="48"/>
      <c r="Q40" s="48"/>
      <c r="R40" s="48"/>
      <c r="S40" s="48"/>
      <c r="T40" s="48"/>
      <c r="U40" s="48"/>
      <c r="V40" s="48"/>
      <c r="W40" s="48"/>
    </row>
    <row r="41" spans="1:23" ht="46.5" customHeight="1">
      <c r="A41" s="650"/>
      <c r="B41" s="649"/>
      <c r="C41" s="66">
        <v>6</v>
      </c>
      <c r="D41" s="59" t="s">
        <v>2594</v>
      </c>
      <c r="E41" s="67" t="s">
        <v>2595</v>
      </c>
      <c r="F41" s="53" t="s">
        <v>2596</v>
      </c>
      <c r="G41" s="53" t="s">
        <v>2597</v>
      </c>
      <c r="H41" s="54"/>
      <c r="I41" s="55"/>
      <c r="J41" s="58" t="s">
        <v>2598</v>
      </c>
      <c r="K41" s="47" t="s">
        <v>2599</v>
      </c>
      <c r="L41" s="48"/>
      <c r="M41" s="48"/>
      <c r="N41" s="48"/>
      <c r="O41" s="48"/>
      <c r="P41" s="48"/>
      <c r="Q41" s="48"/>
      <c r="R41" s="48"/>
      <c r="S41" s="48"/>
      <c r="T41" s="48"/>
      <c r="U41" s="48"/>
      <c r="V41" s="48"/>
      <c r="W41" s="48"/>
    </row>
    <row r="42" spans="1:23" ht="46.5" customHeight="1">
      <c r="A42" s="650"/>
      <c r="B42" s="649"/>
      <c r="C42" s="66">
        <v>7</v>
      </c>
      <c r="D42" s="51" t="s">
        <v>2600</v>
      </c>
      <c r="E42" s="68" t="s">
        <v>2601</v>
      </c>
      <c r="F42" s="48"/>
      <c r="G42" s="48"/>
      <c r="H42" s="54"/>
      <c r="I42" s="55"/>
      <c r="J42" s="58"/>
      <c r="K42" s="48"/>
      <c r="L42" s="48"/>
      <c r="M42" s="48"/>
      <c r="N42" s="48"/>
      <c r="O42" s="48"/>
      <c r="P42" s="48"/>
      <c r="Q42" s="48"/>
      <c r="R42" s="48"/>
      <c r="S42" s="48"/>
      <c r="T42" s="48"/>
      <c r="U42" s="48"/>
      <c r="V42" s="48"/>
      <c r="W42" s="48"/>
    </row>
    <row r="43" spans="1:23" ht="46.5" customHeight="1">
      <c r="A43" s="650"/>
      <c r="B43" s="649"/>
      <c r="C43" s="66">
        <v>8</v>
      </c>
      <c r="D43" s="51" t="s">
        <v>2523</v>
      </c>
      <c r="E43" s="67" t="s">
        <v>2602</v>
      </c>
      <c r="F43" s="53" t="s">
        <v>2603</v>
      </c>
      <c r="G43" s="48" t="s">
        <v>2577</v>
      </c>
      <c r="H43" s="53" t="s">
        <v>2545</v>
      </c>
      <c r="I43" s="55"/>
      <c r="J43" s="58" t="s">
        <v>2508</v>
      </c>
      <c r="K43" s="47" t="s">
        <v>2509</v>
      </c>
      <c r="L43" s="45" t="s">
        <v>2504</v>
      </c>
      <c r="M43" s="46" t="s">
        <v>2505</v>
      </c>
      <c r="N43" s="47" t="s">
        <v>2506</v>
      </c>
      <c r="O43" s="47" t="s">
        <v>2507</v>
      </c>
      <c r="P43" s="48" t="s">
        <v>2527</v>
      </c>
      <c r="Q43" s="47" t="s">
        <v>2528</v>
      </c>
      <c r="R43" s="58" t="s">
        <v>2529</v>
      </c>
      <c r="S43" s="48" t="s">
        <v>2530</v>
      </c>
      <c r="T43" s="48" t="s">
        <v>2531</v>
      </c>
      <c r="U43" s="48" t="s">
        <v>2532</v>
      </c>
      <c r="V43" s="48"/>
      <c r="W43" s="48"/>
    </row>
    <row r="44" spans="1:23" ht="46.5" customHeight="1">
      <c r="A44" s="650"/>
      <c r="B44" s="649"/>
      <c r="C44" s="66">
        <v>9</v>
      </c>
      <c r="D44" s="59" t="s">
        <v>2546</v>
      </c>
      <c r="E44" s="67" t="s">
        <v>2604</v>
      </c>
      <c r="F44" s="48" t="s">
        <v>2548</v>
      </c>
      <c r="G44" s="48" t="s">
        <v>2549</v>
      </c>
      <c r="H44" s="65" t="s">
        <v>2579</v>
      </c>
      <c r="I44" s="55"/>
      <c r="J44" s="58"/>
      <c r="K44" s="48"/>
      <c r="L44" s="48"/>
      <c r="M44" s="48"/>
      <c r="N44" s="48"/>
      <c r="O44" s="48"/>
      <c r="P44" s="48"/>
      <c r="Q44" s="48"/>
      <c r="R44" s="48"/>
      <c r="S44" s="48"/>
      <c r="T44" s="48"/>
      <c r="U44" s="48"/>
      <c r="V44" s="48"/>
      <c r="W44" s="48"/>
    </row>
    <row r="45" spans="1:23" ht="46.5" customHeight="1">
      <c r="A45" s="650"/>
      <c r="B45" s="649"/>
      <c r="C45" s="66">
        <v>10</v>
      </c>
      <c r="D45" s="59" t="s">
        <v>2550</v>
      </c>
      <c r="E45" s="67" t="s">
        <v>2605</v>
      </c>
      <c r="F45" s="48"/>
      <c r="G45" s="48"/>
      <c r="H45" s="54"/>
      <c r="I45" s="44"/>
      <c r="J45" s="45" t="s">
        <v>2504</v>
      </c>
      <c r="K45" s="46" t="s">
        <v>2505</v>
      </c>
      <c r="L45" s="47" t="s">
        <v>2506</v>
      </c>
      <c r="M45" s="47" t="s">
        <v>2507</v>
      </c>
      <c r="N45" s="48"/>
      <c r="O45" s="48"/>
      <c r="P45" s="48"/>
      <c r="Q45" s="48"/>
      <c r="R45" s="48"/>
      <c r="S45" s="48"/>
      <c r="T45" s="48"/>
      <c r="U45" s="48"/>
      <c r="V45" s="48"/>
      <c r="W45" s="48"/>
    </row>
    <row r="46" spans="1:23" ht="46.5" customHeight="1">
      <c r="A46" s="650"/>
      <c r="B46" s="649"/>
      <c r="C46" s="66">
        <v>11</v>
      </c>
      <c r="D46" s="51" t="s">
        <v>2552</v>
      </c>
      <c r="E46" s="67" t="s">
        <v>2553</v>
      </c>
      <c r="F46" s="48" t="s">
        <v>2554</v>
      </c>
      <c r="G46" s="48"/>
      <c r="H46" s="54"/>
      <c r="I46" s="55"/>
      <c r="J46" s="58" t="s">
        <v>2508</v>
      </c>
      <c r="K46" s="47" t="s">
        <v>2509</v>
      </c>
      <c r="L46" s="48" t="s">
        <v>2555</v>
      </c>
      <c r="M46" s="47" t="s">
        <v>2556</v>
      </c>
      <c r="N46" s="48" t="s">
        <v>2557</v>
      </c>
      <c r="O46" s="48" t="s">
        <v>2558</v>
      </c>
      <c r="P46" s="48" t="s">
        <v>2559</v>
      </c>
      <c r="Q46" s="47" t="s">
        <v>2560</v>
      </c>
      <c r="R46" s="48" t="s">
        <v>2561</v>
      </c>
      <c r="S46" s="47" t="s">
        <v>2562</v>
      </c>
      <c r="T46" s="48" t="s">
        <v>2580</v>
      </c>
      <c r="U46" s="48" t="s">
        <v>2581</v>
      </c>
      <c r="V46" s="48" t="s">
        <v>2582</v>
      </c>
      <c r="W46" s="48" t="s">
        <v>2583</v>
      </c>
    </row>
    <row r="47" spans="1:23" ht="46.5" customHeight="1">
      <c r="A47" s="650"/>
      <c r="B47" s="649"/>
      <c r="C47" s="66">
        <v>12</v>
      </c>
      <c r="D47" s="51"/>
      <c r="E47" s="67"/>
      <c r="F47" s="48"/>
      <c r="G47" s="48"/>
      <c r="H47" s="54"/>
      <c r="I47" s="55"/>
      <c r="J47" s="58"/>
      <c r="K47" s="47"/>
      <c r="L47" s="48"/>
      <c r="M47" s="48"/>
      <c r="N47" s="48"/>
      <c r="O47" s="47"/>
      <c r="P47" s="48"/>
      <c r="Q47" s="48"/>
      <c r="R47" s="48"/>
      <c r="S47" s="48"/>
      <c r="T47" s="48"/>
      <c r="U47" s="48"/>
      <c r="V47" s="48"/>
      <c r="W47" s="48"/>
    </row>
    <row r="48" spans="1:23" ht="46.5" customHeight="1">
      <c r="A48" s="650"/>
      <c r="B48" s="649"/>
      <c r="C48" s="66">
        <v>13</v>
      </c>
      <c r="D48" s="51"/>
      <c r="E48" s="67"/>
      <c r="F48" s="48"/>
      <c r="G48" s="48"/>
      <c r="H48" s="54"/>
      <c r="I48" s="55"/>
      <c r="J48" s="58"/>
      <c r="K48" s="47"/>
      <c r="L48" s="48"/>
      <c r="M48" s="48"/>
      <c r="N48" s="48"/>
      <c r="O48" s="48"/>
      <c r="P48" s="48"/>
      <c r="Q48" s="48"/>
      <c r="R48" s="48"/>
      <c r="S48" s="48"/>
      <c r="T48" s="48"/>
      <c r="U48" s="48"/>
      <c r="V48" s="48"/>
      <c r="W48" s="48"/>
    </row>
    <row r="49" spans="1:23" ht="46.5" customHeight="1">
      <c r="A49" s="650"/>
      <c r="B49" s="649"/>
      <c r="C49" s="66">
        <v>14</v>
      </c>
      <c r="D49" s="51"/>
      <c r="E49" s="67"/>
      <c r="F49" s="48"/>
      <c r="G49" s="48"/>
      <c r="H49" s="54"/>
      <c r="I49" s="55"/>
      <c r="J49" s="58"/>
      <c r="K49" s="48"/>
      <c r="L49" s="48"/>
      <c r="M49" s="48"/>
      <c r="N49" s="48"/>
      <c r="O49" s="48"/>
      <c r="P49" s="48"/>
      <c r="Q49" s="48"/>
      <c r="R49" s="48"/>
      <c r="S49" s="48"/>
      <c r="T49" s="48"/>
      <c r="U49" s="48"/>
      <c r="V49" s="48"/>
      <c r="W49" s="48"/>
    </row>
    <row r="50" spans="1:23" ht="46.5" customHeight="1">
      <c r="A50" s="650"/>
      <c r="B50" s="649"/>
      <c r="C50" s="66">
        <v>15</v>
      </c>
      <c r="D50" s="51"/>
      <c r="E50" s="67"/>
      <c r="F50" s="48"/>
      <c r="G50" s="48"/>
      <c r="H50" s="54"/>
      <c r="I50" s="55"/>
      <c r="J50" s="58"/>
      <c r="K50" s="48"/>
      <c r="L50" s="48"/>
      <c r="M50" s="48"/>
      <c r="N50" s="48"/>
      <c r="O50" s="48"/>
      <c r="P50" s="48"/>
      <c r="Q50" s="48"/>
      <c r="R50" s="48"/>
      <c r="S50" s="48"/>
      <c r="T50" s="48"/>
      <c r="U50" s="48"/>
      <c r="V50" s="48"/>
      <c r="W50" s="48"/>
    </row>
    <row r="51" spans="1:23" ht="46.5" customHeight="1">
      <c r="A51" s="650"/>
      <c r="B51" s="649"/>
      <c r="C51" s="66">
        <v>16</v>
      </c>
      <c r="D51" s="51"/>
      <c r="E51" s="67"/>
      <c r="F51" s="48"/>
      <c r="G51" s="48"/>
      <c r="H51" s="54"/>
      <c r="I51" s="55"/>
      <c r="J51" s="58"/>
      <c r="K51" s="48"/>
      <c r="L51" s="48"/>
      <c r="M51" s="48"/>
      <c r="N51" s="48"/>
      <c r="O51" s="48"/>
      <c r="P51" s="48"/>
      <c r="Q51" s="48"/>
      <c r="R51" s="48"/>
      <c r="S51" s="48"/>
      <c r="T51" s="48"/>
      <c r="U51" s="48"/>
      <c r="V51" s="48"/>
      <c r="W51" s="48"/>
    </row>
    <row r="52" spans="1:23" ht="46.5" customHeight="1" thickBot="1">
      <c r="A52" s="650"/>
      <c r="B52" s="649"/>
      <c r="C52" s="66">
        <v>17</v>
      </c>
      <c r="D52" s="51"/>
      <c r="E52" s="67"/>
      <c r="F52" s="48"/>
      <c r="G52" s="69"/>
      <c r="H52" s="54"/>
      <c r="I52" s="55"/>
      <c r="J52" s="58"/>
      <c r="K52" s="48"/>
      <c r="L52" s="48"/>
      <c r="M52" s="48"/>
      <c r="N52" s="48"/>
      <c r="O52" s="48"/>
      <c r="P52" s="48"/>
      <c r="Q52" s="48"/>
      <c r="R52" s="48"/>
      <c r="S52" s="48"/>
      <c r="T52" s="48"/>
      <c r="U52" s="48"/>
      <c r="V52" s="48"/>
      <c r="W52" s="48"/>
    </row>
    <row r="53" spans="1:23" ht="264.75" thickTop="1">
      <c r="A53" s="650" t="s">
        <v>2606</v>
      </c>
      <c r="B53" s="651" t="s">
        <v>2498</v>
      </c>
      <c r="C53" s="39">
        <v>1</v>
      </c>
      <c r="D53" s="70" t="s">
        <v>2517</v>
      </c>
      <c r="E53" s="41" t="s">
        <v>2607</v>
      </c>
      <c r="F53" s="71" t="s">
        <v>2608</v>
      </c>
      <c r="G53" s="72" t="s">
        <v>2609</v>
      </c>
      <c r="H53" s="43" t="s">
        <v>2610</v>
      </c>
      <c r="I53" s="73" t="s">
        <v>2611</v>
      </c>
      <c r="J53" s="74" t="s">
        <v>2612</v>
      </c>
      <c r="K53" s="49" t="s">
        <v>2613</v>
      </c>
      <c r="L53" s="49" t="s">
        <v>2614</v>
      </c>
      <c r="M53" s="49" t="s">
        <v>2615</v>
      </c>
      <c r="N53" s="49" t="s">
        <v>2510</v>
      </c>
      <c r="O53" s="49" t="s">
        <v>2511</v>
      </c>
      <c r="P53" s="49"/>
      <c r="Q53" s="49"/>
      <c r="R53" s="49"/>
      <c r="S53" s="49"/>
      <c r="T53" s="49"/>
      <c r="U53" s="49"/>
      <c r="V53" s="49"/>
      <c r="W53" s="49"/>
    </row>
    <row r="54" spans="1:23" ht="46.5" customHeight="1">
      <c r="A54" s="650"/>
      <c r="B54" s="646"/>
      <c r="C54" s="50">
        <v>2</v>
      </c>
      <c r="D54" s="59" t="s">
        <v>2616</v>
      </c>
      <c r="E54" s="52" t="s">
        <v>2617</v>
      </c>
      <c r="F54" s="48"/>
      <c r="G54" s="48"/>
      <c r="H54" s="54"/>
      <c r="I54" s="44"/>
      <c r="J54" s="45" t="s">
        <v>2504</v>
      </c>
      <c r="K54" s="46" t="s">
        <v>2505</v>
      </c>
      <c r="L54" s="47" t="s">
        <v>2506</v>
      </c>
      <c r="M54" s="47" t="s">
        <v>2507</v>
      </c>
      <c r="N54" s="58" t="s">
        <v>2508</v>
      </c>
      <c r="O54" s="47" t="s">
        <v>2509</v>
      </c>
      <c r="P54" s="48"/>
      <c r="Q54" s="48"/>
      <c r="R54" s="48"/>
      <c r="S54" s="48"/>
      <c r="T54" s="48"/>
      <c r="U54" s="48"/>
      <c r="V54" s="48"/>
      <c r="W54" s="48"/>
    </row>
    <row r="55" spans="1:23" ht="46.5" customHeight="1">
      <c r="A55" s="650"/>
      <c r="B55" s="646"/>
      <c r="C55" s="50">
        <v>3</v>
      </c>
      <c r="D55" s="59" t="s">
        <v>2618</v>
      </c>
      <c r="E55" s="75" t="s">
        <v>2619</v>
      </c>
      <c r="F55" s="53" t="s">
        <v>2620</v>
      </c>
      <c r="G55" s="76"/>
      <c r="H55" s="54"/>
      <c r="I55" s="55"/>
      <c r="J55" s="58" t="s">
        <v>2621</v>
      </c>
      <c r="K55" s="48" t="s">
        <v>2622</v>
      </c>
      <c r="L55" s="48" t="s">
        <v>2623</v>
      </c>
      <c r="M55" s="48" t="s">
        <v>2624</v>
      </c>
      <c r="N55" s="48"/>
      <c r="O55" s="48"/>
      <c r="P55" s="48"/>
      <c r="Q55" s="48"/>
      <c r="R55" s="48"/>
      <c r="S55" s="48"/>
      <c r="T55" s="48"/>
      <c r="U55" s="48"/>
      <c r="V55" s="48"/>
      <c r="W55" s="48"/>
    </row>
    <row r="56" spans="1:23" ht="46.5" customHeight="1">
      <c r="A56" s="650"/>
      <c r="B56" s="646"/>
      <c r="C56" s="50">
        <v>4</v>
      </c>
      <c r="D56" s="59" t="s">
        <v>2523</v>
      </c>
      <c r="E56" s="52" t="s">
        <v>2625</v>
      </c>
      <c r="F56" s="53" t="s">
        <v>2626</v>
      </c>
      <c r="G56" s="65" t="s">
        <v>2579</v>
      </c>
      <c r="H56" s="54"/>
      <c r="I56" s="55"/>
      <c r="J56" s="58" t="s">
        <v>2508</v>
      </c>
      <c r="K56" s="47" t="s">
        <v>2509</v>
      </c>
      <c r="L56" s="45" t="s">
        <v>2504</v>
      </c>
      <c r="M56" s="46" t="s">
        <v>2505</v>
      </c>
      <c r="N56" s="47" t="s">
        <v>2506</v>
      </c>
      <c r="O56" s="47" t="s">
        <v>2507</v>
      </c>
      <c r="P56" s="48" t="s">
        <v>2527</v>
      </c>
      <c r="Q56" s="47" t="s">
        <v>2528</v>
      </c>
      <c r="R56" s="58" t="s">
        <v>2529</v>
      </c>
      <c r="S56" s="77" t="s">
        <v>2530</v>
      </c>
      <c r="T56" s="76" t="s">
        <v>2627</v>
      </c>
      <c r="U56" s="78" t="s">
        <v>2628</v>
      </c>
      <c r="V56" s="48" t="s">
        <v>2531</v>
      </c>
      <c r="W56" s="48" t="s">
        <v>2532</v>
      </c>
    </row>
    <row r="57" spans="1:23" ht="46.5" customHeight="1">
      <c r="A57" s="650"/>
      <c r="B57" s="646"/>
      <c r="C57" s="50">
        <v>5</v>
      </c>
      <c r="D57" s="59" t="s">
        <v>2546</v>
      </c>
      <c r="E57" s="52" t="s">
        <v>2629</v>
      </c>
      <c r="F57" s="48" t="s">
        <v>2548</v>
      </c>
      <c r="G57" s="48" t="s">
        <v>2549</v>
      </c>
      <c r="H57" s="54"/>
      <c r="I57" s="55"/>
      <c r="J57" s="58"/>
      <c r="K57" s="48"/>
      <c r="L57" s="48"/>
      <c r="M57" s="48"/>
      <c r="N57" s="48"/>
      <c r="O57" s="48"/>
      <c r="P57" s="48"/>
      <c r="Q57" s="48"/>
      <c r="R57" s="48"/>
      <c r="S57" s="48"/>
      <c r="T57" s="48"/>
      <c r="U57" s="48"/>
      <c r="V57" s="48"/>
      <c r="W57" s="48"/>
    </row>
    <row r="58" spans="1:23" ht="46.5" customHeight="1">
      <c r="A58" s="650"/>
      <c r="B58" s="646"/>
      <c r="C58" s="50">
        <v>6</v>
      </c>
      <c r="D58" s="59" t="s">
        <v>2550</v>
      </c>
      <c r="E58" s="52" t="s">
        <v>2630</v>
      </c>
      <c r="F58" s="48"/>
      <c r="G58" s="48"/>
      <c r="H58" s="54"/>
      <c r="I58" s="55"/>
      <c r="J58" s="45" t="s">
        <v>2504</v>
      </c>
      <c r="K58" s="46" t="s">
        <v>2505</v>
      </c>
      <c r="L58" s="47" t="s">
        <v>2506</v>
      </c>
      <c r="M58" s="47" t="s">
        <v>2507</v>
      </c>
      <c r="N58" s="48"/>
      <c r="O58" s="48"/>
      <c r="P58" s="48"/>
      <c r="Q58" s="48"/>
      <c r="R58" s="48"/>
      <c r="S58" s="48"/>
      <c r="T58" s="48"/>
      <c r="U58" s="48"/>
      <c r="V58" s="48"/>
      <c r="W58" s="48"/>
    </row>
    <row r="59" spans="1:23" ht="46.5" customHeight="1">
      <c r="A59" s="650"/>
      <c r="B59" s="646"/>
      <c r="C59" s="50">
        <v>7</v>
      </c>
      <c r="D59" s="59" t="s">
        <v>2631</v>
      </c>
      <c r="E59" s="52" t="s">
        <v>2632</v>
      </c>
      <c r="F59" s="48" t="s">
        <v>2554</v>
      </c>
      <c r="G59" s="48"/>
      <c r="H59" s="54"/>
      <c r="I59" s="55"/>
      <c r="J59" s="58" t="s">
        <v>2508</v>
      </c>
      <c r="K59" s="47" t="s">
        <v>2509</v>
      </c>
      <c r="L59" s="48" t="s">
        <v>2557</v>
      </c>
      <c r="M59" s="48" t="s">
        <v>2558</v>
      </c>
      <c r="N59" s="48" t="s">
        <v>2561</v>
      </c>
      <c r="O59" s="47" t="s">
        <v>2562</v>
      </c>
      <c r="P59" s="48" t="s">
        <v>2580</v>
      </c>
      <c r="Q59" s="48" t="s">
        <v>2581</v>
      </c>
      <c r="R59" s="48" t="s">
        <v>2582</v>
      </c>
      <c r="S59" s="48" t="s">
        <v>2583</v>
      </c>
      <c r="T59" s="48"/>
      <c r="U59" s="48"/>
      <c r="V59" s="48"/>
      <c r="W59" s="48"/>
    </row>
    <row r="60" spans="1:23" ht="46.5" customHeight="1">
      <c r="A60" s="650"/>
      <c r="B60" s="646"/>
      <c r="C60" s="50">
        <v>8</v>
      </c>
      <c r="D60" s="59" t="s">
        <v>2633</v>
      </c>
      <c r="E60" s="52" t="s">
        <v>2634</v>
      </c>
      <c r="F60" s="48"/>
      <c r="G60" s="48"/>
      <c r="H60" s="54"/>
      <c r="I60" s="55"/>
      <c r="J60" s="58" t="s">
        <v>2508</v>
      </c>
      <c r="K60" s="47" t="s">
        <v>2509</v>
      </c>
      <c r="L60" s="48"/>
      <c r="M60" s="48"/>
      <c r="N60" s="48"/>
      <c r="O60" s="48"/>
      <c r="P60" s="48"/>
      <c r="Q60" s="48"/>
      <c r="R60" s="48"/>
      <c r="S60" s="48"/>
      <c r="T60" s="48"/>
      <c r="U60" s="48"/>
      <c r="V60" s="48"/>
      <c r="W60" s="48"/>
    </row>
    <row r="61" spans="1:23" ht="46.5" customHeight="1">
      <c r="A61" s="650"/>
      <c r="B61" s="646"/>
      <c r="C61" s="50">
        <v>9</v>
      </c>
      <c r="D61" s="59"/>
      <c r="E61" s="62"/>
      <c r="F61" s="48"/>
      <c r="G61" s="48"/>
      <c r="H61" s="54"/>
      <c r="I61" s="55"/>
      <c r="J61" s="58"/>
      <c r="K61" s="48"/>
      <c r="L61" s="48"/>
      <c r="M61" s="48"/>
      <c r="N61" s="48"/>
      <c r="O61" s="48"/>
      <c r="P61" s="48"/>
      <c r="Q61" s="48"/>
      <c r="R61" s="48"/>
      <c r="S61" s="48"/>
      <c r="T61" s="48"/>
      <c r="U61" s="48"/>
      <c r="V61" s="48"/>
      <c r="W61" s="48"/>
    </row>
    <row r="62" spans="1:23" ht="46.5" customHeight="1">
      <c r="A62" s="650"/>
      <c r="B62" s="646"/>
      <c r="C62" s="50">
        <v>10</v>
      </c>
      <c r="D62" s="59"/>
      <c r="E62" s="62"/>
      <c r="F62" s="48"/>
      <c r="G62" s="48"/>
      <c r="H62" s="54"/>
      <c r="I62" s="55"/>
      <c r="J62" s="58"/>
      <c r="K62" s="48"/>
      <c r="L62" s="48"/>
      <c r="M62" s="48"/>
      <c r="N62" s="48"/>
      <c r="O62" s="48"/>
      <c r="P62" s="48"/>
      <c r="Q62" s="48"/>
      <c r="R62" s="48"/>
      <c r="S62" s="48"/>
      <c r="T62" s="48"/>
      <c r="U62" s="48"/>
      <c r="V62" s="48"/>
      <c r="W62" s="48"/>
    </row>
    <row r="63" spans="1:23" ht="46.5" customHeight="1">
      <c r="A63" s="650"/>
      <c r="B63" s="646"/>
      <c r="C63" s="50">
        <v>11</v>
      </c>
      <c r="D63" s="59"/>
      <c r="E63" s="62"/>
      <c r="F63" s="48"/>
      <c r="G63" s="48"/>
      <c r="H63" s="54"/>
      <c r="I63" s="55"/>
      <c r="J63" s="58"/>
      <c r="K63" s="48"/>
      <c r="L63" s="48"/>
      <c r="M63" s="48"/>
      <c r="N63" s="48"/>
      <c r="O63" s="48"/>
      <c r="P63" s="48"/>
      <c r="Q63" s="48"/>
      <c r="R63" s="48"/>
      <c r="S63" s="48"/>
      <c r="T63" s="48"/>
      <c r="U63" s="48"/>
      <c r="V63" s="48"/>
      <c r="W63" s="48"/>
    </row>
    <row r="64" spans="1:23" ht="45" customHeight="1">
      <c r="A64" s="650"/>
      <c r="B64" s="646"/>
      <c r="C64" s="50">
        <v>12</v>
      </c>
      <c r="D64" s="59"/>
      <c r="E64" s="62"/>
      <c r="F64" s="48"/>
      <c r="G64" s="48"/>
      <c r="H64" s="54"/>
      <c r="I64" s="55"/>
      <c r="J64" s="58"/>
      <c r="K64" s="48"/>
      <c r="L64" s="48"/>
      <c r="M64" s="48"/>
      <c r="N64" s="48"/>
      <c r="O64" s="48"/>
      <c r="P64" s="48"/>
      <c r="Q64" s="48"/>
      <c r="R64" s="48"/>
      <c r="S64" s="48"/>
      <c r="T64" s="48"/>
      <c r="U64" s="48"/>
      <c r="V64" s="48"/>
      <c r="W64" s="48"/>
    </row>
    <row r="65" spans="1:23" ht="45" customHeight="1">
      <c r="A65" s="650"/>
      <c r="B65" s="646"/>
      <c r="C65" s="50">
        <v>13</v>
      </c>
      <c r="D65" s="59"/>
      <c r="E65" s="62"/>
      <c r="F65" s="48"/>
      <c r="G65" s="48"/>
      <c r="H65" s="54"/>
      <c r="I65" s="55"/>
      <c r="J65" s="58"/>
      <c r="K65" s="48"/>
      <c r="L65" s="48"/>
      <c r="M65" s="48"/>
      <c r="N65" s="48"/>
      <c r="O65" s="48"/>
      <c r="P65" s="48"/>
      <c r="Q65" s="48"/>
      <c r="R65" s="48"/>
      <c r="S65" s="48"/>
      <c r="T65" s="48"/>
      <c r="U65" s="48"/>
      <c r="V65" s="48"/>
      <c r="W65" s="48"/>
    </row>
    <row r="66" spans="1:23" ht="45" customHeight="1">
      <c r="A66" s="650"/>
      <c r="B66" s="646"/>
      <c r="C66" s="50">
        <v>14</v>
      </c>
      <c r="D66" s="59"/>
      <c r="E66" s="62"/>
      <c r="F66" s="48"/>
      <c r="G66" s="48"/>
      <c r="H66" s="54"/>
      <c r="I66" s="55"/>
      <c r="J66" s="58"/>
      <c r="K66" s="48"/>
      <c r="L66" s="48"/>
      <c r="M66" s="48"/>
      <c r="N66" s="48"/>
      <c r="O66" s="48"/>
      <c r="P66" s="48"/>
      <c r="Q66" s="48"/>
      <c r="R66" s="48"/>
      <c r="S66" s="48"/>
      <c r="T66" s="48"/>
      <c r="U66" s="48"/>
      <c r="V66" s="48"/>
      <c r="W66" s="48"/>
    </row>
    <row r="67" spans="1:23" ht="45" customHeight="1">
      <c r="A67" s="650"/>
      <c r="B67" s="646"/>
      <c r="C67" s="50">
        <v>15</v>
      </c>
      <c r="D67" s="59"/>
      <c r="E67" s="62"/>
      <c r="F67" s="48"/>
      <c r="G67" s="48"/>
      <c r="H67" s="54"/>
      <c r="I67" s="55"/>
      <c r="J67" s="58"/>
      <c r="K67" s="48"/>
      <c r="L67" s="48"/>
      <c r="M67" s="48"/>
      <c r="N67" s="48"/>
      <c r="O67" s="48"/>
      <c r="P67" s="48"/>
      <c r="Q67" s="48"/>
      <c r="R67" s="48"/>
      <c r="S67" s="48"/>
      <c r="T67" s="48"/>
      <c r="U67" s="48"/>
      <c r="V67" s="48"/>
      <c r="W67" s="48"/>
    </row>
    <row r="68" spans="1:23" ht="45" customHeight="1">
      <c r="A68" s="650"/>
      <c r="B68" s="646"/>
      <c r="C68" s="50">
        <v>16</v>
      </c>
      <c r="D68" s="59"/>
      <c r="E68" s="62"/>
      <c r="F68" s="48"/>
      <c r="G68" s="48"/>
      <c r="H68" s="54"/>
      <c r="I68" s="55"/>
      <c r="J68" s="58"/>
      <c r="K68" s="48"/>
      <c r="L68" s="48"/>
      <c r="M68" s="48"/>
      <c r="N68" s="48"/>
      <c r="O68" s="48"/>
      <c r="P68" s="48"/>
      <c r="Q68" s="48"/>
      <c r="R68" s="48"/>
      <c r="S68" s="48"/>
      <c r="T68" s="48"/>
      <c r="U68" s="48"/>
      <c r="V68" s="48"/>
      <c r="W68" s="48"/>
    </row>
    <row r="69" spans="1:23" ht="46.5" customHeight="1" thickBot="1">
      <c r="A69" s="650"/>
      <c r="B69" s="647"/>
      <c r="C69" s="63">
        <v>17</v>
      </c>
      <c r="D69" s="59"/>
      <c r="E69" s="62"/>
      <c r="F69" s="48"/>
      <c r="G69" s="48"/>
      <c r="H69" s="54"/>
      <c r="I69" s="55"/>
      <c r="J69" s="58"/>
      <c r="K69" s="48"/>
      <c r="L69" s="48"/>
      <c r="M69" s="48"/>
      <c r="N69" s="48"/>
      <c r="O69" s="48"/>
      <c r="P69" s="48"/>
      <c r="Q69" s="48"/>
      <c r="R69" s="48"/>
      <c r="S69" s="48"/>
      <c r="T69" s="48"/>
      <c r="U69" s="48"/>
      <c r="V69" s="48"/>
      <c r="W69" s="48"/>
    </row>
    <row r="70" spans="1:23" ht="409.6" thickTop="1">
      <c r="A70" s="650" t="s">
        <v>2606</v>
      </c>
      <c r="B70" s="648" t="s">
        <v>2563</v>
      </c>
      <c r="C70" s="64">
        <v>1</v>
      </c>
      <c r="D70" s="51" t="s">
        <v>2564</v>
      </c>
      <c r="E70" s="52" t="s">
        <v>2635</v>
      </c>
      <c r="F70" s="48" t="s">
        <v>2636</v>
      </c>
      <c r="G70" s="79" t="s">
        <v>2637</v>
      </c>
      <c r="H70" s="43" t="s">
        <v>2610</v>
      </c>
      <c r="I70" s="73" t="s">
        <v>2611</v>
      </c>
      <c r="J70" s="45" t="s">
        <v>2504</v>
      </c>
      <c r="K70" s="46" t="s">
        <v>2505</v>
      </c>
      <c r="L70" s="47" t="s">
        <v>2506</v>
      </c>
      <c r="M70" s="47" t="s">
        <v>2507</v>
      </c>
      <c r="N70" s="48" t="s">
        <v>2508</v>
      </c>
      <c r="O70" s="47" t="s">
        <v>2509</v>
      </c>
      <c r="P70" s="49" t="s">
        <v>2510</v>
      </c>
      <c r="Q70" s="49" t="s">
        <v>2511</v>
      </c>
      <c r="R70" s="48" t="s">
        <v>2638</v>
      </c>
      <c r="S70" s="48" t="s">
        <v>2639</v>
      </c>
      <c r="T70" s="48"/>
      <c r="U70" s="47"/>
      <c r="V70" s="48"/>
      <c r="W70" s="48"/>
    </row>
    <row r="71" spans="1:23" ht="46.5" customHeight="1">
      <c r="A71" s="650"/>
      <c r="B71" s="648"/>
      <c r="C71" s="64">
        <v>2</v>
      </c>
      <c r="D71" s="51" t="s">
        <v>2512</v>
      </c>
      <c r="E71" s="52" t="s">
        <v>2640</v>
      </c>
      <c r="F71" s="48" t="s">
        <v>2641</v>
      </c>
      <c r="G71" s="80" t="s">
        <v>2568</v>
      </c>
      <c r="H71" s="54"/>
      <c r="I71" s="81"/>
      <c r="J71" s="58" t="s">
        <v>2571</v>
      </c>
      <c r="K71" s="47" t="s">
        <v>2516</v>
      </c>
      <c r="L71" s="48"/>
      <c r="M71" s="47"/>
      <c r="N71" s="48"/>
      <c r="O71" s="47"/>
      <c r="P71" s="48"/>
      <c r="Q71" s="47"/>
      <c r="R71" s="48"/>
      <c r="S71" s="48"/>
      <c r="T71" s="48"/>
      <c r="U71" s="48"/>
      <c r="V71" s="48"/>
      <c r="W71" s="48"/>
    </row>
    <row r="72" spans="1:23" ht="46.5" customHeight="1">
      <c r="A72" s="650"/>
      <c r="B72" s="648"/>
      <c r="C72" s="64">
        <v>3</v>
      </c>
      <c r="D72" s="59" t="s">
        <v>2517</v>
      </c>
      <c r="E72" s="52" t="s">
        <v>2572</v>
      </c>
      <c r="F72" s="48"/>
      <c r="G72" s="48"/>
      <c r="H72" s="54"/>
      <c r="I72" s="55"/>
      <c r="J72" s="58"/>
      <c r="K72" s="48"/>
      <c r="L72" s="48"/>
      <c r="M72" s="48"/>
      <c r="N72" s="48"/>
      <c r="O72" s="48"/>
      <c r="P72" s="48"/>
      <c r="Q72" s="48"/>
      <c r="R72" s="48"/>
      <c r="S72" s="48"/>
      <c r="T72" s="48"/>
      <c r="U72" s="48"/>
      <c r="V72" s="48"/>
      <c r="W72" s="48"/>
    </row>
    <row r="73" spans="1:23" ht="46.5" customHeight="1">
      <c r="A73" s="650"/>
      <c r="B73" s="648"/>
      <c r="C73" s="64">
        <v>4</v>
      </c>
      <c r="D73" s="59" t="s">
        <v>2519</v>
      </c>
      <c r="E73" s="52" t="s">
        <v>2642</v>
      </c>
      <c r="F73" s="48"/>
      <c r="G73" s="48"/>
      <c r="H73" s="54"/>
      <c r="I73" s="55"/>
      <c r="J73" s="58"/>
      <c r="K73" s="47"/>
      <c r="L73" s="48"/>
      <c r="M73" s="48"/>
      <c r="N73" s="48"/>
      <c r="O73" s="48"/>
      <c r="P73" s="48"/>
      <c r="Q73" s="48"/>
      <c r="R73" s="48"/>
      <c r="S73" s="48"/>
      <c r="T73" s="48"/>
      <c r="U73" s="48"/>
      <c r="V73" s="48"/>
      <c r="W73" s="48"/>
    </row>
    <row r="74" spans="1:23" ht="46.5" customHeight="1">
      <c r="A74" s="650"/>
      <c r="B74" s="648"/>
      <c r="C74" s="64">
        <v>5</v>
      </c>
      <c r="D74" s="59" t="s">
        <v>2521</v>
      </c>
      <c r="E74" s="52" t="s">
        <v>2643</v>
      </c>
      <c r="F74" s="48" t="s">
        <v>2548</v>
      </c>
      <c r="G74" s="48"/>
      <c r="H74" s="54"/>
      <c r="I74" s="55"/>
      <c r="J74" s="58" t="s">
        <v>2508</v>
      </c>
      <c r="K74" s="47" t="s">
        <v>2509</v>
      </c>
      <c r="L74" s="48"/>
      <c r="M74" s="48"/>
      <c r="N74" s="48"/>
      <c r="O74" s="48"/>
      <c r="P74" s="48"/>
      <c r="Q74" s="48"/>
      <c r="R74" s="48"/>
      <c r="S74" s="48"/>
      <c r="T74" s="48"/>
      <c r="U74" s="48"/>
      <c r="V74" s="48"/>
      <c r="W74" s="48"/>
    </row>
    <row r="75" spans="1:23" ht="46.5" customHeight="1">
      <c r="A75" s="650"/>
      <c r="B75" s="648"/>
      <c r="C75" s="64">
        <v>6</v>
      </c>
      <c r="D75" s="59" t="s">
        <v>2523</v>
      </c>
      <c r="E75" s="52" t="s">
        <v>2644</v>
      </c>
      <c r="F75" s="48" t="s">
        <v>2645</v>
      </c>
      <c r="G75" s="60" t="s">
        <v>2646</v>
      </c>
      <c r="H75" s="54"/>
      <c r="I75" s="55"/>
      <c r="J75" s="58" t="s">
        <v>2508</v>
      </c>
      <c r="K75" s="47" t="s">
        <v>2509</v>
      </c>
      <c r="L75" s="45" t="s">
        <v>2504</v>
      </c>
      <c r="M75" s="46" t="s">
        <v>2505</v>
      </c>
      <c r="N75" s="47" t="s">
        <v>2506</v>
      </c>
      <c r="O75" s="47" t="s">
        <v>2507</v>
      </c>
      <c r="P75" s="48" t="s">
        <v>2527</v>
      </c>
      <c r="Q75" s="47" t="s">
        <v>2528</v>
      </c>
      <c r="R75" s="58" t="s">
        <v>2529</v>
      </c>
      <c r="S75" s="48" t="s">
        <v>2530</v>
      </c>
      <c r="T75" s="48" t="s">
        <v>2531</v>
      </c>
      <c r="U75" s="48" t="s">
        <v>2532</v>
      </c>
      <c r="V75" s="48"/>
      <c r="W75" s="48"/>
    </row>
    <row r="76" spans="1:23" ht="46.5" customHeight="1">
      <c r="A76" s="650"/>
      <c r="B76" s="648"/>
      <c r="C76" s="64">
        <v>7</v>
      </c>
      <c r="D76" s="59" t="s">
        <v>2546</v>
      </c>
      <c r="E76" s="52" t="s">
        <v>2647</v>
      </c>
      <c r="F76" s="48" t="s">
        <v>2548</v>
      </c>
      <c r="G76" s="48" t="s">
        <v>2549</v>
      </c>
      <c r="H76" s="54"/>
      <c r="I76" s="44"/>
      <c r="J76" s="45"/>
      <c r="K76" s="46"/>
      <c r="L76" s="47"/>
      <c r="M76" s="47"/>
      <c r="N76" s="48"/>
      <c r="O76" s="48"/>
      <c r="P76" s="48"/>
      <c r="Q76" s="48"/>
      <c r="R76" s="48"/>
      <c r="S76" s="48"/>
      <c r="T76" s="48"/>
      <c r="U76" s="48"/>
      <c r="V76" s="48"/>
      <c r="W76" s="48"/>
    </row>
    <row r="77" spans="1:23" ht="46.5" customHeight="1">
      <c r="A77" s="650"/>
      <c r="B77" s="648"/>
      <c r="C77" s="64">
        <v>8</v>
      </c>
      <c r="D77" s="59" t="s">
        <v>2550</v>
      </c>
      <c r="E77" s="52" t="s">
        <v>2630</v>
      </c>
      <c r="F77" s="48"/>
      <c r="G77" s="48"/>
      <c r="H77" s="54"/>
      <c r="I77" s="55"/>
      <c r="J77" s="45" t="s">
        <v>2504</v>
      </c>
      <c r="K77" s="46" t="s">
        <v>2505</v>
      </c>
      <c r="L77" s="47" t="s">
        <v>2506</v>
      </c>
      <c r="M77" s="47" t="s">
        <v>2507</v>
      </c>
      <c r="N77" s="48"/>
      <c r="O77" s="48"/>
      <c r="P77" s="48"/>
      <c r="Q77" s="48"/>
      <c r="R77" s="48"/>
      <c r="S77" s="48"/>
      <c r="T77" s="48"/>
      <c r="U77" s="48"/>
      <c r="V77" s="48"/>
      <c r="W77" s="48"/>
    </row>
    <row r="78" spans="1:23" ht="46.5" customHeight="1">
      <c r="A78" s="650"/>
      <c r="B78" s="648"/>
      <c r="C78" s="64">
        <v>9</v>
      </c>
      <c r="D78" s="59" t="s">
        <v>2631</v>
      </c>
      <c r="E78" s="52" t="s">
        <v>2632</v>
      </c>
      <c r="F78" s="48" t="s">
        <v>2554</v>
      </c>
      <c r="G78" s="48"/>
      <c r="H78" s="54"/>
      <c r="I78" s="55"/>
      <c r="J78" s="58" t="s">
        <v>2508</v>
      </c>
      <c r="K78" s="47" t="s">
        <v>2509</v>
      </c>
      <c r="L78" s="48" t="s">
        <v>2557</v>
      </c>
      <c r="M78" s="48" t="s">
        <v>2558</v>
      </c>
      <c r="N78" s="48" t="s">
        <v>2561</v>
      </c>
      <c r="O78" s="47" t="s">
        <v>2562</v>
      </c>
      <c r="P78" s="48" t="s">
        <v>2580</v>
      </c>
      <c r="Q78" s="48" t="s">
        <v>2581</v>
      </c>
      <c r="R78" s="48" t="s">
        <v>2582</v>
      </c>
      <c r="S78" s="48" t="s">
        <v>2583</v>
      </c>
      <c r="T78" s="48"/>
      <c r="U78" s="48"/>
      <c r="V78" s="48"/>
      <c r="W78" s="48"/>
    </row>
    <row r="79" spans="1:23" ht="46.5" customHeight="1">
      <c r="A79" s="650"/>
      <c r="B79" s="648"/>
      <c r="C79" s="64">
        <v>10</v>
      </c>
      <c r="D79" s="59" t="s">
        <v>2633</v>
      </c>
      <c r="E79" s="52" t="s">
        <v>2648</v>
      </c>
      <c r="F79" s="48"/>
      <c r="G79" s="48"/>
      <c r="H79" s="54"/>
      <c r="I79" s="55"/>
      <c r="J79" s="58" t="s">
        <v>2508</v>
      </c>
      <c r="K79" s="47" t="s">
        <v>2509</v>
      </c>
      <c r="L79" s="48"/>
      <c r="M79" s="47"/>
      <c r="N79" s="48"/>
      <c r="O79" s="48"/>
      <c r="P79" s="48"/>
      <c r="Q79" s="47"/>
      <c r="R79" s="48"/>
      <c r="S79" s="47"/>
      <c r="T79" s="48"/>
      <c r="U79" s="48"/>
      <c r="V79" s="48"/>
      <c r="W79" s="48"/>
    </row>
    <row r="80" spans="1:23" ht="46.5" customHeight="1">
      <c r="A80" s="650"/>
      <c r="B80" s="648"/>
      <c r="C80" s="64">
        <v>11</v>
      </c>
      <c r="D80" s="59"/>
      <c r="E80" s="52"/>
      <c r="F80" s="48"/>
      <c r="G80" s="48"/>
      <c r="H80" s="54"/>
      <c r="I80" s="55"/>
      <c r="J80" s="58"/>
      <c r="K80" s="47"/>
      <c r="L80" s="48"/>
      <c r="M80" s="48"/>
      <c r="N80" s="48"/>
      <c r="O80" s="48"/>
      <c r="P80" s="48"/>
      <c r="Q80" s="48"/>
      <c r="R80" s="48"/>
      <c r="S80" s="48"/>
      <c r="T80" s="48"/>
      <c r="U80" s="48"/>
      <c r="V80" s="48"/>
      <c r="W80" s="48"/>
    </row>
    <row r="81" spans="1:23" ht="46.5" customHeight="1">
      <c r="A81" s="650"/>
      <c r="B81" s="648"/>
      <c r="C81" s="64">
        <v>12</v>
      </c>
      <c r="D81" s="59"/>
      <c r="E81" s="52"/>
      <c r="F81" s="48"/>
      <c r="G81" s="48"/>
      <c r="H81" s="54"/>
      <c r="I81" s="55"/>
      <c r="J81" s="58"/>
      <c r="K81" s="47"/>
      <c r="L81" s="48"/>
      <c r="M81" s="48"/>
      <c r="N81" s="48"/>
      <c r="O81" s="48"/>
      <c r="P81" s="48"/>
      <c r="Q81" s="48"/>
      <c r="R81" s="48"/>
      <c r="S81" s="48"/>
      <c r="T81" s="48"/>
      <c r="U81" s="48"/>
      <c r="V81" s="48"/>
      <c r="W81" s="48"/>
    </row>
    <row r="82" spans="1:23" ht="46.5" customHeight="1">
      <c r="A82" s="650"/>
      <c r="B82" s="648"/>
      <c r="C82" s="64">
        <v>13</v>
      </c>
      <c r="D82" s="59"/>
      <c r="E82" s="52"/>
      <c r="F82" s="48"/>
      <c r="G82" s="48"/>
      <c r="H82" s="54"/>
      <c r="I82" s="55"/>
      <c r="J82" s="58"/>
      <c r="K82" s="47"/>
      <c r="L82" s="48"/>
      <c r="M82" s="48"/>
      <c r="N82" s="48"/>
      <c r="O82" s="48"/>
      <c r="P82" s="48"/>
      <c r="Q82" s="48"/>
      <c r="R82" s="48"/>
      <c r="S82" s="48"/>
      <c r="T82" s="48"/>
      <c r="U82" s="48"/>
      <c r="V82" s="48"/>
      <c r="W82" s="48"/>
    </row>
    <row r="83" spans="1:23" ht="46.5" customHeight="1">
      <c r="A83" s="650"/>
      <c r="B83" s="648"/>
      <c r="C83" s="64">
        <v>14</v>
      </c>
      <c r="D83" s="59"/>
      <c r="E83" s="52"/>
      <c r="F83" s="48"/>
      <c r="G83" s="48"/>
      <c r="H83" s="54"/>
      <c r="I83" s="55"/>
      <c r="J83" s="58"/>
      <c r="K83" s="47"/>
      <c r="L83" s="48"/>
      <c r="M83" s="48"/>
      <c r="N83" s="48"/>
      <c r="O83" s="48"/>
      <c r="P83" s="48"/>
      <c r="Q83" s="48"/>
      <c r="R83" s="48"/>
      <c r="S83" s="48"/>
      <c r="T83" s="48"/>
      <c r="U83" s="48"/>
      <c r="V83" s="48"/>
      <c r="W83" s="48"/>
    </row>
    <row r="84" spans="1:23" ht="46.5" customHeight="1">
      <c r="A84" s="650"/>
      <c r="B84" s="648"/>
      <c r="C84" s="64">
        <v>15</v>
      </c>
      <c r="D84" s="59"/>
      <c r="E84" s="52"/>
      <c r="F84" s="48"/>
      <c r="G84" s="48"/>
      <c r="H84" s="54"/>
      <c r="I84" s="55"/>
      <c r="J84" s="58"/>
      <c r="K84" s="47"/>
      <c r="L84" s="48"/>
      <c r="M84" s="48"/>
      <c r="N84" s="48"/>
      <c r="O84" s="48"/>
      <c r="P84" s="48"/>
      <c r="Q84" s="48"/>
      <c r="R84" s="48"/>
      <c r="S84" s="48"/>
      <c r="T84" s="48"/>
      <c r="U84" s="48"/>
      <c r="V84" s="48"/>
      <c r="W84" s="48"/>
    </row>
    <row r="85" spans="1:23" ht="46.5" customHeight="1">
      <c r="A85" s="650"/>
      <c r="B85" s="648"/>
      <c r="C85" s="64">
        <v>16</v>
      </c>
      <c r="D85" s="59"/>
      <c r="E85" s="52"/>
      <c r="F85" s="48"/>
      <c r="G85" s="48"/>
      <c r="H85" s="54"/>
      <c r="I85" s="55"/>
      <c r="J85" s="58"/>
      <c r="K85" s="47"/>
      <c r="L85" s="48"/>
      <c r="M85" s="48"/>
      <c r="N85" s="48"/>
      <c r="O85" s="48"/>
      <c r="P85" s="48"/>
      <c r="Q85" s="48"/>
      <c r="R85" s="48"/>
      <c r="S85" s="48"/>
      <c r="T85" s="48"/>
      <c r="U85" s="48"/>
      <c r="V85" s="48"/>
      <c r="W85" s="48"/>
    </row>
    <row r="86" spans="1:23" ht="46.5" customHeight="1" thickBot="1">
      <c r="A86" s="650"/>
      <c r="B86" s="648"/>
      <c r="C86" s="64">
        <v>17</v>
      </c>
      <c r="D86" s="59"/>
      <c r="E86" s="52"/>
      <c r="F86" s="48"/>
      <c r="G86" s="48"/>
      <c r="H86" s="54"/>
      <c r="I86" s="55"/>
      <c r="J86" s="58"/>
      <c r="K86" s="47"/>
      <c r="L86" s="48"/>
      <c r="M86" s="48"/>
      <c r="N86" s="48"/>
      <c r="O86" s="48"/>
      <c r="P86" s="48"/>
      <c r="Q86" s="48"/>
      <c r="R86" s="48"/>
      <c r="S86" s="48"/>
      <c r="T86" s="48"/>
      <c r="U86" s="48"/>
      <c r="V86" s="48"/>
      <c r="W86" s="48"/>
    </row>
    <row r="87" spans="1:23" ht="46.5" customHeight="1" thickTop="1">
      <c r="A87" s="650" t="s">
        <v>2606</v>
      </c>
      <c r="B87" s="649" t="s">
        <v>2584</v>
      </c>
      <c r="C87" s="66">
        <v>1</v>
      </c>
      <c r="D87" s="51" t="s">
        <v>2649</v>
      </c>
      <c r="E87" s="67" t="s">
        <v>2650</v>
      </c>
      <c r="F87" s="48" t="s">
        <v>2651</v>
      </c>
      <c r="G87" s="79" t="s">
        <v>2637</v>
      </c>
      <c r="H87" s="61" t="s">
        <v>2652</v>
      </c>
      <c r="I87" s="61" t="s">
        <v>2653</v>
      </c>
      <c r="J87" s="45" t="s">
        <v>2504</v>
      </c>
      <c r="K87" s="46" t="s">
        <v>2505</v>
      </c>
      <c r="L87" s="47" t="s">
        <v>2506</v>
      </c>
      <c r="M87" s="47" t="s">
        <v>2507</v>
      </c>
      <c r="N87" s="49" t="s">
        <v>2510</v>
      </c>
      <c r="O87" s="49" t="s">
        <v>2511</v>
      </c>
      <c r="P87" s="48" t="s">
        <v>2638</v>
      </c>
      <c r="Q87" s="48" t="s">
        <v>2639</v>
      </c>
      <c r="R87" s="48" t="s">
        <v>2654</v>
      </c>
      <c r="S87" s="77" t="s">
        <v>2655</v>
      </c>
      <c r="T87" s="48"/>
      <c r="U87" s="77"/>
      <c r="V87" s="48"/>
      <c r="W87" s="48"/>
    </row>
    <row r="88" spans="1:23" ht="99">
      <c r="A88" s="650"/>
      <c r="B88" s="649"/>
      <c r="C88" s="66">
        <v>2</v>
      </c>
      <c r="D88" s="51" t="s">
        <v>2512</v>
      </c>
      <c r="E88" s="52" t="s">
        <v>2640</v>
      </c>
      <c r="F88" s="48" t="s">
        <v>2656</v>
      </c>
      <c r="G88" s="80" t="s">
        <v>2568</v>
      </c>
      <c r="H88" s="54"/>
      <c r="I88" s="55"/>
      <c r="J88" s="58" t="s">
        <v>2571</v>
      </c>
      <c r="K88" s="47" t="s">
        <v>2516</v>
      </c>
      <c r="L88" s="47"/>
      <c r="M88" s="47"/>
      <c r="N88" s="58"/>
      <c r="O88" s="47"/>
      <c r="P88" s="48"/>
      <c r="Q88" s="48"/>
      <c r="R88" s="48"/>
      <c r="S88" s="48"/>
      <c r="T88" s="48"/>
      <c r="U88" s="48"/>
      <c r="V88" s="48"/>
      <c r="W88" s="48"/>
    </row>
    <row r="89" spans="1:23" ht="46.5" customHeight="1">
      <c r="A89" s="650"/>
      <c r="B89" s="649"/>
      <c r="C89" s="66">
        <v>3</v>
      </c>
      <c r="D89" s="51" t="s">
        <v>2592</v>
      </c>
      <c r="E89" s="67" t="s">
        <v>2593</v>
      </c>
      <c r="F89" s="48"/>
      <c r="G89" s="48"/>
      <c r="H89" s="54"/>
      <c r="I89" s="55"/>
      <c r="J89" s="58"/>
      <c r="K89" s="47"/>
      <c r="L89" s="48"/>
      <c r="M89" s="48"/>
      <c r="N89" s="48"/>
      <c r="O89" s="48"/>
      <c r="P89" s="48"/>
      <c r="Q89" s="48"/>
      <c r="R89" s="48"/>
      <c r="S89" s="48"/>
      <c r="T89" s="48"/>
      <c r="U89" s="48"/>
      <c r="V89" s="48"/>
      <c r="W89" s="48"/>
    </row>
    <row r="90" spans="1:23" ht="46.5" customHeight="1">
      <c r="A90" s="650"/>
      <c r="B90" s="649"/>
      <c r="C90" s="66">
        <v>4</v>
      </c>
      <c r="D90" s="51" t="s">
        <v>2519</v>
      </c>
      <c r="E90" s="67" t="s">
        <v>2657</v>
      </c>
      <c r="F90" s="48"/>
      <c r="G90" s="48"/>
      <c r="H90" s="54"/>
      <c r="I90" s="55"/>
      <c r="J90" s="58"/>
      <c r="K90" s="48"/>
      <c r="L90" s="48"/>
      <c r="M90" s="48"/>
      <c r="N90" s="48"/>
      <c r="O90" s="48"/>
      <c r="P90" s="48"/>
      <c r="Q90" s="48"/>
      <c r="R90" s="48"/>
      <c r="S90" s="48"/>
      <c r="T90" s="48"/>
      <c r="U90" s="48"/>
      <c r="V90" s="48"/>
      <c r="W90" s="48"/>
    </row>
    <row r="91" spans="1:23" ht="46.5" customHeight="1">
      <c r="A91" s="650"/>
      <c r="B91" s="649"/>
      <c r="C91" s="66">
        <v>5</v>
      </c>
      <c r="D91" s="59" t="s">
        <v>2594</v>
      </c>
      <c r="E91" s="67" t="s">
        <v>2658</v>
      </c>
      <c r="F91" s="80" t="s">
        <v>2659</v>
      </c>
      <c r="G91" s="53" t="s">
        <v>2597</v>
      </c>
      <c r="H91" s="54"/>
      <c r="I91" s="55"/>
      <c r="J91" s="58"/>
      <c r="K91" s="77"/>
      <c r="L91" s="48"/>
      <c r="M91" s="48"/>
      <c r="N91" s="48"/>
      <c r="O91" s="48"/>
      <c r="P91" s="48"/>
      <c r="Q91" s="48"/>
      <c r="R91" s="48"/>
      <c r="S91" s="48"/>
      <c r="T91" s="48"/>
      <c r="U91" s="48"/>
      <c r="V91" s="48"/>
      <c r="W91" s="48"/>
    </row>
    <row r="92" spans="1:23" ht="46.5" customHeight="1">
      <c r="A92" s="650"/>
      <c r="B92" s="649"/>
      <c r="C92" s="66">
        <v>6</v>
      </c>
      <c r="D92" s="59" t="s">
        <v>2660</v>
      </c>
      <c r="E92" s="67" t="s">
        <v>2661</v>
      </c>
      <c r="F92" s="48"/>
      <c r="G92" s="48"/>
      <c r="H92" s="54"/>
      <c r="I92" s="55"/>
      <c r="J92" s="58"/>
      <c r="K92" s="48"/>
      <c r="L92" s="48"/>
      <c r="M92" s="48"/>
      <c r="N92" s="48"/>
      <c r="O92" s="48"/>
      <c r="P92" s="48"/>
      <c r="Q92" s="48"/>
      <c r="R92" s="48"/>
      <c r="S92" s="48"/>
      <c r="T92" s="48"/>
      <c r="U92" s="48"/>
      <c r="V92" s="48"/>
      <c r="W92" s="48"/>
    </row>
    <row r="93" spans="1:23" ht="46.5" customHeight="1">
      <c r="A93" s="650"/>
      <c r="B93" s="649"/>
      <c r="C93" s="66">
        <v>7</v>
      </c>
      <c r="D93" s="51" t="s">
        <v>2523</v>
      </c>
      <c r="E93" s="67" t="s">
        <v>2662</v>
      </c>
      <c r="F93" s="48" t="s">
        <v>2645</v>
      </c>
      <c r="G93" s="48" t="s">
        <v>2549</v>
      </c>
      <c r="H93" s="54" t="s">
        <v>2548</v>
      </c>
      <c r="I93" s="55"/>
      <c r="J93" s="58" t="s">
        <v>2508</v>
      </c>
      <c r="K93" s="47" t="s">
        <v>2509</v>
      </c>
      <c r="L93" s="45" t="s">
        <v>2504</v>
      </c>
      <c r="M93" s="46" t="s">
        <v>2505</v>
      </c>
      <c r="N93" s="47" t="s">
        <v>2506</v>
      </c>
      <c r="O93" s="47" t="s">
        <v>2507</v>
      </c>
      <c r="P93" s="48" t="s">
        <v>2527</v>
      </c>
      <c r="Q93" s="47" t="s">
        <v>2528</v>
      </c>
      <c r="R93" s="58" t="s">
        <v>2529</v>
      </c>
      <c r="S93" s="48" t="s">
        <v>2530</v>
      </c>
      <c r="T93" s="48" t="s">
        <v>2531</v>
      </c>
      <c r="U93" s="48" t="s">
        <v>2532</v>
      </c>
      <c r="V93" s="48"/>
      <c r="W93" s="48"/>
    </row>
    <row r="94" spans="1:23" ht="46.5" customHeight="1">
      <c r="A94" s="650"/>
      <c r="B94" s="649"/>
      <c r="C94" s="66">
        <v>8</v>
      </c>
      <c r="D94" s="51" t="s">
        <v>2546</v>
      </c>
      <c r="E94" s="52" t="s">
        <v>2663</v>
      </c>
      <c r="F94" s="48" t="s">
        <v>2548</v>
      </c>
      <c r="G94" s="48" t="s">
        <v>2549</v>
      </c>
      <c r="H94" s="54" t="s">
        <v>2579</v>
      </c>
      <c r="I94" s="55"/>
      <c r="J94" s="58"/>
      <c r="K94" s="48"/>
      <c r="L94" s="48"/>
      <c r="M94" s="48"/>
      <c r="N94" s="48"/>
      <c r="O94" s="48"/>
      <c r="P94" s="48"/>
      <c r="Q94" s="48"/>
      <c r="R94" s="48"/>
      <c r="S94" s="48"/>
      <c r="T94" s="48"/>
      <c r="U94" s="48"/>
      <c r="V94" s="48"/>
      <c r="W94" s="48"/>
    </row>
    <row r="95" spans="1:23" ht="46.5" customHeight="1">
      <c r="A95" s="650"/>
      <c r="B95" s="649"/>
      <c r="C95" s="66">
        <v>9</v>
      </c>
      <c r="D95" s="59" t="s">
        <v>2550</v>
      </c>
      <c r="E95" s="67" t="s">
        <v>2630</v>
      </c>
      <c r="F95" s="48"/>
      <c r="G95" s="48"/>
      <c r="H95" s="54"/>
      <c r="I95" s="55"/>
      <c r="J95" s="45" t="s">
        <v>2504</v>
      </c>
      <c r="K95" s="46" t="s">
        <v>2505</v>
      </c>
      <c r="L95" s="47" t="s">
        <v>2506</v>
      </c>
      <c r="M95" s="47" t="s">
        <v>2507</v>
      </c>
      <c r="N95" s="48"/>
      <c r="O95" s="48"/>
      <c r="P95" s="48"/>
      <c r="Q95" s="48"/>
      <c r="R95" s="48"/>
      <c r="S95" s="48"/>
      <c r="T95" s="48"/>
      <c r="U95" s="48"/>
      <c r="V95" s="48"/>
      <c r="W95" s="48"/>
    </row>
    <row r="96" spans="1:23" ht="46.5" customHeight="1">
      <c r="A96" s="650"/>
      <c r="B96" s="649"/>
      <c r="C96" s="66">
        <v>10</v>
      </c>
      <c r="D96" s="59" t="s">
        <v>2631</v>
      </c>
      <c r="E96" s="52" t="s">
        <v>2632</v>
      </c>
      <c r="F96" s="48" t="s">
        <v>2554</v>
      </c>
      <c r="G96" s="48"/>
      <c r="H96" s="54"/>
      <c r="I96" s="55"/>
      <c r="J96" s="58" t="s">
        <v>2508</v>
      </c>
      <c r="K96" s="47" t="s">
        <v>2509</v>
      </c>
      <c r="L96" s="48" t="s">
        <v>2557</v>
      </c>
      <c r="M96" s="48" t="s">
        <v>2558</v>
      </c>
      <c r="N96" s="48" t="s">
        <v>2561</v>
      </c>
      <c r="O96" s="47" t="s">
        <v>2562</v>
      </c>
      <c r="P96" s="48" t="s">
        <v>2580</v>
      </c>
      <c r="Q96" s="48" t="s">
        <v>2581</v>
      </c>
      <c r="R96" s="48" t="s">
        <v>2582</v>
      </c>
      <c r="S96" s="48" t="s">
        <v>2583</v>
      </c>
      <c r="T96" s="48"/>
      <c r="U96" s="48"/>
      <c r="V96" s="48"/>
      <c r="W96" s="48"/>
    </row>
    <row r="97" spans="1:23" ht="46.5" customHeight="1">
      <c r="A97" s="650"/>
      <c r="B97" s="649"/>
      <c r="C97" s="66">
        <v>11</v>
      </c>
      <c r="D97" s="59" t="s">
        <v>2633</v>
      </c>
      <c r="E97" s="67" t="s">
        <v>2648</v>
      </c>
      <c r="F97" s="48"/>
      <c r="G97" s="48"/>
      <c r="H97" s="54"/>
      <c r="I97" s="55"/>
      <c r="J97" s="58" t="s">
        <v>2508</v>
      </c>
      <c r="K97" s="47" t="s">
        <v>2509</v>
      </c>
      <c r="L97" s="45"/>
      <c r="M97" s="46"/>
      <c r="N97" s="47"/>
      <c r="O97" s="47"/>
      <c r="P97" s="48"/>
      <c r="Q97" s="47"/>
      <c r="R97" s="48"/>
      <c r="S97" s="48"/>
      <c r="T97" s="48"/>
      <c r="U97" s="48"/>
      <c r="V97" s="48"/>
      <c r="W97" s="48"/>
    </row>
    <row r="98" spans="1:23" ht="46.5" customHeight="1">
      <c r="A98" s="650"/>
      <c r="B98" s="649"/>
      <c r="C98" s="66">
        <v>12</v>
      </c>
      <c r="D98" s="51"/>
      <c r="E98" s="67"/>
      <c r="F98" s="48"/>
      <c r="G98" s="48"/>
      <c r="H98" s="54"/>
      <c r="I98" s="55"/>
      <c r="J98" s="58"/>
      <c r="K98" s="48"/>
      <c r="L98" s="48"/>
      <c r="M98" s="48"/>
      <c r="N98" s="48"/>
      <c r="O98" s="48"/>
      <c r="P98" s="48"/>
      <c r="Q98" s="48"/>
      <c r="R98" s="48"/>
      <c r="S98" s="48"/>
      <c r="T98" s="48"/>
      <c r="U98" s="48"/>
      <c r="V98" s="48"/>
      <c r="W98" s="48"/>
    </row>
    <row r="99" spans="1:23" ht="46.5" customHeight="1">
      <c r="A99" s="650"/>
      <c r="B99" s="649"/>
      <c r="C99" s="66">
        <v>13</v>
      </c>
      <c r="D99" s="51"/>
      <c r="E99" s="67"/>
      <c r="F99" s="48"/>
      <c r="G99" s="48"/>
      <c r="H99" s="54"/>
      <c r="I99" s="55"/>
      <c r="J99" s="58"/>
      <c r="K99" s="48"/>
      <c r="L99" s="48"/>
      <c r="M99" s="48"/>
      <c r="N99" s="48"/>
      <c r="O99" s="48"/>
      <c r="P99" s="48"/>
      <c r="Q99" s="48"/>
      <c r="R99" s="48"/>
      <c r="S99" s="48"/>
      <c r="T99" s="48"/>
      <c r="U99" s="48"/>
      <c r="V99" s="48"/>
      <c r="W99" s="48"/>
    </row>
    <row r="100" spans="1:23" ht="46.5" customHeight="1">
      <c r="A100" s="650"/>
      <c r="B100" s="649"/>
      <c r="C100" s="66">
        <v>14</v>
      </c>
      <c r="D100" s="51"/>
      <c r="E100" s="67"/>
      <c r="F100" s="48"/>
      <c r="G100" s="48"/>
      <c r="H100" s="54"/>
      <c r="I100" s="55"/>
      <c r="J100" s="58"/>
      <c r="K100" s="48"/>
      <c r="L100" s="48"/>
      <c r="M100" s="48"/>
      <c r="N100" s="48"/>
      <c r="O100" s="48"/>
      <c r="P100" s="48"/>
      <c r="Q100" s="48"/>
      <c r="R100" s="48"/>
      <c r="S100" s="48"/>
      <c r="T100" s="48"/>
      <c r="U100" s="48"/>
      <c r="V100" s="48"/>
      <c r="W100" s="48"/>
    </row>
    <row r="101" spans="1:23" ht="46.5" customHeight="1">
      <c r="A101" s="650"/>
      <c r="B101" s="649"/>
      <c r="C101" s="66">
        <v>15</v>
      </c>
      <c r="D101" s="51"/>
      <c r="E101" s="67"/>
      <c r="F101" s="48"/>
      <c r="G101" s="48"/>
      <c r="H101" s="54"/>
      <c r="I101" s="55"/>
      <c r="J101" s="58"/>
      <c r="K101" s="48"/>
      <c r="L101" s="48"/>
      <c r="M101" s="48"/>
      <c r="N101" s="48"/>
      <c r="O101" s="48"/>
      <c r="P101" s="48"/>
      <c r="Q101" s="48"/>
      <c r="R101" s="48"/>
      <c r="S101" s="48"/>
      <c r="T101" s="48"/>
      <c r="U101" s="48"/>
      <c r="V101" s="48"/>
      <c r="W101" s="48"/>
    </row>
    <row r="102" spans="1:23" ht="46.5" customHeight="1">
      <c r="A102" s="650"/>
      <c r="B102" s="649"/>
      <c r="C102" s="66">
        <v>16</v>
      </c>
      <c r="D102" s="51"/>
      <c r="E102" s="67"/>
      <c r="F102" s="48"/>
      <c r="G102" s="48"/>
      <c r="H102" s="54"/>
      <c r="I102" s="55"/>
      <c r="J102" s="58"/>
      <c r="K102" s="47"/>
      <c r="L102" s="48"/>
      <c r="M102" s="48"/>
      <c r="N102" s="48"/>
      <c r="O102" s="47"/>
      <c r="P102" s="48"/>
      <c r="Q102" s="48"/>
      <c r="R102" s="48"/>
      <c r="S102" s="48"/>
      <c r="T102" s="48"/>
      <c r="U102" s="48"/>
      <c r="V102" s="48"/>
      <c r="W102" s="48"/>
    </row>
    <row r="103" spans="1:23" ht="46.5" customHeight="1">
      <c r="A103" s="650"/>
      <c r="B103" s="649"/>
      <c r="C103" s="66">
        <v>17</v>
      </c>
      <c r="D103" s="51"/>
      <c r="E103" s="67"/>
      <c r="F103" s="48"/>
      <c r="G103" s="48"/>
      <c r="H103" s="54"/>
      <c r="I103" s="55"/>
      <c r="J103" s="58"/>
      <c r="K103" s="47"/>
      <c r="L103" s="48"/>
      <c r="M103" s="48"/>
      <c r="N103" s="48"/>
      <c r="O103" s="48"/>
      <c r="P103" s="48"/>
      <c r="Q103" s="48"/>
      <c r="R103" s="48"/>
      <c r="S103" s="48"/>
      <c r="T103" s="48"/>
      <c r="U103" s="48"/>
      <c r="V103" s="48"/>
      <c r="W103" s="48"/>
    </row>
    <row r="104" spans="1:23" ht="46.5" customHeight="1">
      <c r="A104" s="644" t="s">
        <v>2664</v>
      </c>
      <c r="B104" s="648" t="s">
        <v>2665</v>
      </c>
      <c r="C104" s="66">
        <v>1</v>
      </c>
      <c r="D104" s="51" t="s">
        <v>2666</v>
      </c>
      <c r="E104" s="67" t="s">
        <v>2667</v>
      </c>
      <c r="F104" s="61" t="s">
        <v>2668</v>
      </c>
      <c r="G104" s="53" t="s">
        <v>2669</v>
      </c>
      <c r="H104" s="53" t="s">
        <v>2670</v>
      </c>
      <c r="I104" s="82" t="s">
        <v>2671</v>
      </c>
      <c r="J104" s="58" t="s">
        <v>2506</v>
      </c>
      <c r="K104" s="48" t="s">
        <v>2507</v>
      </c>
      <c r="L104" s="48" t="s">
        <v>2638</v>
      </c>
      <c r="M104" s="48" t="s">
        <v>2639</v>
      </c>
      <c r="N104" s="48"/>
      <c r="O104" s="48"/>
      <c r="P104" s="48"/>
      <c r="Q104" s="48"/>
      <c r="R104" s="48"/>
      <c r="S104" s="48"/>
      <c r="T104" s="48"/>
      <c r="U104" s="48"/>
      <c r="V104" s="48"/>
      <c r="W104" s="48"/>
    </row>
    <row r="105" spans="1:23" ht="46.5" customHeight="1">
      <c r="A105" s="644"/>
      <c r="B105" s="649"/>
      <c r="C105" s="66">
        <v>2</v>
      </c>
      <c r="D105" s="51" t="s">
        <v>2672</v>
      </c>
      <c r="E105" s="67" t="s">
        <v>2673</v>
      </c>
      <c r="F105" s="48"/>
      <c r="G105" s="48"/>
      <c r="H105" s="54"/>
      <c r="I105" s="55"/>
      <c r="J105" s="58" t="s">
        <v>2504</v>
      </c>
      <c r="K105" s="48" t="s">
        <v>2505</v>
      </c>
      <c r="L105" s="48" t="s">
        <v>2506</v>
      </c>
      <c r="M105" s="48" t="s">
        <v>2507</v>
      </c>
      <c r="N105" s="48" t="s">
        <v>2508</v>
      </c>
      <c r="O105" s="47" t="s">
        <v>2509</v>
      </c>
      <c r="P105" s="48"/>
      <c r="Q105" s="48"/>
      <c r="R105" s="48"/>
      <c r="S105" s="48"/>
      <c r="T105" s="48"/>
      <c r="U105" s="48"/>
      <c r="V105" s="48"/>
      <c r="W105" s="48"/>
    </row>
    <row r="106" spans="1:23" ht="46.5" customHeight="1">
      <c r="A106" s="644"/>
      <c r="B106" s="649"/>
      <c r="C106" s="66">
        <v>3</v>
      </c>
      <c r="D106" s="51" t="s">
        <v>2512</v>
      </c>
      <c r="E106" s="67" t="s">
        <v>2674</v>
      </c>
      <c r="F106" s="53" t="s">
        <v>2675</v>
      </c>
      <c r="G106" s="53" t="s">
        <v>2676</v>
      </c>
      <c r="H106" s="54"/>
      <c r="I106" s="55"/>
      <c r="J106" s="58" t="s">
        <v>2571</v>
      </c>
      <c r="K106" s="47" t="s">
        <v>2516</v>
      </c>
      <c r="L106" s="48"/>
      <c r="M106" s="48"/>
      <c r="N106" s="48"/>
      <c r="O106" s="48"/>
      <c r="P106" s="48"/>
      <c r="Q106" s="48"/>
      <c r="R106" s="48"/>
      <c r="S106" s="48"/>
      <c r="T106" s="48"/>
      <c r="U106" s="48"/>
      <c r="V106" s="48"/>
      <c r="W106" s="48"/>
    </row>
    <row r="107" spans="1:23" ht="46.5" customHeight="1">
      <c r="A107" s="644"/>
      <c r="B107" s="649"/>
      <c r="C107" s="66">
        <v>4</v>
      </c>
      <c r="D107" s="51" t="s">
        <v>2677</v>
      </c>
      <c r="E107" s="67" t="s">
        <v>2678</v>
      </c>
      <c r="F107" s="48"/>
      <c r="G107" s="48"/>
      <c r="H107" s="54"/>
      <c r="I107" s="55"/>
      <c r="J107" s="58"/>
      <c r="K107" s="47"/>
      <c r="L107" s="48"/>
      <c r="M107" s="48"/>
      <c r="N107" s="48"/>
      <c r="O107" s="48"/>
      <c r="P107" s="48"/>
      <c r="Q107" s="48"/>
      <c r="R107" s="48"/>
      <c r="S107" s="48"/>
      <c r="T107" s="48"/>
      <c r="U107" s="48"/>
      <c r="V107" s="48"/>
      <c r="W107" s="48"/>
    </row>
    <row r="108" spans="1:23" ht="46.5" customHeight="1">
      <c r="A108" s="644"/>
      <c r="B108" s="649"/>
      <c r="C108" s="66">
        <v>5</v>
      </c>
      <c r="D108" s="59" t="s">
        <v>2679</v>
      </c>
      <c r="E108" s="67" t="s">
        <v>2680</v>
      </c>
      <c r="F108" s="48"/>
      <c r="G108" s="48"/>
      <c r="H108" s="54"/>
      <c r="I108" s="55"/>
      <c r="J108" s="58"/>
      <c r="K108" s="48"/>
      <c r="L108" s="48"/>
      <c r="M108" s="48"/>
      <c r="N108" s="48"/>
      <c r="O108" s="48"/>
      <c r="P108" s="48"/>
      <c r="Q108" s="48"/>
      <c r="R108" s="48"/>
      <c r="S108" s="48"/>
      <c r="T108" s="48"/>
      <c r="U108" s="48"/>
      <c r="V108" s="48"/>
      <c r="W108" s="48"/>
    </row>
    <row r="109" spans="1:23" ht="46.5" customHeight="1">
      <c r="A109" s="644"/>
      <c r="B109" s="649"/>
      <c r="C109" s="66">
        <v>6</v>
      </c>
      <c r="D109" s="59" t="s">
        <v>2681</v>
      </c>
      <c r="E109" s="67" t="s">
        <v>2682</v>
      </c>
      <c r="F109" s="53" t="s">
        <v>2683</v>
      </c>
      <c r="G109" s="48"/>
      <c r="H109" s="54"/>
      <c r="I109" s="55"/>
      <c r="J109" s="58"/>
      <c r="K109" s="48"/>
      <c r="L109" s="48"/>
      <c r="M109" s="48"/>
      <c r="N109" s="48"/>
      <c r="O109" s="48"/>
      <c r="P109" s="48"/>
      <c r="Q109" s="48"/>
      <c r="R109" s="48"/>
      <c r="S109" s="48"/>
      <c r="T109" s="48"/>
      <c r="U109" s="48"/>
      <c r="V109" s="48"/>
      <c r="W109" s="48"/>
    </row>
    <row r="110" spans="1:23" ht="46.5" customHeight="1">
      <c r="A110" s="644"/>
      <c r="B110" s="649"/>
      <c r="C110" s="66">
        <v>7</v>
      </c>
      <c r="D110" s="51" t="s">
        <v>2684</v>
      </c>
      <c r="E110" s="67" t="s">
        <v>2685</v>
      </c>
      <c r="F110" s="48"/>
      <c r="G110" s="48"/>
      <c r="H110" s="54"/>
      <c r="I110" s="55"/>
      <c r="J110" s="58"/>
      <c r="K110" s="48"/>
      <c r="L110" s="48"/>
      <c r="M110" s="48"/>
      <c r="N110" s="48"/>
      <c r="O110" s="48"/>
      <c r="P110" s="48"/>
      <c r="Q110" s="48"/>
      <c r="R110" s="48"/>
      <c r="S110" s="48"/>
      <c r="T110" s="48"/>
      <c r="U110" s="48"/>
      <c r="V110" s="48"/>
      <c r="W110" s="48"/>
    </row>
    <row r="111" spans="1:23" ht="46.5" customHeight="1">
      <c r="A111" s="644"/>
      <c r="B111" s="649"/>
      <c r="C111" s="66">
        <v>8</v>
      </c>
      <c r="D111" s="51" t="s">
        <v>2519</v>
      </c>
      <c r="E111" s="67" t="s">
        <v>2686</v>
      </c>
      <c r="F111" s="48"/>
      <c r="G111" s="48"/>
      <c r="H111" s="54"/>
      <c r="I111" s="55"/>
      <c r="J111" s="58"/>
      <c r="K111" s="48"/>
      <c r="L111" s="48"/>
      <c r="M111" s="48"/>
      <c r="N111" s="48"/>
      <c r="O111" s="48"/>
      <c r="P111" s="48"/>
      <c r="Q111" s="48"/>
      <c r="R111" s="48"/>
      <c r="S111" s="48"/>
      <c r="T111" s="48"/>
      <c r="U111" s="48"/>
      <c r="V111" s="48"/>
      <c r="W111" s="48"/>
    </row>
    <row r="112" spans="1:23" ht="46.5" customHeight="1">
      <c r="A112" s="644"/>
      <c r="B112" s="649"/>
      <c r="C112" s="66">
        <v>9</v>
      </c>
      <c r="D112" s="51" t="s">
        <v>2687</v>
      </c>
      <c r="E112" s="67" t="s">
        <v>2688</v>
      </c>
      <c r="F112" s="48"/>
      <c r="G112" s="48"/>
      <c r="H112" s="54"/>
      <c r="I112" s="55"/>
      <c r="J112" s="58"/>
      <c r="K112" s="48"/>
      <c r="L112" s="48"/>
      <c r="M112" s="48"/>
      <c r="N112" s="48"/>
      <c r="O112" s="48"/>
      <c r="P112" s="48"/>
      <c r="Q112" s="48"/>
      <c r="R112" s="48"/>
      <c r="S112" s="48"/>
      <c r="T112" s="48"/>
      <c r="U112" s="48"/>
      <c r="V112" s="48"/>
      <c r="W112" s="48"/>
    </row>
    <row r="113" spans="1:23" ht="46.5" customHeight="1">
      <c r="A113" s="644"/>
      <c r="B113" s="649"/>
      <c r="C113" s="66">
        <v>10</v>
      </c>
      <c r="D113" s="51" t="s">
        <v>2600</v>
      </c>
      <c r="E113" s="67" t="s">
        <v>2689</v>
      </c>
      <c r="F113" s="53" t="s">
        <v>2690</v>
      </c>
      <c r="G113" s="48"/>
      <c r="H113" s="54"/>
      <c r="I113" s="55"/>
      <c r="J113" s="83" t="s">
        <v>2506</v>
      </c>
      <c r="K113" s="47" t="s">
        <v>2507</v>
      </c>
      <c r="L113" s="48" t="s">
        <v>2527</v>
      </c>
      <c r="M113" s="47" t="s">
        <v>2528</v>
      </c>
      <c r="N113" s="48"/>
      <c r="O113" s="48"/>
      <c r="P113" s="48"/>
      <c r="Q113" s="48"/>
      <c r="R113" s="48"/>
      <c r="S113" s="48"/>
      <c r="T113" s="48"/>
      <c r="U113" s="48"/>
      <c r="V113" s="48"/>
      <c r="W113" s="48"/>
    </row>
    <row r="114" spans="1:23" ht="46.5" customHeight="1">
      <c r="A114" s="644"/>
      <c r="B114" s="649"/>
      <c r="C114" s="66">
        <v>11</v>
      </c>
      <c r="D114" s="59" t="s">
        <v>2523</v>
      </c>
      <c r="E114" s="67" t="s">
        <v>2691</v>
      </c>
      <c r="F114" s="53" t="s">
        <v>2692</v>
      </c>
      <c r="G114" s="53"/>
      <c r="H114" s="54"/>
      <c r="I114" s="55"/>
      <c r="J114" s="58" t="s">
        <v>2504</v>
      </c>
      <c r="K114" s="48" t="s">
        <v>2505</v>
      </c>
      <c r="L114" s="48" t="s">
        <v>2506</v>
      </c>
      <c r="M114" s="48" t="s">
        <v>2507</v>
      </c>
      <c r="N114" s="48" t="s">
        <v>2527</v>
      </c>
      <c r="O114" s="47" t="s">
        <v>2528</v>
      </c>
      <c r="P114" s="48" t="s">
        <v>2508</v>
      </c>
      <c r="Q114" s="47" t="s">
        <v>2509</v>
      </c>
      <c r="R114" s="58" t="s">
        <v>2529</v>
      </c>
      <c r="S114" s="48" t="s">
        <v>2530</v>
      </c>
      <c r="T114" s="48" t="s">
        <v>2531</v>
      </c>
      <c r="U114" s="48" t="s">
        <v>2532</v>
      </c>
      <c r="V114" s="48"/>
      <c r="W114" s="48"/>
    </row>
    <row r="115" spans="1:23" ht="45" customHeight="1">
      <c r="A115" s="644"/>
      <c r="B115" s="649"/>
      <c r="C115" s="66">
        <v>12</v>
      </c>
      <c r="D115" s="84" t="s">
        <v>2693</v>
      </c>
      <c r="E115" s="67" t="s">
        <v>2694</v>
      </c>
      <c r="F115" s="53" t="s">
        <v>2669</v>
      </c>
      <c r="G115" s="48"/>
      <c r="H115" s="54"/>
      <c r="I115" s="55"/>
      <c r="J115" s="58" t="s">
        <v>2508</v>
      </c>
      <c r="K115" s="47" t="s">
        <v>2509</v>
      </c>
      <c r="L115" s="48"/>
      <c r="M115" s="48"/>
      <c r="N115" s="48"/>
      <c r="O115" s="48"/>
      <c r="P115" s="48"/>
      <c r="Q115" s="48"/>
      <c r="R115" s="48"/>
      <c r="S115" s="48"/>
      <c r="T115" s="48"/>
      <c r="U115" s="48"/>
      <c r="V115" s="48"/>
      <c r="W115" s="48"/>
    </row>
    <row r="116" spans="1:23" ht="45" customHeight="1">
      <c r="A116" s="644"/>
      <c r="B116" s="649"/>
      <c r="C116" s="66">
        <v>13</v>
      </c>
      <c r="D116" s="51" t="s">
        <v>2546</v>
      </c>
      <c r="E116" s="67" t="s">
        <v>2695</v>
      </c>
      <c r="F116" s="48" t="s">
        <v>2549</v>
      </c>
      <c r="G116" s="48" t="s">
        <v>2548</v>
      </c>
      <c r="H116" s="54"/>
      <c r="I116" s="55"/>
      <c r="J116" s="58"/>
      <c r="K116" s="48"/>
      <c r="L116" s="48"/>
      <c r="M116" s="48"/>
      <c r="N116" s="48"/>
      <c r="O116" s="48"/>
      <c r="P116" s="48"/>
      <c r="Q116" s="48"/>
      <c r="R116" s="48"/>
      <c r="S116" s="48"/>
      <c r="T116" s="48"/>
      <c r="U116" s="48"/>
      <c r="V116" s="48"/>
      <c r="W116" s="48"/>
    </row>
    <row r="117" spans="1:23" ht="45" customHeight="1">
      <c r="A117" s="644"/>
      <c r="B117" s="649"/>
      <c r="C117" s="66">
        <v>14</v>
      </c>
      <c r="D117" s="51" t="s">
        <v>2550</v>
      </c>
      <c r="E117" s="67" t="s">
        <v>2696</v>
      </c>
      <c r="F117" s="48"/>
      <c r="G117" s="48"/>
      <c r="H117" s="54"/>
      <c r="I117" s="55"/>
      <c r="J117" s="58" t="s">
        <v>2504</v>
      </c>
      <c r="K117" s="48" t="s">
        <v>2505</v>
      </c>
      <c r="L117" s="48" t="s">
        <v>2506</v>
      </c>
      <c r="M117" s="48" t="s">
        <v>2507</v>
      </c>
      <c r="N117" s="48"/>
      <c r="O117" s="48"/>
      <c r="P117" s="48"/>
      <c r="Q117" s="48"/>
      <c r="R117" s="48"/>
      <c r="S117" s="48"/>
      <c r="T117" s="48"/>
      <c r="U117" s="48"/>
      <c r="V117" s="48"/>
      <c r="W117" s="48"/>
    </row>
    <row r="118" spans="1:23" ht="45" customHeight="1">
      <c r="A118" s="644"/>
      <c r="B118" s="649"/>
      <c r="C118" s="66">
        <v>15</v>
      </c>
      <c r="D118" s="51" t="s">
        <v>2697</v>
      </c>
      <c r="E118" s="67" t="s">
        <v>2698</v>
      </c>
      <c r="F118" s="48"/>
      <c r="G118" s="48"/>
      <c r="H118" s="54"/>
      <c r="I118" s="55"/>
      <c r="J118" s="58"/>
      <c r="K118" s="48"/>
      <c r="L118" s="48"/>
      <c r="M118" s="48"/>
      <c r="N118" s="48"/>
      <c r="O118" s="48"/>
      <c r="P118" s="48"/>
      <c r="Q118" s="48"/>
      <c r="R118" s="48"/>
      <c r="S118" s="48"/>
      <c r="T118" s="48"/>
      <c r="U118" s="48"/>
      <c r="V118" s="48"/>
      <c r="W118" s="48"/>
    </row>
    <row r="119" spans="1:23" ht="45" customHeight="1">
      <c r="A119" s="644"/>
      <c r="B119" s="649"/>
      <c r="C119" s="66">
        <v>16</v>
      </c>
      <c r="D119" s="51" t="s">
        <v>2699</v>
      </c>
      <c r="E119" s="67" t="s">
        <v>2700</v>
      </c>
      <c r="F119" s="48" t="s">
        <v>2554</v>
      </c>
      <c r="G119" s="48"/>
      <c r="H119" s="54"/>
      <c r="I119" s="55"/>
      <c r="J119" s="58" t="s">
        <v>2508</v>
      </c>
      <c r="K119" s="47" t="s">
        <v>2509</v>
      </c>
      <c r="L119" s="48" t="s">
        <v>2557</v>
      </c>
      <c r="M119" s="48" t="s">
        <v>2558</v>
      </c>
      <c r="N119" s="48" t="s">
        <v>2561</v>
      </c>
      <c r="O119" s="47" t="s">
        <v>2562</v>
      </c>
      <c r="P119" s="48" t="s">
        <v>2580</v>
      </c>
      <c r="Q119" s="48" t="s">
        <v>2581</v>
      </c>
      <c r="R119" s="48" t="s">
        <v>2582</v>
      </c>
      <c r="S119" s="48" t="s">
        <v>2583</v>
      </c>
      <c r="T119" s="48"/>
      <c r="U119" s="48"/>
      <c r="V119" s="48"/>
      <c r="W119" s="48"/>
    </row>
    <row r="120" spans="1:23" ht="46.5" customHeight="1" thickBot="1">
      <c r="A120" s="644"/>
      <c r="B120" s="649"/>
      <c r="C120" s="66">
        <v>17</v>
      </c>
      <c r="D120" s="51" t="s">
        <v>2701</v>
      </c>
      <c r="E120" s="67" t="s">
        <v>2702</v>
      </c>
      <c r="F120" s="48"/>
      <c r="G120" s="48"/>
      <c r="H120" s="54"/>
      <c r="I120" s="55"/>
      <c r="J120" s="58" t="s">
        <v>2508</v>
      </c>
      <c r="K120" s="47" t="s">
        <v>2509</v>
      </c>
      <c r="L120" s="48"/>
      <c r="M120" s="48"/>
      <c r="N120" s="48"/>
      <c r="O120" s="48"/>
      <c r="P120" s="48"/>
      <c r="Q120" s="48"/>
      <c r="R120" s="48"/>
      <c r="S120" s="48"/>
      <c r="T120" s="48"/>
      <c r="U120" s="48"/>
      <c r="V120" s="48"/>
      <c r="W120" s="48"/>
    </row>
    <row r="121" spans="1:23" ht="46.5" customHeight="1" thickTop="1">
      <c r="A121" s="644" t="s">
        <v>2664</v>
      </c>
      <c r="B121" s="648"/>
      <c r="C121" s="64">
        <v>1</v>
      </c>
      <c r="D121" s="64"/>
      <c r="E121" s="85"/>
      <c r="F121" s="86"/>
      <c r="G121" s="86"/>
      <c r="H121" s="87"/>
      <c r="I121" s="88"/>
      <c r="J121" s="89"/>
      <c r="K121" s="90"/>
      <c r="L121" s="90"/>
      <c r="M121" s="91"/>
      <c r="N121" s="86"/>
      <c r="O121" s="92"/>
      <c r="P121" s="92"/>
      <c r="Q121" s="92"/>
      <c r="R121" s="86"/>
      <c r="S121" s="92"/>
      <c r="T121" s="86"/>
      <c r="U121" s="92"/>
      <c r="V121" s="86"/>
      <c r="W121" s="86"/>
    </row>
    <row r="122" spans="1:23" ht="46.5" customHeight="1">
      <c r="A122" s="644"/>
      <c r="B122" s="648"/>
      <c r="C122" s="64">
        <v>2</v>
      </c>
      <c r="D122" s="64"/>
      <c r="E122" s="93"/>
      <c r="F122" s="86"/>
      <c r="G122" s="86"/>
      <c r="H122" s="87"/>
      <c r="I122" s="94"/>
      <c r="J122" s="95"/>
      <c r="K122" s="92"/>
      <c r="L122" s="86"/>
      <c r="M122" s="92"/>
      <c r="N122" s="86"/>
      <c r="O122" s="92"/>
      <c r="P122" s="86"/>
      <c r="Q122" s="92"/>
      <c r="R122" s="86"/>
      <c r="S122" s="86"/>
      <c r="T122" s="86"/>
      <c r="U122" s="86"/>
      <c r="V122" s="86"/>
      <c r="W122" s="86"/>
    </row>
    <row r="123" spans="1:23" ht="46.5" customHeight="1">
      <c r="A123" s="644"/>
      <c r="B123" s="648"/>
      <c r="C123" s="64">
        <v>3</v>
      </c>
      <c r="D123" s="64"/>
      <c r="E123" s="85"/>
      <c r="F123" s="86"/>
      <c r="G123" s="86"/>
      <c r="H123" s="87"/>
      <c r="I123" s="94"/>
      <c r="J123" s="95"/>
      <c r="K123" s="86"/>
      <c r="L123" s="86"/>
      <c r="M123" s="86"/>
      <c r="N123" s="86"/>
      <c r="O123" s="86"/>
      <c r="P123" s="86"/>
      <c r="Q123" s="86"/>
      <c r="R123" s="86"/>
      <c r="S123" s="86"/>
      <c r="T123" s="86"/>
      <c r="U123" s="86"/>
      <c r="V123" s="86"/>
      <c r="W123" s="86"/>
    </row>
    <row r="124" spans="1:23" ht="46.5" customHeight="1">
      <c r="A124" s="644"/>
      <c r="B124" s="648"/>
      <c r="C124" s="64">
        <v>4</v>
      </c>
      <c r="D124" s="64"/>
      <c r="E124" s="85"/>
      <c r="F124" s="86"/>
      <c r="G124" s="86"/>
      <c r="H124" s="87"/>
      <c r="I124" s="94"/>
      <c r="J124" s="95"/>
      <c r="K124" s="92"/>
      <c r="L124" s="86"/>
      <c r="M124" s="86"/>
      <c r="N124" s="86"/>
      <c r="O124" s="86"/>
      <c r="P124" s="86"/>
      <c r="Q124" s="86"/>
      <c r="R124" s="86"/>
      <c r="S124" s="86"/>
      <c r="T124" s="86"/>
      <c r="U124" s="86"/>
      <c r="V124" s="86"/>
      <c r="W124" s="86"/>
    </row>
    <row r="125" spans="1:23" ht="46.5" customHeight="1">
      <c r="A125" s="644"/>
      <c r="B125" s="648"/>
      <c r="C125" s="64">
        <v>5</v>
      </c>
      <c r="D125" s="66"/>
      <c r="E125" s="85"/>
      <c r="F125" s="86"/>
      <c r="G125" s="86"/>
      <c r="H125" s="87"/>
      <c r="I125" s="94"/>
      <c r="J125" s="95"/>
      <c r="K125" s="92"/>
      <c r="L125" s="86"/>
      <c r="M125" s="86"/>
      <c r="N125" s="86"/>
      <c r="O125" s="86"/>
      <c r="P125" s="86"/>
      <c r="Q125" s="86"/>
      <c r="R125" s="86"/>
      <c r="S125" s="86"/>
      <c r="T125" s="86"/>
      <c r="U125" s="86"/>
      <c r="V125" s="86"/>
      <c r="W125" s="86"/>
    </row>
    <row r="126" spans="1:23" ht="46.5" customHeight="1">
      <c r="A126" s="644"/>
      <c r="B126" s="648"/>
      <c r="C126" s="64">
        <v>6</v>
      </c>
      <c r="D126" s="66"/>
      <c r="E126" s="85"/>
      <c r="F126" s="86"/>
      <c r="G126" s="86"/>
      <c r="H126" s="87"/>
      <c r="I126" s="94"/>
      <c r="J126" s="95"/>
      <c r="K126" s="92"/>
      <c r="L126" s="96"/>
      <c r="M126"/>
      <c r="N126" s="92"/>
      <c r="O126" s="92"/>
      <c r="P126" s="86"/>
      <c r="Q126" s="92"/>
      <c r="R126" s="86"/>
      <c r="S126" s="86"/>
      <c r="T126" s="86"/>
      <c r="U126" s="86"/>
      <c r="V126" s="86"/>
      <c r="W126" s="86"/>
    </row>
    <row r="127" spans="1:23" ht="46.5" customHeight="1">
      <c r="A127" s="644"/>
      <c r="B127" s="648"/>
      <c r="C127" s="64">
        <v>7</v>
      </c>
      <c r="D127" s="66"/>
      <c r="E127" s="97"/>
      <c r="F127" s="86"/>
      <c r="G127" s="86"/>
      <c r="H127" s="87"/>
      <c r="I127" s="98"/>
      <c r="J127" s="96"/>
      <c r="K127"/>
      <c r="L127" s="92"/>
      <c r="M127" s="92"/>
      <c r="N127" s="86"/>
      <c r="O127" s="86"/>
      <c r="P127" s="86"/>
      <c r="Q127" s="86"/>
      <c r="R127" s="86"/>
      <c r="S127" s="86"/>
      <c r="T127" s="86"/>
      <c r="U127" s="86"/>
      <c r="V127" s="86"/>
      <c r="W127" s="86"/>
    </row>
    <row r="128" spans="1:23" ht="46.5" customHeight="1">
      <c r="A128" s="644"/>
      <c r="B128" s="648"/>
      <c r="C128" s="64">
        <v>8</v>
      </c>
      <c r="D128" s="66"/>
      <c r="E128" s="85"/>
      <c r="F128" s="86"/>
      <c r="G128" s="86"/>
      <c r="H128" s="87"/>
      <c r="I128" s="94"/>
      <c r="J128" s="95"/>
      <c r="K128" s="92"/>
      <c r="L128" s="86"/>
      <c r="M128" s="86"/>
      <c r="N128" s="86"/>
      <c r="O128" s="86"/>
      <c r="P128" s="86"/>
      <c r="Q128" s="86"/>
      <c r="R128" s="86"/>
      <c r="S128" s="86"/>
      <c r="T128" s="86"/>
      <c r="U128" s="86"/>
      <c r="V128" s="86"/>
      <c r="W128" s="86"/>
    </row>
    <row r="129" spans="1:23" ht="46.5" customHeight="1">
      <c r="A129" s="644"/>
      <c r="B129" s="648"/>
      <c r="C129" s="64">
        <v>9</v>
      </c>
      <c r="D129" s="66"/>
      <c r="E129" s="85"/>
      <c r="F129" s="86"/>
      <c r="G129" s="86"/>
      <c r="H129" s="87"/>
      <c r="I129" s="94"/>
      <c r="J129" s="95"/>
      <c r="K129" s="86"/>
      <c r="L129" s="86"/>
      <c r="M129" s="86"/>
      <c r="N129" s="86"/>
      <c r="O129" s="86"/>
      <c r="P129" s="86"/>
      <c r="Q129" s="86"/>
      <c r="R129" s="86"/>
      <c r="S129" s="86"/>
      <c r="T129" s="86"/>
      <c r="U129" s="86"/>
      <c r="V129" s="86"/>
      <c r="W129" s="86"/>
    </row>
    <row r="130" spans="1:23" ht="46.5" customHeight="1">
      <c r="A130" s="644"/>
      <c r="B130" s="648"/>
      <c r="C130" s="64">
        <v>10</v>
      </c>
      <c r="D130" s="66"/>
      <c r="E130" s="85"/>
      <c r="F130" s="86"/>
      <c r="G130" s="86"/>
      <c r="H130" s="87"/>
      <c r="I130" s="94"/>
      <c r="J130" s="95"/>
      <c r="K130" s="92"/>
      <c r="L130" s="86"/>
      <c r="M130" s="92"/>
      <c r="N130" s="86"/>
      <c r="O130" s="86"/>
      <c r="P130" s="86"/>
      <c r="Q130" s="92"/>
      <c r="R130" s="86"/>
      <c r="S130" s="92"/>
      <c r="T130" s="86"/>
      <c r="U130" s="86"/>
      <c r="V130" s="86"/>
      <c r="W130" s="86"/>
    </row>
    <row r="131" spans="1:23" ht="46.5" customHeight="1">
      <c r="A131" s="644"/>
      <c r="B131" s="648"/>
      <c r="C131" s="64">
        <v>11</v>
      </c>
      <c r="D131" s="66"/>
      <c r="E131" s="85"/>
      <c r="F131" s="86"/>
      <c r="G131" s="86"/>
      <c r="H131" s="87"/>
      <c r="I131" s="94"/>
      <c r="J131" s="95"/>
      <c r="K131" s="92"/>
      <c r="L131" s="86"/>
      <c r="M131" s="86"/>
      <c r="N131" s="86"/>
      <c r="O131" s="86"/>
      <c r="P131" s="86"/>
      <c r="Q131" s="86"/>
      <c r="R131" s="86"/>
      <c r="S131" s="86"/>
      <c r="T131" s="86"/>
      <c r="U131" s="86"/>
      <c r="V131" s="86"/>
      <c r="W131" s="86"/>
    </row>
    <row r="132" spans="1:23" ht="46.5" customHeight="1">
      <c r="A132" s="644"/>
      <c r="B132" s="648"/>
      <c r="C132" s="64">
        <v>12</v>
      </c>
      <c r="D132" s="66"/>
      <c r="E132" s="85"/>
      <c r="F132" s="86"/>
      <c r="G132" s="86"/>
      <c r="H132" s="87"/>
      <c r="I132" s="94"/>
      <c r="J132" s="95"/>
      <c r="K132" s="92"/>
      <c r="L132" s="86"/>
      <c r="M132" s="86"/>
      <c r="N132" s="86"/>
      <c r="O132" s="86"/>
      <c r="P132" s="86"/>
      <c r="Q132" s="86"/>
      <c r="R132" s="86"/>
      <c r="S132" s="86"/>
      <c r="T132" s="86"/>
      <c r="U132" s="86"/>
      <c r="V132" s="86"/>
      <c r="W132" s="86"/>
    </row>
    <row r="133" spans="1:23" ht="46.5" customHeight="1">
      <c r="A133" s="644"/>
      <c r="B133" s="648"/>
      <c r="C133" s="64">
        <v>13</v>
      </c>
      <c r="D133" s="64"/>
      <c r="E133" s="85"/>
      <c r="F133" s="86"/>
      <c r="G133" s="86"/>
      <c r="H133" s="87"/>
      <c r="I133" s="94"/>
      <c r="J133" s="95"/>
      <c r="K133" s="92"/>
      <c r="L133" s="86"/>
      <c r="M133" s="86"/>
      <c r="N133" s="86"/>
      <c r="O133" s="86"/>
      <c r="P133" s="86"/>
      <c r="Q133" s="86"/>
      <c r="R133" s="86"/>
      <c r="S133" s="86"/>
      <c r="T133" s="86"/>
      <c r="U133" s="86"/>
      <c r="V133" s="86"/>
      <c r="W133" s="86"/>
    </row>
    <row r="134" spans="1:23" ht="46.5" customHeight="1">
      <c r="A134" s="644"/>
      <c r="B134" s="648"/>
      <c r="C134" s="64">
        <v>14</v>
      </c>
      <c r="D134" s="66"/>
      <c r="E134" s="85"/>
      <c r="F134" s="86"/>
      <c r="G134" s="86"/>
      <c r="H134" s="87"/>
      <c r="I134" s="94"/>
      <c r="J134" s="95"/>
      <c r="K134" s="92"/>
      <c r="L134" s="86"/>
      <c r="M134" s="86"/>
      <c r="N134" s="86"/>
      <c r="O134" s="86"/>
      <c r="P134" s="86"/>
      <c r="Q134" s="86"/>
      <c r="R134" s="86"/>
      <c r="S134" s="86"/>
      <c r="T134" s="86"/>
      <c r="U134" s="86"/>
      <c r="V134" s="86"/>
      <c r="W134" s="86"/>
    </row>
    <row r="135" spans="1:23" ht="46.5" customHeight="1">
      <c r="A135" s="644"/>
      <c r="B135" s="648"/>
      <c r="C135" s="64">
        <v>15</v>
      </c>
      <c r="D135" s="66"/>
      <c r="E135" s="85"/>
      <c r="F135" s="86"/>
      <c r="G135" s="86"/>
      <c r="H135" s="87"/>
      <c r="I135" s="94"/>
      <c r="J135" s="95"/>
      <c r="K135" s="92"/>
      <c r="L135" s="86"/>
      <c r="M135" s="86"/>
      <c r="N135" s="86"/>
      <c r="O135" s="86"/>
      <c r="P135" s="86"/>
      <c r="Q135" s="86"/>
      <c r="R135" s="86"/>
      <c r="S135" s="86"/>
      <c r="T135" s="86"/>
      <c r="U135" s="86"/>
      <c r="V135" s="86"/>
      <c r="W135" s="86"/>
    </row>
    <row r="136" spans="1:23" ht="46.5" customHeight="1">
      <c r="A136" s="644"/>
      <c r="B136" s="648"/>
      <c r="C136" s="64">
        <v>16</v>
      </c>
      <c r="D136" s="66"/>
      <c r="E136" s="85"/>
      <c r="F136" s="86"/>
      <c r="G136" s="86"/>
      <c r="H136" s="87"/>
      <c r="I136" s="94"/>
      <c r="J136" s="95"/>
      <c r="K136" s="92"/>
      <c r="L136" s="86"/>
      <c r="M136" s="86"/>
      <c r="N136" s="86"/>
      <c r="O136" s="86"/>
      <c r="P136" s="86"/>
      <c r="Q136" s="86"/>
      <c r="R136" s="86"/>
      <c r="S136" s="86"/>
      <c r="T136" s="86"/>
      <c r="U136" s="86"/>
      <c r="V136" s="86"/>
      <c r="W136" s="86"/>
    </row>
    <row r="137" spans="1:23" ht="46.5" customHeight="1">
      <c r="A137" s="644"/>
      <c r="B137" s="648"/>
      <c r="C137" s="64">
        <v>17</v>
      </c>
      <c r="D137" s="66"/>
      <c r="E137" s="85"/>
      <c r="F137" s="86"/>
      <c r="G137" s="86"/>
      <c r="H137" s="87"/>
      <c r="I137" s="94"/>
      <c r="J137" s="95"/>
      <c r="K137" s="92"/>
      <c r="L137" s="86"/>
      <c r="M137" s="86"/>
      <c r="N137" s="86"/>
      <c r="O137" s="86"/>
      <c r="P137" s="86"/>
      <c r="Q137" s="86"/>
      <c r="R137" s="86"/>
      <c r="S137" s="86"/>
      <c r="T137" s="86"/>
      <c r="U137" s="86"/>
      <c r="V137" s="86"/>
      <c r="W137" s="86"/>
    </row>
    <row r="138" spans="1:23" ht="46.5" customHeight="1">
      <c r="A138" s="644" t="s">
        <v>2664</v>
      </c>
      <c r="B138" s="648"/>
      <c r="C138" s="66">
        <v>1</v>
      </c>
      <c r="D138" s="64"/>
      <c r="E138" s="99"/>
      <c r="F138" s="86"/>
      <c r="G138" s="86"/>
      <c r="H138" s="87"/>
      <c r="I138" s="94"/>
      <c r="J138" s="95"/>
      <c r="K138" s="86"/>
      <c r="L138" s="86"/>
      <c r="M138" s="86"/>
      <c r="N138" s="86"/>
      <c r="O138" s="86"/>
      <c r="P138" s="86"/>
      <c r="Q138" s="86"/>
      <c r="R138" s="86"/>
      <c r="S138" s="86"/>
      <c r="T138" s="86"/>
      <c r="U138" s="86"/>
      <c r="V138" s="86"/>
      <c r="W138" s="86"/>
    </row>
    <row r="139" spans="1:23" ht="46.5" customHeight="1">
      <c r="A139" s="644"/>
      <c r="B139" s="649"/>
      <c r="C139" s="66">
        <v>2</v>
      </c>
      <c r="D139" s="64"/>
      <c r="E139" s="99"/>
      <c r="F139" s="86"/>
      <c r="G139" s="86"/>
      <c r="H139" s="87"/>
      <c r="I139" s="94"/>
      <c r="J139" s="95"/>
      <c r="K139" s="86"/>
      <c r="L139" s="86"/>
      <c r="M139" s="86"/>
      <c r="N139" s="86"/>
      <c r="O139" s="92"/>
      <c r="P139" s="86"/>
      <c r="Q139" s="86"/>
      <c r="R139" s="86"/>
      <c r="S139" s="86"/>
      <c r="T139" s="86"/>
      <c r="U139" s="86"/>
      <c r="V139" s="86"/>
      <c r="W139" s="86"/>
    </row>
    <row r="140" spans="1:23" ht="46.5" customHeight="1">
      <c r="A140" s="644"/>
      <c r="B140" s="649"/>
      <c r="C140" s="66">
        <v>3</v>
      </c>
      <c r="D140" s="64"/>
      <c r="E140" s="99"/>
      <c r="F140" s="86"/>
      <c r="G140" s="86"/>
      <c r="H140" s="87"/>
      <c r="I140" s="94"/>
      <c r="J140" s="95"/>
      <c r="K140" s="92"/>
      <c r="L140" s="86"/>
      <c r="M140" s="86"/>
      <c r="N140" s="86"/>
      <c r="O140" s="86"/>
      <c r="P140" s="86"/>
      <c r="Q140" s="86"/>
      <c r="R140" s="86"/>
      <c r="S140" s="86"/>
      <c r="T140" s="86"/>
      <c r="U140" s="86"/>
      <c r="V140" s="86"/>
      <c r="W140" s="86"/>
    </row>
    <row r="141" spans="1:23" ht="46.5" customHeight="1">
      <c r="A141" s="644"/>
      <c r="B141" s="649"/>
      <c r="C141" s="66">
        <v>4</v>
      </c>
      <c r="D141" s="64"/>
      <c r="E141" s="99"/>
      <c r="F141" s="86"/>
      <c r="G141" s="86"/>
      <c r="H141" s="87"/>
      <c r="I141" s="94"/>
      <c r="J141" s="95"/>
      <c r="K141" s="92"/>
      <c r="L141" s="86"/>
      <c r="M141" s="86"/>
      <c r="N141" s="86"/>
      <c r="O141" s="86"/>
      <c r="P141" s="86"/>
      <c r="Q141" s="86"/>
      <c r="R141" s="86"/>
      <c r="S141" s="86"/>
      <c r="T141" s="86"/>
      <c r="U141" s="86"/>
      <c r="V141" s="86"/>
      <c r="W141" s="86"/>
    </row>
    <row r="142" spans="1:23" ht="46.5" customHeight="1">
      <c r="A142" s="644"/>
      <c r="B142" s="649"/>
      <c r="C142" s="66">
        <v>5</v>
      </c>
      <c r="D142" s="66"/>
      <c r="E142" s="99"/>
      <c r="F142" s="86"/>
      <c r="G142" s="86"/>
      <c r="H142" s="87"/>
      <c r="I142" s="94"/>
      <c r="J142" s="95"/>
      <c r="K142" s="86"/>
      <c r="L142" s="86"/>
      <c r="M142" s="86"/>
      <c r="N142" s="86"/>
      <c r="O142" s="86"/>
      <c r="P142" s="86"/>
      <c r="Q142" s="86"/>
      <c r="R142" s="86"/>
      <c r="S142" s="86"/>
      <c r="T142" s="86"/>
      <c r="U142" s="86"/>
      <c r="V142" s="86"/>
      <c r="W142" s="86"/>
    </row>
    <row r="143" spans="1:23" ht="46.5" customHeight="1">
      <c r="A143" s="644"/>
      <c r="B143" s="649"/>
      <c r="C143" s="66">
        <v>6</v>
      </c>
      <c r="D143" s="66"/>
      <c r="E143" s="99"/>
      <c r="F143" s="86"/>
      <c r="G143" s="86"/>
      <c r="H143" s="87"/>
      <c r="I143" s="94"/>
      <c r="J143" s="95"/>
      <c r="K143" s="86"/>
      <c r="L143" s="86"/>
      <c r="M143" s="86"/>
      <c r="N143" s="86"/>
      <c r="O143" s="86"/>
      <c r="P143" s="86"/>
      <c r="Q143" s="86"/>
      <c r="R143" s="86"/>
      <c r="S143" s="86"/>
      <c r="T143" s="86"/>
      <c r="U143" s="86"/>
      <c r="V143" s="86"/>
      <c r="W143" s="86"/>
    </row>
    <row r="144" spans="1:23" ht="46.5" customHeight="1">
      <c r="A144" s="644"/>
      <c r="B144" s="649"/>
      <c r="C144" s="66">
        <v>7</v>
      </c>
      <c r="D144" s="64"/>
      <c r="E144" s="99"/>
      <c r="F144" s="86"/>
      <c r="G144" s="86"/>
      <c r="H144" s="87"/>
      <c r="I144" s="94"/>
      <c r="J144" s="95"/>
      <c r="K144" s="86"/>
      <c r="L144" s="86"/>
      <c r="M144" s="86"/>
      <c r="N144" s="86"/>
      <c r="O144" s="86"/>
      <c r="P144" s="86"/>
      <c r="Q144" s="86"/>
      <c r="R144" s="86"/>
      <c r="S144" s="86"/>
      <c r="T144" s="86"/>
      <c r="U144" s="86"/>
      <c r="V144" s="86"/>
      <c r="W144" s="86"/>
    </row>
    <row r="145" spans="1:23" ht="46.5" customHeight="1">
      <c r="A145" s="644"/>
      <c r="B145" s="649"/>
      <c r="C145" s="66">
        <v>8</v>
      </c>
      <c r="D145" s="64"/>
      <c r="E145" s="99"/>
      <c r="F145" s="86"/>
      <c r="G145" s="86"/>
      <c r="H145" s="87"/>
      <c r="I145" s="94"/>
      <c r="J145" s="95"/>
      <c r="K145" s="86"/>
      <c r="L145" s="86"/>
      <c r="M145" s="86"/>
      <c r="N145" s="86"/>
      <c r="O145" s="86"/>
      <c r="P145" s="86"/>
      <c r="Q145" s="86"/>
      <c r="R145" s="86"/>
      <c r="S145" s="86"/>
      <c r="T145" s="86"/>
      <c r="U145" s="86"/>
      <c r="V145" s="86"/>
      <c r="W145" s="86"/>
    </row>
    <row r="146" spans="1:23" ht="46.5" customHeight="1">
      <c r="A146" s="644"/>
      <c r="B146" s="649"/>
      <c r="C146" s="66">
        <v>9</v>
      </c>
      <c r="D146" s="64"/>
      <c r="E146" s="99"/>
      <c r="F146" s="86"/>
      <c r="G146" s="86"/>
      <c r="H146" s="87"/>
      <c r="I146" s="94"/>
      <c r="J146" s="95"/>
      <c r="K146" s="86"/>
      <c r="L146" s="86"/>
      <c r="M146" s="86"/>
      <c r="N146" s="86"/>
      <c r="O146" s="86"/>
      <c r="P146" s="86"/>
      <c r="Q146" s="86"/>
      <c r="R146" s="86"/>
      <c r="S146" s="86"/>
      <c r="T146" s="86"/>
      <c r="U146" s="86"/>
      <c r="V146" s="86"/>
      <c r="W146" s="86"/>
    </row>
    <row r="147" spans="1:23" ht="46.5" customHeight="1">
      <c r="A147" s="644"/>
      <c r="B147" s="649"/>
      <c r="C147" s="66">
        <v>10</v>
      </c>
      <c r="D147" s="64"/>
      <c r="E147" s="99"/>
      <c r="F147" s="86"/>
      <c r="G147" s="86"/>
      <c r="H147" s="87"/>
      <c r="I147" s="94"/>
      <c r="J147" s="100"/>
      <c r="K147" s="92"/>
      <c r="L147" s="86"/>
      <c r="M147" s="92"/>
      <c r="N147" s="86"/>
      <c r="O147" s="86"/>
      <c r="P147" s="86"/>
      <c r="Q147" s="86"/>
      <c r="R147" s="86"/>
      <c r="S147" s="86"/>
      <c r="T147" s="86"/>
      <c r="U147" s="86"/>
      <c r="V147" s="86"/>
      <c r="W147" s="86"/>
    </row>
    <row r="148" spans="1:23" ht="46.5" customHeight="1">
      <c r="A148" s="644"/>
      <c r="B148" s="649"/>
      <c r="C148" s="66">
        <v>11</v>
      </c>
      <c r="D148" s="66"/>
      <c r="E148" s="99"/>
      <c r="F148" s="86"/>
      <c r="G148" s="86"/>
      <c r="H148" s="87"/>
      <c r="I148" s="94"/>
      <c r="J148" s="95"/>
      <c r="K148" s="86"/>
      <c r="L148" s="86"/>
      <c r="M148" s="86"/>
      <c r="N148" s="86"/>
      <c r="O148" s="92"/>
      <c r="P148" s="86"/>
      <c r="Q148" s="92"/>
      <c r="R148" s="95"/>
      <c r="S148" s="86"/>
      <c r="T148" s="86"/>
      <c r="U148" s="86"/>
      <c r="V148" s="86"/>
      <c r="W148" s="86"/>
    </row>
    <row r="149" spans="1:23" ht="46.5" customHeight="1">
      <c r="A149" s="644"/>
      <c r="B149" s="649"/>
      <c r="C149" s="66">
        <v>12</v>
      </c>
      <c r="D149" s="64"/>
      <c r="E149" s="99"/>
      <c r="F149" s="86"/>
      <c r="G149" s="86"/>
      <c r="H149" s="87"/>
      <c r="I149" s="94"/>
      <c r="J149" s="95"/>
      <c r="K149" s="92"/>
      <c r="L149" s="86"/>
      <c r="M149" s="86"/>
      <c r="N149" s="86"/>
      <c r="O149" s="86"/>
      <c r="P149" s="86"/>
      <c r="Q149" s="86"/>
      <c r="R149" s="86"/>
      <c r="S149" s="86"/>
      <c r="T149" s="86"/>
      <c r="U149" s="86"/>
      <c r="V149" s="86"/>
      <c r="W149" s="86"/>
    </row>
    <row r="150" spans="1:23" ht="46.5" customHeight="1">
      <c r="A150" s="644"/>
      <c r="B150" s="649"/>
      <c r="C150" s="66">
        <v>13</v>
      </c>
      <c r="D150" s="64"/>
      <c r="E150" s="99"/>
      <c r="F150" s="86"/>
      <c r="G150" s="86"/>
      <c r="H150" s="87"/>
      <c r="I150" s="94"/>
      <c r="J150" s="95"/>
      <c r="K150" s="86"/>
      <c r="L150" s="86"/>
      <c r="M150" s="86"/>
      <c r="N150" s="86"/>
      <c r="O150" s="86"/>
      <c r="P150" s="86"/>
      <c r="Q150" s="86"/>
      <c r="R150" s="86"/>
      <c r="S150" s="86"/>
      <c r="T150" s="86"/>
      <c r="U150" s="86"/>
      <c r="V150" s="86"/>
      <c r="W150" s="86"/>
    </row>
    <row r="151" spans="1:23" ht="46.5" customHeight="1">
      <c r="A151" s="644"/>
      <c r="B151" s="649"/>
      <c r="C151" s="66">
        <v>14</v>
      </c>
      <c r="D151" s="64"/>
      <c r="E151" s="99"/>
      <c r="F151" s="86"/>
      <c r="G151" s="86"/>
      <c r="H151" s="87"/>
      <c r="I151" s="94"/>
      <c r="J151" s="95"/>
      <c r="K151" s="86"/>
      <c r="L151" s="86"/>
      <c r="M151" s="86"/>
      <c r="N151" s="86"/>
      <c r="O151" s="86"/>
      <c r="P151" s="86"/>
      <c r="Q151" s="86"/>
      <c r="R151" s="86"/>
      <c r="S151" s="86"/>
      <c r="T151" s="86"/>
      <c r="U151" s="86"/>
      <c r="V151" s="86"/>
      <c r="W151" s="86"/>
    </row>
    <row r="152" spans="1:23" ht="46.5" customHeight="1">
      <c r="A152" s="644"/>
      <c r="B152" s="649"/>
      <c r="C152" s="66">
        <v>15</v>
      </c>
      <c r="D152" s="64"/>
      <c r="E152" s="99"/>
      <c r="F152" s="86"/>
      <c r="G152" s="86"/>
      <c r="H152" s="87"/>
      <c r="I152" s="94"/>
      <c r="J152" s="95"/>
      <c r="K152" s="86"/>
      <c r="L152" s="86"/>
      <c r="M152" s="86"/>
      <c r="N152" s="86"/>
      <c r="O152" s="86"/>
      <c r="P152" s="86"/>
      <c r="Q152" s="86"/>
      <c r="R152" s="86"/>
      <c r="S152" s="86"/>
      <c r="T152" s="86"/>
      <c r="U152" s="86"/>
      <c r="V152" s="86"/>
      <c r="W152" s="86"/>
    </row>
    <row r="153" spans="1:23" ht="46.5" customHeight="1">
      <c r="A153" s="644"/>
      <c r="B153" s="649"/>
      <c r="C153" s="66">
        <v>16</v>
      </c>
      <c r="D153" s="64"/>
      <c r="E153" s="99"/>
      <c r="F153" s="86"/>
      <c r="G153" s="86"/>
      <c r="H153" s="87"/>
      <c r="I153" s="94"/>
      <c r="J153" s="95"/>
      <c r="K153" s="92"/>
      <c r="L153" s="86"/>
      <c r="M153" s="86"/>
      <c r="N153" s="86"/>
      <c r="O153" s="92"/>
      <c r="P153" s="86"/>
      <c r="Q153" s="86"/>
      <c r="R153" s="86"/>
      <c r="S153" s="86"/>
      <c r="T153" s="86"/>
      <c r="U153" s="86"/>
      <c r="V153" s="86"/>
      <c r="W153" s="86"/>
    </row>
    <row r="154" spans="1:23" ht="46.5" customHeight="1">
      <c r="A154" s="644"/>
      <c r="B154" s="649"/>
      <c r="C154" s="66">
        <v>17</v>
      </c>
      <c r="D154" s="64"/>
      <c r="E154" s="99"/>
      <c r="F154" s="86"/>
      <c r="G154" s="86"/>
      <c r="H154" s="87"/>
      <c r="I154" s="94"/>
      <c r="J154" s="95"/>
      <c r="K154" s="92"/>
      <c r="L154" s="86"/>
      <c r="M154" s="86"/>
      <c r="N154" s="86"/>
      <c r="O154" s="86"/>
      <c r="P154" s="86"/>
      <c r="Q154" s="86"/>
      <c r="R154" s="86"/>
      <c r="S154" s="86"/>
      <c r="T154" s="86"/>
      <c r="U154" s="86"/>
      <c r="V154" s="86"/>
      <c r="W154" s="86"/>
    </row>
    <row r="155" spans="1:23" ht="46.5" customHeight="1">
      <c r="A155" s="650" t="s">
        <v>2703</v>
      </c>
      <c r="B155" s="649" t="s">
        <v>2665</v>
      </c>
      <c r="C155" s="66">
        <v>1</v>
      </c>
      <c r="D155" s="51" t="s">
        <v>2666</v>
      </c>
      <c r="E155" s="67" t="s">
        <v>2704</v>
      </c>
      <c r="F155" s="48" t="s">
        <v>2705</v>
      </c>
      <c r="G155" s="48" t="s">
        <v>2706</v>
      </c>
      <c r="H155" s="54" t="s">
        <v>2568</v>
      </c>
      <c r="I155" s="55"/>
      <c r="J155" s="58" t="s">
        <v>2504</v>
      </c>
      <c r="K155" s="48" t="s">
        <v>2505</v>
      </c>
      <c r="L155" s="48" t="s">
        <v>2506</v>
      </c>
      <c r="M155" s="48" t="s">
        <v>2507</v>
      </c>
      <c r="N155" s="48" t="s">
        <v>2510</v>
      </c>
      <c r="O155" s="48" t="s">
        <v>2511</v>
      </c>
      <c r="P155" s="48" t="s">
        <v>2638</v>
      </c>
      <c r="Q155" s="48" t="s">
        <v>2639</v>
      </c>
      <c r="R155" s="48"/>
      <c r="S155" s="48"/>
      <c r="T155" s="48"/>
      <c r="U155" s="48"/>
      <c r="V155" s="48"/>
      <c r="W155" s="48"/>
    </row>
    <row r="156" spans="1:23" ht="46.5" customHeight="1">
      <c r="A156" s="650"/>
      <c r="B156" s="649"/>
      <c r="C156" s="66">
        <v>2</v>
      </c>
      <c r="D156" s="51" t="s">
        <v>2672</v>
      </c>
      <c r="E156" s="67" t="s">
        <v>2707</v>
      </c>
      <c r="F156" s="48"/>
      <c r="G156" s="48"/>
      <c r="H156" s="54"/>
      <c r="I156" s="55"/>
      <c r="J156" s="58" t="s">
        <v>2504</v>
      </c>
      <c r="K156" s="48" t="s">
        <v>2505</v>
      </c>
      <c r="L156" s="48" t="s">
        <v>2506</v>
      </c>
      <c r="M156" s="48" t="s">
        <v>2507</v>
      </c>
      <c r="N156" s="48" t="s">
        <v>2508</v>
      </c>
      <c r="O156" s="47" t="s">
        <v>2509</v>
      </c>
      <c r="P156" s="48"/>
      <c r="Q156" s="48"/>
      <c r="R156" s="48"/>
      <c r="S156" s="48"/>
      <c r="T156" s="48"/>
      <c r="U156" s="48"/>
      <c r="V156" s="48"/>
      <c r="W156" s="48"/>
    </row>
    <row r="157" spans="1:23" ht="46.5" customHeight="1">
      <c r="A157" s="650"/>
      <c r="B157" s="649"/>
      <c r="C157" s="66">
        <v>3</v>
      </c>
      <c r="D157" s="51" t="s">
        <v>2512</v>
      </c>
      <c r="E157" s="67" t="s">
        <v>2708</v>
      </c>
      <c r="F157" s="48" t="s">
        <v>2709</v>
      </c>
      <c r="G157" s="48"/>
      <c r="H157" s="54"/>
      <c r="I157" s="55"/>
      <c r="J157" s="58" t="s">
        <v>2571</v>
      </c>
      <c r="K157" s="47" t="s">
        <v>2516</v>
      </c>
      <c r="L157" s="48"/>
      <c r="M157" s="48"/>
      <c r="N157" s="48"/>
      <c r="O157" s="48"/>
      <c r="P157" s="48"/>
      <c r="Q157" s="48"/>
      <c r="R157" s="48"/>
      <c r="S157" s="48"/>
      <c r="T157" s="48"/>
      <c r="U157" s="48"/>
      <c r="V157" s="48"/>
      <c r="W157" s="48"/>
    </row>
    <row r="158" spans="1:23" ht="46.5" customHeight="1">
      <c r="A158" s="650"/>
      <c r="B158" s="649"/>
      <c r="C158" s="66">
        <v>4</v>
      </c>
      <c r="D158" s="51" t="s">
        <v>2677</v>
      </c>
      <c r="E158" s="67" t="s">
        <v>2678</v>
      </c>
      <c r="F158" s="48"/>
      <c r="G158" s="48"/>
      <c r="H158" s="54"/>
      <c r="I158" s="55"/>
      <c r="J158" s="58"/>
      <c r="K158" s="48"/>
      <c r="L158" s="48"/>
      <c r="M158" s="48"/>
      <c r="N158" s="48"/>
      <c r="O158" s="48"/>
      <c r="P158" s="48"/>
      <c r="Q158" s="48"/>
      <c r="R158" s="48"/>
      <c r="S158" s="48"/>
      <c r="T158" s="48"/>
      <c r="U158" s="48"/>
      <c r="V158" s="48"/>
      <c r="W158" s="48"/>
    </row>
    <row r="159" spans="1:23" ht="46.5" customHeight="1">
      <c r="A159" s="650"/>
      <c r="B159" s="649"/>
      <c r="C159" s="66">
        <v>5</v>
      </c>
      <c r="D159" s="51" t="s">
        <v>2710</v>
      </c>
      <c r="E159" s="67" t="s">
        <v>2711</v>
      </c>
      <c r="F159" s="48"/>
      <c r="G159" s="48"/>
      <c r="H159" s="54"/>
      <c r="I159" s="55"/>
      <c r="J159" s="58"/>
      <c r="K159" s="47"/>
      <c r="L159" s="48"/>
      <c r="M159" s="48"/>
      <c r="N159" s="48"/>
      <c r="O159" s="48"/>
      <c r="P159" s="48"/>
      <c r="Q159" s="48"/>
      <c r="R159" s="48"/>
      <c r="S159" s="48"/>
      <c r="T159" s="48"/>
      <c r="U159" s="48"/>
      <c r="V159" s="48"/>
      <c r="W159" s="48"/>
    </row>
    <row r="160" spans="1:23" ht="46.5" customHeight="1">
      <c r="A160" s="650"/>
      <c r="B160" s="649"/>
      <c r="C160" s="66">
        <v>6</v>
      </c>
      <c r="D160" s="59" t="s">
        <v>2684</v>
      </c>
      <c r="E160" s="67" t="s">
        <v>2712</v>
      </c>
      <c r="F160" s="48"/>
      <c r="G160" s="48"/>
      <c r="H160" s="54"/>
      <c r="I160" s="55"/>
      <c r="J160" s="58"/>
      <c r="K160" s="48"/>
      <c r="L160" s="48"/>
      <c r="M160" s="48"/>
      <c r="N160" s="48"/>
      <c r="O160" s="48"/>
      <c r="P160" s="48"/>
      <c r="Q160" s="48"/>
      <c r="R160" s="48"/>
      <c r="S160" s="48"/>
      <c r="T160" s="48"/>
      <c r="U160" s="48"/>
      <c r="V160" s="48"/>
      <c r="W160" s="48"/>
    </row>
    <row r="161" spans="1:23" ht="46.5" customHeight="1">
      <c r="A161" s="650"/>
      <c r="B161" s="649"/>
      <c r="C161" s="66">
        <v>7</v>
      </c>
      <c r="D161" s="51" t="s">
        <v>2519</v>
      </c>
      <c r="E161" s="67" t="s">
        <v>2713</v>
      </c>
      <c r="F161" s="48"/>
      <c r="G161" s="48"/>
      <c r="H161" s="54"/>
      <c r="I161" s="55"/>
      <c r="J161" s="58"/>
      <c r="K161" s="47"/>
      <c r="L161" s="47"/>
      <c r="M161" s="47"/>
      <c r="N161" s="48"/>
      <c r="O161" s="48"/>
      <c r="P161" s="48"/>
      <c r="Q161" s="48"/>
      <c r="R161" s="48"/>
      <c r="S161" s="48"/>
      <c r="T161" s="48"/>
      <c r="U161" s="48"/>
      <c r="V161" s="48"/>
      <c r="W161" s="48"/>
    </row>
    <row r="162" spans="1:23" ht="46.5" customHeight="1">
      <c r="A162" s="650"/>
      <c r="B162" s="649"/>
      <c r="C162" s="66">
        <v>8</v>
      </c>
      <c r="D162" s="51" t="s">
        <v>2714</v>
      </c>
      <c r="E162" s="67" t="s">
        <v>2715</v>
      </c>
      <c r="F162" s="48"/>
      <c r="G162" s="48"/>
      <c r="H162" s="54"/>
      <c r="I162" s="55"/>
      <c r="J162" s="58" t="s">
        <v>2506</v>
      </c>
      <c r="K162" s="48" t="s">
        <v>2507</v>
      </c>
      <c r="L162" s="48" t="s">
        <v>2527</v>
      </c>
      <c r="M162" s="47" t="s">
        <v>2528</v>
      </c>
      <c r="N162" s="48"/>
      <c r="O162" s="48"/>
      <c r="P162" s="48"/>
      <c r="Q162" s="48"/>
      <c r="R162" s="48"/>
      <c r="S162" s="48"/>
      <c r="T162" s="48"/>
      <c r="U162" s="48"/>
      <c r="V162" s="48"/>
      <c r="W162" s="48"/>
    </row>
    <row r="163" spans="1:23" ht="46.5" customHeight="1">
      <c r="A163" s="650"/>
      <c r="B163" s="649"/>
      <c r="C163" s="66">
        <v>9</v>
      </c>
      <c r="D163" s="59" t="s">
        <v>2523</v>
      </c>
      <c r="E163" s="67" t="s">
        <v>2716</v>
      </c>
      <c r="F163" s="53" t="s">
        <v>2717</v>
      </c>
      <c r="G163" s="53" t="s">
        <v>2718</v>
      </c>
      <c r="H163" s="101" t="s">
        <v>2719</v>
      </c>
      <c r="I163" s="55" t="s">
        <v>2720</v>
      </c>
      <c r="J163" s="58" t="s">
        <v>2504</v>
      </c>
      <c r="K163" s="48" t="s">
        <v>2505</v>
      </c>
      <c r="L163" s="48" t="s">
        <v>2506</v>
      </c>
      <c r="M163" s="48" t="s">
        <v>2507</v>
      </c>
      <c r="N163" s="48" t="s">
        <v>2527</v>
      </c>
      <c r="O163" s="47" t="s">
        <v>2528</v>
      </c>
      <c r="P163" s="48" t="s">
        <v>2508</v>
      </c>
      <c r="Q163" s="47" t="s">
        <v>2509</v>
      </c>
      <c r="R163" s="58" t="s">
        <v>2529</v>
      </c>
      <c r="S163" s="48" t="s">
        <v>2530</v>
      </c>
      <c r="T163" s="48" t="s">
        <v>2531</v>
      </c>
      <c r="U163" s="48" t="s">
        <v>2532</v>
      </c>
      <c r="V163" s="48"/>
      <c r="W163" s="48"/>
    </row>
    <row r="164" spans="1:23" ht="46.5" customHeight="1">
      <c r="A164" s="650"/>
      <c r="B164" s="649"/>
      <c r="C164" s="66">
        <v>10</v>
      </c>
      <c r="D164" s="51" t="s">
        <v>2721</v>
      </c>
      <c r="E164" s="67" t="s">
        <v>2722</v>
      </c>
      <c r="F164" s="53" t="s">
        <v>2723</v>
      </c>
      <c r="G164" s="48"/>
      <c r="H164" s="54"/>
      <c r="I164" s="55"/>
      <c r="J164" s="58"/>
      <c r="K164" s="47"/>
      <c r="L164" s="48"/>
      <c r="M164" s="47"/>
      <c r="N164" s="48"/>
      <c r="O164" s="48"/>
      <c r="P164" s="48"/>
      <c r="Q164" s="47"/>
      <c r="R164" s="48"/>
      <c r="S164" s="47"/>
      <c r="T164" s="48"/>
      <c r="U164" s="48"/>
      <c r="V164" s="48"/>
      <c r="W164" s="48"/>
    </row>
    <row r="165" spans="1:23" ht="46.5" customHeight="1">
      <c r="A165" s="650"/>
      <c r="B165" s="649"/>
      <c r="C165" s="66">
        <v>11</v>
      </c>
      <c r="D165" s="51" t="s">
        <v>2724</v>
      </c>
      <c r="E165" s="67" t="s">
        <v>2725</v>
      </c>
      <c r="F165" s="53" t="s">
        <v>2726</v>
      </c>
      <c r="G165" s="48"/>
      <c r="H165" s="54"/>
      <c r="I165" s="55"/>
      <c r="J165" s="58" t="s">
        <v>2727</v>
      </c>
      <c r="K165" s="47" t="s">
        <v>2728</v>
      </c>
      <c r="L165" s="48"/>
      <c r="M165" s="48"/>
      <c r="N165" s="48"/>
      <c r="O165" s="48"/>
      <c r="P165" s="48"/>
      <c r="Q165" s="48"/>
      <c r="R165" s="48"/>
      <c r="S165" s="48"/>
      <c r="T165" s="48"/>
      <c r="U165" s="48"/>
      <c r="V165" s="48"/>
      <c r="W165" s="48"/>
    </row>
    <row r="166" spans="1:23" ht="45" customHeight="1">
      <c r="A166" s="650"/>
      <c r="B166" s="649"/>
      <c r="C166" s="66">
        <v>12</v>
      </c>
      <c r="D166" s="51" t="s">
        <v>2729</v>
      </c>
      <c r="E166" s="67" t="s">
        <v>2730</v>
      </c>
      <c r="F166" s="48"/>
      <c r="G166" s="48"/>
      <c r="H166" s="54"/>
      <c r="I166" s="55"/>
      <c r="J166" s="58"/>
      <c r="K166" s="48"/>
      <c r="L166" s="48"/>
      <c r="M166" s="48"/>
      <c r="N166" s="48"/>
      <c r="O166" s="48"/>
      <c r="P166" s="48"/>
      <c r="Q166" s="48"/>
      <c r="R166" s="48"/>
      <c r="S166" s="48"/>
      <c r="T166" s="48"/>
      <c r="U166" s="48"/>
      <c r="V166" s="48"/>
      <c r="W166" s="48"/>
    </row>
    <row r="167" spans="1:23" ht="45" customHeight="1">
      <c r="A167" s="650"/>
      <c r="B167" s="649"/>
      <c r="C167" s="66">
        <v>13</v>
      </c>
      <c r="D167" s="51" t="s">
        <v>2731</v>
      </c>
      <c r="E167" s="67" t="s">
        <v>2732</v>
      </c>
      <c r="F167" s="48"/>
      <c r="G167" s="48"/>
      <c r="H167" s="54"/>
      <c r="I167" s="55"/>
      <c r="J167" s="58"/>
      <c r="K167" s="48"/>
      <c r="L167" s="48"/>
      <c r="M167" s="48"/>
      <c r="N167" s="48"/>
      <c r="O167" s="48"/>
      <c r="P167" s="48"/>
      <c r="Q167" s="48"/>
      <c r="R167" s="48"/>
      <c r="S167" s="48"/>
      <c r="T167" s="48"/>
      <c r="U167" s="48"/>
      <c r="V167" s="48"/>
      <c r="W167" s="48"/>
    </row>
    <row r="168" spans="1:23" ht="45" customHeight="1">
      <c r="A168" s="650"/>
      <c r="B168" s="649"/>
      <c r="C168" s="66">
        <v>14</v>
      </c>
      <c r="D168" s="84" t="s">
        <v>2733</v>
      </c>
      <c r="E168" s="67" t="s">
        <v>2734</v>
      </c>
      <c r="F168" s="53" t="s">
        <v>2735</v>
      </c>
      <c r="G168" s="48" t="s">
        <v>2549</v>
      </c>
      <c r="H168" s="54" t="s">
        <v>2548</v>
      </c>
      <c r="I168" s="55"/>
      <c r="J168" s="58" t="s">
        <v>2508</v>
      </c>
      <c r="K168" s="47" t="s">
        <v>2509</v>
      </c>
      <c r="L168" s="48"/>
      <c r="M168" s="48"/>
      <c r="N168" s="48"/>
      <c r="O168" s="48"/>
      <c r="P168" s="48"/>
      <c r="Q168" s="48"/>
      <c r="R168" s="48"/>
      <c r="S168" s="48"/>
      <c r="T168" s="48"/>
      <c r="U168" s="48"/>
      <c r="V168" s="48"/>
      <c r="W168" s="48"/>
    </row>
    <row r="169" spans="1:23" ht="45" customHeight="1">
      <c r="A169" s="650"/>
      <c r="B169" s="649"/>
      <c r="C169" s="66">
        <v>15</v>
      </c>
      <c r="D169" s="51" t="s">
        <v>2736</v>
      </c>
      <c r="E169" s="67" t="s">
        <v>2737</v>
      </c>
      <c r="F169" s="48"/>
      <c r="G169" s="48"/>
      <c r="H169" s="54"/>
      <c r="I169" s="55"/>
      <c r="J169" s="58" t="s">
        <v>2504</v>
      </c>
      <c r="K169" s="48" t="s">
        <v>2505</v>
      </c>
      <c r="L169" s="48" t="s">
        <v>2506</v>
      </c>
      <c r="M169" s="48" t="s">
        <v>2507</v>
      </c>
      <c r="N169" s="48"/>
      <c r="O169" s="48"/>
      <c r="P169" s="48"/>
      <c r="Q169" s="48"/>
      <c r="R169" s="48"/>
      <c r="S169" s="48"/>
      <c r="T169" s="48"/>
      <c r="U169" s="48"/>
      <c r="V169" s="48"/>
      <c r="W169" s="48"/>
    </row>
    <row r="170" spans="1:23" ht="45" customHeight="1">
      <c r="A170" s="650"/>
      <c r="B170" s="649"/>
      <c r="C170" s="66">
        <v>16</v>
      </c>
      <c r="D170" s="51" t="s">
        <v>2738</v>
      </c>
      <c r="E170" s="67" t="s">
        <v>2739</v>
      </c>
      <c r="F170" s="48" t="s">
        <v>2554</v>
      </c>
      <c r="G170" s="48"/>
      <c r="H170" s="54"/>
      <c r="I170" s="55"/>
      <c r="J170" s="58" t="s">
        <v>2508</v>
      </c>
      <c r="K170" s="47" t="s">
        <v>2509</v>
      </c>
      <c r="L170" s="48" t="s">
        <v>2557</v>
      </c>
      <c r="M170" s="48" t="s">
        <v>2558</v>
      </c>
      <c r="N170" s="48" t="s">
        <v>2561</v>
      </c>
      <c r="O170" s="47" t="s">
        <v>2562</v>
      </c>
      <c r="P170" s="48" t="s">
        <v>2580</v>
      </c>
      <c r="Q170" s="48" t="s">
        <v>2581</v>
      </c>
      <c r="R170" s="48" t="s">
        <v>2582</v>
      </c>
      <c r="S170" s="48" t="s">
        <v>2583</v>
      </c>
      <c r="T170" s="48"/>
      <c r="U170" s="48"/>
      <c r="V170" s="48"/>
      <c r="W170" s="48"/>
    </row>
    <row r="171" spans="1:23" ht="46.5" customHeight="1">
      <c r="A171" s="650"/>
      <c r="B171" s="649"/>
      <c r="C171" s="66">
        <v>17</v>
      </c>
      <c r="D171" s="51" t="s">
        <v>2701</v>
      </c>
      <c r="E171" s="67" t="s">
        <v>2702</v>
      </c>
      <c r="F171" s="48"/>
      <c r="G171" s="48"/>
      <c r="H171" s="54"/>
      <c r="I171" s="55"/>
      <c r="J171" s="58" t="s">
        <v>2508</v>
      </c>
      <c r="K171" s="47" t="s">
        <v>2509</v>
      </c>
      <c r="L171" s="48"/>
      <c r="M171" s="48"/>
      <c r="N171" s="48"/>
      <c r="O171" s="48"/>
      <c r="P171" s="48"/>
      <c r="Q171" s="48"/>
      <c r="R171" s="48"/>
      <c r="S171" s="48"/>
      <c r="T171" s="48"/>
      <c r="U171" s="48"/>
      <c r="V171" s="48"/>
      <c r="W171" s="48"/>
    </row>
    <row r="172" spans="1:23" ht="46.5" customHeight="1">
      <c r="A172" s="650" t="s">
        <v>2703</v>
      </c>
      <c r="B172" s="648"/>
      <c r="C172" s="64">
        <v>1</v>
      </c>
      <c r="D172" s="64"/>
      <c r="E172" s="85"/>
      <c r="F172" s="86"/>
      <c r="G172" s="86"/>
      <c r="H172" s="87"/>
      <c r="I172" s="98"/>
      <c r="J172" s="96"/>
      <c r="K172"/>
      <c r="L172" s="86"/>
      <c r="M172" s="92"/>
      <c r="N172" s="92"/>
      <c r="O172" s="92"/>
      <c r="P172" s="86"/>
      <c r="Q172" s="86"/>
      <c r="R172" s="86"/>
      <c r="S172" s="92"/>
      <c r="T172" s="86"/>
      <c r="U172" s="92"/>
      <c r="V172" s="86"/>
      <c r="W172" s="86"/>
    </row>
    <row r="173" spans="1:23" ht="46.5" customHeight="1">
      <c r="A173" s="650"/>
      <c r="B173" s="648"/>
      <c r="C173" s="64">
        <v>2</v>
      </c>
      <c r="D173" s="64"/>
      <c r="E173" s="85"/>
      <c r="F173" s="86"/>
      <c r="G173" s="86"/>
      <c r="H173" s="87"/>
      <c r="I173" s="94"/>
      <c r="J173" s="95"/>
      <c r="K173" s="92"/>
      <c r="L173" s="86"/>
      <c r="M173" s="92"/>
      <c r="N173" s="86"/>
      <c r="O173" s="92"/>
      <c r="P173" s="86"/>
      <c r="Q173" s="92"/>
      <c r="R173" s="86"/>
      <c r="S173" s="86"/>
      <c r="T173" s="86"/>
      <c r="U173" s="86"/>
      <c r="V173" s="86"/>
      <c r="W173" s="86"/>
    </row>
    <row r="174" spans="1:23" ht="46.5" customHeight="1">
      <c r="A174" s="650"/>
      <c r="B174" s="648"/>
      <c r="C174" s="64">
        <v>3</v>
      </c>
      <c r="D174" s="66"/>
      <c r="E174" s="85"/>
      <c r="F174" s="86"/>
      <c r="G174" s="86"/>
      <c r="H174" s="87"/>
      <c r="I174" s="94"/>
      <c r="J174" s="95"/>
      <c r="K174" s="86"/>
      <c r="L174" s="86"/>
      <c r="M174" s="86"/>
      <c r="N174" s="86"/>
      <c r="O174" s="86"/>
      <c r="P174" s="86"/>
      <c r="Q174" s="86"/>
      <c r="R174" s="86"/>
      <c r="S174" s="86"/>
      <c r="T174" s="86"/>
      <c r="U174" s="86"/>
      <c r="V174" s="86"/>
      <c r="W174" s="86"/>
    </row>
    <row r="175" spans="1:23" ht="46.5" customHeight="1">
      <c r="A175" s="650"/>
      <c r="B175" s="648"/>
      <c r="C175" s="64">
        <v>4</v>
      </c>
      <c r="D175" s="66"/>
      <c r="E175" s="85"/>
      <c r="F175" s="86"/>
      <c r="G175" s="86"/>
      <c r="H175" s="87"/>
      <c r="I175" s="94"/>
      <c r="J175" s="95"/>
      <c r="K175" s="92"/>
      <c r="L175" s="86"/>
      <c r="M175" s="86"/>
      <c r="N175" s="86"/>
      <c r="O175" s="86"/>
      <c r="P175" s="86"/>
      <c r="Q175" s="86"/>
      <c r="R175" s="86"/>
      <c r="S175" s="86"/>
      <c r="T175" s="86"/>
      <c r="U175" s="86"/>
      <c r="V175" s="86"/>
      <c r="W175" s="86"/>
    </row>
    <row r="176" spans="1:23" ht="46.5" customHeight="1">
      <c r="A176" s="650"/>
      <c r="B176" s="648"/>
      <c r="C176" s="64">
        <v>5</v>
      </c>
      <c r="D176" s="66"/>
      <c r="E176" s="85"/>
      <c r="F176" s="86"/>
      <c r="G176" s="86"/>
      <c r="H176" s="87"/>
      <c r="I176" s="94"/>
      <c r="J176" s="95"/>
      <c r="K176" s="92"/>
      <c r="L176" s="86"/>
      <c r="M176" s="86"/>
      <c r="N176" s="86"/>
      <c r="O176" s="86"/>
      <c r="P176" s="86"/>
      <c r="Q176" s="86"/>
      <c r="R176" s="86"/>
      <c r="S176" s="86"/>
      <c r="T176" s="86"/>
      <c r="U176" s="86"/>
      <c r="V176" s="86"/>
      <c r="W176" s="86"/>
    </row>
    <row r="177" spans="1:23" ht="46.5" customHeight="1">
      <c r="A177" s="650"/>
      <c r="B177" s="648"/>
      <c r="C177" s="64">
        <v>6</v>
      </c>
      <c r="D177" s="66"/>
      <c r="E177" s="85"/>
      <c r="F177" s="86"/>
      <c r="G177" s="86"/>
      <c r="H177" s="87"/>
      <c r="I177" s="94"/>
      <c r="J177" s="95"/>
      <c r="K177" s="92"/>
      <c r="L177" s="96"/>
      <c r="M177"/>
      <c r="N177" s="92"/>
      <c r="O177" s="92"/>
      <c r="P177" s="86"/>
      <c r="Q177" s="92"/>
      <c r="R177" s="86"/>
      <c r="S177" s="86"/>
      <c r="T177" s="86"/>
      <c r="U177" s="86"/>
      <c r="V177" s="86"/>
      <c r="W177" s="86"/>
    </row>
    <row r="178" spans="1:23" ht="46.5" customHeight="1">
      <c r="A178" s="650"/>
      <c r="B178" s="648"/>
      <c r="C178" s="64">
        <v>7</v>
      </c>
      <c r="D178" s="66"/>
      <c r="E178" s="97"/>
      <c r="F178" s="86"/>
      <c r="G178" s="86"/>
      <c r="H178" s="87"/>
      <c r="I178" s="98"/>
      <c r="J178" s="96"/>
      <c r="K178" s="102"/>
      <c r="L178" s="92"/>
      <c r="M178" s="92"/>
      <c r="N178" s="86"/>
      <c r="O178" s="86"/>
      <c r="P178" s="86"/>
      <c r="Q178" s="86"/>
      <c r="R178" s="86"/>
      <c r="S178" s="86"/>
      <c r="T178" s="86"/>
      <c r="U178" s="86"/>
      <c r="V178" s="86"/>
      <c r="W178" s="86"/>
    </row>
    <row r="179" spans="1:23" ht="46.5" customHeight="1">
      <c r="A179" s="650"/>
      <c r="B179" s="648"/>
      <c r="C179" s="64">
        <v>8</v>
      </c>
      <c r="D179" s="66"/>
      <c r="E179" s="85"/>
      <c r="F179" s="86"/>
      <c r="G179" s="86"/>
      <c r="H179" s="87"/>
      <c r="I179" s="98"/>
      <c r="J179" s="96"/>
      <c r="K179"/>
      <c r="L179" s="92"/>
      <c r="M179" s="92"/>
      <c r="N179" s="86"/>
      <c r="O179" s="86"/>
      <c r="P179" s="86"/>
      <c r="Q179" s="86"/>
      <c r="R179" s="86"/>
      <c r="S179" s="86"/>
      <c r="T179" s="86"/>
      <c r="U179" s="86"/>
      <c r="V179" s="86"/>
      <c r="W179" s="86"/>
    </row>
    <row r="180" spans="1:23" ht="46.5" customHeight="1">
      <c r="A180" s="650"/>
      <c r="B180" s="648"/>
      <c r="C180" s="64">
        <v>9</v>
      </c>
      <c r="D180" s="66"/>
      <c r="E180" s="85"/>
      <c r="F180" s="86"/>
      <c r="G180" s="86"/>
      <c r="H180" s="87"/>
      <c r="I180" s="94"/>
      <c r="J180" s="95"/>
      <c r="K180" s="92"/>
      <c r="L180" s="86"/>
      <c r="M180" s="92"/>
      <c r="N180" s="86"/>
      <c r="O180" s="86"/>
      <c r="P180" s="86"/>
      <c r="Q180" s="92"/>
      <c r="R180" s="86"/>
      <c r="S180" s="92"/>
      <c r="T180" s="86"/>
      <c r="U180" s="86"/>
      <c r="V180" s="86"/>
      <c r="W180" s="86"/>
    </row>
    <row r="181" spans="1:23" ht="46.5" customHeight="1">
      <c r="A181" s="650"/>
      <c r="B181" s="648"/>
      <c r="C181" s="64">
        <v>10</v>
      </c>
      <c r="D181" s="66"/>
      <c r="E181" s="85"/>
      <c r="F181" s="86"/>
      <c r="G181" s="86"/>
      <c r="H181" s="87"/>
      <c r="I181" s="94"/>
      <c r="J181" s="95"/>
      <c r="K181" s="92"/>
      <c r="L181" s="86"/>
      <c r="M181" s="92"/>
      <c r="N181" s="86"/>
      <c r="O181" s="86"/>
      <c r="P181" s="86"/>
      <c r="Q181" s="92"/>
      <c r="R181" s="86"/>
      <c r="S181" s="92"/>
      <c r="T181" s="86"/>
      <c r="U181" s="86"/>
      <c r="V181" s="86"/>
      <c r="W181" s="86"/>
    </row>
    <row r="182" spans="1:23" ht="46.5" customHeight="1">
      <c r="A182" s="650"/>
      <c r="B182" s="648"/>
      <c r="C182" s="64">
        <v>11</v>
      </c>
      <c r="D182" s="66"/>
      <c r="E182" s="85"/>
      <c r="F182" s="86"/>
      <c r="G182" s="86"/>
      <c r="H182" s="87"/>
      <c r="I182" s="94"/>
      <c r="J182" s="95"/>
      <c r="K182" s="92"/>
      <c r="L182" s="86"/>
      <c r="M182" s="86"/>
      <c r="N182" s="86"/>
      <c r="O182" s="86"/>
      <c r="P182" s="86"/>
      <c r="Q182" s="86"/>
      <c r="R182" s="86"/>
      <c r="S182" s="86"/>
      <c r="T182" s="86"/>
      <c r="U182" s="86"/>
      <c r="V182" s="86"/>
      <c r="W182" s="86"/>
    </row>
    <row r="183" spans="1:23" ht="46.5" customHeight="1">
      <c r="A183" s="650"/>
      <c r="B183" s="648"/>
      <c r="C183" s="64">
        <v>12</v>
      </c>
      <c r="D183" s="66"/>
      <c r="E183" s="85"/>
      <c r="F183" s="86"/>
      <c r="G183" s="86"/>
      <c r="H183" s="87"/>
      <c r="I183" s="94"/>
      <c r="J183" s="95"/>
      <c r="K183" s="92"/>
      <c r="L183" s="86"/>
      <c r="M183" s="86"/>
      <c r="N183" s="86"/>
      <c r="O183" s="86"/>
      <c r="P183" s="86"/>
      <c r="Q183" s="86"/>
      <c r="R183" s="86"/>
      <c r="S183" s="86"/>
      <c r="T183" s="86"/>
      <c r="U183" s="86"/>
      <c r="V183" s="86"/>
      <c r="W183" s="86"/>
    </row>
    <row r="184" spans="1:23" ht="46.5" customHeight="1">
      <c r="A184" s="650"/>
      <c r="B184" s="648"/>
      <c r="C184" s="64">
        <v>13</v>
      </c>
      <c r="D184" s="66"/>
      <c r="E184" s="85"/>
      <c r="F184" s="86"/>
      <c r="G184" s="86"/>
      <c r="H184" s="87"/>
      <c r="I184" s="94"/>
      <c r="J184" s="95"/>
      <c r="K184" s="92"/>
      <c r="L184" s="86"/>
      <c r="M184" s="86"/>
      <c r="N184" s="86"/>
      <c r="O184" s="86"/>
      <c r="P184" s="86"/>
      <c r="Q184" s="86"/>
      <c r="R184" s="86"/>
      <c r="S184" s="86"/>
      <c r="T184" s="86"/>
      <c r="U184" s="86"/>
      <c r="V184" s="86"/>
      <c r="W184" s="86"/>
    </row>
    <row r="185" spans="1:23" ht="46.5" customHeight="1">
      <c r="A185" s="650"/>
      <c r="B185" s="648"/>
      <c r="C185" s="64">
        <v>14</v>
      </c>
      <c r="D185" s="66"/>
      <c r="E185" s="85"/>
      <c r="F185" s="86"/>
      <c r="G185" s="86"/>
      <c r="H185" s="87"/>
      <c r="I185" s="94"/>
      <c r="J185" s="95"/>
      <c r="K185" s="92"/>
      <c r="L185" s="86"/>
      <c r="M185" s="86"/>
      <c r="N185" s="86"/>
      <c r="O185" s="86"/>
      <c r="P185" s="86"/>
      <c r="Q185" s="86"/>
      <c r="R185" s="86"/>
      <c r="S185" s="86"/>
      <c r="T185" s="86"/>
      <c r="U185" s="86"/>
      <c r="V185" s="86"/>
      <c r="W185" s="86"/>
    </row>
    <row r="186" spans="1:23" ht="46.5" customHeight="1">
      <c r="A186" s="650"/>
      <c r="B186" s="648"/>
      <c r="C186" s="64">
        <v>15</v>
      </c>
      <c r="D186" s="66"/>
      <c r="E186" s="85"/>
      <c r="F186" s="86"/>
      <c r="G186" s="86"/>
      <c r="H186" s="87"/>
      <c r="I186" s="94"/>
      <c r="J186" s="95"/>
      <c r="K186" s="92"/>
      <c r="L186" s="86"/>
      <c r="M186" s="86"/>
      <c r="N186" s="86"/>
      <c r="O186" s="86"/>
      <c r="P186" s="86"/>
      <c r="Q186" s="86"/>
      <c r="R186" s="86"/>
      <c r="S186" s="86"/>
      <c r="T186" s="86"/>
      <c r="U186" s="86"/>
      <c r="V186" s="86"/>
      <c r="W186" s="86"/>
    </row>
    <row r="187" spans="1:23" ht="46.5" customHeight="1">
      <c r="A187" s="650"/>
      <c r="B187" s="648"/>
      <c r="C187" s="64">
        <v>16</v>
      </c>
      <c r="D187" s="66"/>
      <c r="E187" s="85"/>
      <c r="F187" s="86"/>
      <c r="G187" s="86"/>
      <c r="H187" s="87"/>
      <c r="I187" s="94"/>
      <c r="J187" s="95"/>
      <c r="K187" s="92"/>
      <c r="L187" s="86"/>
      <c r="M187" s="86"/>
      <c r="N187" s="86"/>
      <c r="O187" s="86"/>
      <c r="P187" s="86"/>
      <c r="Q187" s="86"/>
      <c r="R187" s="86"/>
      <c r="S187" s="86"/>
      <c r="T187" s="86"/>
      <c r="U187" s="86"/>
      <c r="V187" s="86"/>
      <c r="W187" s="86"/>
    </row>
    <row r="188" spans="1:23" ht="46.5" customHeight="1">
      <c r="A188" s="650"/>
      <c r="B188" s="648"/>
      <c r="C188" s="64">
        <v>17</v>
      </c>
      <c r="D188" s="66"/>
      <c r="E188" s="85"/>
      <c r="F188" s="86"/>
      <c r="G188" s="86"/>
      <c r="H188" s="87"/>
      <c r="I188" s="94"/>
      <c r="J188" s="95"/>
      <c r="K188" s="92"/>
      <c r="L188" s="86"/>
      <c r="M188" s="86"/>
      <c r="N188" s="86"/>
      <c r="O188" s="86"/>
      <c r="P188" s="86"/>
      <c r="Q188" s="86"/>
      <c r="R188" s="86"/>
      <c r="S188" s="86"/>
      <c r="T188" s="86"/>
      <c r="U188" s="86"/>
      <c r="V188" s="86"/>
      <c r="W188" s="86"/>
    </row>
    <row r="189" spans="1:23" ht="46.5" customHeight="1">
      <c r="A189" s="650" t="s">
        <v>2703</v>
      </c>
      <c r="B189" s="649"/>
      <c r="C189" s="64">
        <v>1</v>
      </c>
      <c r="D189" s="64"/>
      <c r="E189" s="99"/>
      <c r="F189" s="86"/>
      <c r="G189" s="86"/>
      <c r="H189" s="87"/>
      <c r="I189" s="94"/>
      <c r="J189" s="95"/>
      <c r="K189" s="86"/>
      <c r="L189" s="86"/>
      <c r="M189" s="86"/>
      <c r="N189" s="86"/>
      <c r="O189" s="86"/>
      <c r="P189" s="86"/>
      <c r="Q189" s="86"/>
      <c r="R189" s="86"/>
      <c r="S189" s="86"/>
      <c r="T189" s="86"/>
      <c r="U189" s="86"/>
      <c r="V189" s="86"/>
      <c r="W189" s="86"/>
    </row>
    <row r="190" spans="1:23" ht="46.5" customHeight="1">
      <c r="A190" s="650"/>
      <c r="B190" s="649"/>
      <c r="C190" s="64">
        <v>2</v>
      </c>
      <c r="D190" s="64"/>
      <c r="E190" s="99"/>
      <c r="F190" s="86"/>
      <c r="G190" s="86"/>
      <c r="H190" s="87"/>
      <c r="I190" s="94"/>
      <c r="J190" s="95"/>
      <c r="K190" s="86"/>
      <c r="L190" s="86"/>
      <c r="M190" s="86"/>
      <c r="N190" s="86"/>
      <c r="O190" s="92"/>
      <c r="P190" s="86"/>
      <c r="Q190" s="86"/>
      <c r="R190" s="86"/>
      <c r="S190" s="86"/>
      <c r="T190" s="86"/>
      <c r="U190" s="86"/>
      <c r="V190" s="86"/>
      <c r="W190" s="86"/>
    </row>
    <row r="191" spans="1:23" ht="46.5" customHeight="1">
      <c r="A191" s="650"/>
      <c r="B191" s="649"/>
      <c r="C191" s="64">
        <v>3</v>
      </c>
      <c r="D191" s="64"/>
      <c r="E191" s="99"/>
      <c r="F191" s="86"/>
      <c r="G191" s="86"/>
      <c r="H191" s="87"/>
      <c r="I191" s="94"/>
      <c r="J191" s="95"/>
      <c r="K191" s="92"/>
      <c r="L191" s="86"/>
      <c r="M191" s="86"/>
      <c r="N191" s="86"/>
      <c r="O191" s="86"/>
      <c r="P191" s="86"/>
      <c r="Q191" s="86"/>
      <c r="R191" s="86"/>
      <c r="S191" s="86"/>
      <c r="T191" s="86"/>
      <c r="U191" s="86"/>
      <c r="V191" s="86"/>
      <c r="W191" s="86"/>
    </row>
    <row r="192" spans="1:23" ht="46.5" customHeight="1">
      <c r="A192" s="650"/>
      <c r="B192" s="649"/>
      <c r="C192" s="64">
        <v>4</v>
      </c>
      <c r="D192" s="64"/>
      <c r="E192" s="99"/>
      <c r="F192" s="86"/>
      <c r="G192" s="86"/>
      <c r="H192" s="87"/>
      <c r="I192" s="94"/>
      <c r="J192" s="95"/>
      <c r="K192" s="86"/>
      <c r="L192" s="86"/>
      <c r="M192" s="86"/>
      <c r="N192" s="86"/>
      <c r="O192" s="86"/>
      <c r="P192" s="86"/>
      <c r="Q192" s="86"/>
      <c r="R192" s="86"/>
      <c r="S192" s="86"/>
      <c r="T192" s="86"/>
      <c r="U192" s="86"/>
      <c r="V192" s="86"/>
      <c r="W192" s="86"/>
    </row>
    <row r="193" spans="1:24" ht="46.5" customHeight="1">
      <c r="A193" s="650"/>
      <c r="B193" s="649"/>
      <c r="C193" s="64">
        <v>5</v>
      </c>
      <c r="D193" s="64"/>
      <c r="E193" s="99"/>
      <c r="F193" s="86"/>
      <c r="G193" s="86"/>
      <c r="H193" s="87"/>
      <c r="I193" s="94"/>
      <c r="J193" s="95"/>
      <c r="K193" s="92"/>
      <c r="L193" s="86"/>
      <c r="M193" s="86"/>
      <c r="N193" s="86"/>
      <c r="O193" s="86"/>
      <c r="P193" s="86"/>
      <c r="Q193" s="86"/>
      <c r="R193" s="86"/>
      <c r="S193" s="86"/>
      <c r="T193" s="86"/>
      <c r="U193" s="86"/>
      <c r="V193" s="86"/>
      <c r="W193" s="86"/>
    </row>
    <row r="194" spans="1:24" ht="46.5" customHeight="1">
      <c r="A194" s="650"/>
      <c r="B194" s="649"/>
      <c r="C194" s="64">
        <v>6</v>
      </c>
      <c r="D194" s="66"/>
      <c r="E194" s="99"/>
      <c r="F194" s="86"/>
      <c r="G194" s="86"/>
      <c r="H194" s="87"/>
      <c r="I194" s="94"/>
      <c r="J194" s="95"/>
      <c r="K194" s="86"/>
      <c r="L194" s="86"/>
      <c r="M194" s="86"/>
      <c r="N194" s="86"/>
      <c r="O194" s="86"/>
      <c r="P194" s="86"/>
      <c r="Q194" s="86"/>
      <c r="R194" s="86"/>
      <c r="S194" s="86"/>
      <c r="T194" s="86"/>
      <c r="U194" s="86"/>
      <c r="V194" s="86"/>
      <c r="W194" s="86"/>
    </row>
    <row r="195" spans="1:24" ht="46.5" customHeight="1">
      <c r="A195" s="650"/>
      <c r="B195" s="649"/>
      <c r="C195" s="64">
        <v>7</v>
      </c>
      <c r="D195" s="64"/>
      <c r="E195" s="99"/>
      <c r="F195" s="86"/>
      <c r="G195" s="86"/>
      <c r="H195" s="87"/>
      <c r="I195" s="94"/>
      <c r="J195" s="95"/>
      <c r="K195" s="92"/>
      <c r="L195" s="92"/>
      <c r="M195" s="92"/>
      <c r="N195" s="86"/>
      <c r="O195" s="86"/>
      <c r="P195" s="86"/>
      <c r="Q195" s="86"/>
      <c r="R195" s="86"/>
      <c r="S195" s="86"/>
      <c r="T195" s="86"/>
      <c r="U195" s="86"/>
      <c r="V195" s="86"/>
      <c r="W195" s="86"/>
    </row>
    <row r="196" spans="1:24" ht="46.5" customHeight="1">
      <c r="A196" s="650"/>
      <c r="B196" s="649"/>
      <c r="C196" s="64">
        <v>8</v>
      </c>
      <c r="D196" s="64"/>
      <c r="E196" s="99"/>
      <c r="F196" s="86"/>
      <c r="G196" s="86"/>
      <c r="H196" s="87"/>
      <c r="I196" s="94"/>
      <c r="J196" s="95"/>
      <c r="K196" s="86"/>
      <c r="L196" s="86"/>
      <c r="M196" s="92"/>
      <c r="N196" s="86"/>
      <c r="O196" s="86"/>
      <c r="P196" s="86"/>
      <c r="Q196" s="86"/>
      <c r="R196" s="86"/>
      <c r="S196" s="86"/>
      <c r="T196" s="86"/>
      <c r="U196" s="86"/>
      <c r="V196" s="86"/>
      <c r="W196" s="86"/>
    </row>
    <row r="197" spans="1:24" ht="46.5" customHeight="1">
      <c r="A197" s="650"/>
      <c r="B197" s="649"/>
      <c r="C197" s="64">
        <v>9</v>
      </c>
      <c r="D197" s="66"/>
      <c r="E197" s="99"/>
      <c r="F197" s="86"/>
      <c r="G197" s="86"/>
      <c r="H197" s="87"/>
      <c r="I197" s="94"/>
      <c r="J197" s="95"/>
      <c r="K197" s="86"/>
      <c r="L197" s="86"/>
      <c r="M197" s="86"/>
      <c r="N197" s="86"/>
      <c r="O197" s="92"/>
      <c r="P197" s="86"/>
      <c r="Q197" s="92"/>
      <c r="R197" s="95"/>
      <c r="S197" s="86"/>
      <c r="T197" s="86"/>
      <c r="U197" s="86"/>
      <c r="V197" s="86"/>
      <c r="W197" s="86"/>
    </row>
    <row r="198" spans="1:24" ht="46.5" customHeight="1">
      <c r="A198" s="650"/>
      <c r="B198" s="649"/>
      <c r="C198" s="64">
        <v>10</v>
      </c>
      <c r="D198" s="64"/>
      <c r="E198" s="99"/>
      <c r="F198" s="86"/>
      <c r="G198" s="86"/>
      <c r="H198" s="87"/>
      <c r="I198" s="94"/>
      <c r="J198" s="95"/>
      <c r="K198" s="92"/>
      <c r="L198" s="86"/>
      <c r="M198" s="92"/>
      <c r="N198" s="86"/>
      <c r="O198" s="86"/>
      <c r="P198" s="86"/>
      <c r="Q198" s="92"/>
      <c r="R198" s="86"/>
      <c r="S198" s="92"/>
      <c r="T198" s="86"/>
      <c r="U198" s="86"/>
      <c r="V198" s="86"/>
      <c r="W198" s="86"/>
    </row>
    <row r="199" spans="1:24" ht="46.5" customHeight="1">
      <c r="A199" s="650"/>
      <c r="B199" s="649"/>
      <c r="C199" s="64">
        <v>11</v>
      </c>
      <c r="D199" s="64"/>
      <c r="E199" s="99"/>
      <c r="F199" s="86"/>
      <c r="G199" s="86"/>
      <c r="H199" s="87"/>
      <c r="I199" s="94"/>
      <c r="J199" s="95"/>
      <c r="K199" s="92"/>
      <c r="L199" s="86"/>
      <c r="M199" s="86"/>
      <c r="N199" s="86"/>
      <c r="O199" s="86"/>
      <c r="P199" s="86"/>
      <c r="Q199" s="86"/>
      <c r="R199" s="86"/>
      <c r="S199" s="86"/>
      <c r="T199" s="86"/>
      <c r="U199" s="86"/>
      <c r="V199" s="86"/>
      <c r="W199" s="86"/>
    </row>
    <row r="200" spans="1:24" ht="46.5" customHeight="1">
      <c r="A200" s="650"/>
      <c r="B200" s="649"/>
      <c r="C200" s="64">
        <v>12</v>
      </c>
      <c r="D200" s="64"/>
      <c r="E200" s="99"/>
      <c r="F200" s="86"/>
      <c r="G200" s="86"/>
      <c r="H200" s="87"/>
      <c r="I200" s="94"/>
      <c r="J200" s="95"/>
      <c r="K200" s="86"/>
      <c r="L200" s="86"/>
      <c r="M200" s="86"/>
      <c r="N200" s="86"/>
      <c r="O200" s="86"/>
      <c r="P200" s="86"/>
      <c r="Q200" s="86"/>
      <c r="R200" s="86"/>
      <c r="S200" s="86"/>
      <c r="T200" s="86"/>
      <c r="U200" s="86"/>
      <c r="V200" s="86"/>
      <c r="W200" s="86"/>
    </row>
    <row r="201" spans="1:24" ht="46.5" customHeight="1">
      <c r="A201" s="650"/>
      <c r="B201" s="649"/>
      <c r="C201" s="64">
        <v>13</v>
      </c>
      <c r="D201" s="64"/>
      <c r="E201" s="99"/>
      <c r="F201" s="86"/>
      <c r="G201" s="86"/>
      <c r="H201" s="87"/>
      <c r="I201" s="94"/>
      <c r="J201" s="95"/>
      <c r="K201" s="86"/>
      <c r="L201" s="86"/>
      <c r="M201" s="86"/>
      <c r="N201" s="86"/>
      <c r="O201" s="86"/>
      <c r="P201" s="86"/>
      <c r="Q201" s="86"/>
      <c r="R201" s="86"/>
      <c r="S201" s="86"/>
      <c r="T201" s="86"/>
      <c r="U201" s="86"/>
      <c r="V201" s="86"/>
      <c r="W201" s="86"/>
    </row>
    <row r="202" spans="1:24" ht="46.5" customHeight="1">
      <c r="A202" s="650"/>
      <c r="B202" s="649"/>
      <c r="C202" s="64">
        <v>14</v>
      </c>
      <c r="D202" s="64"/>
      <c r="E202" s="99"/>
      <c r="F202" s="86"/>
      <c r="G202" s="86"/>
      <c r="H202" s="87"/>
      <c r="I202" s="94"/>
      <c r="J202" s="95"/>
      <c r="K202" s="92"/>
      <c r="L202" s="86"/>
      <c r="M202" s="86"/>
      <c r="N202" s="86"/>
      <c r="O202" s="86"/>
      <c r="P202" s="86"/>
      <c r="Q202" s="86"/>
      <c r="R202" s="86"/>
      <c r="S202" s="86"/>
      <c r="T202" s="86"/>
      <c r="U202" s="86"/>
      <c r="V202" s="86"/>
      <c r="W202" s="86"/>
    </row>
    <row r="203" spans="1:24" ht="46.5" customHeight="1">
      <c r="A203" s="650"/>
      <c r="B203" s="649"/>
      <c r="C203" s="64">
        <v>15</v>
      </c>
      <c r="D203" s="64"/>
      <c r="E203" s="99"/>
      <c r="F203" s="86"/>
      <c r="G203" s="86"/>
      <c r="H203" s="87"/>
      <c r="I203" s="94"/>
      <c r="J203" s="95"/>
      <c r="K203" s="86"/>
      <c r="L203" s="86"/>
      <c r="M203" s="86"/>
      <c r="N203" s="86"/>
      <c r="O203" s="86"/>
      <c r="P203" s="86"/>
      <c r="Q203" s="86"/>
      <c r="R203" s="86"/>
      <c r="S203" s="86"/>
      <c r="T203" s="86"/>
      <c r="U203" s="86"/>
      <c r="V203" s="86"/>
      <c r="W203" s="86"/>
    </row>
    <row r="204" spans="1:24" ht="46.5" customHeight="1">
      <c r="A204" s="650"/>
      <c r="B204" s="649"/>
      <c r="C204" s="64">
        <v>16</v>
      </c>
      <c r="D204" s="64"/>
      <c r="E204" s="99"/>
      <c r="F204" s="86"/>
      <c r="G204" s="86"/>
      <c r="H204" s="87"/>
      <c r="I204" s="94"/>
      <c r="J204" s="95"/>
      <c r="K204" s="92"/>
      <c r="L204" s="86"/>
      <c r="M204" s="86"/>
      <c r="N204" s="86"/>
      <c r="O204" s="92"/>
      <c r="P204" s="86"/>
      <c r="Q204" s="86"/>
      <c r="R204" s="86"/>
      <c r="S204" s="86"/>
      <c r="T204" s="86"/>
      <c r="U204" s="86"/>
      <c r="V204" s="86"/>
      <c r="W204" s="86"/>
    </row>
    <row r="205" spans="1:24" ht="46.5" customHeight="1" thickBot="1">
      <c r="A205" s="650"/>
      <c r="B205" s="649"/>
      <c r="C205" s="64">
        <v>17</v>
      </c>
      <c r="D205" s="64"/>
      <c r="E205" s="99"/>
      <c r="F205" s="86"/>
      <c r="G205" s="86"/>
      <c r="H205" s="87"/>
      <c r="I205" s="94"/>
      <c r="J205" s="95"/>
      <c r="K205" s="92"/>
      <c r="L205" s="86"/>
      <c r="M205" s="86"/>
      <c r="N205" s="86"/>
      <c r="O205" s="86"/>
      <c r="P205" s="86"/>
      <c r="Q205" s="86"/>
      <c r="R205" s="86"/>
      <c r="S205" s="86"/>
      <c r="T205" s="86"/>
      <c r="U205" s="86"/>
      <c r="V205" s="86"/>
      <c r="W205" s="86"/>
    </row>
    <row r="206" spans="1:24" ht="46.5" customHeight="1" thickTop="1">
      <c r="A206" s="650" t="s">
        <v>2740</v>
      </c>
      <c r="B206" s="651" t="s">
        <v>2498</v>
      </c>
      <c r="C206" s="39">
        <v>1</v>
      </c>
      <c r="D206" s="40" t="s">
        <v>2517</v>
      </c>
      <c r="E206" s="41" t="s">
        <v>2741</v>
      </c>
      <c r="F206" s="71" t="s">
        <v>2637</v>
      </c>
      <c r="G206" s="80" t="s">
        <v>2609</v>
      </c>
      <c r="H206" s="43" t="s">
        <v>2742</v>
      </c>
      <c r="I206" s="43" t="s">
        <v>2743</v>
      </c>
      <c r="J206" s="74" t="s">
        <v>2612</v>
      </c>
      <c r="K206" s="49" t="s">
        <v>2613</v>
      </c>
      <c r="L206" s="49" t="s">
        <v>2614</v>
      </c>
      <c r="M206" s="49" t="s">
        <v>2615</v>
      </c>
      <c r="N206" s="49" t="s">
        <v>2510</v>
      </c>
      <c r="O206" s="49" t="s">
        <v>2511</v>
      </c>
      <c r="P206" s="49"/>
      <c r="Q206" s="49"/>
      <c r="R206" s="49"/>
      <c r="S206" s="49"/>
      <c r="T206" s="49"/>
      <c r="U206" s="49"/>
      <c r="W206" s="49"/>
      <c r="X206" s="49"/>
    </row>
    <row r="207" spans="1:24" ht="46.5" customHeight="1">
      <c r="A207" s="650"/>
      <c r="B207" s="646"/>
      <c r="C207" s="50">
        <v>2</v>
      </c>
      <c r="D207" s="59" t="s">
        <v>2616</v>
      </c>
      <c r="E207" s="52" t="s">
        <v>2744</v>
      </c>
      <c r="F207" s="48"/>
      <c r="G207" s="48"/>
      <c r="H207" s="54"/>
      <c r="I207" s="55"/>
      <c r="J207" s="58" t="s">
        <v>2504</v>
      </c>
      <c r="K207" s="48" t="s">
        <v>2505</v>
      </c>
      <c r="L207" s="48" t="s">
        <v>2506</v>
      </c>
      <c r="M207" s="48" t="s">
        <v>2507</v>
      </c>
      <c r="N207" s="48" t="s">
        <v>2508</v>
      </c>
      <c r="O207" s="47" t="s">
        <v>2509</v>
      </c>
      <c r="P207" s="48"/>
      <c r="Q207" s="48"/>
      <c r="R207" s="48"/>
      <c r="S207" s="48"/>
      <c r="T207" s="48"/>
      <c r="U207" s="48"/>
      <c r="W207" s="48"/>
      <c r="X207" s="48"/>
    </row>
    <row r="208" spans="1:24" ht="46.5" customHeight="1">
      <c r="A208" s="650"/>
      <c r="B208" s="646"/>
      <c r="C208" s="50">
        <v>3</v>
      </c>
      <c r="D208" s="51" t="s">
        <v>2618</v>
      </c>
      <c r="E208" s="75" t="s">
        <v>2619</v>
      </c>
      <c r="F208" s="53" t="s">
        <v>2609</v>
      </c>
      <c r="G208" s="48"/>
      <c r="H208" s="54"/>
      <c r="I208" s="55"/>
      <c r="J208" s="58" t="s">
        <v>2621</v>
      </c>
      <c r="K208" s="47" t="s">
        <v>2622</v>
      </c>
      <c r="L208" s="48" t="s">
        <v>2623</v>
      </c>
      <c r="M208" s="48" t="s">
        <v>2624</v>
      </c>
      <c r="N208" s="48"/>
      <c r="O208" s="48"/>
      <c r="P208" s="48"/>
      <c r="Q208" s="48"/>
      <c r="R208" s="48"/>
      <c r="S208" s="48"/>
      <c r="T208" s="48"/>
      <c r="U208" s="48"/>
      <c r="W208" s="48"/>
      <c r="X208" s="48"/>
    </row>
    <row r="209" spans="1:24" ht="46.5" customHeight="1">
      <c r="A209" s="650"/>
      <c r="B209" s="646"/>
      <c r="C209" s="50">
        <v>4</v>
      </c>
      <c r="D209" s="59" t="s">
        <v>2523</v>
      </c>
      <c r="E209" s="52" t="s">
        <v>2745</v>
      </c>
      <c r="F209" s="53" t="s">
        <v>2746</v>
      </c>
      <c r="G209" s="48" t="s">
        <v>2579</v>
      </c>
      <c r="H209" s="101" t="s">
        <v>2747</v>
      </c>
      <c r="I209" s="55"/>
      <c r="J209" s="58" t="s">
        <v>2508</v>
      </c>
      <c r="K209" s="47" t="s">
        <v>2509</v>
      </c>
      <c r="L209" s="45" t="s">
        <v>2504</v>
      </c>
      <c r="M209" s="46" t="s">
        <v>2505</v>
      </c>
      <c r="N209" s="47" t="s">
        <v>2506</v>
      </c>
      <c r="O209" s="47" t="s">
        <v>2507</v>
      </c>
      <c r="P209" s="48" t="s">
        <v>2527</v>
      </c>
      <c r="Q209" s="47" t="s">
        <v>2528</v>
      </c>
      <c r="R209" s="58" t="s">
        <v>2529</v>
      </c>
      <c r="S209" s="48" t="s">
        <v>2530</v>
      </c>
      <c r="T209" s="48" t="s">
        <v>2531</v>
      </c>
      <c r="U209" s="48" t="s">
        <v>2532</v>
      </c>
      <c r="W209" s="48"/>
      <c r="X209" s="48"/>
    </row>
    <row r="210" spans="1:24" ht="46.5" customHeight="1">
      <c r="A210" s="650"/>
      <c r="B210" s="646"/>
      <c r="C210" s="50">
        <v>5</v>
      </c>
      <c r="D210" s="51" t="s">
        <v>2546</v>
      </c>
      <c r="E210" s="52" t="s">
        <v>2748</v>
      </c>
      <c r="F210" s="48" t="s">
        <v>2548</v>
      </c>
      <c r="G210" s="48" t="s">
        <v>2549</v>
      </c>
      <c r="H210" s="54"/>
      <c r="I210" s="55"/>
      <c r="J210" s="58" t="s">
        <v>2749</v>
      </c>
      <c r="K210" s="47" t="s">
        <v>2750</v>
      </c>
      <c r="L210" s="48" t="s">
        <v>2751</v>
      </c>
      <c r="M210" s="47" t="s">
        <v>2752</v>
      </c>
      <c r="N210" s="48"/>
      <c r="O210" s="48"/>
      <c r="P210" s="48"/>
      <c r="Q210" s="48"/>
      <c r="R210" s="48"/>
      <c r="S210" s="48"/>
      <c r="T210" s="48"/>
      <c r="U210" s="48"/>
      <c r="W210" s="48"/>
      <c r="X210" s="48"/>
    </row>
    <row r="211" spans="1:24" ht="46.5" customHeight="1">
      <c r="A211" s="650"/>
      <c r="B211" s="646"/>
      <c r="C211" s="50">
        <v>6</v>
      </c>
      <c r="D211" s="59" t="s">
        <v>2550</v>
      </c>
      <c r="E211" s="52" t="s">
        <v>2630</v>
      </c>
      <c r="F211" s="48"/>
      <c r="G211" s="48"/>
      <c r="H211" s="54"/>
      <c r="I211" s="55"/>
      <c r="J211" s="58" t="s">
        <v>2504</v>
      </c>
      <c r="K211" s="48" t="s">
        <v>2505</v>
      </c>
      <c r="L211" s="48" t="s">
        <v>2506</v>
      </c>
      <c r="M211" s="48" t="s">
        <v>2507</v>
      </c>
      <c r="N211" s="48"/>
      <c r="O211" s="48"/>
      <c r="P211" s="48"/>
      <c r="Q211" s="48"/>
      <c r="R211" s="48"/>
      <c r="S211" s="48"/>
      <c r="T211" s="48"/>
      <c r="U211" s="48"/>
      <c r="W211" s="48"/>
      <c r="X211" s="48"/>
    </row>
    <row r="212" spans="1:24" ht="46.5" customHeight="1">
      <c r="A212" s="650"/>
      <c r="B212" s="646"/>
      <c r="C212" s="50">
        <v>7</v>
      </c>
      <c r="D212" s="59" t="s">
        <v>2753</v>
      </c>
      <c r="E212" s="52" t="s">
        <v>2754</v>
      </c>
      <c r="F212" s="48" t="s">
        <v>2554</v>
      </c>
      <c r="G212" s="48"/>
      <c r="H212" s="54"/>
      <c r="I212" s="55"/>
      <c r="J212" s="58" t="s">
        <v>2508</v>
      </c>
      <c r="K212" s="47" t="s">
        <v>2509</v>
      </c>
      <c r="L212" s="48" t="s">
        <v>2557</v>
      </c>
      <c r="M212" s="48" t="s">
        <v>2558</v>
      </c>
      <c r="N212" s="48" t="s">
        <v>2561</v>
      </c>
      <c r="O212" s="47" t="s">
        <v>2562</v>
      </c>
      <c r="P212" s="48" t="s">
        <v>2580</v>
      </c>
      <c r="Q212" s="48" t="s">
        <v>2581</v>
      </c>
      <c r="R212" s="48" t="s">
        <v>2582</v>
      </c>
      <c r="S212" s="48" t="s">
        <v>2583</v>
      </c>
      <c r="T212" s="48"/>
      <c r="U212" s="48"/>
      <c r="W212" s="48"/>
      <c r="X212" s="48"/>
    </row>
    <row r="213" spans="1:24" ht="46.5" customHeight="1">
      <c r="A213" s="650"/>
      <c r="B213" s="646"/>
      <c r="C213" s="50">
        <v>8</v>
      </c>
      <c r="D213" s="51" t="s">
        <v>2701</v>
      </c>
      <c r="E213" s="52" t="s">
        <v>2755</v>
      </c>
      <c r="F213" s="48"/>
      <c r="G213" s="48"/>
      <c r="H213" s="54"/>
      <c r="I213" s="55"/>
      <c r="J213" s="58" t="s">
        <v>2508</v>
      </c>
      <c r="K213" s="47" t="s">
        <v>2509</v>
      </c>
      <c r="L213" s="48"/>
      <c r="M213" s="48"/>
      <c r="N213" s="48"/>
      <c r="O213" s="48"/>
      <c r="P213" s="48"/>
      <c r="Q213" s="48"/>
      <c r="R213" s="48"/>
      <c r="S213" s="48"/>
      <c r="T213" s="48"/>
      <c r="U213" s="48"/>
      <c r="W213" s="48"/>
      <c r="X213" s="48"/>
    </row>
    <row r="214" spans="1:24" ht="46.5" customHeight="1">
      <c r="A214" s="650"/>
      <c r="B214" s="646"/>
      <c r="C214" s="50">
        <v>9</v>
      </c>
      <c r="D214" s="59"/>
      <c r="E214" s="62"/>
      <c r="F214" s="48"/>
      <c r="G214" s="48"/>
      <c r="H214" s="54"/>
      <c r="I214" s="55"/>
      <c r="J214" s="58"/>
      <c r="K214" s="48"/>
      <c r="L214" s="48"/>
      <c r="M214" s="48"/>
      <c r="N214" s="48"/>
      <c r="O214" s="48"/>
      <c r="P214" s="48"/>
      <c r="Q214" s="48"/>
      <c r="R214" s="48"/>
      <c r="S214" s="48"/>
      <c r="T214" s="48"/>
      <c r="U214" s="48"/>
      <c r="W214" s="48"/>
      <c r="X214" s="48"/>
    </row>
    <row r="215" spans="1:24" ht="46.5" customHeight="1">
      <c r="A215" s="650"/>
      <c r="B215" s="646"/>
      <c r="C215" s="50">
        <v>10</v>
      </c>
      <c r="D215" s="59"/>
      <c r="E215" s="62"/>
      <c r="F215" s="48"/>
      <c r="G215" s="48"/>
      <c r="H215" s="54"/>
      <c r="I215" s="55"/>
      <c r="J215" s="58"/>
      <c r="K215" s="48"/>
      <c r="L215" s="48"/>
      <c r="M215" s="48"/>
      <c r="N215" s="48"/>
      <c r="O215" s="48"/>
      <c r="P215" s="48"/>
      <c r="Q215" s="48"/>
      <c r="R215" s="48"/>
      <c r="S215" s="48"/>
      <c r="T215" s="48"/>
      <c r="U215" s="48"/>
      <c r="W215" s="48"/>
      <c r="X215" s="48"/>
    </row>
    <row r="216" spans="1:24" ht="46.5" customHeight="1">
      <c r="A216" s="650"/>
      <c r="B216" s="646"/>
      <c r="C216" s="50">
        <v>11</v>
      </c>
      <c r="D216" s="59"/>
      <c r="E216" s="62"/>
      <c r="F216" s="48"/>
      <c r="G216" s="48"/>
      <c r="H216" s="54"/>
      <c r="I216" s="55"/>
      <c r="J216" s="58"/>
      <c r="K216" s="48"/>
      <c r="L216" s="48"/>
      <c r="M216" s="48"/>
      <c r="N216" s="48"/>
      <c r="O216" s="48"/>
      <c r="P216" s="48"/>
      <c r="Q216" s="48"/>
      <c r="R216" s="48"/>
      <c r="S216" s="48"/>
      <c r="T216" s="48"/>
      <c r="U216" s="48"/>
      <c r="W216" s="48"/>
      <c r="X216" s="48"/>
    </row>
    <row r="217" spans="1:24" ht="45" customHeight="1">
      <c r="A217" s="650"/>
      <c r="B217" s="646"/>
      <c r="C217" s="50">
        <v>12</v>
      </c>
      <c r="D217" s="51"/>
      <c r="E217" s="62"/>
      <c r="F217" s="48"/>
      <c r="G217" s="48"/>
      <c r="H217" s="54"/>
      <c r="I217" s="55"/>
      <c r="J217" s="58"/>
      <c r="K217" s="48"/>
      <c r="L217" s="48"/>
      <c r="M217" s="48"/>
      <c r="N217" s="48"/>
      <c r="O217" s="48"/>
      <c r="P217" s="48"/>
      <c r="Q217" s="48"/>
      <c r="R217" s="48"/>
      <c r="S217" s="48"/>
      <c r="T217" s="48"/>
      <c r="U217" s="48"/>
      <c r="W217" s="48"/>
      <c r="X217" s="48"/>
    </row>
    <row r="218" spans="1:24" ht="45" customHeight="1">
      <c r="A218" s="650"/>
      <c r="B218" s="646"/>
      <c r="C218" s="50">
        <v>13</v>
      </c>
      <c r="D218" s="59"/>
      <c r="E218" s="62"/>
      <c r="F218" s="48"/>
      <c r="G218" s="48"/>
      <c r="H218" s="54"/>
      <c r="I218" s="55"/>
      <c r="J218" s="58"/>
      <c r="K218" s="48"/>
      <c r="L218" s="48"/>
      <c r="M218" s="48"/>
      <c r="N218" s="48"/>
      <c r="O218" s="48"/>
      <c r="P218" s="48"/>
      <c r="Q218" s="48"/>
      <c r="R218" s="48"/>
      <c r="S218" s="48"/>
      <c r="T218" s="48"/>
      <c r="U218" s="48"/>
      <c r="W218" s="48"/>
      <c r="X218" s="48"/>
    </row>
    <row r="219" spans="1:24" ht="45" customHeight="1">
      <c r="A219" s="650"/>
      <c r="B219" s="646"/>
      <c r="C219" s="50">
        <v>14</v>
      </c>
      <c r="D219" s="59"/>
      <c r="E219" s="62"/>
      <c r="F219" s="48"/>
      <c r="G219" s="48"/>
      <c r="H219" s="54"/>
      <c r="I219" s="55"/>
      <c r="J219" s="58"/>
      <c r="K219" s="48"/>
      <c r="L219" s="48"/>
      <c r="M219" s="48"/>
      <c r="N219" s="48"/>
      <c r="O219" s="48"/>
      <c r="P219" s="48"/>
      <c r="Q219" s="48"/>
      <c r="R219" s="48"/>
      <c r="S219" s="48"/>
      <c r="T219" s="48"/>
      <c r="U219" s="48"/>
      <c r="W219" s="48"/>
      <c r="X219" s="48"/>
    </row>
    <row r="220" spans="1:24" ht="45" customHeight="1">
      <c r="A220" s="650"/>
      <c r="B220" s="646"/>
      <c r="C220" s="50">
        <v>15</v>
      </c>
      <c r="D220" s="59"/>
      <c r="E220" s="62"/>
      <c r="F220" s="48"/>
      <c r="G220" s="48"/>
      <c r="H220" s="54"/>
      <c r="I220" s="55"/>
      <c r="J220" s="58"/>
      <c r="K220" s="48"/>
      <c r="L220" s="48"/>
      <c r="M220" s="48"/>
      <c r="N220" s="48"/>
      <c r="O220" s="48"/>
      <c r="P220" s="48"/>
      <c r="Q220" s="48"/>
      <c r="R220" s="48"/>
      <c r="S220" s="48"/>
      <c r="T220" s="48"/>
      <c r="U220" s="48"/>
      <c r="W220" s="48"/>
      <c r="X220" s="48"/>
    </row>
    <row r="221" spans="1:24" ht="45" customHeight="1">
      <c r="A221" s="650"/>
      <c r="B221" s="646"/>
      <c r="C221" s="50">
        <v>16</v>
      </c>
      <c r="D221" s="59"/>
      <c r="E221" s="62"/>
      <c r="F221" s="48"/>
      <c r="G221" s="48"/>
      <c r="H221" s="54"/>
      <c r="I221" s="55"/>
      <c r="J221" s="58"/>
      <c r="K221" s="48"/>
      <c r="L221" s="48"/>
      <c r="M221" s="48"/>
      <c r="N221" s="48"/>
      <c r="O221" s="48"/>
      <c r="P221" s="48"/>
      <c r="Q221" s="48"/>
      <c r="R221" s="48"/>
      <c r="S221" s="48"/>
      <c r="T221" s="48"/>
      <c r="U221" s="48"/>
      <c r="W221" s="48"/>
      <c r="X221" s="48"/>
    </row>
    <row r="222" spans="1:24" ht="46.5" customHeight="1">
      <c r="A222" s="650"/>
      <c r="B222" s="647"/>
      <c r="C222" s="63">
        <v>17</v>
      </c>
      <c r="D222" s="59"/>
      <c r="E222" s="62"/>
      <c r="F222" s="48"/>
      <c r="G222" s="48"/>
      <c r="H222" s="54"/>
      <c r="I222" s="55"/>
      <c r="J222" s="58"/>
      <c r="K222" s="48"/>
      <c r="L222" s="48"/>
      <c r="M222" s="48"/>
      <c r="N222" s="48"/>
      <c r="O222" s="48"/>
      <c r="P222" s="48"/>
      <c r="Q222" s="48"/>
      <c r="R222" s="48"/>
      <c r="S222" s="48"/>
      <c r="T222" s="48"/>
      <c r="U222" s="48"/>
      <c r="W222" s="48"/>
      <c r="X222" s="48"/>
    </row>
    <row r="223" spans="1:24" ht="46.5" customHeight="1">
      <c r="A223" s="650" t="s">
        <v>2740</v>
      </c>
      <c r="B223" s="648"/>
      <c r="C223" s="64">
        <v>1</v>
      </c>
      <c r="D223" s="64"/>
      <c r="E223" s="85"/>
      <c r="F223" s="86"/>
      <c r="G223" s="86"/>
      <c r="H223" s="87"/>
      <c r="I223" s="94"/>
      <c r="J223" s="95"/>
      <c r="K223" s="86"/>
      <c r="L223" s="86"/>
      <c r="M223" s="92"/>
      <c r="N223" s="86"/>
      <c r="O223" s="86"/>
      <c r="P223" s="86"/>
      <c r="Q223" s="86"/>
      <c r="R223" s="86"/>
      <c r="S223" s="92"/>
      <c r="T223" s="86"/>
      <c r="U223" s="92"/>
      <c r="V223" s="86"/>
      <c r="W223" s="86"/>
    </row>
    <row r="224" spans="1:24" ht="46.5" customHeight="1">
      <c r="A224" s="650"/>
      <c r="B224" s="648"/>
      <c r="C224" s="64">
        <v>2</v>
      </c>
      <c r="D224" s="64"/>
      <c r="E224" s="93"/>
      <c r="F224" s="86"/>
      <c r="G224" s="86"/>
      <c r="H224" s="87"/>
      <c r="I224" s="94"/>
      <c r="J224" s="95"/>
      <c r="K224" s="92"/>
      <c r="L224" s="86"/>
      <c r="M224" s="92"/>
      <c r="N224" s="86"/>
      <c r="O224" s="92"/>
      <c r="P224" s="86"/>
      <c r="Q224" s="92"/>
      <c r="R224" s="86"/>
      <c r="S224" s="86"/>
      <c r="T224" s="86"/>
      <c r="U224" s="86"/>
      <c r="V224" s="86"/>
      <c r="W224" s="86"/>
    </row>
    <row r="225" spans="1:23" ht="46.5" customHeight="1">
      <c r="A225" s="650"/>
      <c r="B225" s="648"/>
      <c r="C225" s="64">
        <v>3</v>
      </c>
      <c r="D225" s="64"/>
      <c r="E225" s="85"/>
      <c r="F225" s="86"/>
      <c r="G225" s="86"/>
      <c r="H225" s="87"/>
      <c r="I225" s="94"/>
      <c r="J225" s="95"/>
      <c r="K225" s="86"/>
      <c r="L225" s="86"/>
      <c r="M225" s="86"/>
      <c r="N225" s="86"/>
      <c r="O225" s="86"/>
      <c r="P225" s="86"/>
      <c r="Q225" s="86"/>
      <c r="R225" s="86"/>
      <c r="S225" s="86"/>
      <c r="T225" s="86"/>
      <c r="U225" s="86"/>
      <c r="V225" s="86"/>
      <c r="W225" s="86"/>
    </row>
    <row r="226" spans="1:23" ht="46.5" customHeight="1">
      <c r="A226" s="650"/>
      <c r="B226" s="648"/>
      <c r="C226" s="64">
        <v>4</v>
      </c>
      <c r="D226" s="64"/>
      <c r="E226" s="85"/>
      <c r="F226" s="86"/>
      <c r="G226" s="86"/>
      <c r="H226" s="87"/>
      <c r="I226" s="94"/>
      <c r="J226" s="95"/>
      <c r="K226" s="92"/>
      <c r="L226" s="86"/>
      <c r="M226" s="86"/>
      <c r="N226" s="86"/>
      <c r="O226" s="86"/>
      <c r="P226" s="86"/>
      <c r="Q226" s="86"/>
      <c r="R226" s="86"/>
      <c r="S226" s="86"/>
      <c r="T226" s="86"/>
      <c r="U226" s="86"/>
      <c r="V226" s="86"/>
      <c r="W226" s="86"/>
    </row>
    <row r="227" spans="1:23" ht="46.5" customHeight="1">
      <c r="A227" s="650"/>
      <c r="B227" s="648"/>
      <c r="C227" s="64">
        <v>5</v>
      </c>
      <c r="D227" s="66"/>
      <c r="E227" s="85"/>
      <c r="F227" s="86"/>
      <c r="G227" s="86"/>
      <c r="H227" s="87"/>
      <c r="I227" s="94"/>
      <c r="J227" s="95"/>
      <c r="K227" s="92"/>
      <c r="L227" s="86"/>
      <c r="M227" s="86"/>
      <c r="N227" s="86"/>
      <c r="O227" s="86"/>
      <c r="P227" s="86"/>
      <c r="Q227" s="86"/>
      <c r="R227" s="86"/>
      <c r="S227" s="86"/>
      <c r="T227" s="86"/>
      <c r="U227" s="86"/>
      <c r="V227" s="86"/>
      <c r="W227" s="86"/>
    </row>
    <row r="228" spans="1:23" ht="46.5" customHeight="1">
      <c r="A228" s="650"/>
      <c r="B228" s="648"/>
      <c r="C228" s="64">
        <v>6</v>
      </c>
      <c r="D228" s="66"/>
      <c r="E228" s="85"/>
      <c r="F228" s="86"/>
      <c r="G228" s="86"/>
      <c r="H228" s="87"/>
      <c r="I228" s="94"/>
      <c r="J228" s="95"/>
      <c r="K228" s="92"/>
      <c r="L228" s="96"/>
      <c r="M228"/>
      <c r="N228" s="92"/>
      <c r="O228" s="92"/>
      <c r="P228" s="86"/>
      <c r="Q228" s="92"/>
      <c r="R228" s="86"/>
      <c r="S228" s="86"/>
      <c r="T228" s="86"/>
      <c r="U228" s="86"/>
      <c r="V228" s="86"/>
      <c r="W228" s="86"/>
    </row>
    <row r="229" spans="1:23" ht="46.5" customHeight="1">
      <c r="A229" s="650"/>
      <c r="B229" s="648"/>
      <c r="C229" s="64">
        <v>7</v>
      </c>
      <c r="D229" s="66"/>
      <c r="E229" s="85"/>
      <c r="F229" s="86"/>
      <c r="G229" s="86"/>
      <c r="H229" s="87"/>
      <c r="I229" s="94"/>
      <c r="J229" s="95"/>
      <c r="K229" s="92"/>
      <c r="L229" s="86"/>
      <c r="M229" s="92"/>
      <c r="N229" s="86"/>
      <c r="O229" s="86"/>
      <c r="P229" s="86"/>
      <c r="Q229" s="86"/>
      <c r="R229" s="86"/>
      <c r="S229" s="86"/>
      <c r="T229" s="86"/>
      <c r="U229" s="86"/>
      <c r="V229" s="86"/>
      <c r="W229" s="86"/>
    </row>
    <row r="230" spans="1:23" ht="46.5" customHeight="1">
      <c r="A230" s="650"/>
      <c r="B230" s="648"/>
      <c r="C230" s="64">
        <v>8</v>
      </c>
      <c r="D230" s="66"/>
      <c r="E230" s="85"/>
      <c r="F230" s="86"/>
      <c r="G230" s="86"/>
      <c r="H230" s="87"/>
      <c r="I230" s="94"/>
      <c r="J230" s="95"/>
      <c r="K230" s="86"/>
      <c r="L230" s="86"/>
      <c r="M230" s="86"/>
      <c r="N230" s="86"/>
      <c r="O230" s="86"/>
      <c r="P230" s="86"/>
      <c r="Q230" s="86"/>
      <c r="R230" s="86"/>
      <c r="S230" s="86"/>
      <c r="T230" s="86"/>
      <c r="U230" s="86"/>
      <c r="V230" s="86"/>
      <c r="W230" s="86"/>
    </row>
    <row r="231" spans="1:23" ht="46.5" customHeight="1">
      <c r="A231" s="650"/>
      <c r="B231" s="648"/>
      <c r="C231" s="64">
        <v>9</v>
      </c>
      <c r="D231" s="66"/>
      <c r="E231" s="85"/>
      <c r="F231" s="86"/>
      <c r="G231" s="86"/>
      <c r="H231" s="87"/>
      <c r="I231" s="94"/>
      <c r="J231" s="95"/>
      <c r="K231" s="92"/>
      <c r="L231" s="86"/>
      <c r="M231" s="86"/>
      <c r="N231" s="86"/>
      <c r="O231" s="92"/>
      <c r="P231" s="86"/>
      <c r="Q231" s="86"/>
      <c r="R231" s="86"/>
      <c r="S231" s="86"/>
      <c r="T231" s="86"/>
      <c r="U231" s="86"/>
      <c r="V231" s="86"/>
      <c r="W231" s="86"/>
    </row>
    <row r="232" spans="1:23" ht="46.5" customHeight="1">
      <c r="A232" s="650"/>
      <c r="B232" s="648"/>
      <c r="C232" s="64">
        <v>10</v>
      </c>
      <c r="D232" s="64"/>
      <c r="E232" s="85"/>
      <c r="F232" s="86"/>
      <c r="G232" s="86"/>
      <c r="H232" s="87"/>
      <c r="I232" s="94"/>
      <c r="J232" s="95"/>
      <c r="K232" s="92"/>
      <c r="L232" s="86"/>
      <c r="M232" s="92"/>
      <c r="N232" s="86"/>
      <c r="O232" s="86"/>
      <c r="P232" s="86"/>
      <c r="Q232" s="92"/>
      <c r="R232" s="86"/>
      <c r="S232" s="92"/>
      <c r="T232" s="86"/>
      <c r="U232" s="86"/>
      <c r="V232" s="86"/>
      <c r="W232" s="86"/>
    </row>
    <row r="233" spans="1:23" ht="46.5" customHeight="1">
      <c r="A233" s="650"/>
      <c r="B233" s="648"/>
      <c r="C233" s="64">
        <v>11</v>
      </c>
      <c r="D233" s="66"/>
      <c r="E233" s="85"/>
      <c r="F233" s="86"/>
      <c r="G233" s="86"/>
      <c r="H233" s="87"/>
      <c r="I233" s="94"/>
      <c r="J233" s="95"/>
      <c r="K233" s="92"/>
      <c r="L233" s="86"/>
      <c r="M233" s="86"/>
      <c r="N233" s="86"/>
      <c r="O233" s="86"/>
      <c r="P233" s="86"/>
      <c r="Q233" s="86"/>
      <c r="R233" s="86"/>
      <c r="S233" s="86"/>
      <c r="T233" s="86"/>
      <c r="U233" s="86"/>
      <c r="V233" s="86"/>
      <c r="W233" s="86"/>
    </row>
    <row r="234" spans="1:23" ht="46.5" customHeight="1">
      <c r="A234" s="650"/>
      <c r="B234" s="648"/>
      <c r="C234" s="64">
        <v>12</v>
      </c>
      <c r="D234" s="66"/>
      <c r="E234" s="85"/>
      <c r="F234" s="86"/>
      <c r="G234" s="86"/>
      <c r="H234" s="87"/>
      <c r="I234" s="94"/>
      <c r="J234" s="95"/>
      <c r="K234" s="92"/>
      <c r="L234" s="86"/>
      <c r="M234" s="86"/>
      <c r="N234" s="86"/>
      <c r="O234" s="86"/>
      <c r="P234" s="86"/>
      <c r="Q234" s="86"/>
      <c r="R234" s="86"/>
      <c r="S234" s="86"/>
      <c r="T234" s="86"/>
      <c r="U234" s="86"/>
      <c r="V234" s="86"/>
      <c r="W234" s="86"/>
    </row>
    <row r="235" spans="1:23" ht="46.5" customHeight="1">
      <c r="A235" s="650"/>
      <c r="B235" s="648"/>
      <c r="C235" s="64">
        <v>13</v>
      </c>
      <c r="D235" s="64"/>
      <c r="E235" s="85"/>
      <c r="F235" s="86"/>
      <c r="G235" s="86"/>
      <c r="H235" s="87"/>
      <c r="I235" s="94"/>
      <c r="J235" s="95"/>
      <c r="K235" s="92"/>
      <c r="L235" s="86"/>
      <c r="M235" s="86"/>
      <c r="N235" s="86"/>
      <c r="O235" s="86"/>
      <c r="P235" s="86"/>
      <c r="Q235" s="86"/>
      <c r="R235" s="86"/>
      <c r="S235" s="86"/>
      <c r="T235" s="86"/>
      <c r="U235" s="86"/>
      <c r="V235" s="86"/>
      <c r="W235" s="86"/>
    </row>
    <row r="236" spans="1:23" ht="46.5" customHeight="1">
      <c r="A236" s="650"/>
      <c r="B236" s="648"/>
      <c r="C236" s="64">
        <v>14</v>
      </c>
      <c r="D236" s="66"/>
      <c r="E236" s="85"/>
      <c r="F236" s="86"/>
      <c r="G236" s="86"/>
      <c r="H236" s="87"/>
      <c r="I236" s="94"/>
      <c r="J236" s="95"/>
      <c r="K236" s="92"/>
      <c r="L236" s="86"/>
      <c r="M236" s="86"/>
      <c r="N236" s="86"/>
      <c r="O236" s="86"/>
      <c r="P236" s="86"/>
      <c r="Q236" s="86"/>
      <c r="R236" s="86"/>
      <c r="S236" s="86"/>
      <c r="T236" s="86"/>
      <c r="U236" s="86"/>
      <c r="V236" s="86"/>
      <c r="W236" s="86"/>
    </row>
    <row r="237" spans="1:23" ht="46.5" customHeight="1">
      <c r="A237" s="650"/>
      <c r="B237" s="648"/>
      <c r="C237" s="64">
        <v>15</v>
      </c>
      <c r="D237" s="66"/>
      <c r="E237" s="85"/>
      <c r="F237" s="86"/>
      <c r="G237" s="86"/>
      <c r="H237" s="87"/>
      <c r="I237" s="94"/>
      <c r="J237" s="95"/>
      <c r="K237" s="92"/>
      <c r="L237" s="86"/>
      <c r="M237" s="86"/>
      <c r="N237" s="86"/>
      <c r="O237" s="86"/>
      <c r="P237" s="86"/>
      <c r="Q237" s="86"/>
      <c r="R237" s="86"/>
      <c r="S237" s="86"/>
      <c r="T237" s="86"/>
      <c r="U237" s="86"/>
      <c r="V237" s="86"/>
      <c r="W237" s="86"/>
    </row>
    <row r="238" spans="1:23" ht="46.5" customHeight="1">
      <c r="A238" s="650"/>
      <c r="B238" s="648"/>
      <c r="C238" s="64">
        <v>16</v>
      </c>
      <c r="D238" s="66"/>
      <c r="E238" s="85"/>
      <c r="F238" s="86"/>
      <c r="G238" s="86"/>
      <c r="H238" s="87"/>
      <c r="I238" s="94"/>
      <c r="J238" s="95"/>
      <c r="K238" s="92"/>
      <c r="L238" s="86"/>
      <c r="M238" s="86"/>
      <c r="N238" s="86"/>
      <c r="O238" s="86"/>
      <c r="P238" s="86"/>
      <c r="Q238" s="86"/>
      <c r="R238" s="86"/>
      <c r="S238" s="86"/>
      <c r="T238" s="86"/>
      <c r="U238" s="86"/>
      <c r="V238" s="86"/>
      <c r="W238" s="86"/>
    </row>
    <row r="239" spans="1:23" ht="46.5" customHeight="1">
      <c r="A239" s="650"/>
      <c r="B239" s="648"/>
      <c r="C239" s="64">
        <v>17</v>
      </c>
      <c r="D239" s="66"/>
      <c r="E239" s="85"/>
      <c r="F239" s="86"/>
      <c r="G239" s="86"/>
      <c r="H239" s="87"/>
      <c r="I239" s="94"/>
      <c r="J239" s="95"/>
      <c r="K239" s="92"/>
      <c r="L239" s="86"/>
      <c r="M239" s="86"/>
      <c r="N239" s="86"/>
      <c r="O239" s="86"/>
      <c r="P239" s="86"/>
      <c r="Q239" s="86"/>
      <c r="R239" s="86"/>
      <c r="S239" s="86"/>
      <c r="T239" s="86"/>
      <c r="U239" s="86"/>
      <c r="V239" s="86"/>
      <c r="W239" s="86"/>
    </row>
    <row r="240" spans="1:23" ht="46.5" customHeight="1">
      <c r="A240" s="650" t="s">
        <v>2740</v>
      </c>
      <c r="B240" s="648"/>
      <c r="C240" s="66">
        <v>1</v>
      </c>
      <c r="D240" s="64"/>
      <c r="E240" s="99"/>
      <c r="F240" s="86"/>
      <c r="G240" s="86"/>
      <c r="H240" s="87"/>
      <c r="I240" s="94"/>
      <c r="J240" s="95"/>
      <c r="K240" s="86"/>
      <c r="L240" s="86"/>
      <c r="M240" s="86"/>
      <c r="N240" s="86"/>
      <c r="O240" s="86"/>
      <c r="P240" s="86"/>
      <c r="Q240" s="86"/>
      <c r="R240" s="86"/>
      <c r="S240" s="86"/>
      <c r="T240" s="86"/>
      <c r="U240" s="86"/>
      <c r="V240" s="86"/>
      <c r="W240" s="86"/>
    </row>
    <row r="241" spans="1:23" ht="46.5" customHeight="1">
      <c r="A241" s="650"/>
      <c r="B241" s="649"/>
      <c r="C241" s="66">
        <v>2</v>
      </c>
      <c r="D241" s="64"/>
      <c r="E241" s="99"/>
      <c r="F241" s="86"/>
      <c r="G241" s="86"/>
      <c r="H241" s="87"/>
      <c r="I241" s="94"/>
      <c r="J241" s="95"/>
      <c r="K241" s="86"/>
      <c r="L241" s="86"/>
      <c r="M241" s="86"/>
      <c r="N241" s="86"/>
      <c r="O241" s="86"/>
      <c r="P241" s="86"/>
      <c r="Q241" s="86"/>
      <c r="R241" s="86"/>
      <c r="S241" s="86"/>
      <c r="T241" s="86"/>
      <c r="U241" s="86"/>
      <c r="V241" s="86"/>
      <c r="W241" s="86"/>
    </row>
    <row r="242" spans="1:23" ht="46.5" customHeight="1">
      <c r="A242" s="650"/>
      <c r="B242" s="649"/>
      <c r="C242" s="66">
        <v>3</v>
      </c>
      <c r="D242" s="64"/>
      <c r="E242" s="99"/>
      <c r="F242" s="86"/>
      <c r="G242" s="86"/>
      <c r="H242" s="87"/>
      <c r="I242" s="94"/>
      <c r="J242" s="95"/>
      <c r="K242" s="86"/>
      <c r="L242" s="86"/>
      <c r="M242" s="86"/>
      <c r="N242" s="86"/>
      <c r="O242" s="86"/>
      <c r="P242" s="86"/>
      <c r="Q242" s="86"/>
      <c r="R242" s="86"/>
      <c r="S242" s="86"/>
      <c r="T242" s="86"/>
      <c r="U242" s="86"/>
      <c r="V242" s="86"/>
      <c r="W242" s="86"/>
    </row>
    <row r="243" spans="1:23" ht="46.5" customHeight="1">
      <c r="A243" s="650"/>
      <c r="B243" s="649"/>
      <c r="C243" s="66">
        <v>4</v>
      </c>
      <c r="D243" s="64"/>
      <c r="E243" s="99"/>
      <c r="F243" s="86"/>
      <c r="G243" s="86"/>
      <c r="H243" s="87"/>
      <c r="I243" s="94"/>
      <c r="J243" s="95"/>
      <c r="K243" s="92"/>
      <c r="L243" s="86"/>
      <c r="M243" s="86"/>
      <c r="N243" s="86"/>
      <c r="O243" s="86"/>
      <c r="P243" s="86"/>
      <c r="Q243" s="86"/>
      <c r="R243" s="86"/>
      <c r="S243" s="86"/>
      <c r="T243" s="86"/>
      <c r="U243" s="86"/>
      <c r="V243" s="86"/>
      <c r="W243" s="86"/>
    </row>
    <row r="244" spans="1:23" ht="46.5" customHeight="1">
      <c r="A244" s="650"/>
      <c r="B244" s="649"/>
      <c r="C244" s="66">
        <v>5</v>
      </c>
      <c r="D244" s="66"/>
      <c r="E244" s="99"/>
      <c r="F244" s="86"/>
      <c r="G244" s="86"/>
      <c r="H244" s="87"/>
      <c r="I244" s="94"/>
      <c r="J244" s="95"/>
      <c r="K244" s="86"/>
      <c r="L244" s="86"/>
      <c r="M244" s="86"/>
      <c r="N244" s="86"/>
      <c r="O244" s="86"/>
      <c r="P244" s="86"/>
      <c r="Q244" s="86"/>
      <c r="R244" s="86"/>
      <c r="S244" s="86"/>
      <c r="T244" s="86"/>
      <c r="U244" s="86"/>
      <c r="V244" s="86"/>
      <c r="W244" s="86"/>
    </row>
    <row r="245" spans="1:23" ht="46.5" customHeight="1">
      <c r="A245" s="650"/>
      <c r="B245" s="649"/>
      <c r="C245" s="66">
        <v>6</v>
      </c>
      <c r="D245" s="66"/>
      <c r="E245" s="99"/>
      <c r="F245" s="86"/>
      <c r="G245" s="86"/>
      <c r="H245" s="87"/>
      <c r="I245" s="94"/>
      <c r="J245" s="95"/>
      <c r="K245" s="86"/>
      <c r="L245" s="86"/>
      <c r="M245" s="86"/>
      <c r="N245" s="86"/>
      <c r="O245" s="86"/>
      <c r="P245" s="86"/>
      <c r="Q245" s="86"/>
      <c r="R245" s="86"/>
      <c r="S245" s="86"/>
      <c r="T245" s="86"/>
      <c r="U245" s="86"/>
      <c r="V245" s="86"/>
      <c r="W245" s="86"/>
    </row>
    <row r="246" spans="1:23" ht="46.5" customHeight="1">
      <c r="A246" s="650"/>
      <c r="B246" s="649"/>
      <c r="C246" s="66">
        <v>7</v>
      </c>
      <c r="D246" s="64"/>
      <c r="E246" s="99"/>
      <c r="F246" s="86"/>
      <c r="G246" s="86"/>
      <c r="H246" s="87"/>
      <c r="I246" s="94"/>
      <c r="J246" s="95"/>
      <c r="K246" s="86"/>
      <c r="L246" s="86"/>
      <c r="M246" s="86"/>
      <c r="N246" s="86"/>
      <c r="O246" s="86"/>
      <c r="P246" s="86"/>
      <c r="Q246" s="86"/>
      <c r="R246" s="86"/>
      <c r="S246" s="86"/>
      <c r="T246" s="86"/>
      <c r="U246" s="86"/>
      <c r="V246" s="86"/>
      <c r="W246" s="86"/>
    </row>
    <row r="247" spans="1:23" ht="46.5" customHeight="1">
      <c r="A247" s="650"/>
      <c r="B247" s="649"/>
      <c r="C247" s="66">
        <v>8</v>
      </c>
      <c r="D247" s="64"/>
      <c r="E247" s="99"/>
      <c r="F247" s="86"/>
      <c r="G247" s="86"/>
      <c r="H247" s="87"/>
      <c r="I247" s="94"/>
      <c r="J247" s="95"/>
      <c r="K247" s="86"/>
      <c r="L247" s="86"/>
      <c r="M247" s="86"/>
      <c r="N247" s="86"/>
      <c r="O247" s="86"/>
      <c r="P247" s="86"/>
      <c r="Q247" s="86"/>
      <c r="R247" s="86"/>
      <c r="S247" s="86"/>
      <c r="T247" s="86"/>
      <c r="U247" s="86"/>
      <c r="V247" s="86"/>
      <c r="W247" s="86"/>
    </row>
    <row r="248" spans="1:23" ht="46.5" customHeight="1">
      <c r="A248" s="650"/>
      <c r="B248" s="649"/>
      <c r="C248" s="66">
        <v>9</v>
      </c>
      <c r="D248" s="64"/>
      <c r="E248" s="99"/>
      <c r="F248" s="86"/>
      <c r="G248" s="86"/>
      <c r="H248" s="87"/>
      <c r="I248" s="94"/>
      <c r="J248" s="95"/>
      <c r="K248" s="86"/>
      <c r="L248" s="86"/>
      <c r="M248" s="86"/>
      <c r="N248" s="86"/>
      <c r="O248" s="86"/>
      <c r="P248" s="86"/>
      <c r="Q248" s="86"/>
      <c r="R248" s="86"/>
      <c r="S248" s="86"/>
      <c r="T248" s="86"/>
      <c r="U248" s="86"/>
      <c r="V248" s="86"/>
      <c r="W248" s="86"/>
    </row>
    <row r="249" spans="1:23" ht="46.5" customHeight="1">
      <c r="A249" s="650"/>
      <c r="B249" s="649"/>
      <c r="C249" s="66">
        <v>10</v>
      </c>
      <c r="D249" s="64"/>
      <c r="E249" s="99"/>
      <c r="F249" s="86"/>
      <c r="G249" s="86"/>
      <c r="H249" s="87"/>
      <c r="I249" s="94"/>
      <c r="J249" s="95"/>
      <c r="K249" s="86"/>
      <c r="L249" s="86"/>
      <c r="M249" s="86"/>
      <c r="N249" s="86"/>
      <c r="O249" s="86"/>
      <c r="P249" s="86"/>
      <c r="Q249" s="86"/>
      <c r="R249" s="86"/>
      <c r="S249" s="86"/>
      <c r="T249" s="86"/>
      <c r="U249" s="86"/>
      <c r="V249" s="86"/>
      <c r="W249" s="86"/>
    </row>
    <row r="250" spans="1:23" ht="46.5" customHeight="1">
      <c r="A250" s="650"/>
      <c r="B250" s="649"/>
      <c r="C250" s="66">
        <v>11</v>
      </c>
      <c r="D250" s="66"/>
      <c r="E250" s="99"/>
      <c r="F250" s="86"/>
      <c r="G250" s="86"/>
      <c r="H250" s="87"/>
      <c r="I250" s="94"/>
      <c r="J250" s="95"/>
      <c r="K250" s="86"/>
      <c r="L250" s="86"/>
      <c r="M250" s="86"/>
      <c r="N250" s="86"/>
      <c r="O250" s="86"/>
      <c r="P250" s="86"/>
      <c r="Q250" s="86"/>
      <c r="R250" s="86"/>
      <c r="S250" s="86"/>
      <c r="T250" s="86"/>
      <c r="U250" s="86"/>
      <c r="V250" s="86"/>
      <c r="W250" s="86"/>
    </row>
    <row r="251" spans="1:23" ht="46.5" customHeight="1">
      <c r="A251" s="650"/>
      <c r="B251" s="649"/>
      <c r="C251" s="66">
        <v>12</v>
      </c>
      <c r="D251" s="64"/>
      <c r="E251" s="99"/>
      <c r="F251" s="86"/>
      <c r="G251" s="86"/>
      <c r="H251" s="87"/>
      <c r="I251" s="94"/>
      <c r="J251" s="95"/>
      <c r="K251" s="86"/>
      <c r="L251" s="86"/>
      <c r="M251" s="86"/>
      <c r="N251" s="86"/>
      <c r="O251" s="86"/>
      <c r="P251" s="86"/>
      <c r="Q251" s="86"/>
      <c r="R251" s="86"/>
      <c r="S251" s="86"/>
      <c r="T251" s="86"/>
      <c r="U251" s="86"/>
      <c r="V251" s="86"/>
      <c r="W251" s="86"/>
    </row>
    <row r="252" spans="1:23" ht="46.5" customHeight="1">
      <c r="A252" s="650"/>
      <c r="B252" s="649"/>
      <c r="C252" s="66">
        <v>13</v>
      </c>
      <c r="D252" s="64"/>
      <c r="E252" s="99"/>
      <c r="F252" s="86"/>
      <c r="G252" s="86"/>
      <c r="H252" s="87"/>
      <c r="I252" s="94"/>
      <c r="J252" s="95"/>
      <c r="K252" s="86"/>
      <c r="L252" s="86"/>
      <c r="M252" s="86"/>
      <c r="N252" s="86"/>
      <c r="O252" s="86"/>
      <c r="P252" s="86"/>
      <c r="Q252" s="86"/>
      <c r="R252" s="86"/>
      <c r="S252" s="86"/>
      <c r="T252" s="86"/>
      <c r="U252" s="86"/>
      <c r="V252" s="86"/>
      <c r="W252" s="86"/>
    </row>
    <row r="253" spans="1:23" ht="46.5" customHeight="1">
      <c r="A253" s="650"/>
      <c r="B253" s="649"/>
      <c r="C253" s="66">
        <v>14</v>
      </c>
      <c r="D253" s="64"/>
      <c r="E253" s="99"/>
      <c r="F253" s="86"/>
      <c r="G253" s="86"/>
      <c r="H253" s="87"/>
      <c r="I253" s="94"/>
      <c r="J253" s="95"/>
      <c r="K253" s="86"/>
      <c r="L253" s="86"/>
      <c r="M253" s="86"/>
      <c r="N253" s="86"/>
      <c r="O253" s="86"/>
      <c r="P253" s="86"/>
      <c r="Q253" s="86"/>
      <c r="R253" s="86"/>
      <c r="S253" s="86"/>
      <c r="T253" s="86"/>
      <c r="U253" s="86"/>
      <c r="V253" s="86"/>
      <c r="W253" s="86"/>
    </row>
    <row r="254" spans="1:23" ht="46.5" customHeight="1">
      <c r="A254" s="650"/>
      <c r="B254" s="649"/>
      <c r="C254" s="66">
        <v>15</v>
      </c>
      <c r="D254" s="64"/>
      <c r="E254" s="99"/>
      <c r="F254" s="86"/>
      <c r="G254" s="86"/>
      <c r="H254" s="87"/>
      <c r="I254" s="94"/>
      <c r="J254" s="95"/>
      <c r="K254" s="86"/>
      <c r="L254" s="86"/>
      <c r="M254" s="86"/>
      <c r="N254" s="86"/>
      <c r="O254" s="86"/>
      <c r="P254" s="86"/>
      <c r="Q254" s="86"/>
      <c r="R254" s="86"/>
      <c r="S254" s="86"/>
      <c r="T254" s="86"/>
      <c r="U254" s="86"/>
      <c r="V254" s="86"/>
      <c r="W254" s="86"/>
    </row>
    <row r="255" spans="1:23" ht="46.5" customHeight="1">
      <c r="A255" s="650"/>
      <c r="B255" s="649"/>
      <c r="C255" s="66">
        <v>16</v>
      </c>
      <c r="D255" s="64"/>
      <c r="E255" s="99"/>
      <c r="F255" s="86"/>
      <c r="G255" s="86"/>
      <c r="H255" s="87"/>
      <c r="I255" s="94"/>
      <c r="J255" s="95"/>
      <c r="K255" s="86"/>
      <c r="L255" s="86"/>
      <c r="M255" s="86"/>
      <c r="N255" s="86"/>
      <c r="O255" s="86"/>
      <c r="P255" s="86"/>
      <c r="Q255" s="86"/>
      <c r="R255" s="86"/>
      <c r="S255" s="86"/>
      <c r="T255" s="86"/>
      <c r="U255" s="86"/>
      <c r="V255" s="86"/>
      <c r="W255" s="86"/>
    </row>
    <row r="256" spans="1:23" ht="46.5" customHeight="1" thickBot="1">
      <c r="A256" s="650"/>
      <c r="B256" s="649"/>
      <c r="C256" s="66">
        <v>17</v>
      </c>
      <c r="D256" s="64"/>
      <c r="E256" s="99"/>
      <c r="F256" s="86"/>
      <c r="G256" s="86"/>
      <c r="H256" s="87"/>
      <c r="I256" s="94"/>
      <c r="J256" s="95"/>
      <c r="K256" s="86"/>
      <c r="L256" s="86"/>
      <c r="M256" s="86"/>
      <c r="N256" s="86"/>
      <c r="O256" s="86"/>
      <c r="P256" s="86"/>
      <c r="Q256" s="86"/>
      <c r="R256" s="86"/>
      <c r="S256" s="86"/>
      <c r="T256" s="86"/>
      <c r="U256" s="86"/>
      <c r="V256" s="86"/>
      <c r="W256" s="86"/>
    </row>
    <row r="257" spans="1:23" ht="46.5" customHeight="1" thickTop="1">
      <c r="A257" s="644" t="s">
        <v>2756</v>
      </c>
      <c r="B257" s="652" t="s">
        <v>2757</v>
      </c>
      <c r="C257" s="39">
        <v>1</v>
      </c>
      <c r="D257" s="103" t="s">
        <v>2517</v>
      </c>
      <c r="E257" s="104" t="s">
        <v>2758</v>
      </c>
      <c r="F257" s="105" t="s">
        <v>2759</v>
      </c>
      <c r="G257" s="105"/>
      <c r="H257" s="106"/>
      <c r="I257" s="107"/>
      <c r="J257" s="108" t="s">
        <v>2504</v>
      </c>
      <c r="K257" s="109" t="s">
        <v>2505</v>
      </c>
      <c r="L257" s="109" t="s">
        <v>2506</v>
      </c>
      <c r="M257" s="109" t="s">
        <v>2507</v>
      </c>
      <c r="N257" s="105" t="s">
        <v>2760</v>
      </c>
      <c r="O257" s="110" t="s">
        <v>2761</v>
      </c>
      <c r="P257" s="105" t="s">
        <v>2762</v>
      </c>
      <c r="Q257" s="110" t="s">
        <v>2763</v>
      </c>
      <c r="R257" s="105" t="s">
        <v>2764</v>
      </c>
      <c r="S257" s="110" t="s">
        <v>2765</v>
      </c>
      <c r="T257" s="105"/>
      <c r="U257" s="105"/>
      <c r="V257" s="105"/>
      <c r="W257" s="105"/>
    </row>
    <row r="258" spans="1:23" ht="46.5" customHeight="1">
      <c r="A258" s="644"/>
      <c r="B258" s="653"/>
      <c r="C258" s="50">
        <v>2</v>
      </c>
      <c r="D258" s="111" t="s">
        <v>2616</v>
      </c>
      <c r="E258" s="112" t="s">
        <v>2766</v>
      </c>
      <c r="F258" s="109"/>
      <c r="G258" s="109"/>
      <c r="H258" s="113"/>
      <c r="I258" s="114"/>
      <c r="J258" s="108" t="s">
        <v>2504</v>
      </c>
      <c r="K258" s="115" t="s">
        <v>2505</v>
      </c>
      <c r="L258" s="109" t="s">
        <v>2506</v>
      </c>
      <c r="M258" s="109" t="s">
        <v>2507</v>
      </c>
      <c r="N258" s="109" t="s">
        <v>2508</v>
      </c>
      <c r="O258" s="109" t="s">
        <v>2509</v>
      </c>
      <c r="P258" s="109"/>
      <c r="Q258" s="109"/>
      <c r="R258" s="109"/>
      <c r="S258" s="109"/>
      <c r="T258" s="109"/>
      <c r="U258" s="109"/>
      <c r="V258" s="109"/>
      <c r="W258" s="109"/>
    </row>
    <row r="259" spans="1:23" ht="46.5" customHeight="1">
      <c r="A259" s="644"/>
      <c r="B259" s="653"/>
      <c r="C259" s="50">
        <v>3</v>
      </c>
      <c r="D259" s="111" t="s">
        <v>2523</v>
      </c>
      <c r="E259" s="116" t="s">
        <v>2767</v>
      </c>
      <c r="F259" s="109" t="s">
        <v>2768</v>
      </c>
      <c r="H259" s="113"/>
      <c r="I259" s="114"/>
      <c r="J259" s="108" t="s">
        <v>2504</v>
      </c>
      <c r="K259" s="109" t="s">
        <v>2505</v>
      </c>
      <c r="L259" s="109" t="s">
        <v>2506</v>
      </c>
      <c r="M259" s="109" t="s">
        <v>2507</v>
      </c>
      <c r="N259" s="109" t="s">
        <v>2527</v>
      </c>
      <c r="O259" s="115" t="s">
        <v>2528</v>
      </c>
      <c r="P259" s="109" t="s">
        <v>2508</v>
      </c>
      <c r="Q259" s="109" t="s">
        <v>2509</v>
      </c>
      <c r="R259" s="109" t="s">
        <v>2529</v>
      </c>
      <c r="S259" s="109" t="s">
        <v>2530</v>
      </c>
      <c r="T259" s="48" t="s">
        <v>2531</v>
      </c>
      <c r="U259" s="48" t="s">
        <v>2532</v>
      </c>
      <c r="V259" s="109"/>
      <c r="W259" s="109"/>
    </row>
    <row r="260" spans="1:23" ht="46.5" customHeight="1">
      <c r="A260" s="644"/>
      <c r="B260" s="653"/>
      <c r="C260" s="50">
        <v>4</v>
      </c>
      <c r="D260" s="117" t="s">
        <v>2546</v>
      </c>
      <c r="E260" s="112" t="s">
        <v>2769</v>
      </c>
      <c r="F260" s="109" t="s">
        <v>2549</v>
      </c>
      <c r="G260" s="109" t="s">
        <v>2548</v>
      </c>
      <c r="H260" s="113"/>
      <c r="I260" s="114"/>
      <c r="J260" s="108"/>
      <c r="K260" s="109"/>
      <c r="L260" s="109"/>
      <c r="M260" s="109"/>
      <c r="N260" s="109"/>
      <c r="O260" s="109"/>
      <c r="P260" s="109"/>
      <c r="Q260" s="109"/>
      <c r="R260" s="109"/>
      <c r="S260" s="109"/>
      <c r="T260" s="109"/>
      <c r="U260" s="109"/>
      <c r="V260" s="109"/>
      <c r="W260" s="109"/>
    </row>
    <row r="261" spans="1:23" ht="46.5" customHeight="1">
      <c r="A261" s="644"/>
      <c r="B261" s="653"/>
      <c r="C261" s="50">
        <v>5</v>
      </c>
      <c r="D261" s="111" t="s">
        <v>2550</v>
      </c>
      <c r="E261" s="112" t="s">
        <v>2696</v>
      </c>
      <c r="F261" s="109" t="s">
        <v>2770</v>
      </c>
      <c r="G261" s="109"/>
      <c r="H261" s="113"/>
      <c r="I261" s="114"/>
      <c r="J261" s="108" t="s">
        <v>2504</v>
      </c>
      <c r="K261" s="115" t="s">
        <v>2505</v>
      </c>
      <c r="L261" s="109" t="s">
        <v>2506</v>
      </c>
      <c r="M261" s="109" t="s">
        <v>2507</v>
      </c>
      <c r="N261" s="109"/>
      <c r="O261" s="109"/>
      <c r="P261" s="109"/>
      <c r="Q261" s="109"/>
      <c r="R261" s="109"/>
      <c r="S261" s="109"/>
      <c r="T261" s="109"/>
      <c r="U261" s="109"/>
      <c r="V261" s="109"/>
      <c r="W261" s="109"/>
    </row>
    <row r="262" spans="1:23" ht="46.5" customHeight="1">
      <c r="A262" s="644"/>
      <c r="B262" s="653"/>
      <c r="C262" s="50">
        <v>6</v>
      </c>
      <c r="D262" s="111" t="s">
        <v>2631</v>
      </c>
      <c r="E262" s="112" t="s">
        <v>2771</v>
      </c>
      <c r="F262" s="109" t="s">
        <v>2554</v>
      </c>
      <c r="G262" s="109"/>
      <c r="H262" s="113"/>
      <c r="I262" s="114"/>
      <c r="J262" s="108" t="s">
        <v>2508</v>
      </c>
      <c r="K262" s="115" t="s">
        <v>2509</v>
      </c>
      <c r="L262" s="118" t="s">
        <v>2557</v>
      </c>
      <c r="M262" s="119" t="s">
        <v>2558</v>
      </c>
      <c r="N262" s="115" t="s">
        <v>2561</v>
      </c>
      <c r="O262" s="115" t="s">
        <v>2562</v>
      </c>
      <c r="P262" s="109" t="s">
        <v>2580</v>
      </c>
      <c r="Q262" s="115" t="s">
        <v>2581</v>
      </c>
      <c r="R262" s="108" t="s">
        <v>2582</v>
      </c>
      <c r="S262" s="109" t="s">
        <v>2583</v>
      </c>
      <c r="T262" s="109"/>
      <c r="U262" s="109"/>
      <c r="V262" s="109"/>
      <c r="W262" s="109"/>
    </row>
    <row r="263" spans="1:23" ht="46.5" customHeight="1">
      <c r="A263" s="644"/>
      <c r="B263" s="653"/>
      <c r="C263" s="50">
        <v>7</v>
      </c>
      <c r="D263" s="117" t="s">
        <v>2701</v>
      </c>
      <c r="E263" s="112" t="s">
        <v>2772</v>
      </c>
      <c r="F263" s="109"/>
      <c r="G263" s="109"/>
      <c r="H263" s="113"/>
      <c r="I263" s="114"/>
      <c r="J263" s="108" t="s">
        <v>2508</v>
      </c>
      <c r="K263" s="109" t="s">
        <v>2509</v>
      </c>
      <c r="L263" s="109"/>
      <c r="M263" s="109"/>
      <c r="N263" s="109"/>
      <c r="O263" s="109"/>
      <c r="P263" s="109"/>
      <c r="Q263" s="109"/>
      <c r="R263" s="109"/>
      <c r="S263" s="109"/>
      <c r="T263" s="109"/>
      <c r="U263" s="109"/>
      <c r="V263" s="109"/>
      <c r="W263" s="109"/>
    </row>
    <row r="264" spans="1:23" ht="46.5" customHeight="1">
      <c r="A264" s="644"/>
      <c r="B264" s="653"/>
      <c r="C264" s="50">
        <v>8</v>
      </c>
      <c r="D264" s="59"/>
      <c r="E264" s="52"/>
      <c r="F264" s="48"/>
      <c r="G264" s="48"/>
      <c r="H264" s="54"/>
      <c r="I264" s="44"/>
      <c r="J264" s="45"/>
      <c r="K264" s="46"/>
      <c r="L264" s="47"/>
      <c r="M264" s="47"/>
      <c r="N264" s="48"/>
      <c r="O264" s="48"/>
      <c r="P264" s="48"/>
      <c r="Q264" s="48"/>
      <c r="R264" s="48"/>
      <c r="S264" s="48"/>
      <c r="T264" s="48"/>
      <c r="U264" s="48"/>
      <c r="V264" s="48"/>
      <c r="W264" s="48"/>
    </row>
    <row r="265" spans="1:23" ht="46.5" customHeight="1">
      <c r="A265" s="644"/>
      <c r="B265" s="653"/>
      <c r="C265" s="50">
        <v>9</v>
      </c>
      <c r="D265" s="59"/>
      <c r="E265" s="52"/>
      <c r="F265" s="48"/>
      <c r="G265" s="48"/>
      <c r="H265" s="54"/>
      <c r="I265" s="55"/>
      <c r="J265" s="58"/>
      <c r="K265" s="48"/>
      <c r="L265" s="48"/>
      <c r="M265" s="48"/>
      <c r="N265" s="48"/>
      <c r="O265" s="48"/>
      <c r="P265" s="48"/>
      <c r="Q265" s="48"/>
      <c r="R265" s="48"/>
      <c r="S265" s="48"/>
      <c r="T265" s="48"/>
      <c r="U265" s="48"/>
      <c r="V265" s="48"/>
      <c r="W265" s="48"/>
    </row>
    <row r="266" spans="1:23" ht="46.5" customHeight="1">
      <c r="A266" s="644"/>
      <c r="B266" s="653"/>
      <c r="C266" s="50">
        <v>10</v>
      </c>
      <c r="D266" s="59"/>
      <c r="E266" s="52"/>
      <c r="F266" s="48"/>
      <c r="G266" s="48"/>
      <c r="H266" s="54"/>
      <c r="I266" s="55"/>
      <c r="J266" s="58"/>
      <c r="K266" s="47"/>
      <c r="L266" s="48"/>
      <c r="M266" s="48"/>
      <c r="N266" s="48"/>
      <c r="O266" s="47"/>
      <c r="P266" s="48"/>
      <c r="Q266" s="48"/>
      <c r="R266" s="48"/>
      <c r="S266" s="48"/>
      <c r="T266" s="48"/>
      <c r="U266" s="48"/>
      <c r="V266" s="48"/>
      <c r="W266" s="48"/>
    </row>
    <row r="267" spans="1:23" ht="46.5" customHeight="1">
      <c r="A267" s="644"/>
      <c r="B267" s="653"/>
      <c r="C267" s="50">
        <v>11</v>
      </c>
      <c r="D267" s="51"/>
      <c r="E267" s="52"/>
      <c r="F267" s="48"/>
      <c r="G267" s="48"/>
      <c r="H267" s="54"/>
      <c r="I267" s="55"/>
      <c r="J267" s="58"/>
      <c r="K267" s="47"/>
      <c r="L267" s="48"/>
      <c r="M267" s="48"/>
      <c r="N267" s="48"/>
      <c r="O267" s="48"/>
      <c r="P267" s="48"/>
      <c r="Q267" s="48"/>
      <c r="R267" s="48"/>
      <c r="S267" s="48"/>
      <c r="T267" s="48"/>
      <c r="U267" s="48"/>
      <c r="V267" s="48"/>
      <c r="W267" s="48"/>
    </row>
    <row r="268" spans="1:23" ht="45" customHeight="1">
      <c r="A268" s="644"/>
      <c r="B268" s="653"/>
      <c r="C268" s="50">
        <v>12</v>
      </c>
      <c r="D268" s="51"/>
      <c r="E268" s="62"/>
      <c r="F268" s="48"/>
      <c r="G268" s="48"/>
      <c r="H268" s="54"/>
      <c r="I268" s="55"/>
      <c r="J268" s="58"/>
      <c r="K268" s="48"/>
      <c r="L268" s="48"/>
      <c r="M268" s="48"/>
      <c r="N268" s="48"/>
      <c r="O268" s="48"/>
      <c r="P268" s="48"/>
      <c r="Q268" s="48"/>
      <c r="R268" s="48"/>
      <c r="S268" s="48"/>
      <c r="T268" s="48"/>
      <c r="U268" s="48"/>
      <c r="V268" s="48"/>
      <c r="W268" s="48"/>
    </row>
    <row r="269" spans="1:23" ht="45" customHeight="1">
      <c r="A269" s="644"/>
      <c r="B269" s="653"/>
      <c r="C269" s="50">
        <v>13</v>
      </c>
      <c r="D269" s="59"/>
      <c r="E269" s="62"/>
      <c r="F269" s="48"/>
      <c r="G269" s="48"/>
      <c r="H269" s="54"/>
      <c r="I269" s="55"/>
      <c r="J269" s="58"/>
      <c r="K269" s="48"/>
      <c r="L269" s="48"/>
      <c r="M269" s="48"/>
      <c r="N269" s="48"/>
      <c r="O269" s="48"/>
      <c r="P269" s="48"/>
      <c r="Q269" s="48"/>
      <c r="R269" s="48"/>
      <c r="S269" s="48"/>
      <c r="T269" s="48"/>
      <c r="U269" s="48"/>
      <c r="V269" s="48"/>
      <c r="W269" s="48"/>
    </row>
    <row r="270" spans="1:23" ht="45" customHeight="1">
      <c r="A270" s="644"/>
      <c r="B270" s="653"/>
      <c r="C270" s="50">
        <v>14</v>
      </c>
      <c r="D270" s="59"/>
      <c r="E270" s="62"/>
      <c r="F270" s="48"/>
      <c r="G270" s="48"/>
      <c r="H270" s="54"/>
      <c r="I270" s="55"/>
      <c r="J270" s="58"/>
      <c r="K270" s="48"/>
      <c r="L270" s="48"/>
      <c r="M270" s="48"/>
      <c r="N270" s="48"/>
      <c r="O270" s="48"/>
      <c r="P270" s="48"/>
      <c r="Q270" s="48"/>
      <c r="R270" s="48"/>
      <c r="S270" s="48"/>
      <c r="T270" s="48"/>
      <c r="U270" s="48"/>
      <c r="V270" s="48"/>
      <c r="W270" s="48"/>
    </row>
    <row r="271" spans="1:23" ht="45" customHeight="1">
      <c r="A271" s="644"/>
      <c r="B271" s="653"/>
      <c r="C271" s="50">
        <v>15</v>
      </c>
      <c r="D271" s="59"/>
      <c r="E271" s="62"/>
      <c r="F271" s="48"/>
      <c r="G271" s="48"/>
      <c r="H271" s="54"/>
      <c r="I271" s="55"/>
      <c r="J271" s="58"/>
      <c r="K271" s="48"/>
      <c r="L271" s="48"/>
      <c r="M271" s="48"/>
      <c r="N271" s="48"/>
      <c r="O271" s="48"/>
      <c r="P271" s="48"/>
      <c r="Q271" s="48"/>
      <c r="R271" s="48"/>
      <c r="S271" s="48"/>
      <c r="T271" s="48"/>
      <c r="U271" s="48"/>
      <c r="V271" s="48"/>
      <c r="W271" s="48"/>
    </row>
    <row r="272" spans="1:23" ht="45" customHeight="1">
      <c r="A272" s="644"/>
      <c r="B272" s="653"/>
      <c r="C272" s="50">
        <v>16</v>
      </c>
      <c r="D272" s="59"/>
      <c r="E272" s="62"/>
      <c r="F272" s="48"/>
      <c r="G272" s="48"/>
      <c r="H272" s="54"/>
      <c r="I272" s="55"/>
      <c r="J272" s="58"/>
      <c r="K272" s="48"/>
      <c r="L272" s="48"/>
      <c r="M272" s="48"/>
      <c r="N272" s="48"/>
      <c r="O272" s="48"/>
      <c r="P272" s="48"/>
      <c r="Q272" s="48"/>
      <c r="R272" s="48"/>
      <c r="S272" s="48"/>
      <c r="T272" s="48"/>
      <c r="U272" s="48"/>
      <c r="V272" s="48"/>
      <c r="W272" s="48"/>
    </row>
    <row r="273" spans="1:23" ht="46.5" customHeight="1" thickBot="1">
      <c r="A273" s="644"/>
      <c r="B273" s="654"/>
      <c r="C273" s="63">
        <v>17</v>
      </c>
      <c r="D273" s="59"/>
      <c r="E273" s="62"/>
      <c r="F273" s="48"/>
      <c r="G273" s="48"/>
      <c r="H273" s="54"/>
      <c r="I273" s="55"/>
      <c r="J273" s="58"/>
      <c r="K273" s="48"/>
      <c r="L273" s="48"/>
      <c r="M273" s="48"/>
      <c r="N273" s="48"/>
      <c r="O273" s="48"/>
      <c r="P273" s="48"/>
      <c r="Q273" s="48"/>
      <c r="R273" s="48"/>
      <c r="S273" s="48"/>
      <c r="T273" s="48"/>
      <c r="U273" s="48"/>
      <c r="V273" s="48"/>
      <c r="W273" s="48"/>
    </row>
    <row r="274" spans="1:23" ht="46.5" customHeight="1" thickTop="1">
      <c r="A274" s="644" t="s">
        <v>2756</v>
      </c>
      <c r="B274" s="651" t="s">
        <v>2773</v>
      </c>
      <c r="C274" s="39">
        <v>1</v>
      </c>
      <c r="D274" s="40" t="s">
        <v>2585</v>
      </c>
      <c r="E274" s="41" t="s">
        <v>2774</v>
      </c>
      <c r="F274" s="42" t="s">
        <v>2775</v>
      </c>
      <c r="G274" s="42" t="s">
        <v>2776</v>
      </c>
      <c r="H274" s="48" t="s">
        <v>2568</v>
      </c>
      <c r="I274" s="120"/>
      <c r="J274" s="58" t="s">
        <v>2504</v>
      </c>
      <c r="K274" s="48" t="s">
        <v>2505</v>
      </c>
      <c r="L274" s="58" t="s">
        <v>2506</v>
      </c>
      <c r="M274" s="48" t="s">
        <v>2507</v>
      </c>
      <c r="N274" s="48" t="s">
        <v>2638</v>
      </c>
      <c r="O274" s="48" t="s">
        <v>2639</v>
      </c>
      <c r="P274" s="49" t="s">
        <v>2760</v>
      </c>
      <c r="Q274" s="121" t="s">
        <v>2761</v>
      </c>
      <c r="R274" s="49" t="s">
        <v>2762</v>
      </c>
      <c r="S274" s="121" t="s">
        <v>2763</v>
      </c>
      <c r="T274" s="49" t="s">
        <v>2764</v>
      </c>
      <c r="U274" s="121" t="s">
        <v>2765</v>
      </c>
      <c r="V274" s="49"/>
      <c r="W274" s="49"/>
    </row>
    <row r="275" spans="1:23" ht="46.5" customHeight="1">
      <c r="A275" s="644"/>
      <c r="B275" s="646"/>
      <c r="C275" s="50">
        <v>2</v>
      </c>
      <c r="D275" s="51" t="s">
        <v>2777</v>
      </c>
      <c r="E275" s="52" t="s">
        <v>2778</v>
      </c>
      <c r="F275" s="48"/>
      <c r="G275" s="48"/>
      <c r="H275" s="54"/>
      <c r="I275" s="55"/>
      <c r="J275" s="58" t="s">
        <v>2504</v>
      </c>
      <c r="K275" s="48" t="s">
        <v>2505</v>
      </c>
      <c r="L275" s="48" t="s">
        <v>2506</v>
      </c>
      <c r="M275" s="48" t="s">
        <v>2507</v>
      </c>
      <c r="N275" s="48" t="s">
        <v>2508</v>
      </c>
      <c r="O275" s="47" t="s">
        <v>2509</v>
      </c>
      <c r="P275" s="48"/>
      <c r="Q275" s="48"/>
      <c r="R275" s="48"/>
      <c r="S275" s="48"/>
      <c r="T275" s="48"/>
      <c r="U275" s="48"/>
      <c r="V275" s="48"/>
      <c r="W275" s="48"/>
    </row>
    <row r="276" spans="1:23" ht="46.5" customHeight="1">
      <c r="A276" s="644"/>
      <c r="B276" s="646"/>
      <c r="C276" s="50">
        <v>3</v>
      </c>
      <c r="D276" s="51" t="s">
        <v>2512</v>
      </c>
      <c r="E276" s="52" t="s">
        <v>2779</v>
      </c>
      <c r="F276" s="48" t="s">
        <v>2780</v>
      </c>
      <c r="G276" s="48"/>
      <c r="H276" s="54"/>
      <c r="I276" s="55"/>
      <c r="J276" s="58" t="s">
        <v>2571</v>
      </c>
      <c r="K276" s="47" t="s">
        <v>2516</v>
      </c>
      <c r="L276" s="48"/>
      <c r="M276" s="48"/>
      <c r="N276" s="48"/>
      <c r="O276" s="48"/>
      <c r="P276" s="48"/>
      <c r="Q276" s="48"/>
      <c r="R276" s="48"/>
      <c r="S276" s="48"/>
      <c r="T276" s="48"/>
      <c r="U276" s="48"/>
      <c r="V276" s="48"/>
      <c r="W276" s="48"/>
    </row>
    <row r="277" spans="1:23" ht="46.5" customHeight="1">
      <c r="A277" s="644"/>
      <c r="B277" s="646"/>
      <c r="C277" s="50">
        <v>4</v>
      </c>
      <c r="D277" s="51" t="s">
        <v>2781</v>
      </c>
      <c r="E277" s="52" t="s">
        <v>2782</v>
      </c>
      <c r="F277" s="48"/>
      <c r="G277" s="48"/>
      <c r="H277" s="54"/>
      <c r="I277" s="55"/>
      <c r="J277" s="58"/>
      <c r="K277" s="48"/>
      <c r="L277" s="48"/>
      <c r="M277" s="48"/>
      <c r="N277" s="48"/>
      <c r="O277" s="48"/>
      <c r="P277" s="48"/>
      <c r="Q277" s="48"/>
      <c r="R277" s="48"/>
      <c r="S277" s="48"/>
      <c r="T277" s="48"/>
      <c r="U277" s="48"/>
      <c r="V277" s="48"/>
      <c r="W277" s="48"/>
    </row>
    <row r="278" spans="1:23" ht="46.5" customHeight="1">
      <c r="A278" s="644"/>
      <c r="B278" s="646"/>
      <c r="C278" s="50">
        <v>5</v>
      </c>
      <c r="D278" s="51" t="s">
        <v>2783</v>
      </c>
      <c r="E278" s="62" t="s">
        <v>2784</v>
      </c>
      <c r="F278" s="48"/>
      <c r="G278" s="48"/>
      <c r="H278" s="54"/>
      <c r="I278" s="55"/>
      <c r="J278" s="58"/>
      <c r="K278" s="48"/>
      <c r="L278" s="48"/>
      <c r="M278" s="48"/>
      <c r="N278" s="48"/>
      <c r="O278" s="48"/>
      <c r="P278" s="48"/>
      <c r="Q278" s="48"/>
      <c r="R278" s="48"/>
      <c r="S278" s="48"/>
      <c r="T278" s="48"/>
      <c r="U278" s="48"/>
      <c r="V278" s="48"/>
      <c r="W278" s="48"/>
    </row>
    <row r="279" spans="1:23" ht="46.5" customHeight="1">
      <c r="A279" s="644"/>
      <c r="B279" s="646"/>
      <c r="C279" s="50">
        <v>6</v>
      </c>
      <c r="D279" s="59" t="s">
        <v>2785</v>
      </c>
      <c r="E279" s="52" t="s">
        <v>2786</v>
      </c>
      <c r="F279" s="48"/>
      <c r="G279" s="48"/>
      <c r="H279" s="54"/>
      <c r="I279" s="55"/>
      <c r="J279" s="58"/>
      <c r="K279" s="48"/>
      <c r="L279" s="48"/>
      <c r="M279" s="48"/>
      <c r="N279" s="48"/>
      <c r="O279" s="48"/>
      <c r="P279" s="48"/>
      <c r="Q279" s="48"/>
      <c r="R279" s="48"/>
      <c r="S279" s="48"/>
      <c r="T279" s="48"/>
      <c r="U279" s="48"/>
      <c r="V279" s="48"/>
      <c r="W279" s="48"/>
    </row>
    <row r="280" spans="1:23" ht="46.5" customHeight="1">
      <c r="A280" s="644"/>
      <c r="B280" s="646"/>
      <c r="C280" s="50">
        <v>7</v>
      </c>
      <c r="D280" s="59" t="s">
        <v>2681</v>
      </c>
      <c r="E280" s="52" t="s">
        <v>2787</v>
      </c>
      <c r="F280" s="48"/>
      <c r="G280" s="48"/>
      <c r="H280" s="54"/>
      <c r="I280" s="55"/>
      <c r="J280" s="58"/>
      <c r="K280" s="48"/>
      <c r="L280" s="48"/>
      <c r="M280" s="48"/>
      <c r="N280" s="48"/>
      <c r="O280" s="48"/>
      <c r="P280" s="48"/>
      <c r="Q280" s="48"/>
      <c r="R280" s="48"/>
      <c r="S280" s="48"/>
      <c r="T280" s="48"/>
      <c r="U280" s="48"/>
      <c r="V280" s="48"/>
      <c r="W280" s="48"/>
    </row>
    <row r="281" spans="1:23" ht="46.5" customHeight="1">
      <c r="A281" s="644"/>
      <c r="B281" s="646"/>
      <c r="C281" s="50">
        <v>8</v>
      </c>
      <c r="D281" s="59" t="s">
        <v>2684</v>
      </c>
      <c r="E281" s="52" t="s">
        <v>2788</v>
      </c>
      <c r="F281" s="48"/>
      <c r="G281" s="48"/>
      <c r="H281" s="54"/>
      <c r="I281" s="55"/>
      <c r="J281" s="58"/>
      <c r="K281" s="48"/>
      <c r="L281" s="48"/>
      <c r="M281" s="48"/>
      <c r="N281" s="48"/>
      <c r="O281" s="48"/>
      <c r="P281" s="48"/>
      <c r="Q281" s="48"/>
      <c r="R281" s="48"/>
      <c r="S281" s="48"/>
      <c r="T281" s="48"/>
      <c r="U281" s="48"/>
      <c r="V281" s="48"/>
      <c r="W281" s="48"/>
    </row>
    <row r="282" spans="1:23" ht="46.5" customHeight="1">
      <c r="A282" s="644"/>
      <c r="B282" s="646"/>
      <c r="C282" s="50">
        <v>9</v>
      </c>
      <c r="D282" s="59" t="s">
        <v>2519</v>
      </c>
      <c r="E282" s="52" t="s">
        <v>2789</v>
      </c>
      <c r="F282" s="53" t="s">
        <v>2790</v>
      </c>
      <c r="G282" s="48"/>
      <c r="H282" s="54"/>
      <c r="I282" s="55"/>
      <c r="J282" s="58"/>
      <c r="K282" s="48"/>
      <c r="L282" s="48"/>
      <c r="M282" s="48"/>
      <c r="N282" s="48"/>
      <c r="O282" s="48"/>
      <c r="P282" s="48"/>
      <c r="Q282" s="48"/>
      <c r="R282" s="48"/>
      <c r="S282" s="48"/>
      <c r="T282" s="48"/>
      <c r="U282" s="48"/>
      <c r="V282" s="48"/>
      <c r="W282" s="48"/>
    </row>
    <row r="283" spans="1:23" ht="46.5" customHeight="1">
      <c r="A283" s="644"/>
      <c r="B283" s="646"/>
      <c r="C283" s="50">
        <v>10</v>
      </c>
      <c r="D283" s="51" t="s">
        <v>2600</v>
      </c>
      <c r="E283" s="52" t="s">
        <v>2791</v>
      </c>
      <c r="F283" s="48" t="s">
        <v>2548</v>
      </c>
      <c r="G283" s="54" t="s">
        <v>2549</v>
      </c>
      <c r="H283" s="54"/>
      <c r="I283" s="55"/>
      <c r="J283" s="58" t="s">
        <v>2506</v>
      </c>
      <c r="K283" s="47" t="s">
        <v>2507</v>
      </c>
      <c r="L283" s="45" t="s">
        <v>2527</v>
      </c>
      <c r="M283" s="46" t="s">
        <v>2528</v>
      </c>
      <c r="N283" s="48"/>
      <c r="O283" s="48"/>
      <c r="P283" s="48"/>
      <c r="Q283" s="48"/>
      <c r="R283" s="48"/>
      <c r="S283" s="48"/>
      <c r="T283" s="48"/>
      <c r="U283" s="48"/>
      <c r="V283" s="48"/>
      <c r="W283" s="48"/>
    </row>
    <row r="284" spans="1:23" ht="46.5" customHeight="1">
      <c r="A284" s="644"/>
      <c r="B284" s="646"/>
      <c r="C284" s="50">
        <v>11</v>
      </c>
      <c r="D284" s="51" t="s">
        <v>2523</v>
      </c>
      <c r="E284" s="52" t="s">
        <v>2792</v>
      </c>
      <c r="F284" s="48" t="s">
        <v>2793</v>
      </c>
      <c r="G284" s="109" t="s">
        <v>2768</v>
      </c>
      <c r="H284" s="48" t="s">
        <v>2548</v>
      </c>
      <c r="I284" s="54" t="s">
        <v>2549</v>
      </c>
      <c r="J284" s="58" t="s">
        <v>2508</v>
      </c>
      <c r="K284" s="47" t="s">
        <v>2509</v>
      </c>
      <c r="L284" s="45" t="s">
        <v>2504</v>
      </c>
      <c r="M284" s="46" t="s">
        <v>2505</v>
      </c>
      <c r="N284" s="47" t="s">
        <v>2506</v>
      </c>
      <c r="O284" s="47" t="s">
        <v>2507</v>
      </c>
      <c r="P284" s="48" t="s">
        <v>2527</v>
      </c>
      <c r="Q284" s="47" t="s">
        <v>2528</v>
      </c>
      <c r="R284" s="58" t="s">
        <v>2529</v>
      </c>
      <c r="S284" s="48" t="s">
        <v>2530</v>
      </c>
      <c r="T284" s="48" t="s">
        <v>2531</v>
      </c>
      <c r="U284" s="48" t="s">
        <v>2532</v>
      </c>
      <c r="V284" s="48"/>
      <c r="W284" s="48"/>
    </row>
    <row r="285" spans="1:23" ht="46.5" customHeight="1">
      <c r="A285" s="644"/>
      <c r="B285" s="646"/>
      <c r="C285" s="50">
        <v>12</v>
      </c>
      <c r="D285" s="59" t="s">
        <v>2794</v>
      </c>
      <c r="E285" s="52" t="s">
        <v>2795</v>
      </c>
      <c r="F285" s="48" t="s">
        <v>2796</v>
      </c>
      <c r="G285" s="48"/>
      <c r="H285" s="54"/>
      <c r="I285" s="55"/>
      <c r="J285" s="58" t="s">
        <v>2508</v>
      </c>
      <c r="K285" s="47" t="s">
        <v>2509</v>
      </c>
      <c r="L285" s="48"/>
      <c r="M285" s="48"/>
      <c r="N285" s="48"/>
      <c r="O285" s="48"/>
      <c r="P285" s="48"/>
      <c r="Q285" s="48"/>
      <c r="R285" s="48"/>
      <c r="S285" s="48"/>
      <c r="T285" s="48"/>
      <c r="U285" s="48"/>
      <c r="V285" s="48"/>
      <c r="W285" s="48"/>
    </row>
    <row r="286" spans="1:23" ht="46.5" customHeight="1">
      <c r="A286" s="644"/>
      <c r="B286" s="646"/>
      <c r="C286" s="50">
        <v>13</v>
      </c>
      <c r="D286" s="59" t="s">
        <v>2546</v>
      </c>
      <c r="E286" s="52" t="s">
        <v>2797</v>
      </c>
      <c r="F286" s="48" t="s">
        <v>2548</v>
      </c>
      <c r="G286" s="48" t="s">
        <v>2549</v>
      </c>
      <c r="H286" s="54"/>
      <c r="I286" s="55"/>
      <c r="J286" s="58"/>
      <c r="K286" s="48"/>
      <c r="L286" s="48"/>
      <c r="M286" s="48"/>
      <c r="N286" s="48"/>
      <c r="O286" s="48"/>
      <c r="P286" s="48"/>
      <c r="Q286" s="48"/>
      <c r="R286" s="48"/>
      <c r="S286" s="48"/>
      <c r="T286" s="48"/>
      <c r="U286" s="48"/>
      <c r="V286" s="48"/>
      <c r="W286" s="48"/>
    </row>
    <row r="287" spans="1:23" ht="46.5" customHeight="1">
      <c r="A287" s="644"/>
      <c r="B287" s="646"/>
      <c r="C287" s="50">
        <v>14</v>
      </c>
      <c r="D287" s="59" t="s">
        <v>2550</v>
      </c>
      <c r="E287" s="52" t="s">
        <v>2798</v>
      </c>
      <c r="F287" s="48"/>
      <c r="G287" s="48"/>
      <c r="H287" s="54"/>
      <c r="I287" s="44"/>
      <c r="J287" s="45" t="s">
        <v>2504</v>
      </c>
      <c r="K287" s="46" t="s">
        <v>2505</v>
      </c>
      <c r="L287" s="47" t="s">
        <v>2506</v>
      </c>
      <c r="M287" s="47" t="s">
        <v>2507</v>
      </c>
      <c r="N287" s="48"/>
      <c r="O287" s="48"/>
      <c r="P287" s="48"/>
      <c r="Q287" s="48"/>
      <c r="R287" s="48"/>
      <c r="S287" s="48"/>
      <c r="T287" s="48"/>
      <c r="U287" s="48"/>
      <c r="V287" s="48"/>
      <c r="W287" s="48"/>
    </row>
    <row r="288" spans="1:23" ht="46.5" customHeight="1">
      <c r="A288" s="644"/>
      <c r="B288" s="646"/>
      <c r="C288" s="50">
        <v>15</v>
      </c>
      <c r="D288" s="59" t="s">
        <v>2697</v>
      </c>
      <c r="E288" s="52" t="s">
        <v>2799</v>
      </c>
      <c r="F288" s="48" t="s">
        <v>2800</v>
      </c>
      <c r="G288" s="48"/>
      <c r="H288" s="54"/>
      <c r="I288" s="55"/>
      <c r="J288" s="58"/>
      <c r="K288" s="48"/>
      <c r="L288" s="48"/>
      <c r="M288" s="48"/>
      <c r="N288" s="48"/>
      <c r="O288" s="48"/>
      <c r="P288" s="48"/>
      <c r="Q288" s="48"/>
      <c r="R288" s="48"/>
      <c r="S288" s="48"/>
      <c r="T288" s="48"/>
      <c r="U288" s="48"/>
      <c r="V288" s="48"/>
      <c r="W288" s="48"/>
    </row>
    <row r="289" spans="1:23" ht="46.5" customHeight="1">
      <c r="A289" s="644"/>
      <c r="B289" s="646"/>
      <c r="C289" s="50">
        <v>16</v>
      </c>
      <c r="D289" s="51" t="s">
        <v>2631</v>
      </c>
      <c r="E289" s="52" t="s">
        <v>2801</v>
      </c>
      <c r="F289" s="48" t="s">
        <v>2554</v>
      </c>
      <c r="G289" s="48"/>
      <c r="H289" s="54"/>
      <c r="I289" s="55"/>
      <c r="J289" s="58" t="s">
        <v>2508</v>
      </c>
      <c r="K289" s="47" t="s">
        <v>2509</v>
      </c>
      <c r="L289" s="48" t="s">
        <v>2557</v>
      </c>
      <c r="M289" s="48" t="s">
        <v>2558</v>
      </c>
      <c r="N289" s="48" t="s">
        <v>2561</v>
      </c>
      <c r="O289" s="47" t="s">
        <v>2562</v>
      </c>
      <c r="P289" s="48" t="s">
        <v>2580</v>
      </c>
      <c r="Q289" s="48" t="s">
        <v>2581</v>
      </c>
      <c r="R289" s="48" t="s">
        <v>2582</v>
      </c>
      <c r="S289" s="48" t="s">
        <v>2583</v>
      </c>
      <c r="T289" s="48"/>
      <c r="U289" s="48"/>
      <c r="V289" s="48"/>
      <c r="W289" s="48"/>
    </row>
    <row r="290" spans="1:23" ht="46.5" customHeight="1" thickBot="1">
      <c r="A290" s="644"/>
      <c r="B290" s="655"/>
      <c r="C290" s="63">
        <v>17</v>
      </c>
      <c r="D290" s="51" t="s">
        <v>2701</v>
      </c>
      <c r="E290" s="52" t="s">
        <v>2802</v>
      </c>
      <c r="F290" s="48"/>
      <c r="G290" s="48"/>
      <c r="H290" s="54"/>
      <c r="I290" s="55"/>
      <c r="J290" s="58" t="s">
        <v>2508</v>
      </c>
      <c r="K290" s="47" t="s">
        <v>2509</v>
      </c>
      <c r="L290" s="48"/>
      <c r="M290" s="48"/>
      <c r="N290" s="48"/>
      <c r="O290" s="48"/>
      <c r="P290" s="48"/>
      <c r="Q290" s="48"/>
      <c r="R290" s="48"/>
      <c r="S290" s="48"/>
      <c r="T290" s="48"/>
      <c r="U290" s="48"/>
      <c r="V290" s="48"/>
      <c r="W290" s="48"/>
    </row>
    <row r="291" spans="1:23" ht="46.5" customHeight="1" thickTop="1">
      <c r="A291" s="644" t="s">
        <v>2756</v>
      </c>
      <c r="B291" s="645" t="s">
        <v>2803</v>
      </c>
      <c r="C291" s="39">
        <v>1</v>
      </c>
      <c r="D291" s="40" t="s">
        <v>2804</v>
      </c>
      <c r="E291" s="41" t="s">
        <v>2805</v>
      </c>
      <c r="F291" s="42" t="s">
        <v>2775</v>
      </c>
      <c r="G291" s="49"/>
      <c r="H291" s="122"/>
      <c r="I291" s="120"/>
      <c r="J291" s="58" t="s">
        <v>2806</v>
      </c>
      <c r="K291" s="47" t="s">
        <v>2807</v>
      </c>
      <c r="L291" s="48" t="s">
        <v>2808</v>
      </c>
      <c r="M291" s="47" t="s">
        <v>2809</v>
      </c>
      <c r="N291" s="49" t="s">
        <v>2810</v>
      </c>
      <c r="O291" s="121" t="s">
        <v>2811</v>
      </c>
      <c r="P291" s="49"/>
      <c r="Q291" s="121"/>
      <c r="R291" s="49"/>
      <c r="S291" s="121"/>
      <c r="T291" s="49"/>
      <c r="U291" s="49"/>
      <c r="V291" s="49"/>
      <c r="W291" s="49"/>
    </row>
    <row r="292" spans="1:23" ht="46.5" customHeight="1">
      <c r="A292" s="644"/>
      <c r="B292" s="646"/>
      <c r="C292" s="50">
        <v>2</v>
      </c>
      <c r="D292" s="51" t="s">
        <v>2812</v>
      </c>
      <c r="E292" s="52" t="s">
        <v>2813</v>
      </c>
      <c r="F292" s="48"/>
      <c r="G292" s="48"/>
      <c r="H292" s="54"/>
      <c r="I292" s="55"/>
      <c r="J292" s="58"/>
      <c r="K292" s="48"/>
      <c r="L292" s="48"/>
      <c r="M292" s="48"/>
      <c r="N292" s="48"/>
      <c r="O292" s="47"/>
      <c r="P292" s="48"/>
      <c r="Q292" s="48"/>
      <c r="R292" s="48"/>
      <c r="S292" s="48"/>
      <c r="T292" s="48"/>
      <c r="U292" s="48"/>
      <c r="V292" s="48"/>
      <c r="W292" s="48"/>
    </row>
    <row r="293" spans="1:23" ht="46.5" customHeight="1">
      <c r="A293" s="644"/>
      <c r="B293" s="646"/>
      <c r="C293" s="50">
        <v>3</v>
      </c>
      <c r="D293" s="51" t="s">
        <v>2814</v>
      </c>
      <c r="E293" s="52" t="s">
        <v>2815</v>
      </c>
      <c r="F293" s="53" t="s">
        <v>2816</v>
      </c>
      <c r="G293" s="48"/>
      <c r="H293" s="54"/>
      <c r="I293" s="55"/>
      <c r="J293" s="58"/>
      <c r="K293" s="47"/>
      <c r="L293" s="48"/>
      <c r="M293" s="48"/>
      <c r="N293" s="48"/>
      <c r="O293" s="48"/>
      <c r="P293" s="48"/>
      <c r="Q293" s="48"/>
      <c r="R293" s="48"/>
      <c r="S293" s="48"/>
      <c r="T293" s="48"/>
      <c r="U293" s="48"/>
      <c r="V293" s="48"/>
      <c r="W293" s="48"/>
    </row>
    <row r="294" spans="1:23" ht="46.5" customHeight="1">
      <c r="A294" s="644"/>
      <c r="B294" s="646"/>
      <c r="C294" s="50">
        <v>4</v>
      </c>
      <c r="D294" s="51" t="s">
        <v>2817</v>
      </c>
      <c r="E294" s="52" t="s">
        <v>2818</v>
      </c>
      <c r="F294" s="48"/>
      <c r="G294" s="48"/>
      <c r="H294" s="54"/>
      <c r="I294" s="55"/>
      <c r="J294" s="58"/>
      <c r="K294" s="48"/>
      <c r="L294" s="48"/>
      <c r="M294" s="48"/>
      <c r="N294" s="48"/>
      <c r="O294" s="48"/>
      <c r="P294" s="48"/>
      <c r="Q294" s="48"/>
      <c r="R294" s="48"/>
      <c r="S294" s="48"/>
      <c r="T294" s="48"/>
      <c r="U294" s="48"/>
      <c r="V294" s="48"/>
      <c r="W294" s="48"/>
    </row>
    <row r="295" spans="1:23" ht="46.5" customHeight="1">
      <c r="A295" s="644"/>
      <c r="B295" s="646"/>
      <c r="C295" s="50">
        <v>5</v>
      </c>
      <c r="D295" s="51" t="s">
        <v>2546</v>
      </c>
      <c r="E295" s="62" t="s">
        <v>2819</v>
      </c>
      <c r="F295" s="48"/>
      <c r="G295" s="48"/>
      <c r="H295" s="54"/>
      <c r="I295" s="55"/>
      <c r="J295" s="58"/>
      <c r="K295" s="48"/>
      <c r="L295" s="48"/>
      <c r="M295" s="48"/>
      <c r="N295" s="48"/>
      <c r="O295" s="48"/>
      <c r="P295" s="48"/>
      <c r="Q295" s="48"/>
      <c r="R295" s="48"/>
      <c r="S295" s="48"/>
      <c r="T295" s="48"/>
      <c r="U295" s="48"/>
      <c r="V295" s="48"/>
      <c r="W295" s="48"/>
    </row>
    <row r="296" spans="1:23" ht="46.5" customHeight="1">
      <c r="A296" s="644"/>
      <c r="B296" s="646"/>
      <c r="C296" s="50">
        <v>6</v>
      </c>
      <c r="D296" s="59" t="s">
        <v>2550</v>
      </c>
      <c r="E296" s="52" t="s">
        <v>2820</v>
      </c>
      <c r="F296" s="48"/>
      <c r="G296" s="48"/>
      <c r="H296" s="54"/>
      <c r="I296" s="44"/>
      <c r="J296" s="45" t="s">
        <v>2504</v>
      </c>
      <c r="K296" s="46" t="s">
        <v>2505</v>
      </c>
      <c r="L296" s="47" t="s">
        <v>2506</v>
      </c>
      <c r="M296" s="47" t="s">
        <v>2507</v>
      </c>
      <c r="N296" s="48"/>
      <c r="O296" s="48"/>
      <c r="P296" s="48"/>
      <c r="Q296" s="48"/>
      <c r="R296" s="48"/>
      <c r="S296" s="48"/>
      <c r="T296" s="48"/>
      <c r="U296" s="48"/>
      <c r="V296" s="48"/>
      <c r="W296" s="48"/>
    </row>
    <row r="297" spans="1:23" ht="46.5" customHeight="1">
      <c r="A297" s="644"/>
      <c r="B297" s="646"/>
      <c r="C297" s="50">
        <v>7</v>
      </c>
      <c r="D297" s="59" t="s">
        <v>2697</v>
      </c>
      <c r="E297" s="52" t="s">
        <v>2821</v>
      </c>
      <c r="F297" s="48"/>
      <c r="G297" s="48"/>
      <c r="H297" s="54"/>
      <c r="I297" s="55"/>
      <c r="J297" s="58"/>
      <c r="K297" s="48"/>
      <c r="L297" s="48"/>
      <c r="M297" s="48"/>
      <c r="N297" s="48"/>
      <c r="O297" s="48"/>
      <c r="P297" s="48"/>
      <c r="Q297" s="48"/>
      <c r="R297" s="48"/>
      <c r="S297" s="48"/>
      <c r="T297" s="48"/>
      <c r="U297" s="48"/>
      <c r="V297" s="48"/>
      <c r="W297" s="48"/>
    </row>
    <row r="298" spans="1:23" ht="46.5" customHeight="1">
      <c r="A298" s="644"/>
      <c r="B298" s="646"/>
      <c r="C298" s="50">
        <v>8</v>
      </c>
      <c r="D298" s="59" t="s">
        <v>2631</v>
      </c>
      <c r="E298" s="52" t="s">
        <v>2822</v>
      </c>
      <c r="F298" s="48" t="s">
        <v>2554</v>
      </c>
      <c r="G298" s="48"/>
      <c r="H298" s="54"/>
      <c r="I298" s="55"/>
      <c r="J298" s="58" t="s">
        <v>2508</v>
      </c>
      <c r="K298" s="47" t="s">
        <v>2509</v>
      </c>
      <c r="L298" s="48" t="s">
        <v>2557</v>
      </c>
      <c r="M298" s="48" t="s">
        <v>2558</v>
      </c>
      <c r="N298" s="48" t="s">
        <v>2561</v>
      </c>
      <c r="O298" s="47" t="s">
        <v>2562</v>
      </c>
      <c r="P298" s="48" t="s">
        <v>2580</v>
      </c>
      <c r="Q298" s="48" t="s">
        <v>2581</v>
      </c>
      <c r="R298" s="48" t="s">
        <v>2582</v>
      </c>
      <c r="S298" s="48" t="s">
        <v>2583</v>
      </c>
      <c r="T298" s="48"/>
      <c r="U298" s="48"/>
      <c r="V298" s="48"/>
      <c r="W298" s="48"/>
    </row>
    <row r="299" spans="1:23" ht="46.5" customHeight="1">
      <c r="A299" s="644"/>
      <c r="B299" s="646"/>
      <c r="C299" s="50">
        <v>9</v>
      </c>
      <c r="D299" s="51" t="s">
        <v>2701</v>
      </c>
      <c r="E299" s="52" t="s">
        <v>2772</v>
      </c>
      <c r="F299" s="48"/>
      <c r="G299" s="48"/>
      <c r="H299" s="54"/>
      <c r="I299" s="55"/>
      <c r="J299" s="58" t="s">
        <v>2508</v>
      </c>
      <c r="K299" s="47" t="s">
        <v>2509</v>
      </c>
      <c r="L299" s="48"/>
      <c r="M299" s="48"/>
      <c r="N299" s="48"/>
      <c r="O299" s="48"/>
      <c r="P299" s="48"/>
      <c r="Q299" s="48"/>
      <c r="R299" s="48"/>
      <c r="S299" s="48"/>
      <c r="T299" s="48"/>
      <c r="U299" s="48"/>
      <c r="V299" s="48"/>
      <c r="W299" s="48"/>
    </row>
    <row r="300" spans="1:23" ht="46.5" customHeight="1">
      <c r="A300" s="644"/>
      <c r="B300" s="646"/>
      <c r="C300" s="50">
        <v>10</v>
      </c>
      <c r="D300" s="51"/>
      <c r="E300" s="52"/>
      <c r="F300" s="48"/>
      <c r="G300" s="48"/>
      <c r="H300" s="54"/>
      <c r="I300" s="55"/>
      <c r="J300" s="58"/>
      <c r="K300" s="47"/>
      <c r="L300" s="45"/>
      <c r="M300" s="46"/>
      <c r="N300" s="48"/>
      <c r="O300" s="48"/>
      <c r="P300" s="48"/>
      <c r="Q300" s="48"/>
      <c r="R300" s="48"/>
      <c r="S300" s="48"/>
      <c r="T300" s="48"/>
      <c r="U300" s="48"/>
      <c r="V300" s="48"/>
      <c r="W300" s="48"/>
    </row>
    <row r="301" spans="1:23" ht="46.5" customHeight="1">
      <c r="A301" s="644"/>
      <c r="B301" s="646"/>
      <c r="C301" s="50">
        <v>11</v>
      </c>
      <c r="D301" s="51"/>
      <c r="E301" s="52"/>
      <c r="F301" s="48"/>
      <c r="G301" s="48"/>
      <c r="H301" s="54"/>
      <c r="I301" s="55"/>
      <c r="J301" s="58"/>
      <c r="K301" s="47"/>
      <c r="L301" s="45"/>
      <c r="M301" s="46"/>
      <c r="N301" s="47"/>
      <c r="O301" s="47"/>
      <c r="P301" s="48"/>
      <c r="Q301" s="47"/>
      <c r="R301" s="58"/>
      <c r="S301" s="48"/>
      <c r="T301" s="48"/>
      <c r="U301" s="48"/>
      <c r="V301" s="48"/>
      <c r="W301" s="48"/>
    </row>
    <row r="302" spans="1:23" ht="46.5" customHeight="1">
      <c r="A302" s="644"/>
      <c r="B302" s="646"/>
      <c r="C302" s="50">
        <v>12</v>
      </c>
      <c r="D302" s="59"/>
      <c r="E302" s="62"/>
      <c r="F302" s="48"/>
      <c r="G302" s="48"/>
      <c r="H302" s="54"/>
      <c r="I302" s="55"/>
      <c r="J302" s="58"/>
      <c r="K302" s="47"/>
      <c r="L302" s="48"/>
      <c r="M302" s="48"/>
      <c r="N302" s="48"/>
      <c r="O302" s="48"/>
      <c r="P302" s="48"/>
      <c r="Q302" s="48"/>
      <c r="R302" s="48"/>
      <c r="S302" s="48"/>
      <c r="T302" s="48"/>
      <c r="U302" s="48"/>
      <c r="V302" s="48"/>
      <c r="W302" s="48"/>
    </row>
    <row r="303" spans="1:23" ht="46.5" customHeight="1">
      <c r="A303" s="644"/>
      <c r="B303" s="646"/>
      <c r="C303" s="50">
        <v>13</v>
      </c>
      <c r="D303" s="59"/>
      <c r="E303" s="62"/>
      <c r="F303" s="48"/>
      <c r="G303" s="48"/>
      <c r="H303" s="54"/>
      <c r="I303" s="55"/>
      <c r="J303" s="58"/>
      <c r="K303" s="48"/>
      <c r="L303" s="48"/>
      <c r="M303" s="48"/>
      <c r="N303" s="48"/>
      <c r="O303" s="48"/>
      <c r="P303" s="48"/>
      <c r="Q303" s="48"/>
      <c r="R303" s="48"/>
      <c r="S303" s="48"/>
      <c r="T303" s="48"/>
      <c r="U303" s="48"/>
      <c r="V303" s="48"/>
      <c r="W303" s="48"/>
    </row>
    <row r="304" spans="1:23" ht="46.5" customHeight="1">
      <c r="A304" s="644"/>
      <c r="B304" s="646"/>
      <c r="C304" s="50">
        <v>14</v>
      </c>
      <c r="D304" s="59"/>
      <c r="E304" s="52"/>
      <c r="F304" s="48"/>
      <c r="G304" s="48"/>
      <c r="H304" s="54"/>
      <c r="I304" s="44"/>
      <c r="J304" s="45"/>
      <c r="K304" s="46"/>
      <c r="L304" s="47"/>
      <c r="M304" s="47"/>
      <c r="N304" s="48"/>
      <c r="O304" s="48"/>
      <c r="P304" s="48"/>
      <c r="Q304" s="48"/>
      <c r="R304" s="48"/>
      <c r="S304" s="48"/>
      <c r="T304" s="48"/>
      <c r="U304" s="48"/>
      <c r="V304" s="48"/>
      <c r="W304" s="48"/>
    </row>
    <row r="305" spans="1:23" ht="46.5" customHeight="1">
      <c r="A305" s="644"/>
      <c r="B305" s="646"/>
      <c r="C305" s="50">
        <v>15</v>
      </c>
      <c r="D305" s="59"/>
      <c r="E305" s="52"/>
      <c r="F305" s="48"/>
      <c r="G305" s="48"/>
      <c r="H305" s="54"/>
      <c r="I305" s="55"/>
      <c r="J305" s="58"/>
      <c r="K305" s="48"/>
      <c r="L305" s="48"/>
      <c r="M305" s="48"/>
      <c r="N305" s="48"/>
      <c r="O305" s="48"/>
      <c r="P305" s="48"/>
      <c r="Q305" s="48"/>
      <c r="R305" s="48"/>
      <c r="S305" s="48"/>
      <c r="T305" s="48"/>
      <c r="U305" s="48"/>
      <c r="V305" s="48"/>
      <c r="W305" s="48"/>
    </row>
    <row r="306" spans="1:23" ht="46.5" customHeight="1">
      <c r="A306" s="644"/>
      <c r="B306" s="646"/>
      <c r="C306" s="50">
        <v>16</v>
      </c>
      <c r="D306" s="51"/>
      <c r="E306" s="52"/>
      <c r="F306" s="48"/>
      <c r="G306" s="48"/>
      <c r="H306" s="54"/>
      <c r="I306" s="55"/>
      <c r="J306" s="58"/>
      <c r="K306" s="47"/>
      <c r="L306" s="48"/>
      <c r="M306" s="48"/>
      <c r="N306" s="48"/>
      <c r="O306" s="47"/>
      <c r="P306" s="48"/>
      <c r="Q306" s="48"/>
      <c r="R306" s="48"/>
      <c r="S306" s="48"/>
      <c r="T306" s="48"/>
      <c r="U306" s="48"/>
      <c r="V306" s="48"/>
      <c r="W306" s="48"/>
    </row>
    <row r="307" spans="1:23" ht="46.5" customHeight="1" thickBot="1">
      <c r="A307" s="644"/>
      <c r="B307" s="647"/>
      <c r="C307" s="63">
        <v>17</v>
      </c>
      <c r="D307" s="51"/>
      <c r="E307" s="52"/>
      <c r="F307" s="48"/>
      <c r="G307" s="48"/>
      <c r="H307" s="54"/>
      <c r="I307" s="55"/>
      <c r="J307" s="58"/>
      <c r="K307" s="47"/>
      <c r="L307" s="48"/>
      <c r="M307" s="48"/>
      <c r="N307" s="48"/>
      <c r="O307" s="48"/>
      <c r="P307" s="48"/>
      <c r="Q307" s="48"/>
      <c r="R307" s="48"/>
      <c r="S307" s="48"/>
      <c r="T307" s="48"/>
      <c r="U307" s="48"/>
      <c r="V307" s="48"/>
      <c r="W307" s="48"/>
    </row>
    <row r="308" spans="1:23" ht="46.5" customHeight="1" thickTop="1">
      <c r="A308" s="650" t="s">
        <v>2823</v>
      </c>
      <c r="B308" s="651" t="s">
        <v>2498</v>
      </c>
      <c r="C308" s="39">
        <v>1</v>
      </c>
      <c r="D308" s="40" t="s">
        <v>2517</v>
      </c>
      <c r="E308" s="41" t="s">
        <v>2824</v>
      </c>
      <c r="F308" s="42" t="s">
        <v>2825</v>
      </c>
      <c r="G308" s="49"/>
      <c r="H308" s="122"/>
      <c r="I308" s="120"/>
      <c r="J308" s="58" t="s">
        <v>2504</v>
      </c>
      <c r="K308" s="48" t="s">
        <v>2505</v>
      </c>
      <c r="L308" s="48" t="s">
        <v>2506</v>
      </c>
      <c r="M308" s="48" t="s">
        <v>2507</v>
      </c>
      <c r="N308" s="49" t="s">
        <v>2826</v>
      </c>
      <c r="O308" s="121" t="s">
        <v>2827</v>
      </c>
      <c r="P308" s="49" t="s">
        <v>2828</v>
      </c>
      <c r="Q308" s="121" t="s">
        <v>2829</v>
      </c>
      <c r="R308" s="49" t="s">
        <v>2830</v>
      </c>
      <c r="S308" s="121" t="s">
        <v>2831</v>
      </c>
      <c r="T308" s="49" t="s">
        <v>2832</v>
      </c>
      <c r="U308" s="49" t="s">
        <v>2833</v>
      </c>
      <c r="V308" s="49"/>
      <c r="W308" s="49"/>
    </row>
    <row r="309" spans="1:23" ht="46.5" customHeight="1">
      <c r="A309" s="650"/>
      <c r="B309" s="646"/>
      <c r="C309" s="50">
        <v>2</v>
      </c>
      <c r="D309" s="51" t="s">
        <v>2616</v>
      </c>
      <c r="E309" s="52" t="s">
        <v>2766</v>
      </c>
      <c r="F309" s="48" t="s">
        <v>2548</v>
      </c>
      <c r="G309" s="48" t="s">
        <v>2549</v>
      </c>
      <c r="H309" s="54"/>
      <c r="I309" s="55"/>
      <c r="J309" s="58" t="s">
        <v>2504</v>
      </c>
      <c r="K309" s="47" t="s">
        <v>2505</v>
      </c>
      <c r="L309" s="48" t="s">
        <v>2506</v>
      </c>
      <c r="M309" s="48" t="s">
        <v>2507</v>
      </c>
      <c r="N309" s="48" t="s">
        <v>2508</v>
      </c>
      <c r="O309" s="48" t="s">
        <v>2509</v>
      </c>
      <c r="P309" s="48"/>
      <c r="Q309" s="48"/>
      <c r="R309" s="48"/>
      <c r="S309" s="48"/>
      <c r="T309" s="48"/>
      <c r="U309" s="48"/>
      <c r="V309" s="48"/>
      <c r="W309" s="48"/>
    </row>
    <row r="310" spans="1:23" ht="46.5" customHeight="1">
      <c r="A310" s="650"/>
      <c r="B310" s="646"/>
      <c r="C310" s="50">
        <v>3</v>
      </c>
      <c r="D310" s="51" t="s">
        <v>2523</v>
      </c>
      <c r="E310" s="75" t="s">
        <v>2767</v>
      </c>
      <c r="F310" s="60" t="s">
        <v>2834</v>
      </c>
      <c r="G310" s="48"/>
      <c r="H310" s="54"/>
      <c r="I310" s="55"/>
      <c r="J310" s="58" t="s">
        <v>2504</v>
      </c>
      <c r="K310" s="48" t="s">
        <v>2505</v>
      </c>
      <c r="L310" s="48" t="s">
        <v>2506</v>
      </c>
      <c r="M310" s="48" t="s">
        <v>2507</v>
      </c>
      <c r="N310" s="48" t="s">
        <v>2527</v>
      </c>
      <c r="O310" s="47" t="s">
        <v>2528</v>
      </c>
      <c r="P310" s="48" t="s">
        <v>2508</v>
      </c>
      <c r="Q310" s="48" t="s">
        <v>2509</v>
      </c>
      <c r="R310" s="48" t="s">
        <v>2529</v>
      </c>
      <c r="S310" s="48" t="s">
        <v>2530</v>
      </c>
      <c r="T310" s="48" t="s">
        <v>2531</v>
      </c>
      <c r="U310" s="48" t="s">
        <v>2532</v>
      </c>
      <c r="V310" s="48"/>
      <c r="W310" s="48"/>
    </row>
    <row r="311" spans="1:23" ht="46.5" customHeight="1">
      <c r="A311" s="650"/>
      <c r="B311" s="646"/>
      <c r="C311" s="50">
        <v>4</v>
      </c>
      <c r="D311" s="59" t="s">
        <v>2546</v>
      </c>
      <c r="E311" s="52" t="s">
        <v>2835</v>
      </c>
      <c r="F311" s="48" t="s">
        <v>2549</v>
      </c>
      <c r="G311" s="48" t="s">
        <v>2548</v>
      </c>
      <c r="H311" s="54"/>
      <c r="I311" s="55"/>
      <c r="J311" s="58"/>
      <c r="K311" s="48"/>
      <c r="L311" s="48"/>
      <c r="M311" s="48"/>
      <c r="N311" s="48"/>
      <c r="O311" s="48"/>
      <c r="P311" s="48"/>
      <c r="Q311" s="48"/>
      <c r="R311" s="48"/>
      <c r="S311" s="48"/>
      <c r="T311" s="48"/>
      <c r="U311" s="48"/>
      <c r="V311" s="48"/>
      <c r="W311" s="48"/>
    </row>
    <row r="312" spans="1:23" ht="46.5" customHeight="1">
      <c r="A312" s="650"/>
      <c r="B312" s="646"/>
      <c r="C312" s="50">
        <v>5</v>
      </c>
      <c r="D312" s="51" t="s">
        <v>2550</v>
      </c>
      <c r="E312" s="52" t="s">
        <v>2696</v>
      </c>
      <c r="F312" s="48"/>
      <c r="G312" s="48"/>
      <c r="H312" s="54"/>
      <c r="I312" s="55"/>
      <c r="J312" s="58" t="s">
        <v>2504</v>
      </c>
      <c r="K312" s="47" t="s">
        <v>2505</v>
      </c>
      <c r="L312" s="48" t="s">
        <v>2506</v>
      </c>
      <c r="M312" s="48" t="s">
        <v>2507</v>
      </c>
      <c r="N312" s="48"/>
      <c r="O312" s="48"/>
      <c r="P312" s="48"/>
      <c r="Q312" s="48"/>
      <c r="R312" s="48"/>
      <c r="S312" s="48"/>
      <c r="T312" s="48"/>
      <c r="U312" s="48"/>
      <c r="V312" s="48"/>
      <c r="W312" s="48"/>
    </row>
    <row r="313" spans="1:23" ht="46.5" customHeight="1">
      <c r="A313" s="650"/>
      <c r="B313" s="646"/>
      <c r="C313" s="50">
        <v>6</v>
      </c>
      <c r="D313" s="51" t="s">
        <v>2631</v>
      </c>
      <c r="E313" s="52" t="s">
        <v>2771</v>
      </c>
      <c r="F313" s="48" t="s">
        <v>2554</v>
      </c>
      <c r="G313" s="48"/>
      <c r="H313" s="54"/>
      <c r="I313" s="55"/>
      <c r="J313" s="58" t="s">
        <v>2508</v>
      </c>
      <c r="K313" s="47" t="s">
        <v>2509</v>
      </c>
      <c r="L313" s="45" t="s">
        <v>2557</v>
      </c>
      <c r="M313" s="46" t="s">
        <v>2558</v>
      </c>
      <c r="N313" s="47" t="s">
        <v>2561</v>
      </c>
      <c r="O313" s="47" t="s">
        <v>2562</v>
      </c>
      <c r="P313" s="48" t="s">
        <v>2580</v>
      </c>
      <c r="Q313" s="47" t="s">
        <v>2581</v>
      </c>
      <c r="R313" s="58" t="s">
        <v>2582</v>
      </c>
      <c r="S313" s="48" t="s">
        <v>2583</v>
      </c>
      <c r="T313" s="48"/>
      <c r="U313" s="48"/>
      <c r="V313" s="48"/>
      <c r="W313" s="48"/>
    </row>
    <row r="314" spans="1:23" ht="46.5" customHeight="1">
      <c r="A314" s="650"/>
      <c r="B314" s="646"/>
      <c r="C314" s="50">
        <v>7</v>
      </c>
      <c r="D314" s="59" t="s">
        <v>2701</v>
      </c>
      <c r="E314" s="52" t="s">
        <v>2772</v>
      </c>
      <c r="F314" s="48"/>
      <c r="G314" s="48"/>
      <c r="H314" s="54"/>
      <c r="I314" s="55"/>
      <c r="J314" s="58" t="s">
        <v>2508</v>
      </c>
      <c r="K314" s="48" t="s">
        <v>2509</v>
      </c>
      <c r="L314" s="48"/>
      <c r="M314" s="48"/>
      <c r="N314" s="48"/>
      <c r="O314" s="48"/>
      <c r="P314" s="48"/>
      <c r="Q314" s="48"/>
      <c r="R314" s="48"/>
      <c r="S314" s="48"/>
      <c r="T314" s="48"/>
      <c r="U314" s="48"/>
      <c r="V314" s="48"/>
      <c r="W314" s="48"/>
    </row>
    <row r="315" spans="1:23" ht="46.5" customHeight="1">
      <c r="A315" s="650"/>
      <c r="B315" s="646"/>
      <c r="C315" s="50">
        <v>8</v>
      </c>
      <c r="D315" s="59"/>
      <c r="E315" s="52"/>
      <c r="F315" s="48"/>
      <c r="G315" s="48"/>
      <c r="H315" s="54"/>
      <c r="I315" s="44"/>
      <c r="J315" s="45"/>
      <c r="K315" s="46"/>
      <c r="L315" s="47"/>
      <c r="M315" s="47"/>
      <c r="N315" s="48"/>
      <c r="O315" s="48"/>
      <c r="P315" s="48"/>
      <c r="Q315" s="48"/>
      <c r="R315" s="48"/>
      <c r="S315" s="48"/>
      <c r="T315" s="48"/>
      <c r="U315" s="48"/>
      <c r="V315" s="48"/>
      <c r="W315" s="48"/>
    </row>
    <row r="316" spans="1:23" ht="46.5" customHeight="1">
      <c r="A316" s="650"/>
      <c r="B316" s="646"/>
      <c r="C316" s="50">
        <v>9</v>
      </c>
      <c r="D316" s="59"/>
      <c r="E316" s="52"/>
      <c r="F316" s="48"/>
      <c r="G316" s="48"/>
      <c r="H316" s="54"/>
      <c r="I316" s="55"/>
      <c r="J316" s="58"/>
      <c r="K316" s="48"/>
      <c r="L316" s="48"/>
      <c r="M316" s="48"/>
      <c r="N316" s="48"/>
      <c r="O316" s="48"/>
      <c r="P316" s="48"/>
      <c r="Q316" s="48"/>
      <c r="R316" s="48"/>
      <c r="S316" s="48"/>
      <c r="T316" s="48"/>
      <c r="U316" s="48"/>
      <c r="V316" s="48"/>
      <c r="W316" s="48"/>
    </row>
    <row r="317" spans="1:23" ht="46.5" customHeight="1">
      <c r="A317" s="650"/>
      <c r="B317" s="646"/>
      <c r="C317" s="50">
        <v>10</v>
      </c>
      <c r="D317" s="59"/>
      <c r="E317" s="52"/>
      <c r="F317" s="48"/>
      <c r="G317" s="48"/>
      <c r="H317" s="54"/>
      <c r="I317" s="55"/>
      <c r="J317" s="58"/>
      <c r="K317" s="47"/>
      <c r="L317" s="48"/>
      <c r="M317" s="48"/>
      <c r="N317" s="48"/>
      <c r="O317" s="47"/>
      <c r="P317" s="48"/>
      <c r="Q317" s="48"/>
      <c r="R317" s="48"/>
      <c r="S317" s="48"/>
      <c r="T317" s="48"/>
      <c r="U317" s="48"/>
      <c r="V317" s="48"/>
      <c r="W317" s="48"/>
    </row>
    <row r="318" spans="1:23" ht="46.5" customHeight="1">
      <c r="A318" s="650"/>
      <c r="B318" s="646"/>
      <c r="C318" s="50">
        <v>11</v>
      </c>
      <c r="D318" s="51"/>
      <c r="E318" s="52"/>
      <c r="F318" s="48"/>
      <c r="G318" s="48"/>
      <c r="H318" s="54"/>
      <c r="I318" s="55"/>
      <c r="J318" s="58"/>
      <c r="K318" s="47"/>
      <c r="L318" s="48"/>
      <c r="M318" s="48"/>
      <c r="N318" s="48"/>
      <c r="O318" s="48"/>
      <c r="P318" s="48"/>
      <c r="Q318" s="48"/>
      <c r="R318" s="48"/>
      <c r="S318" s="48"/>
      <c r="T318" s="48"/>
      <c r="U318" s="48"/>
      <c r="V318" s="48"/>
      <c r="W318" s="48"/>
    </row>
    <row r="319" spans="1:23" ht="45" customHeight="1">
      <c r="A319" s="650"/>
      <c r="B319" s="646"/>
      <c r="C319" s="50">
        <v>12</v>
      </c>
      <c r="D319" s="51"/>
      <c r="E319" s="62"/>
      <c r="F319" s="48"/>
      <c r="G319" s="48"/>
      <c r="H319" s="54"/>
      <c r="I319" s="55"/>
      <c r="J319" s="58"/>
      <c r="K319" s="48"/>
      <c r="L319" s="48"/>
      <c r="M319" s="48"/>
      <c r="N319" s="48"/>
      <c r="O319" s="48"/>
      <c r="P319" s="48"/>
      <c r="Q319" s="48"/>
      <c r="R319" s="48"/>
      <c r="S319" s="48"/>
      <c r="T319" s="48"/>
      <c r="U319" s="48"/>
      <c r="V319" s="48"/>
      <c r="W319" s="48"/>
    </row>
    <row r="320" spans="1:23" ht="45" customHeight="1">
      <c r="A320" s="650"/>
      <c r="B320" s="646"/>
      <c r="C320" s="50">
        <v>13</v>
      </c>
      <c r="D320" s="59"/>
      <c r="E320" s="62"/>
      <c r="F320" s="48"/>
      <c r="G320" s="48"/>
      <c r="H320" s="54"/>
      <c r="I320" s="55"/>
      <c r="J320" s="58"/>
      <c r="K320" s="48"/>
      <c r="L320" s="48"/>
      <c r="M320" s="48"/>
      <c r="N320" s="48"/>
      <c r="O320" s="48"/>
      <c r="P320" s="48"/>
      <c r="Q320" s="48"/>
      <c r="R320" s="48"/>
      <c r="S320" s="48"/>
      <c r="T320" s="48"/>
      <c r="U320" s="48"/>
      <c r="V320" s="48"/>
      <c r="W320" s="48"/>
    </row>
    <row r="321" spans="1:23" ht="45" customHeight="1">
      <c r="A321" s="650"/>
      <c r="B321" s="646"/>
      <c r="C321" s="50">
        <v>14</v>
      </c>
      <c r="D321" s="59"/>
      <c r="E321" s="62"/>
      <c r="F321" s="48"/>
      <c r="G321" s="48"/>
      <c r="H321" s="54"/>
      <c r="I321" s="55"/>
      <c r="J321" s="58"/>
      <c r="K321" s="48"/>
      <c r="L321" s="48"/>
      <c r="M321" s="48"/>
      <c r="N321" s="48"/>
      <c r="O321" s="48"/>
      <c r="P321" s="48"/>
      <c r="Q321" s="48"/>
      <c r="R321" s="48"/>
      <c r="S321" s="48"/>
      <c r="T321" s="48"/>
      <c r="U321" s="48"/>
      <c r="V321" s="48"/>
      <c r="W321" s="48"/>
    </row>
    <row r="322" spans="1:23" ht="45" customHeight="1">
      <c r="A322" s="650"/>
      <c r="B322" s="646"/>
      <c r="C322" s="50">
        <v>15</v>
      </c>
      <c r="D322" s="59"/>
      <c r="E322" s="62"/>
      <c r="F322" s="48"/>
      <c r="G322" s="48"/>
      <c r="H322" s="54"/>
      <c r="I322" s="55"/>
      <c r="J322" s="58"/>
      <c r="K322" s="48"/>
      <c r="L322" s="48"/>
      <c r="M322" s="48"/>
      <c r="N322" s="48"/>
      <c r="O322" s="48"/>
      <c r="P322" s="48"/>
      <c r="Q322" s="48"/>
      <c r="R322" s="48"/>
      <c r="S322" s="48"/>
      <c r="T322" s="48"/>
      <c r="U322" s="48"/>
      <c r="V322" s="48"/>
      <c r="W322" s="48"/>
    </row>
    <row r="323" spans="1:23" ht="45" customHeight="1">
      <c r="A323" s="650"/>
      <c r="B323" s="646"/>
      <c r="C323" s="50">
        <v>16</v>
      </c>
      <c r="D323" s="59"/>
      <c r="E323" s="48"/>
      <c r="F323" s="48"/>
      <c r="G323" s="48"/>
      <c r="H323" s="54"/>
      <c r="I323" s="55"/>
      <c r="J323" s="58"/>
      <c r="K323" s="48"/>
      <c r="L323" s="48"/>
      <c r="M323" s="48"/>
      <c r="N323" s="48"/>
      <c r="O323" s="48"/>
      <c r="P323" s="48"/>
      <c r="Q323" s="48"/>
      <c r="R323" s="48"/>
      <c r="S323" s="48"/>
      <c r="T323" s="48"/>
      <c r="U323" s="48"/>
      <c r="V323" s="48"/>
      <c r="W323" s="48"/>
    </row>
    <row r="324" spans="1:23" ht="46.5" customHeight="1" thickBot="1">
      <c r="A324" s="650"/>
      <c r="B324" s="647"/>
      <c r="C324" s="63">
        <v>17</v>
      </c>
      <c r="D324" s="59"/>
      <c r="E324" s="62"/>
      <c r="F324" s="48"/>
      <c r="G324" s="48"/>
      <c r="H324" s="54"/>
      <c r="I324" s="55"/>
      <c r="J324" s="58"/>
      <c r="K324" s="48"/>
      <c r="L324" s="48"/>
      <c r="M324" s="48"/>
      <c r="N324" s="48"/>
      <c r="O324" s="48"/>
      <c r="P324" s="48"/>
      <c r="Q324" s="48"/>
      <c r="R324" s="48"/>
      <c r="S324" s="48"/>
      <c r="T324" s="48"/>
      <c r="U324" s="48"/>
      <c r="V324" s="48"/>
      <c r="W324" s="48"/>
    </row>
    <row r="325" spans="1:23" ht="46.5" customHeight="1" thickTop="1">
      <c r="A325" s="650" t="s">
        <v>2823</v>
      </c>
      <c r="B325" s="648" t="s">
        <v>2563</v>
      </c>
      <c r="C325" s="64">
        <v>1</v>
      </c>
      <c r="D325" s="51" t="s">
        <v>2564</v>
      </c>
      <c r="E325" s="52" t="s">
        <v>2836</v>
      </c>
      <c r="F325" s="48" t="s">
        <v>2837</v>
      </c>
      <c r="G325" s="48" t="s">
        <v>2838</v>
      </c>
      <c r="H325" s="48" t="s">
        <v>2568</v>
      </c>
      <c r="I325" s="120"/>
      <c r="J325" s="74" t="s">
        <v>2504</v>
      </c>
      <c r="K325" s="49" t="s">
        <v>2505</v>
      </c>
      <c r="L325" s="49" t="s">
        <v>2506</v>
      </c>
      <c r="M325" s="121" t="s">
        <v>2507</v>
      </c>
      <c r="N325" s="48" t="s">
        <v>2638</v>
      </c>
      <c r="O325" s="47" t="s">
        <v>2639</v>
      </c>
      <c r="P325" s="47" t="s">
        <v>2826</v>
      </c>
      <c r="Q325" s="47" t="s">
        <v>2827</v>
      </c>
      <c r="R325" s="48" t="s">
        <v>2828</v>
      </c>
      <c r="S325" s="47" t="s">
        <v>2829</v>
      </c>
      <c r="T325" s="48" t="s">
        <v>2830</v>
      </c>
      <c r="U325" s="47" t="s">
        <v>2831</v>
      </c>
      <c r="V325" s="48" t="s">
        <v>2832</v>
      </c>
      <c r="W325" s="48" t="s">
        <v>2833</v>
      </c>
    </row>
    <row r="326" spans="1:23" ht="46.5" customHeight="1">
      <c r="A326" s="650"/>
      <c r="B326" s="648"/>
      <c r="C326" s="64">
        <v>2</v>
      </c>
      <c r="D326" s="51" t="s">
        <v>2512</v>
      </c>
      <c r="E326" s="75" t="s">
        <v>2779</v>
      </c>
      <c r="F326" s="48" t="s">
        <v>2839</v>
      </c>
      <c r="G326" s="48"/>
      <c r="H326" s="48"/>
      <c r="I326" s="44"/>
      <c r="J326" s="45" t="s">
        <v>2571</v>
      </c>
      <c r="K326" s="46" t="s">
        <v>2516</v>
      </c>
      <c r="L326" s="47"/>
      <c r="M326" s="47"/>
      <c r="N326" s="58"/>
      <c r="O326" s="47"/>
      <c r="P326" s="48"/>
      <c r="Q326" s="47"/>
      <c r="R326" s="48"/>
      <c r="S326" s="48"/>
      <c r="T326" s="48"/>
      <c r="U326" s="48"/>
      <c r="V326" s="48"/>
      <c r="W326" s="48"/>
    </row>
    <row r="327" spans="1:23" ht="46.5" customHeight="1">
      <c r="A327" s="650"/>
      <c r="B327" s="648"/>
      <c r="C327" s="64">
        <v>3</v>
      </c>
      <c r="D327" s="51" t="s">
        <v>2517</v>
      </c>
      <c r="E327" s="52" t="s">
        <v>2572</v>
      </c>
      <c r="F327" s="48"/>
      <c r="G327" s="48"/>
      <c r="H327" s="54"/>
      <c r="I327" s="55"/>
      <c r="J327" s="58"/>
      <c r="K327" s="47"/>
      <c r="L327" s="48"/>
      <c r="M327" s="48"/>
      <c r="N327" s="48"/>
      <c r="O327" s="48"/>
      <c r="P327" s="48"/>
      <c r="Q327" s="48"/>
      <c r="R327" s="48"/>
      <c r="S327" s="48"/>
      <c r="T327" s="48"/>
      <c r="U327" s="48"/>
      <c r="V327" s="48"/>
      <c r="W327" s="48"/>
    </row>
    <row r="328" spans="1:23" ht="46.5" customHeight="1">
      <c r="A328" s="650"/>
      <c r="B328" s="648"/>
      <c r="C328" s="64">
        <v>4</v>
      </c>
      <c r="D328" s="51" t="s">
        <v>2519</v>
      </c>
      <c r="E328" s="52" t="s">
        <v>2789</v>
      </c>
      <c r="F328" s="48"/>
      <c r="G328" s="48"/>
      <c r="H328" s="54"/>
      <c r="I328" s="55"/>
      <c r="J328" s="58"/>
      <c r="K328" s="47"/>
      <c r="L328" s="48"/>
      <c r="M328" s="48"/>
      <c r="N328" s="48"/>
      <c r="O328" s="48"/>
      <c r="P328" s="48"/>
      <c r="Q328" s="48"/>
      <c r="R328" s="48"/>
      <c r="S328" s="48"/>
      <c r="T328" s="48"/>
      <c r="U328" s="48"/>
      <c r="V328" s="48"/>
      <c r="W328" s="48"/>
    </row>
    <row r="329" spans="1:23" ht="46.5" customHeight="1">
      <c r="A329" s="650"/>
      <c r="B329" s="648"/>
      <c r="C329" s="64">
        <v>5</v>
      </c>
      <c r="D329" s="51" t="s">
        <v>2521</v>
      </c>
      <c r="E329" s="52" t="s">
        <v>2840</v>
      </c>
      <c r="F329" s="48" t="s">
        <v>2548</v>
      </c>
      <c r="G329" s="48"/>
      <c r="H329" s="54"/>
      <c r="I329" s="55"/>
      <c r="J329" s="58" t="s">
        <v>2508</v>
      </c>
      <c r="K329" s="47" t="s">
        <v>2509</v>
      </c>
      <c r="L329" s="48"/>
      <c r="M329" s="48"/>
      <c r="N329" s="48"/>
      <c r="O329" s="48"/>
      <c r="P329" s="48"/>
      <c r="Q329" s="48"/>
      <c r="R329" s="48"/>
      <c r="S329" s="48"/>
      <c r="T329" s="48"/>
      <c r="U329" s="48"/>
      <c r="V329" s="48"/>
      <c r="W329" s="48"/>
    </row>
    <row r="330" spans="1:23" ht="46.5" customHeight="1">
      <c r="A330" s="650"/>
      <c r="B330" s="648"/>
      <c r="C330" s="64">
        <v>6</v>
      </c>
      <c r="D330" s="59" t="s">
        <v>2523</v>
      </c>
      <c r="E330" s="52" t="s">
        <v>2841</v>
      </c>
      <c r="F330" s="60" t="s">
        <v>2834</v>
      </c>
      <c r="G330" s="48" t="s">
        <v>2548</v>
      </c>
      <c r="H330" s="48"/>
      <c r="I330" s="55"/>
      <c r="J330" s="58" t="s">
        <v>2504</v>
      </c>
      <c r="K330" s="47" t="s">
        <v>2505</v>
      </c>
      <c r="L330" s="45" t="s">
        <v>2506</v>
      </c>
      <c r="M330" s="46" t="s">
        <v>2507</v>
      </c>
      <c r="N330" s="48" t="s">
        <v>2527</v>
      </c>
      <c r="O330" s="47" t="s">
        <v>2528</v>
      </c>
      <c r="P330" s="47" t="s">
        <v>2508</v>
      </c>
      <c r="Q330" s="47" t="s">
        <v>2509</v>
      </c>
      <c r="R330" s="48" t="s">
        <v>2529</v>
      </c>
      <c r="S330" s="47" t="s">
        <v>2530</v>
      </c>
      <c r="T330" s="48" t="s">
        <v>2531</v>
      </c>
      <c r="U330" s="48" t="s">
        <v>2532</v>
      </c>
      <c r="V330" s="48"/>
      <c r="W330" s="48"/>
    </row>
    <row r="331" spans="1:23" ht="46.5" customHeight="1">
      <c r="A331" s="650"/>
      <c r="B331" s="648"/>
      <c r="C331" s="64">
        <v>7</v>
      </c>
      <c r="D331" s="59" t="s">
        <v>2546</v>
      </c>
      <c r="E331" s="52" t="s">
        <v>2835</v>
      </c>
      <c r="F331" s="48" t="s">
        <v>2548</v>
      </c>
      <c r="G331" s="48" t="s">
        <v>2549</v>
      </c>
      <c r="H331" s="54"/>
      <c r="I331" s="44"/>
      <c r="J331" s="45"/>
      <c r="K331" s="46"/>
      <c r="L331" s="47"/>
      <c r="M331" s="47"/>
      <c r="N331" s="48"/>
      <c r="O331" s="48"/>
      <c r="P331" s="48"/>
      <c r="Q331" s="48"/>
      <c r="R331" s="48"/>
      <c r="S331" s="48"/>
      <c r="T331" s="48"/>
      <c r="U331" s="48"/>
      <c r="V331" s="48"/>
      <c r="W331" s="48"/>
    </row>
    <row r="332" spans="1:23" ht="46.5" customHeight="1">
      <c r="A332" s="650"/>
      <c r="B332" s="648"/>
      <c r="C332" s="64">
        <v>8</v>
      </c>
      <c r="D332" s="59" t="s">
        <v>2550</v>
      </c>
      <c r="E332" s="52" t="s">
        <v>2842</v>
      </c>
      <c r="F332" s="48"/>
      <c r="G332" s="48"/>
      <c r="H332" s="54"/>
      <c r="I332" s="55"/>
      <c r="J332" s="58" t="s">
        <v>2504</v>
      </c>
      <c r="K332" s="47" t="s">
        <v>2505</v>
      </c>
      <c r="L332" s="48" t="s">
        <v>2506</v>
      </c>
      <c r="M332" s="48" t="s">
        <v>2507</v>
      </c>
      <c r="N332" s="48"/>
      <c r="O332" s="48"/>
      <c r="P332" s="48"/>
      <c r="Q332" s="48"/>
      <c r="R332" s="48"/>
      <c r="S332" s="48"/>
      <c r="T332" s="48"/>
      <c r="U332" s="48"/>
      <c r="V332" s="48"/>
      <c r="W332" s="48"/>
    </row>
    <row r="333" spans="1:23" ht="46.5" customHeight="1">
      <c r="A333" s="650"/>
      <c r="B333" s="648"/>
      <c r="C333" s="64">
        <v>9</v>
      </c>
      <c r="D333" s="51" t="s">
        <v>2697</v>
      </c>
      <c r="E333" s="52" t="s">
        <v>2843</v>
      </c>
      <c r="F333" s="48"/>
      <c r="G333" s="48"/>
      <c r="H333" s="54"/>
      <c r="I333" s="55"/>
      <c r="J333" s="58"/>
      <c r="K333" s="48"/>
      <c r="L333" s="48"/>
      <c r="M333" s="48"/>
      <c r="N333" s="48"/>
      <c r="O333" s="48"/>
      <c r="P333" s="48"/>
      <c r="Q333" s="48"/>
      <c r="R333" s="48"/>
      <c r="S333" s="48"/>
      <c r="T333" s="48"/>
      <c r="U333" s="48"/>
      <c r="V333" s="48"/>
      <c r="W333" s="48"/>
    </row>
    <row r="334" spans="1:23" ht="46.5" customHeight="1">
      <c r="A334" s="650"/>
      <c r="B334" s="648"/>
      <c r="C334" s="64">
        <v>10</v>
      </c>
      <c r="D334" s="51" t="s">
        <v>2631</v>
      </c>
      <c r="E334" s="52" t="s">
        <v>2844</v>
      </c>
      <c r="F334" s="48" t="s">
        <v>2554</v>
      </c>
      <c r="G334" s="48"/>
      <c r="H334" s="54"/>
      <c r="I334" s="55"/>
      <c r="J334" s="58" t="s">
        <v>2508</v>
      </c>
      <c r="K334" s="47" t="s">
        <v>2509</v>
      </c>
      <c r="L334" s="45" t="s">
        <v>2557</v>
      </c>
      <c r="M334" s="46" t="s">
        <v>2558</v>
      </c>
      <c r="N334" s="47" t="s">
        <v>2561</v>
      </c>
      <c r="O334" s="47" t="s">
        <v>2562</v>
      </c>
      <c r="P334" s="48" t="s">
        <v>2580</v>
      </c>
      <c r="Q334" s="47" t="s">
        <v>2581</v>
      </c>
      <c r="R334" s="58" t="s">
        <v>2582</v>
      </c>
      <c r="S334" s="48" t="s">
        <v>2583</v>
      </c>
      <c r="T334" s="48"/>
      <c r="U334" s="48"/>
      <c r="V334" s="48"/>
      <c r="W334" s="48"/>
    </row>
    <row r="335" spans="1:23" ht="46.5" customHeight="1">
      <c r="A335" s="650"/>
      <c r="B335" s="648"/>
      <c r="C335" s="64">
        <v>11</v>
      </c>
      <c r="D335" s="59" t="s">
        <v>2701</v>
      </c>
      <c r="E335" s="52" t="s">
        <v>2772</v>
      </c>
      <c r="F335" s="48"/>
      <c r="G335" s="48"/>
      <c r="H335" s="54"/>
      <c r="I335" s="55"/>
      <c r="J335" s="58" t="s">
        <v>2508</v>
      </c>
      <c r="K335" s="47" t="s">
        <v>2509</v>
      </c>
      <c r="L335" s="48"/>
      <c r="M335" s="48"/>
      <c r="N335" s="48"/>
      <c r="O335" s="48"/>
      <c r="P335" s="48"/>
      <c r="Q335" s="48"/>
      <c r="R335" s="48"/>
      <c r="S335" s="48"/>
      <c r="T335" s="48"/>
      <c r="U335" s="48"/>
      <c r="V335" s="48"/>
      <c r="W335" s="48"/>
    </row>
    <row r="336" spans="1:23" ht="46.5" customHeight="1">
      <c r="A336" s="650"/>
      <c r="B336" s="648"/>
      <c r="C336" s="64">
        <v>12</v>
      </c>
      <c r="D336" s="59"/>
      <c r="E336" s="52"/>
      <c r="F336" s="48"/>
      <c r="G336" s="48"/>
      <c r="H336" s="54"/>
      <c r="I336" s="44"/>
      <c r="J336" s="45"/>
      <c r="K336" s="46"/>
      <c r="L336" s="47"/>
      <c r="M336" s="47"/>
      <c r="N336" s="48"/>
      <c r="O336" s="48"/>
      <c r="P336" s="48"/>
      <c r="Q336" s="48"/>
      <c r="R336" s="48"/>
      <c r="S336" s="48"/>
      <c r="T336" s="48"/>
      <c r="U336" s="48"/>
      <c r="V336" s="48"/>
      <c r="W336" s="48"/>
    </row>
    <row r="337" spans="1:23" ht="46.5" customHeight="1">
      <c r="A337" s="650"/>
      <c r="B337" s="648"/>
      <c r="C337" s="64">
        <v>13</v>
      </c>
      <c r="D337" s="51"/>
      <c r="E337" s="52"/>
      <c r="F337" s="48"/>
      <c r="G337" s="48"/>
      <c r="H337" s="54"/>
      <c r="I337" s="55"/>
      <c r="J337" s="58"/>
      <c r="K337" s="47"/>
      <c r="L337" s="48"/>
      <c r="M337" s="48"/>
      <c r="N337" s="48"/>
      <c r="O337" s="48"/>
      <c r="P337" s="48"/>
      <c r="Q337" s="48"/>
      <c r="R337" s="48"/>
      <c r="S337" s="48"/>
      <c r="T337" s="48"/>
      <c r="U337" s="48"/>
      <c r="V337" s="48"/>
      <c r="W337" s="48"/>
    </row>
    <row r="338" spans="1:23" ht="46.5" customHeight="1">
      <c r="A338" s="650"/>
      <c r="B338" s="648"/>
      <c r="C338" s="64">
        <v>14</v>
      </c>
      <c r="D338" s="51"/>
      <c r="E338" s="52"/>
      <c r="F338" s="48"/>
      <c r="G338" s="48"/>
      <c r="H338" s="54"/>
      <c r="I338" s="55"/>
      <c r="J338" s="58"/>
      <c r="K338" s="47"/>
      <c r="L338" s="48"/>
      <c r="M338" s="48"/>
      <c r="N338" s="48"/>
      <c r="O338" s="47"/>
      <c r="P338" s="48"/>
      <c r="Q338" s="48"/>
      <c r="R338" s="48"/>
      <c r="S338" s="48"/>
      <c r="T338" s="48"/>
      <c r="U338" s="48"/>
      <c r="V338" s="48"/>
      <c r="W338" s="48"/>
    </row>
    <row r="339" spans="1:23" ht="46.5" customHeight="1">
      <c r="A339" s="650"/>
      <c r="B339" s="648"/>
      <c r="C339" s="64">
        <v>15</v>
      </c>
      <c r="D339" s="51"/>
      <c r="E339" s="52"/>
      <c r="F339" s="48"/>
      <c r="G339" s="48"/>
      <c r="H339" s="54"/>
      <c r="I339" s="55"/>
      <c r="J339" s="58"/>
      <c r="K339" s="47"/>
      <c r="L339" s="48"/>
      <c r="M339" s="48"/>
      <c r="N339" s="48"/>
      <c r="O339" s="48"/>
      <c r="P339" s="48"/>
      <c r="Q339" s="48"/>
      <c r="R339" s="48"/>
      <c r="S339" s="48"/>
      <c r="T339" s="48"/>
      <c r="U339" s="48"/>
      <c r="V339" s="48"/>
      <c r="W339" s="48"/>
    </row>
    <row r="340" spans="1:23" ht="46.5" customHeight="1">
      <c r="A340" s="650"/>
      <c r="B340" s="648"/>
      <c r="C340" s="64">
        <v>16</v>
      </c>
      <c r="D340" s="59"/>
      <c r="E340" s="52"/>
      <c r="F340" s="48"/>
      <c r="G340" s="48"/>
      <c r="H340" s="54"/>
      <c r="I340" s="55"/>
      <c r="J340" s="58"/>
      <c r="K340" s="47"/>
      <c r="L340" s="48"/>
      <c r="M340" s="48"/>
      <c r="N340" s="48"/>
      <c r="O340" s="48"/>
      <c r="P340" s="48"/>
      <c r="Q340" s="48"/>
      <c r="R340" s="48"/>
      <c r="S340" s="48"/>
      <c r="T340" s="48"/>
      <c r="U340" s="48"/>
      <c r="V340" s="48"/>
      <c r="W340" s="48"/>
    </row>
    <row r="341" spans="1:23" ht="46.5" customHeight="1">
      <c r="A341" s="650"/>
      <c r="B341" s="648"/>
      <c r="C341" s="64">
        <v>17</v>
      </c>
      <c r="D341" s="59"/>
      <c r="E341" s="52"/>
      <c r="F341" s="123"/>
      <c r="G341" s="123"/>
      <c r="H341" s="124"/>
      <c r="I341" s="55"/>
      <c r="J341" s="58"/>
      <c r="K341" s="47"/>
      <c r="L341" s="48"/>
      <c r="M341" s="48"/>
      <c r="N341" s="48"/>
      <c r="O341" s="48"/>
      <c r="P341" s="48"/>
      <c r="Q341" s="48"/>
      <c r="R341" s="48"/>
      <c r="S341" s="48"/>
      <c r="T341" s="48"/>
      <c r="U341" s="48"/>
      <c r="V341" s="48"/>
      <c r="W341" s="48"/>
    </row>
    <row r="342" spans="1:23" ht="46.5" customHeight="1">
      <c r="A342" s="650" t="s">
        <v>2823</v>
      </c>
      <c r="B342" s="648" t="s">
        <v>2665</v>
      </c>
      <c r="C342" s="66">
        <v>1</v>
      </c>
      <c r="D342" s="51" t="s">
        <v>2585</v>
      </c>
      <c r="E342" s="125" t="s">
        <v>2845</v>
      </c>
      <c r="F342" s="48" t="s">
        <v>2837</v>
      </c>
      <c r="G342" s="60" t="s">
        <v>2846</v>
      </c>
      <c r="H342" s="48" t="s">
        <v>2568</v>
      </c>
      <c r="I342" s="126" t="s">
        <v>2847</v>
      </c>
      <c r="J342" s="58" t="s">
        <v>2504</v>
      </c>
      <c r="K342" s="47" t="s">
        <v>2505</v>
      </c>
      <c r="L342" s="48" t="s">
        <v>2506</v>
      </c>
      <c r="M342" s="47" t="s">
        <v>2507</v>
      </c>
      <c r="N342" s="48" t="s">
        <v>2638</v>
      </c>
      <c r="O342" s="48" t="s">
        <v>2639</v>
      </c>
      <c r="P342" s="48" t="s">
        <v>2826</v>
      </c>
      <c r="Q342" s="48" t="s">
        <v>2827</v>
      </c>
      <c r="R342" s="48" t="s">
        <v>2828</v>
      </c>
      <c r="S342" s="48" t="s">
        <v>2829</v>
      </c>
      <c r="T342" s="48" t="s">
        <v>2830</v>
      </c>
      <c r="U342" s="48" t="s">
        <v>2831</v>
      </c>
      <c r="V342" s="48" t="s">
        <v>2832</v>
      </c>
      <c r="W342" s="48" t="s">
        <v>2833</v>
      </c>
    </row>
    <row r="343" spans="1:23" ht="46.5" customHeight="1">
      <c r="A343" s="650"/>
      <c r="B343" s="649"/>
      <c r="C343" s="66">
        <v>2</v>
      </c>
      <c r="D343" s="51" t="s">
        <v>2777</v>
      </c>
      <c r="E343" s="125" t="s">
        <v>2848</v>
      </c>
      <c r="F343" s="48"/>
      <c r="G343" s="48"/>
      <c r="H343" s="48"/>
      <c r="I343" s="127"/>
      <c r="J343" s="58" t="s">
        <v>2504</v>
      </c>
      <c r="K343" s="48" t="s">
        <v>2505</v>
      </c>
      <c r="L343" s="48" t="s">
        <v>2506</v>
      </c>
      <c r="M343" s="48" t="s">
        <v>2507</v>
      </c>
      <c r="N343" s="48" t="s">
        <v>2508</v>
      </c>
      <c r="O343" s="48" t="s">
        <v>2509</v>
      </c>
      <c r="P343" s="48"/>
      <c r="Q343" s="48"/>
      <c r="R343" s="48"/>
      <c r="S343" s="48"/>
      <c r="T343" s="48"/>
      <c r="U343" s="48"/>
      <c r="V343" s="48"/>
      <c r="W343" s="48"/>
    </row>
    <row r="344" spans="1:23" ht="46.5" customHeight="1">
      <c r="A344" s="650"/>
      <c r="B344" s="649"/>
      <c r="C344" s="66">
        <v>3</v>
      </c>
      <c r="D344" s="51" t="s">
        <v>2512</v>
      </c>
      <c r="E344" s="67" t="s">
        <v>2849</v>
      </c>
      <c r="F344" s="128" t="s">
        <v>2850</v>
      </c>
      <c r="G344" s="129"/>
      <c r="H344" s="130"/>
      <c r="I344" s="55"/>
      <c r="J344" s="58" t="s">
        <v>2571</v>
      </c>
      <c r="K344" s="48" t="s">
        <v>2516</v>
      </c>
      <c r="L344" s="48"/>
      <c r="M344" s="48"/>
      <c r="N344" s="48"/>
      <c r="O344" s="48"/>
      <c r="P344" s="48"/>
      <c r="Q344" s="48"/>
      <c r="R344" s="48"/>
      <c r="S344" s="48"/>
      <c r="T344" s="48"/>
      <c r="U344" s="48"/>
      <c r="V344" s="48"/>
      <c r="W344" s="48"/>
    </row>
    <row r="345" spans="1:23" ht="46.5" customHeight="1">
      <c r="A345" s="650"/>
      <c r="B345" s="649"/>
      <c r="C345" s="66">
        <v>4</v>
      </c>
      <c r="D345" s="51" t="s">
        <v>2781</v>
      </c>
      <c r="E345" s="67" t="s">
        <v>2851</v>
      </c>
      <c r="F345" s="48"/>
      <c r="G345" s="48"/>
      <c r="H345" s="54"/>
      <c r="I345" s="55"/>
      <c r="J345" s="58"/>
      <c r="K345" s="47"/>
      <c r="L345" s="48"/>
      <c r="M345" s="48"/>
      <c r="N345" s="48"/>
      <c r="O345" s="48"/>
      <c r="P345" s="48"/>
      <c r="Q345" s="48"/>
      <c r="R345" s="48"/>
      <c r="S345" s="48"/>
      <c r="T345" s="48"/>
      <c r="U345" s="48"/>
      <c r="V345" s="48"/>
      <c r="W345" s="48"/>
    </row>
    <row r="346" spans="1:23" ht="46.5" customHeight="1">
      <c r="A346" s="650"/>
      <c r="B346" s="649"/>
      <c r="C346" s="66">
        <v>5</v>
      </c>
      <c r="D346" s="51" t="s">
        <v>2852</v>
      </c>
      <c r="E346" s="67" t="s">
        <v>2784</v>
      </c>
      <c r="F346" s="48"/>
      <c r="G346" s="48"/>
      <c r="H346" s="54"/>
      <c r="I346" s="55"/>
      <c r="J346" s="58"/>
      <c r="K346" s="48"/>
      <c r="L346" s="48"/>
      <c r="M346" s="48"/>
      <c r="N346" s="48"/>
      <c r="O346" s="48"/>
      <c r="P346" s="48"/>
      <c r="Q346" s="48"/>
      <c r="R346" s="48"/>
      <c r="S346" s="48"/>
      <c r="T346" s="48"/>
      <c r="U346" s="48"/>
      <c r="V346" s="48"/>
      <c r="W346" s="48"/>
    </row>
    <row r="347" spans="1:23" ht="46.5" customHeight="1">
      <c r="A347" s="650"/>
      <c r="B347" s="649"/>
      <c r="C347" s="66">
        <v>6</v>
      </c>
      <c r="D347" s="59" t="s">
        <v>2681</v>
      </c>
      <c r="E347" s="67" t="s">
        <v>2853</v>
      </c>
      <c r="F347" s="48"/>
      <c r="G347" s="48"/>
      <c r="H347" s="54"/>
      <c r="I347" s="44"/>
      <c r="J347" s="45"/>
      <c r="K347" s="46"/>
      <c r="L347" s="47"/>
      <c r="M347" s="47"/>
      <c r="N347" s="48"/>
      <c r="O347" s="48"/>
      <c r="P347" s="48"/>
      <c r="Q347" s="48"/>
      <c r="R347" s="48"/>
      <c r="S347" s="48"/>
      <c r="T347" s="48"/>
      <c r="U347" s="48"/>
      <c r="V347" s="48"/>
      <c r="W347" s="48"/>
    </row>
    <row r="348" spans="1:23" ht="46.5" customHeight="1">
      <c r="A348" s="650"/>
      <c r="B348" s="649"/>
      <c r="C348" s="66">
        <v>7</v>
      </c>
      <c r="D348" s="51" t="s">
        <v>2684</v>
      </c>
      <c r="E348" s="67" t="s">
        <v>2788</v>
      </c>
      <c r="F348" s="48"/>
      <c r="G348" s="48"/>
      <c r="H348" s="54"/>
      <c r="I348" s="55"/>
      <c r="J348" s="58"/>
      <c r="K348" s="48"/>
      <c r="L348" s="48"/>
      <c r="M348" s="48"/>
      <c r="N348" s="48"/>
      <c r="O348" s="48"/>
      <c r="P348" s="48"/>
      <c r="Q348" s="48"/>
      <c r="R348" s="48"/>
      <c r="S348" s="48"/>
      <c r="T348" s="48"/>
      <c r="U348" s="48"/>
      <c r="V348" s="48"/>
      <c r="W348" s="48"/>
    </row>
    <row r="349" spans="1:23" ht="46.5" customHeight="1">
      <c r="A349" s="650"/>
      <c r="B349" s="649"/>
      <c r="C349" s="66">
        <v>8</v>
      </c>
      <c r="D349" s="51" t="s">
        <v>2519</v>
      </c>
      <c r="E349" s="67" t="s">
        <v>2854</v>
      </c>
      <c r="F349" s="53" t="s">
        <v>2790</v>
      </c>
      <c r="G349" s="48"/>
      <c r="H349" s="54"/>
      <c r="I349" s="55"/>
      <c r="J349" s="58"/>
      <c r="K349" s="47"/>
      <c r="L349" s="48"/>
      <c r="M349" s="48"/>
      <c r="N349" s="48"/>
      <c r="O349" s="47"/>
      <c r="P349" s="48"/>
      <c r="Q349" s="48"/>
      <c r="R349" s="48"/>
      <c r="S349" s="48"/>
      <c r="T349" s="48"/>
      <c r="U349" s="48"/>
      <c r="V349" s="48"/>
      <c r="W349" s="48"/>
    </row>
    <row r="350" spans="1:23" ht="46.5" customHeight="1">
      <c r="A350" s="650"/>
      <c r="B350" s="649"/>
      <c r="C350" s="66">
        <v>9</v>
      </c>
      <c r="D350" s="51" t="s">
        <v>2600</v>
      </c>
      <c r="E350" s="67" t="s">
        <v>2855</v>
      </c>
      <c r="F350" s="48" t="s">
        <v>2548</v>
      </c>
      <c r="G350" s="48" t="s">
        <v>2549</v>
      </c>
      <c r="H350" s="54"/>
      <c r="I350" s="55"/>
      <c r="J350" s="58" t="s">
        <v>2506</v>
      </c>
      <c r="K350" s="47" t="s">
        <v>2507</v>
      </c>
      <c r="L350" s="48" t="s">
        <v>2527</v>
      </c>
      <c r="M350" s="48" t="s">
        <v>2528</v>
      </c>
      <c r="N350" s="48"/>
      <c r="O350" s="48"/>
      <c r="P350" s="48"/>
      <c r="Q350" s="48"/>
      <c r="R350" s="48"/>
      <c r="S350" s="48"/>
      <c r="T350" s="48"/>
      <c r="U350" s="48"/>
      <c r="V350" s="48"/>
      <c r="W350" s="48"/>
    </row>
    <row r="351" spans="1:23" ht="46.5" customHeight="1">
      <c r="A351" s="650"/>
      <c r="B351" s="649"/>
      <c r="C351" s="66">
        <v>10</v>
      </c>
      <c r="D351" s="51" t="s">
        <v>2523</v>
      </c>
      <c r="E351" s="67" t="s">
        <v>2856</v>
      </c>
      <c r="F351" s="60" t="s">
        <v>2834</v>
      </c>
      <c r="G351" s="48" t="s">
        <v>2548</v>
      </c>
      <c r="H351" s="48" t="s">
        <v>2549</v>
      </c>
      <c r="I351" s="55"/>
      <c r="J351" s="58" t="s">
        <v>2504</v>
      </c>
      <c r="K351" s="48" t="s">
        <v>2505</v>
      </c>
      <c r="L351" s="48" t="s">
        <v>2506</v>
      </c>
      <c r="M351" s="48" t="s">
        <v>2507</v>
      </c>
      <c r="N351" s="48" t="s">
        <v>2508</v>
      </c>
      <c r="O351" s="48" t="s">
        <v>2509</v>
      </c>
      <c r="P351" s="48" t="s">
        <v>2529</v>
      </c>
      <c r="Q351" s="48" t="s">
        <v>2530</v>
      </c>
      <c r="R351" s="48" t="s">
        <v>2531</v>
      </c>
      <c r="S351" s="48" t="s">
        <v>2532</v>
      </c>
      <c r="T351" s="48"/>
      <c r="U351" s="48"/>
      <c r="V351" s="48"/>
      <c r="W351" s="48"/>
    </row>
    <row r="352" spans="1:23" ht="46.5" customHeight="1">
      <c r="A352" s="650"/>
      <c r="B352" s="649"/>
      <c r="C352" s="66">
        <v>11</v>
      </c>
      <c r="D352" s="59" t="s">
        <v>2546</v>
      </c>
      <c r="E352" s="67" t="s">
        <v>2835</v>
      </c>
      <c r="F352" s="48" t="s">
        <v>2548</v>
      </c>
      <c r="G352" s="48" t="s">
        <v>2549</v>
      </c>
      <c r="H352" s="54"/>
      <c r="I352" s="55"/>
      <c r="J352" s="58" t="s">
        <v>2508</v>
      </c>
      <c r="K352" s="48" t="s">
        <v>2509</v>
      </c>
      <c r="L352" s="48"/>
      <c r="M352" s="48"/>
      <c r="N352" s="48"/>
      <c r="O352" s="48"/>
      <c r="P352" s="48"/>
      <c r="Q352" s="48"/>
      <c r="R352" s="48"/>
      <c r="S352" s="48"/>
      <c r="T352" s="48"/>
      <c r="U352" s="48"/>
      <c r="V352" s="48"/>
      <c r="W352" s="48"/>
    </row>
    <row r="353" spans="1:23" ht="46.5" customHeight="1">
      <c r="A353" s="650"/>
      <c r="B353" s="649"/>
      <c r="C353" s="66">
        <v>12</v>
      </c>
      <c r="D353" s="51" t="s">
        <v>2550</v>
      </c>
      <c r="E353" s="67" t="s">
        <v>2798</v>
      </c>
      <c r="F353" s="48"/>
      <c r="G353" s="48"/>
      <c r="H353" s="54"/>
      <c r="I353" s="55"/>
      <c r="J353" s="58" t="s">
        <v>2508</v>
      </c>
      <c r="K353" s="48" t="s">
        <v>2509</v>
      </c>
      <c r="L353" s="48"/>
      <c r="M353" s="48"/>
      <c r="N353" s="48"/>
      <c r="O353" s="48"/>
      <c r="P353" s="48"/>
      <c r="Q353" s="48"/>
      <c r="R353" s="48"/>
      <c r="S353" s="48"/>
      <c r="T353" s="48"/>
      <c r="U353" s="48"/>
      <c r="V353" s="48"/>
      <c r="W353" s="48"/>
    </row>
    <row r="354" spans="1:23" ht="46.5" customHeight="1">
      <c r="A354" s="650"/>
      <c r="B354" s="649"/>
      <c r="C354" s="66">
        <v>13</v>
      </c>
      <c r="D354" s="51" t="s">
        <v>2697</v>
      </c>
      <c r="E354" s="67" t="s">
        <v>2857</v>
      </c>
      <c r="F354" s="48"/>
      <c r="G354" s="48"/>
      <c r="H354" s="54"/>
      <c r="I354" s="55"/>
      <c r="J354" s="58"/>
      <c r="K354" s="48"/>
      <c r="L354" s="48"/>
      <c r="M354" s="48"/>
      <c r="N354" s="48"/>
      <c r="O354" s="48"/>
      <c r="P354" s="48"/>
      <c r="Q354" s="48"/>
      <c r="R354" s="48"/>
      <c r="S354" s="48"/>
      <c r="T354" s="48"/>
      <c r="U354" s="48"/>
      <c r="V354" s="48"/>
      <c r="W354" s="48"/>
    </row>
    <row r="355" spans="1:23" ht="46.5" customHeight="1">
      <c r="A355" s="650"/>
      <c r="B355" s="649"/>
      <c r="C355" s="66">
        <v>14</v>
      </c>
      <c r="D355" s="51" t="s">
        <v>2552</v>
      </c>
      <c r="E355" s="67" t="s">
        <v>2844</v>
      </c>
      <c r="F355" s="48" t="s">
        <v>2554</v>
      </c>
      <c r="G355" s="48"/>
      <c r="H355" s="54"/>
      <c r="I355" s="55"/>
      <c r="J355" s="58" t="s">
        <v>2508</v>
      </c>
      <c r="K355" s="47" t="s">
        <v>2509</v>
      </c>
      <c r="L355" s="45" t="s">
        <v>2557</v>
      </c>
      <c r="M355" s="46" t="s">
        <v>2558</v>
      </c>
      <c r="N355" s="47" t="s">
        <v>2561</v>
      </c>
      <c r="O355" s="47" t="s">
        <v>2562</v>
      </c>
      <c r="P355" s="48" t="s">
        <v>2580</v>
      </c>
      <c r="Q355" s="47" t="s">
        <v>2581</v>
      </c>
      <c r="R355" s="58" t="s">
        <v>2582</v>
      </c>
      <c r="S355" s="48" t="s">
        <v>2583</v>
      </c>
      <c r="T355" s="48"/>
      <c r="U355" s="48"/>
      <c r="V355" s="48"/>
      <c r="W355" s="48"/>
    </row>
    <row r="356" spans="1:23" ht="46.5" customHeight="1">
      <c r="A356" s="650"/>
      <c r="B356" s="649"/>
      <c r="C356" s="66">
        <v>15</v>
      </c>
      <c r="D356" s="51" t="s">
        <v>2701</v>
      </c>
      <c r="E356" s="67" t="s">
        <v>2858</v>
      </c>
      <c r="F356" s="48"/>
      <c r="G356" s="48"/>
      <c r="H356" s="54"/>
      <c r="I356" s="55"/>
      <c r="J356" s="58" t="s">
        <v>2508</v>
      </c>
      <c r="K356" s="48" t="s">
        <v>2509</v>
      </c>
      <c r="L356" s="48"/>
      <c r="M356" s="48"/>
      <c r="N356" s="48"/>
      <c r="O356" s="48"/>
      <c r="P356" s="48"/>
      <c r="Q356" s="48"/>
      <c r="R356" s="48"/>
      <c r="S356" s="48"/>
      <c r="T356" s="48"/>
      <c r="U356" s="48"/>
      <c r="V356" s="48"/>
      <c r="W356" s="48"/>
    </row>
    <row r="357" spans="1:23" ht="46.5" customHeight="1">
      <c r="A357" s="650"/>
      <c r="B357" s="649"/>
      <c r="C357" s="66">
        <v>16</v>
      </c>
      <c r="D357" s="51"/>
      <c r="E357" s="67"/>
      <c r="F357" s="48"/>
      <c r="G357" s="48"/>
      <c r="H357" s="54"/>
      <c r="I357" s="55"/>
      <c r="J357" s="58"/>
      <c r="K357" s="48"/>
      <c r="L357" s="48"/>
      <c r="M357" s="48"/>
      <c r="N357" s="48"/>
      <c r="O357" s="48"/>
      <c r="P357" s="48"/>
      <c r="Q357" s="48"/>
      <c r="R357" s="48"/>
      <c r="S357" s="48"/>
      <c r="T357" s="48"/>
      <c r="U357" s="48"/>
      <c r="V357" s="48"/>
      <c r="W357" s="48"/>
    </row>
    <row r="358" spans="1:23" ht="46.5" customHeight="1" thickBot="1">
      <c r="A358" s="650"/>
      <c r="B358" s="649"/>
      <c r="C358" s="66">
        <v>17</v>
      </c>
      <c r="D358" s="51"/>
      <c r="E358" s="67"/>
      <c r="F358" s="48"/>
      <c r="G358" s="69"/>
      <c r="H358" s="54"/>
      <c r="I358" s="55"/>
      <c r="J358" s="58"/>
      <c r="K358" s="48"/>
      <c r="L358" s="48"/>
      <c r="M358" s="48"/>
      <c r="N358" s="48"/>
      <c r="O358" s="48"/>
      <c r="P358" s="48"/>
      <c r="Q358" s="48"/>
      <c r="R358" s="48"/>
      <c r="S358" s="48"/>
      <c r="T358" s="48"/>
      <c r="U358" s="48"/>
      <c r="V358" s="48"/>
      <c r="W358" s="48"/>
    </row>
    <row r="359" spans="1:23" ht="46.5" customHeight="1" thickTop="1">
      <c r="A359" s="644" t="s">
        <v>2859</v>
      </c>
      <c r="B359" s="645" t="s">
        <v>2860</v>
      </c>
      <c r="C359" s="39">
        <v>1</v>
      </c>
      <c r="D359" s="40" t="s">
        <v>2861</v>
      </c>
      <c r="E359" s="41" t="s">
        <v>2862</v>
      </c>
      <c r="F359" s="49" t="s">
        <v>2863</v>
      </c>
      <c r="G359" s="129"/>
      <c r="H359" s="122"/>
      <c r="I359" s="131"/>
      <c r="J359" s="74" t="s">
        <v>2598</v>
      </c>
      <c r="K359" s="49" t="s">
        <v>2599</v>
      </c>
      <c r="L359" s="132" t="s">
        <v>2864</v>
      </c>
      <c r="M359" s="133" t="s">
        <v>2865</v>
      </c>
      <c r="N359" s="49"/>
      <c r="O359" s="49"/>
      <c r="P359" s="49"/>
      <c r="Q359" s="49"/>
      <c r="R359" s="49"/>
      <c r="S359" s="49"/>
      <c r="T359" s="49"/>
      <c r="U359" s="49"/>
      <c r="V359" s="49"/>
      <c r="W359" s="49"/>
    </row>
    <row r="360" spans="1:23" ht="46.5" customHeight="1">
      <c r="A360" s="644"/>
      <c r="B360" s="646"/>
      <c r="C360" s="50">
        <v>2</v>
      </c>
      <c r="D360" s="51" t="s">
        <v>2866</v>
      </c>
      <c r="E360" s="52" t="s">
        <v>2867</v>
      </c>
      <c r="F360" s="48" t="s">
        <v>2868</v>
      </c>
      <c r="G360" s="48"/>
      <c r="H360" s="54"/>
      <c r="I360" s="55"/>
      <c r="J360" s="58" t="s">
        <v>2598</v>
      </c>
      <c r="K360" s="48" t="s">
        <v>2599</v>
      </c>
      <c r="L360" s="132" t="s">
        <v>2864</v>
      </c>
      <c r="M360" s="78" t="s">
        <v>2865</v>
      </c>
      <c r="N360" s="48"/>
      <c r="O360" s="48"/>
      <c r="P360" s="48"/>
      <c r="Q360" s="48"/>
      <c r="R360" s="48"/>
      <c r="S360" s="48"/>
      <c r="T360" s="48"/>
      <c r="U360" s="48"/>
      <c r="V360" s="48"/>
      <c r="W360" s="48"/>
    </row>
    <row r="361" spans="1:23" ht="46.5" customHeight="1">
      <c r="A361" s="644"/>
      <c r="B361" s="646"/>
      <c r="C361" s="50">
        <v>3</v>
      </c>
      <c r="D361" s="51" t="s">
        <v>2869</v>
      </c>
      <c r="E361" s="52" t="s">
        <v>2870</v>
      </c>
      <c r="F361" s="53" t="s">
        <v>2871</v>
      </c>
      <c r="G361" s="48" t="s">
        <v>2872</v>
      </c>
      <c r="H361" s="54"/>
      <c r="I361" s="55"/>
      <c r="J361" s="134" t="s">
        <v>2504</v>
      </c>
      <c r="K361" s="132" t="s">
        <v>2505</v>
      </c>
      <c r="L361" s="135" t="s">
        <v>2506</v>
      </c>
      <c r="M361" s="132" t="s">
        <v>2507</v>
      </c>
      <c r="N361" s="132" t="s">
        <v>2638</v>
      </c>
      <c r="O361" s="132" t="s">
        <v>2639</v>
      </c>
      <c r="P361" s="58" t="s">
        <v>2873</v>
      </c>
      <c r="Q361" s="78" t="s">
        <v>2874</v>
      </c>
      <c r="R361" s="48"/>
      <c r="S361" s="48"/>
      <c r="T361" s="48"/>
      <c r="U361" s="48"/>
      <c r="V361" s="48"/>
      <c r="W361" s="48"/>
    </row>
    <row r="362" spans="1:23" ht="46.5" customHeight="1">
      <c r="A362" s="644"/>
      <c r="B362" s="646"/>
      <c r="C362" s="50">
        <v>4</v>
      </c>
      <c r="D362" s="51" t="s">
        <v>2875</v>
      </c>
      <c r="E362" s="52" t="s">
        <v>2876</v>
      </c>
      <c r="F362" s="48"/>
      <c r="G362" s="48"/>
      <c r="H362" s="54"/>
      <c r="I362" s="55"/>
      <c r="J362" s="58" t="s">
        <v>2504</v>
      </c>
      <c r="K362" s="77" t="s">
        <v>2505</v>
      </c>
      <c r="L362" s="48" t="s">
        <v>2506</v>
      </c>
      <c r="M362" s="48" t="s">
        <v>2507</v>
      </c>
      <c r="N362" s="48" t="s">
        <v>2508</v>
      </c>
      <c r="O362" s="48" t="s">
        <v>2509</v>
      </c>
      <c r="P362" s="48"/>
      <c r="Q362" s="48"/>
      <c r="R362" s="48"/>
      <c r="S362" s="48"/>
      <c r="T362" s="48"/>
      <c r="U362" s="48"/>
      <c r="V362" s="48"/>
      <c r="W362" s="48"/>
    </row>
    <row r="363" spans="1:23" ht="46.5" customHeight="1">
      <c r="A363" s="644"/>
      <c r="B363" s="646"/>
      <c r="C363" s="50">
        <v>5</v>
      </c>
      <c r="D363" s="51" t="s">
        <v>2512</v>
      </c>
      <c r="E363" s="52" t="s">
        <v>2877</v>
      </c>
      <c r="F363" s="48"/>
      <c r="G363" s="48"/>
      <c r="H363" s="54"/>
      <c r="I363" s="55"/>
      <c r="J363" s="58" t="s">
        <v>2571</v>
      </c>
      <c r="K363" s="78" t="s">
        <v>2878</v>
      </c>
      <c r="L363" s="48"/>
      <c r="M363" s="48"/>
      <c r="N363" s="48"/>
      <c r="O363" s="48"/>
      <c r="P363" s="48"/>
      <c r="Q363" s="48"/>
      <c r="R363" s="48"/>
      <c r="S363" s="48"/>
      <c r="T363" s="48"/>
      <c r="U363" s="48"/>
      <c r="V363" s="48"/>
      <c r="W363" s="48"/>
    </row>
    <row r="364" spans="1:23" ht="46.5" customHeight="1">
      <c r="A364" s="644"/>
      <c r="B364" s="646"/>
      <c r="C364" s="50">
        <v>6</v>
      </c>
      <c r="D364" s="59" t="s">
        <v>2592</v>
      </c>
      <c r="E364" s="62" t="s">
        <v>2879</v>
      </c>
      <c r="F364" s="48"/>
      <c r="G364" s="48"/>
      <c r="H364" s="54"/>
      <c r="I364" s="55"/>
      <c r="J364" s="58"/>
      <c r="K364" s="48"/>
      <c r="L364" s="48"/>
      <c r="M364" s="48"/>
      <c r="N364" s="48"/>
      <c r="O364" s="48"/>
      <c r="P364" s="48"/>
      <c r="Q364" s="48"/>
      <c r="R364" s="48"/>
      <c r="S364" s="48"/>
      <c r="T364" s="48"/>
      <c r="U364" s="48"/>
      <c r="V364" s="48"/>
      <c r="W364" s="48"/>
    </row>
    <row r="365" spans="1:23" ht="46.5" customHeight="1">
      <c r="A365" s="644"/>
      <c r="B365" s="646"/>
      <c r="C365" s="50">
        <v>7</v>
      </c>
      <c r="D365" s="51" t="s">
        <v>2880</v>
      </c>
      <c r="E365" s="52" t="s">
        <v>2881</v>
      </c>
      <c r="F365" s="53" t="s">
        <v>2882</v>
      </c>
      <c r="G365" s="53" t="s">
        <v>2883</v>
      </c>
      <c r="H365" s="54"/>
      <c r="I365" s="55"/>
      <c r="J365" s="58" t="s">
        <v>2598</v>
      </c>
      <c r="K365" s="47" t="s">
        <v>2599</v>
      </c>
      <c r="L365" s="48" t="s">
        <v>2884</v>
      </c>
      <c r="M365" s="48" t="s">
        <v>2885</v>
      </c>
      <c r="N365" s="48"/>
      <c r="O365" s="48"/>
      <c r="P365" s="48"/>
      <c r="Q365" s="48"/>
      <c r="R365" s="48"/>
      <c r="S365" s="48"/>
      <c r="T365" s="48"/>
      <c r="U365" s="48"/>
      <c r="V365" s="48"/>
      <c r="W365" s="48"/>
    </row>
    <row r="366" spans="1:23" ht="46.5" customHeight="1">
      <c r="A366" s="644"/>
      <c r="B366" s="646"/>
      <c r="C366" s="50">
        <v>8</v>
      </c>
      <c r="D366" s="59" t="s">
        <v>2886</v>
      </c>
      <c r="E366" s="52" t="s">
        <v>2887</v>
      </c>
      <c r="F366" s="48"/>
      <c r="G366" s="48"/>
      <c r="H366" s="54"/>
      <c r="I366" s="55"/>
      <c r="J366" s="58" t="s">
        <v>2598</v>
      </c>
      <c r="K366" s="47" t="s">
        <v>2599</v>
      </c>
      <c r="L366" s="48" t="s">
        <v>2884</v>
      </c>
      <c r="M366" s="48" t="s">
        <v>2885</v>
      </c>
      <c r="N366" s="48"/>
      <c r="O366" s="48"/>
      <c r="P366" s="48"/>
      <c r="Q366" s="48"/>
      <c r="R366" s="48"/>
      <c r="S366" s="48"/>
      <c r="T366" s="48"/>
      <c r="U366" s="48"/>
      <c r="V366" s="48"/>
      <c r="W366" s="48"/>
    </row>
    <row r="367" spans="1:23" ht="46.5" customHeight="1">
      <c r="A367" s="644"/>
      <c r="B367" s="646"/>
      <c r="C367" s="50">
        <v>9</v>
      </c>
      <c r="D367" s="59" t="s">
        <v>2519</v>
      </c>
      <c r="E367" s="52" t="s">
        <v>2888</v>
      </c>
      <c r="F367" s="48"/>
      <c r="G367" s="48"/>
      <c r="H367" s="54"/>
      <c r="I367" s="55"/>
      <c r="J367" s="58"/>
      <c r="K367" s="48"/>
      <c r="L367" s="48"/>
      <c r="M367" s="48"/>
      <c r="N367" s="48"/>
      <c r="O367" s="48"/>
      <c r="P367" s="48"/>
      <c r="Q367" s="48"/>
      <c r="R367" s="48"/>
      <c r="S367" s="48"/>
      <c r="T367" s="48"/>
      <c r="U367" s="48"/>
      <c r="V367" s="48"/>
      <c r="W367" s="48"/>
    </row>
    <row r="368" spans="1:23" ht="46.5" customHeight="1">
      <c r="A368" s="644"/>
      <c r="B368" s="646"/>
      <c r="C368" s="50">
        <v>10</v>
      </c>
      <c r="D368" s="51" t="s">
        <v>2889</v>
      </c>
      <c r="E368" s="52" t="s">
        <v>2890</v>
      </c>
      <c r="F368" s="48"/>
      <c r="G368" s="123"/>
      <c r="H368" s="124"/>
      <c r="I368" s="55"/>
      <c r="J368" s="58" t="s">
        <v>2598</v>
      </c>
      <c r="K368" s="48" t="s">
        <v>2599</v>
      </c>
      <c r="L368" s="48"/>
      <c r="M368" s="48"/>
      <c r="N368" s="48"/>
      <c r="O368" s="48"/>
      <c r="P368" s="48"/>
      <c r="Q368" s="48"/>
      <c r="R368" s="48"/>
      <c r="S368" s="48"/>
      <c r="T368" s="48"/>
      <c r="U368" s="48"/>
      <c r="V368" s="48"/>
      <c r="W368" s="48"/>
    </row>
    <row r="369" spans="1:23" ht="46.5" customHeight="1">
      <c r="A369" s="644"/>
      <c r="B369" s="646"/>
      <c r="C369" s="50">
        <v>11</v>
      </c>
      <c r="D369" s="59" t="s">
        <v>2891</v>
      </c>
      <c r="E369" s="52" t="s">
        <v>2892</v>
      </c>
      <c r="F369" s="54"/>
      <c r="G369" s="48"/>
      <c r="H369" s="48"/>
      <c r="I369" s="127"/>
      <c r="J369" s="58" t="s">
        <v>2598</v>
      </c>
      <c r="K369" s="48" t="s">
        <v>2599</v>
      </c>
      <c r="L369" s="48"/>
      <c r="M369" s="48"/>
      <c r="N369" s="48"/>
      <c r="O369" s="48"/>
      <c r="P369" s="48"/>
      <c r="Q369" s="48"/>
      <c r="R369" s="48"/>
      <c r="S369" s="48"/>
      <c r="T369" s="48"/>
      <c r="U369" s="48"/>
      <c r="V369" s="48"/>
      <c r="W369" s="48"/>
    </row>
    <row r="370" spans="1:23" ht="45" customHeight="1">
      <c r="A370" s="644"/>
      <c r="B370" s="646"/>
      <c r="C370" s="50">
        <v>12</v>
      </c>
      <c r="D370" s="51" t="s">
        <v>2523</v>
      </c>
      <c r="E370" s="52" t="s">
        <v>2893</v>
      </c>
      <c r="F370" s="54" t="s">
        <v>2579</v>
      </c>
      <c r="G370" s="54" t="s">
        <v>2554</v>
      </c>
      <c r="H370" s="48"/>
      <c r="I370" s="127"/>
      <c r="J370" s="58" t="s">
        <v>2504</v>
      </c>
      <c r="K370" s="48" t="s">
        <v>2505</v>
      </c>
      <c r="L370" s="48" t="s">
        <v>2506</v>
      </c>
      <c r="M370" s="48" t="s">
        <v>2507</v>
      </c>
      <c r="N370" s="48" t="s">
        <v>2508</v>
      </c>
      <c r="O370" s="48" t="s">
        <v>2509</v>
      </c>
      <c r="P370" s="48" t="s">
        <v>2531</v>
      </c>
      <c r="Q370" s="48" t="s">
        <v>2532</v>
      </c>
      <c r="R370" s="48"/>
      <c r="S370" s="48"/>
      <c r="T370" s="48"/>
      <c r="U370" s="48"/>
      <c r="V370" s="48"/>
      <c r="W370" s="48"/>
    </row>
    <row r="371" spans="1:23" ht="45" customHeight="1">
      <c r="A371" s="644"/>
      <c r="B371" s="646"/>
      <c r="C371" s="50">
        <v>13</v>
      </c>
      <c r="D371" s="59" t="s">
        <v>2546</v>
      </c>
      <c r="E371" s="52" t="s">
        <v>2894</v>
      </c>
      <c r="F371" s="54" t="s">
        <v>2549</v>
      </c>
      <c r="G371" s="48" t="s">
        <v>2548</v>
      </c>
      <c r="H371" s="48"/>
      <c r="I371" s="127"/>
      <c r="J371" s="58"/>
      <c r="K371" s="48"/>
      <c r="L371" s="48"/>
      <c r="M371" s="48"/>
      <c r="N371" s="48"/>
      <c r="O371" s="48"/>
      <c r="P371" s="48"/>
      <c r="Q371" s="48"/>
      <c r="R371" s="48"/>
      <c r="S371" s="48"/>
      <c r="T371" s="48"/>
      <c r="U371" s="48"/>
      <c r="V371" s="48"/>
      <c r="W371" s="48"/>
    </row>
    <row r="372" spans="1:23" ht="45" customHeight="1">
      <c r="A372" s="644"/>
      <c r="B372" s="646"/>
      <c r="C372" s="50">
        <v>14</v>
      </c>
      <c r="D372" s="51" t="s">
        <v>2895</v>
      </c>
      <c r="E372" s="62" t="s">
        <v>2896</v>
      </c>
      <c r="F372" s="54"/>
      <c r="G372" s="48"/>
      <c r="H372" s="48"/>
      <c r="I372" s="127"/>
      <c r="J372" s="58"/>
      <c r="K372" s="48"/>
      <c r="L372" s="48"/>
      <c r="M372" s="48"/>
      <c r="N372" s="48"/>
      <c r="O372" s="48"/>
      <c r="P372" s="48"/>
      <c r="Q372" s="48"/>
      <c r="R372" s="48"/>
      <c r="S372" s="48"/>
      <c r="T372" s="48"/>
      <c r="U372" s="48"/>
      <c r="V372" s="48"/>
      <c r="W372" s="48"/>
    </row>
    <row r="373" spans="1:23" ht="45" customHeight="1">
      <c r="A373" s="644"/>
      <c r="B373" s="646"/>
      <c r="C373" s="50">
        <v>15</v>
      </c>
      <c r="D373" s="51" t="s">
        <v>2699</v>
      </c>
      <c r="E373" s="52" t="s">
        <v>2897</v>
      </c>
      <c r="F373" s="54" t="s">
        <v>2554</v>
      </c>
      <c r="G373" s="48"/>
      <c r="H373" s="48"/>
      <c r="I373" s="127"/>
      <c r="J373" s="58" t="s">
        <v>2508</v>
      </c>
      <c r="K373" s="48" t="s">
        <v>2509</v>
      </c>
      <c r="L373" s="48"/>
      <c r="M373" s="48"/>
      <c r="N373" s="48"/>
      <c r="O373" s="48"/>
      <c r="P373" s="48"/>
      <c r="Q373" s="48"/>
      <c r="R373" s="48"/>
      <c r="S373" s="48"/>
      <c r="T373" s="48"/>
      <c r="U373" s="48"/>
      <c r="V373" s="48"/>
      <c r="W373" s="48"/>
    </row>
    <row r="374" spans="1:23" ht="45" customHeight="1">
      <c r="A374" s="644"/>
      <c r="B374" s="646"/>
      <c r="C374" s="50">
        <v>16</v>
      </c>
      <c r="D374" s="59"/>
      <c r="E374" s="62"/>
      <c r="F374" s="54"/>
      <c r="G374" s="48"/>
      <c r="H374" s="48"/>
      <c r="I374" s="127"/>
      <c r="J374" s="58"/>
      <c r="K374" s="48"/>
      <c r="L374" s="48"/>
      <c r="M374" s="48"/>
      <c r="N374" s="48"/>
      <c r="O374" s="48"/>
      <c r="P374" s="48"/>
      <c r="Q374" s="48"/>
      <c r="R374" s="48"/>
      <c r="S374" s="48"/>
      <c r="T374" s="48"/>
      <c r="U374" s="48"/>
      <c r="V374" s="48"/>
      <c r="W374" s="48"/>
    </row>
    <row r="375" spans="1:23" ht="46.5" customHeight="1">
      <c r="A375" s="644"/>
      <c r="B375" s="647"/>
      <c r="C375" s="63">
        <v>17</v>
      </c>
      <c r="D375" s="59"/>
      <c r="E375" s="62"/>
      <c r="F375" s="54"/>
      <c r="G375" s="48"/>
      <c r="H375" s="48"/>
      <c r="I375" s="127"/>
      <c r="J375" s="58"/>
      <c r="K375" s="48"/>
      <c r="L375" s="48"/>
      <c r="M375" s="48"/>
      <c r="N375" s="48"/>
      <c r="O375" s="48"/>
      <c r="P375" s="48"/>
      <c r="Q375" s="48"/>
      <c r="R375" s="48"/>
      <c r="S375" s="48"/>
      <c r="T375" s="48"/>
      <c r="U375" s="48"/>
      <c r="V375" s="48"/>
      <c r="W375" s="48"/>
    </row>
    <row r="376" spans="1:23" ht="46.5" customHeight="1">
      <c r="A376" s="644" t="s">
        <v>2859</v>
      </c>
      <c r="B376" s="648" t="s">
        <v>2665</v>
      </c>
      <c r="C376" s="64">
        <v>1</v>
      </c>
      <c r="D376" s="51" t="s">
        <v>2585</v>
      </c>
      <c r="E376" s="52" t="s">
        <v>2898</v>
      </c>
      <c r="F376" s="101" t="s">
        <v>2899</v>
      </c>
      <c r="G376" s="48" t="s">
        <v>2872</v>
      </c>
      <c r="H376" s="53"/>
      <c r="I376" s="136"/>
      <c r="J376" s="58" t="s">
        <v>2504</v>
      </c>
      <c r="K376" s="48" t="s">
        <v>2505</v>
      </c>
      <c r="L376" s="58" t="s">
        <v>2506</v>
      </c>
      <c r="M376" s="48" t="s">
        <v>2507</v>
      </c>
      <c r="N376" s="48" t="s">
        <v>2638</v>
      </c>
      <c r="O376" s="48" t="s">
        <v>2639</v>
      </c>
      <c r="P376" s="48"/>
      <c r="Q376" s="48"/>
      <c r="R376" s="48"/>
      <c r="S376" s="47"/>
      <c r="T376" s="48"/>
      <c r="U376" s="47"/>
      <c r="V376" s="48"/>
      <c r="W376" s="48"/>
    </row>
    <row r="377" spans="1:23" ht="46.5" customHeight="1">
      <c r="A377" s="644"/>
      <c r="B377" s="648"/>
      <c r="C377" s="64">
        <v>2</v>
      </c>
      <c r="D377" s="51" t="s">
        <v>2900</v>
      </c>
      <c r="E377" s="52" t="s">
        <v>2901</v>
      </c>
      <c r="F377" s="54"/>
      <c r="G377" s="48"/>
      <c r="H377" s="48"/>
      <c r="I377" s="127"/>
      <c r="J377" s="58" t="s">
        <v>2504</v>
      </c>
      <c r="K377" s="48" t="s">
        <v>2505</v>
      </c>
      <c r="L377" s="48" t="s">
        <v>2506</v>
      </c>
      <c r="M377" s="48" t="s">
        <v>2507</v>
      </c>
      <c r="N377" s="48" t="s">
        <v>2508</v>
      </c>
      <c r="O377" s="47" t="s">
        <v>2509</v>
      </c>
      <c r="P377" s="48"/>
      <c r="Q377" s="47"/>
      <c r="R377" s="48"/>
      <c r="S377" s="48"/>
      <c r="T377" s="48"/>
      <c r="U377" s="48"/>
      <c r="V377" s="48"/>
      <c r="W377" s="48"/>
    </row>
    <row r="378" spans="1:23" ht="46.5" customHeight="1">
      <c r="A378" s="644"/>
      <c r="B378" s="648"/>
      <c r="C378" s="64">
        <v>3</v>
      </c>
      <c r="D378" s="59" t="s">
        <v>2512</v>
      </c>
      <c r="E378" s="52" t="s">
        <v>2640</v>
      </c>
      <c r="F378" s="54"/>
      <c r="G378" s="48"/>
      <c r="H378" s="48"/>
      <c r="I378" s="127"/>
      <c r="J378" s="58" t="s">
        <v>2571</v>
      </c>
      <c r="K378" s="47" t="s">
        <v>2516</v>
      </c>
      <c r="L378" s="48"/>
      <c r="M378" s="48"/>
      <c r="N378" s="48"/>
      <c r="O378" s="48"/>
      <c r="P378" s="48"/>
      <c r="Q378" s="48"/>
      <c r="R378" s="48"/>
      <c r="S378" s="48"/>
      <c r="T378" s="48"/>
      <c r="U378" s="48"/>
      <c r="V378" s="48"/>
      <c r="W378" s="48"/>
    </row>
    <row r="379" spans="1:23" ht="46.5" customHeight="1">
      <c r="A379" s="644"/>
      <c r="B379" s="648"/>
      <c r="C379" s="64">
        <v>4</v>
      </c>
      <c r="D379" s="51" t="s">
        <v>2902</v>
      </c>
      <c r="E379" s="52" t="s">
        <v>2782</v>
      </c>
      <c r="F379" s="48"/>
      <c r="G379" s="129"/>
      <c r="H379" s="130"/>
      <c r="I379" s="55"/>
      <c r="J379" s="58"/>
      <c r="K379" s="47"/>
      <c r="L379" s="48"/>
      <c r="M379" s="48"/>
      <c r="N379" s="48"/>
      <c r="O379" s="48"/>
      <c r="P379" s="48"/>
      <c r="Q379" s="48"/>
      <c r="R379" s="48"/>
      <c r="S379" s="48"/>
      <c r="T379" s="48"/>
      <c r="U379" s="48"/>
      <c r="V379" s="48"/>
      <c r="W379" s="48"/>
    </row>
    <row r="380" spans="1:23" ht="46.5" customHeight="1">
      <c r="A380" s="644"/>
      <c r="B380" s="648"/>
      <c r="C380" s="64">
        <v>5</v>
      </c>
      <c r="D380" s="59" t="s">
        <v>2903</v>
      </c>
      <c r="E380" s="52" t="s">
        <v>2784</v>
      </c>
      <c r="F380" s="48"/>
      <c r="G380" s="48"/>
      <c r="H380" s="54"/>
      <c r="I380" s="55"/>
      <c r="J380" s="58"/>
      <c r="K380" s="47"/>
      <c r="L380" s="48"/>
      <c r="M380" s="48"/>
      <c r="N380" s="48"/>
      <c r="O380" s="48"/>
      <c r="P380" s="48"/>
      <c r="Q380" s="48"/>
      <c r="R380" s="48"/>
      <c r="S380" s="48"/>
      <c r="T380" s="48"/>
      <c r="U380" s="48"/>
      <c r="V380" s="48"/>
      <c r="W380" s="48"/>
    </row>
    <row r="381" spans="1:23" ht="46.5" customHeight="1">
      <c r="A381" s="644"/>
      <c r="B381" s="648"/>
      <c r="C381" s="64">
        <v>6</v>
      </c>
      <c r="D381" s="59" t="s">
        <v>2681</v>
      </c>
      <c r="E381" s="52" t="s">
        <v>2904</v>
      </c>
      <c r="F381" s="48"/>
      <c r="G381" s="48"/>
      <c r="H381" s="54"/>
      <c r="I381" s="55"/>
      <c r="J381" s="58"/>
      <c r="K381" s="47"/>
      <c r="L381" s="45"/>
      <c r="M381" s="46"/>
      <c r="N381" s="47"/>
      <c r="O381" s="47"/>
      <c r="P381" s="48"/>
      <c r="Q381" s="47"/>
      <c r="R381" s="48"/>
      <c r="S381" s="48"/>
      <c r="T381" s="48"/>
      <c r="U381" s="48"/>
      <c r="V381" s="48"/>
      <c r="W381" s="48"/>
    </row>
    <row r="382" spans="1:23" ht="46.5" customHeight="1">
      <c r="A382" s="644"/>
      <c r="B382" s="648"/>
      <c r="C382" s="64">
        <v>7</v>
      </c>
      <c r="D382" s="59" t="s">
        <v>2684</v>
      </c>
      <c r="E382" s="62" t="s">
        <v>2788</v>
      </c>
      <c r="F382" s="48"/>
      <c r="G382" s="48"/>
      <c r="H382" s="54"/>
      <c r="I382" s="44"/>
      <c r="J382" s="45"/>
      <c r="K382" s="137"/>
      <c r="L382" s="47"/>
      <c r="M382" s="47"/>
      <c r="N382" s="48"/>
      <c r="O382" s="48"/>
      <c r="P382" s="48"/>
      <c r="Q382" s="48"/>
      <c r="R382" s="48"/>
      <c r="S382" s="48"/>
      <c r="T382" s="48"/>
      <c r="U382" s="48"/>
      <c r="V382" s="48"/>
      <c r="W382" s="48"/>
    </row>
    <row r="383" spans="1:23" ht="46.5" customHeight="1">
      <c r="A383" s="644"/>
      <c r="B383" s="648"/>
      <c r="C383" s="64">
        <v>8</v>
      </c>
      <c r="D383" s="59" t="s">
        <v>2519</v>
      </c>
      <c r="E383" s="52" t="s">
        <v>2789</v>
      </c>
      <c r="F383" s="48"/>
      <c r="G383" s="48"/>
      <c r="H383" s="54"/>
      <c r="I383" s="44"/>
      <c r="J383" s="45"/>
      <c r="K383" s="46"/>
      <c r="L383" s="47"/>
      <c r="M383" s="47"/>
      <c r="N383" s="48"/>
      <c r="O383" s="48"/>
      <c r="P383" s="48"/>
      <c r="Q383" s="48"/>
      <c r="R383" s="48"/>
      <c r="S383" s="48"/>
      <c r="T383" s="48"/>
      <c r="U383" s="48"/>
      <c r="V383" s="48"/>
      <c r="W383" s="48"/>
    </row>
    <row r="384" spans="1:23" ht="46.5" customHeight="1">
      <c r="A384" s="644"/>
      <c r="B384" s="648"/>
      <c r="C384" s="64">
        <v>9</v>
      </c>
      <c r="D384" s="59" t="s">
        <v>2600</v>
      </c>
      <c r="E384" s="52" t="s">
        <v>2791</v>
      </c>
      <c r="F384" s="48" t="s">
        <v>2548</v>
      </c>
      <c r="G384" s="54" t="s">
        <v>2549</v>
      </c>
      <c r="H384" s="54"/>
      <c r="I384" s="55"/>
      <c r="J384" s="58" t="s">
        <v>2506</v>
      </c>
      <c r="K384" s="47" t="s">
        <v>2507</v>
      </c>
      <c r="L384" s="45" t="s">
        <v>2527</v>
      </c>
      <c r="M384" s="46" t="s">
        <v>2528</v>
      </c>
      <c r="N384" s="48"/>
      <c r="O384" s="48"/>
      <c r="P384" s="48"/>
      <c r="Q384" s="48"/>
      <c r="R384" s="48"/>
      <c r="S384" s="48"/>
      <c r="T384" s="48"/>
      <c r="U384" s="48"/>
      <c r="V384" s="48"/>
      <c r="W384" s="48"/>
    </row>
    <row r="385" spans="1:23" ht="46.5" customHeight="1">
      <c r="A385" s="644"/>
      <c r="B385" s="648"/>
      <c r="C385" s="64">
        <v>10</v>
      </c>
      <c r="D385" s="59" t="s">
        <v>2523</v>
      </c>
      <c r="E385" s="52" t="s">
        <v>2905</v>
      </c>
      <c r="F385" s="48" t="s">
        <v>2548</v>
      </c>
      <c r="G385" s="54" t="s">
        <v>2549</v>
      </c>
      <c r="H385" s="54" t="s">
        <v>2579</v>
      </c>
      <c r="I385" s="54" t="s">
        <v>2554</v>
      </c>
      <c r="J385" s="58" t="s">
        <v>2508</v>
      </c>
      <c r="K385" s="47" t="s">
        <v>2509</v>
      </c>
      <c r="L385" s="45" t="s">
        <v>2504</v>
      </c>
      <c r="M385" s="46" t="s">
        <v>2505</v>
      </c>
      <c r="N385" s="47" t="s">
        <v>2506</v>
      </c>
      <c r="O385" s="47" t="s">
        <v>2507</v>
      </c>
      <c r="P385" s="48" t="s">
        <v>2527</v>
      </c>
      <c r="Q385" s="47" t="s">
        <v>2528</v>
      </c>
      <c r="R385" s="58" t="s">
        <v>2529</v>
      </c>
      <c r="S385" s="48" t="s">
        <v>2530</v>
      </c>
      <c r="T385" s="48" t="s">
        <v>2531</v>
      </c>
      <c r="U385" s="48" t="s">
        <v>2532</v>
      </c>
      <c r="V385" s="48"/>
      <c r="W385" s="48"/>
    </row>
    <row r="386" spans="1:23" ht="46.5" customHeight="1">
      <c r="A386" s="644"/>
      <c r="B386" s="648"/>
      <c r="C386" s="64">
        <v>11</v>
      </c>
      <c r="D386" s="59" t="s">
        <v>2546</v>
      </c>
      <c r="E386" s="52" t="s">
        <v>2906</v>
      </c>
      <c r="F386" s="48" t="s">
        <v>2548</v>
      </c>
      <c r="G386" s="54" t="s">
        <v>2549</v>
      </c>
      <c r="H386" s="54"/>
      <c r="I386" s="55"/>
      <c r="J386" s="58"/>
      <c r="K386" s="47"/>
      <c r="L386" s="48"/>
      <c r="M386" s="48"/>
      <c r="N386" s="48"/>
      <c r="O386" s="48"/>
      <c r="P386" s="48"/>
      <c r="Q386" s="48"/>
      <c r="R386" s="48"/>
      <c r="S386" s="48"/>
      <c r="T386" s="48"/>
      <c r="U386" s="48"/>
      <c r="V386" s="48"/>
      <c r="W386" s="48"/>
    </row>
    <row r="387" spans="1:23" ht="46.5" customHeight="1">
      <c r="A387" s="644"/>
      <c r="B387" s="648"/>
      <c r="C387" s="64">
        <v>12</v>
      </c>
      <c r="D387" s="59" t="s">
        <v>2697</v>
      </c>
      <c r="E387" s="52" t="s">
        <v>2907</v>
      </c>
      <c r="F387" s="48"/>
      <c r="G387" s="48"/>
      <c r="H387" s="54"/>
      <c r="I387" s="55"/>
      <c r="J387" s="58"/>
      <c r="K387" s="47"/>
      <c r="L387" s="48"/>
      <c r="M387" s="48"/>
      <c r="N387" s="48"/>
      <c r="O387" s="48"/>
      <c r="P387" s="48"/>
      <c r="Q387" s="48"/>
      <c r="R387" s="48"/>
      <c r="S387" s="48"/>
      <c r="T387" s="48"/>
      <c r="U387" s="48"/>
      <c r="V387" s="48"/>
      <c r="W387" s="48"/>
    </row>
    <row r="388" spans="1:23" ht="46.5" customHeight="1">
      <c r="A388" s="644"/>
      <c r="B388" s="648"/>
      <c r="C388" s="64">
        <v>13</v>
      </c>
      <c r="D388" s="59" t="s">
        <v>2552</v>
      </c>
      <c r="E388" s="52" t="s">
        <v>2908</v>
      </c>
      <c r="F388" s="54" t="s">
        <v>2554</v>
      </c>
      <c r="G388" s="48"/>
      <c r="H388" s="54"/>
      <c r="I388" s="55"/>
      <c r="J388" s="58" t="s">
        <v>2508</v>
      </c>
      <c r="K388" s="47" t="s">
        <v>2509</v>
      </c>
      <c r="L388" s="48" t="s">
        <v>2557</v>
      </c>
      <c r="M388" s="48" t="s">
        <v>2558</v>
      </c>
      <c r="N388" s="48" t="s">
        <v>2561</v>
      </c>
      <c r="O388" s="47" t="s">
        <v>2562</v>
      </c>
      <c r="P388" s="48" t="s">
        <v>2580</v>
      </c>
      <c r="Q388" s="48" t="s">
        <v>2581</v>
      </c>
      <c r="R388" s="48" t="s">
        <v>2582</v>
      </c>
      <c r="S388" s="48" t="s">
        <v>2583</v>
      </c>
      <c r="T388" s="48"/>
      <c r="U388" s="48"/>
      <c r="V388" s="48"/>
      <c r="W388" s="48"/>
    </row>
    <row r="389" spans="1:23" ht="46.5" customHeight="1">
      <c r="A389" s="644"/>
      <c r="B389" s="648"/>
      <c r="C389" s="64">
        <v>14</v>
      </c>
      <c r="D389" s="59" t="s">
        <v>2701</v>
      </c>
      <c r="E389" s="52" t="s">
        <v>2802</v>
      </c>
      <c r="F389" s="48"/>
      <c r="G389" s="48"/>
      <c r="H389" s="54"/>
      <c r="I389" s="55"/>
      <c r="J389" s="58" t="s">
        <v>2508</v>
      </c>
      <c r="K389" s="47" t="s">
        <v>2509</v>
      </c>
      <c r="L389" s="48"/>
      <c r="M389" s="48"/>
      <c r="N389" s="48"/>
      <c r="O389" s="48"/>
      <c r="P389" s="48"/>
      <c r="Q389" s="48"/>
      <c r="R389" s="48"/>
      <c r="S389" s="48"/>
      <c r="T389" s="48"/>
      <c r="U389" s="48"/>
      <c r="V389" s="48"/>
      <c r="W389" s="48"/>
    </row>
    <row r="390" spans="1:23" ht="46.5" customHeight="1">
      <c r="A390" s="644"/>
      <c r="B390" s="648"/>
      <c r="C390" s="64">
        <v>15</v>
      </c>
      <c r="D390" s="59"/>
      <c r="E390" s="52"/>
      <c r="F390" s="48"/>
      <c r="G390" s="48"/>
      <c r="H390" s="54"/>
      <c r="I390" s="55"/>
      <c r="J390" s="58"/>
      <c r="K390" s="47"/>
      <c r="L390" s="48"/>
      <c r="M390" s="48"/>
      <c r="N390" s="48"/>
      <c r="O390" s="48"/>
      <c r="P390" s="48"/>
      <c r="Q390" s="48"/>
      <c r="R390" s="48"/>
      <c r="S390" s="48"/>
      <c r="T390" s="48"/>
      <c r="U390" s="48"/>
      <c r="V390" s="48"/>
      <c r="W390" s="48"/>
    </row>
    <row r="391" spans="1:23" ht="46.5" customHeight="1">
      <c r="A391" s="644"/>
      <c r="B391" s="648"/>
      <c r="C391" s="64">
        <v>16</v>
      </c>
      <c r="D391" s="59"/>
      <c r="E391" s="52"/>
      <c r="F391" s="48"/>
      <c r="G391" s="48"/>
      <c r="H391" s="54"/>
      <c r="I391" s="55"/>
      <c r="J391" s="58"/>
      <c r="K391" s="47"/>
      <c r="L391" s="48"/>
      <c r="M391" s="48"/>
      <c r="N391" s="48"/>
      <c r="O391" s="48"/>
      <c r="P391" s="48"/>
      <c r="Q391" s="48"/>
      <c r="R391" s="48"/>
      <c r="S391" s="48"/>
      <c r="T391" s="48"/>
      <c r="U391" s="48"/>
      <c r="V391" s="48"/>
      <c r="W391" s="48"/>
    </row>
    <row r="392" spans="1:23" ht="46.5" customHeight="1">
      <c r="A392" s="644"/>
      <c r="B392" s="648"/>
      <c r="C392" s="64">
        <v>17</v>
      </c>
      <c r="D392" s="59"/>
      <c r="E392" s="52"/>
      <c r="F392" s="48"/>
      <c r="G392" s="48"/>
      <c r="H392" s="54"/>
      <c r="I392" s="55"/>
      <c r="J392" s="58"/>
      <c r="K392" s="47"/>
      <c r="L392" s="48"/>
      <c r="M392" s="48"/>
      <c r="N392" s="48"/>
      <c r="O392" s="48"/>
      <c r="P392" s="48"/>
      <c r="Q392" s="48"/>
      <c r="R392" s="48"/>
      <c r="S392" s="48"/>
      <c r="T392" s="48"/>
      <c r="U392" s="48"/>
      <c r="V392" s="48"/>
      <c r="W392" s="48"/>
    </row>
    <row r="393" spans="1:23" ht="46.5" customHeight="1">
      <c r="A393" s="644" t="s">
        <v>2859</v>
      </c>
      <c r="B393" s="649"/>
      <c r="C393" s="66">
        <v>1</v>
      </c>
      <c r="D393" s="64"/>
      <c r="E393" s="99"/>
      <c r="F393" s="86"/>
      <c r="G393" s="86"/>
      <c r="H393" s="87"/>
      <c r="I393" s="98"/>
      <c r="J393" s="96"/>
      <c r="K393"/>
      <c r="L393" s="92"/>
      <c r="M393" s="92"/>
      <c r="N393" s="92"/>
      <c r="O393" s="92"/>
      <c r="P393" s="86"/>
      <c r="Q393" s="86"/>
      <c r="R393" s="86"/>
      <c r="S393" s="86"/>
      <c r="T393" s="86"/>
      <c r="U393" s="86"/>
      <c r="V393" s="86"/>
      <c r="W393" s="86"/>
    </row>
    <row r="394" spans="1:23" ht="46.5" customHeight="1">
      <c r="A394" s="644"/>
      <c r="B394" s="649"/>
      <c r="C394" s="66">
        <v>2</v>
      </c>
      <c r="D394" s="64"/>
      <c r="E394" s="99"/>
      <c r="F394" s="86"/>
      <c r="G394" s="86"/>
      <c r="H394" s="87"/>
      <c r="I394" s="94"/>
      <c r="J394" s="95"/>
      <c r="K394" s="92"/>
      <c r="L394" s="86"/>
      <c r="M394" s="86"/>
      <c r="N394" s="86"/>
      <c r="O394" s="86"/>
      <c r="P394" s="86"/>
      <c r="Q394" s="86"/>
      <c r="R394" s="86"/>
      <c r="S394" s="86"/>
      <c r="T394" s="86"/>
      <c r="U394" s="86"/>
      <c r="V394" s="86"/>
      <c r="W394" s="86"/>
    </row>
    <row r="395" spans="1:23" ht="46.5" customHeight="1">
      <c r="A395" s="644"/>
      <c r="B395" s="649"/>
      <c r="C395" s="66">
        <v>3</v>
      </c>
      <c r="D395" s="64"/>
      <c r="E395" s="99"/>
      <c r="F395" s="86"/>
      <c r="G395" s="86"/>
      <c r="H395" s="87"/>
      <c r="I395" s="94"/>
      <c r="J395" s="95"/>
      <c r="K395" s="86"/>
      <c r="L395" s="86"/>
      <c r="M395" s="86"/>
      <c r="N395" s="86"/>
      <c r="O395" s="86"/>
      <c r="P395" s="86"/>
      <c r="Q395" s="86"/>
      <c r="R395" s="86"/>
      <c r="S395" s="86"/>
      <c r="T395" s="86"/>
      <c r="U395" s="86"/>
      <c r="V395" s="86"/>
      <c r="W395" s="86"/>
    </row>
    <row r="396" spans="1:23" ht="46.5" customHeight="1">
      <c r="A396" s="644"/>
      <c r="B396" s="649"/>
      <c r="C396" s="66">
        <v>4</v>
      </c>
      <c r="D396" s="66"/>
      <c r="E396" s="138"/>
      <c r="F396" s="86"/>
      <c r="G396" s="86"/>
      <c r="H396" s="87"/>
      <c r="I396" s="94"/>
      <c r="J396" s="95"/>
      <c r="K396" s="86"/>
      <c r="L396" s="86"/>
      <c r="M396" s="86"/>
      <c r="N396" s="86"/>
      <c r="O396" s="86"/>
      <c r="P396" s="86"/>
      <c r="Q396" s="86"/>
      <c r="R396" s="86"/>
      <c r="S396" s="86"/>
      <c r="T396" s="86"/>
      <c r="U396" s="86"/>
      <c r="V396" s="86"/>
      <c r="W396" s="86"/>
    </row>
    <row r="397" spans="1:23" ht="46.5" customHeight="1">
      <c r="A397" s="644"/>
      <c r="B397" s="649"/>
      <c r="C397" s="66">
        <v>5</v>
      </c>
      <c r="D397" s="66"/>
      <c r="E397" s="99"/>
      <c r="F397" s="86"/>
      <c r="G397" s="86"/>
      <c r="H397" s="87"/>
      <c r="I397" s="94"/>
      <c r="J397" s="95"/>
      <c r="K397" s="92"/>
      <c r="L397" s="86"/>
      <c r="M397" s="86"/>
      <c r="N397" s="86"/>
      <c r="O397" s="86"/>
      <c r="P397" s="86"/>
      <c r="Q397" s="86"/>
      <c r="R397" s="86"/>
      <c r="S397" s="86"/>
      <c r="T397" s="86"/>
      <c r="U397" s="86"/>
      <c r="V397" s="86"/>
      <c r="W397" s="86"/>
    </row>
    <row r="398" spans="1:23" ht="46.5" customHeight="1">
      <c r="A398" s="644"/>
      <c r="B398" s="649"/>
      <c r="C398" s="66">
        <v>6</v>
      </c>
      <c r="D398" s="66"/>
      <c r="E398" s="99"/>
      <c r="F398" s="86"/>
      <c r="G398" s="86"/>
      <c r="H398" s="87"/>
      <c r="I398" s="94"/>
      <c r="J398" s="95"/>
      <c r="K398" s="86"/>
      <c r="L398" s="86"/>
      <c r="M398" s="86"/>
      <c r="N398" s="86"/>
      <c r="O398" s="86"/>
      <c r="P398" s="86"/>
      <c r="Q398" s="86"/>
      <c r="R398" s="86"/>
      <c r="S398" s="86"/>
      <c r="T398" s="86"/>
      <c r="U398" s="86"/>
      <c r="V398" s="86"/>
      <c r="W398" s="86"/>
    </row>
    <row r="399" spans="1:23" ht="46.5" customHeight="1">
      <c r="A399" s="644"/>
      <c r="B399" s="649"/>
      <c r="C399" s="66">
        <v>7</v>
      </c>
      <c r="D399" s="64"/>
      <c r="E399" s="99"/>
      <c r="F399" s="86"/>
      <c r="G399" s="86"/>
      <c r="H399" s="87"/>
      <c r="I399" s="94"/>
      <c r="J399" s="95"/>
      <c r="K399" s="92"/>
      <c r="L399" s="92"/>
      <c r="M399" s="92"/>
      <c r="N399" s="86"/>
      <c r="O399" s="86"/>
      <c r="P399" s="86"/>
      <c r="Q399" s="86"/>
      <c r="R399" s="86"/>
      <c r="S399" s="86"/>
      <c r="T399" s="86"/>
      <c r="U399" s="86"/>
      <c r="V399" s="86"/>
      <c r="W399" s="86"/>
    </row>
    <row r="400" spans="1:23" ht="46.5" customHeight="1">
      <c r="A400" s="644"/>
      <c r="B400" s="649"/>
      <c r="C400" s="66">
        <v>8</v>
      </c>
      <c r="D400" s="64"/>
      <c r="E400" s="99"/>
      <c r="F400" s="86"/>
      <c r="G400" s="86"/>
      <c r="H400" s="87"/>
      <c r="I400" s="98"/>
      <c r="J400" s="96"/>
      <c r="K400" s="102"/>
      <c r="L400" s="86"/>
      <c r="M400" s="86"/>
      <c r="N400" s="86"/>
      <c r="O400" s="86"/>
      <c r="P400" s="86"/>
      <c r="Q400" s="86"/>
      <c r="R400" s="86"/>
      <c r="S400" s="86"/>
      <c r="T400" s="86"/>
      <c r="U400" s="86"/>
      <c r="V400" s="86"/>
      <c r="W400" s="86"/>
    </row>
    <row r="401" spans="1:23" ht="46.5" customHeight="1">
      <c r="A401" s="644"/>
      <c r="B401" s="649"/>
      <c r="C401" s="66">
        <v>9</v>
      </c>
      <c r="D401" s="66"/>
      <c r="E401" s="99"/>
      <c r="F401" s="86"/>
      <c r="G401" s="86"/>
      <c r="H401" s="87"/>
      <c r="I401" s="98"/>
      <c r="J401" s="96"/>
      <c r="K401"/>
      <c r="L401" s="92"/>
      <c r="M401" s="92"/>
      <c r="N401" s="86"/>
      <c r="O401" s="86"/>
      <c r="P401" s="86"/>
      <c r="Q401" s="86"/>
      <c r="R401" s="86"/>
      <c r="S401" s="86"/>
      <c r="T401" s="86"/>
      <c r="U401" s="86"/>
      <c r="V401" s="86"/>
      <c r="W401" s="86"/>
    </row>
    <row r="402" spans="1:23" ht="46.5" customHeight="1">
      <c r="A402" s="644"/>
      <c r="B402" s="649"/>
      <c r="C402" s="66">
        <v>10</v>
      </c>
      <c r="D402" s="66"/>
      <c r="E402" s="99"/>
      <c r="F402" s="86"/>
      <c r="G402" s="86"/>
      <c r="H402" s="87"/>
      <c r="I402" s="94"/>
      <c r="J402" s="95"/>
      <c r="K402" s="92"/>
      <c r="L402" s="86"/>
      <c r="M402" s="92"/>
      <c r="N402" s="86"/>
      <c r="O402" s="86"/>
      <c r="P402" s="86"/>
      <c r="Q402" s="92"/>
      <c r="R402" s="86"/>
      <c r="S402" s="92"/>
      <c r="T402" s="86"/>
      <c r="U402" s="86"/>
      <c r="V402" s="86"/>
      <c r="W402" s="86"/>
    </row>
    <row r="403" spans="1:23" ht="46.5" customHeight="1">
      <c r="A403" s="644"/>
      <c r="B403" s="649"/>
      <c r="C403" s="66">
        <v>11</v>
      </c>
      <c r="D403" s="66"/>
      <c r="E403" s="99"/>
      <c r="F403" s="86"/>
      <c r="G403" s="86"/>
      <c r="H403" s="87"/>
      <c r="I403" s="94"/>
      <c r="J403" s="95"/>
      <c r="K403" s="86"/>
      <c r="L403" s="86"/>
      <c r="M403" s="86"/>
      <c r="N403" s="86"/>
      <c r="O403" s="86"/>
      <c r="P403" s="86"/>
      <c r="Q403" s="86"/>
      <c r="R403" s="86"/>
      <c r="S403" s="86"/>
      <c r="T403" s="86"/>
      <c r="U403" s="86"/>
      <c r="V403" s="86"/>
      <c r="W403" s="86"/>
    </row>
    <row r="404" spans="1:23" ht="46.5" customHeight="1">
      <c r="A404" s="644"/>
      <c r="B404" s="649"/>
      <c r="C404" s="66">
        <v>12</v>
      </c>
      <c r="D404" s="64"/>
      <c r="E404" s="99"/>
      <c r="F404" s="86"/>
      <c r="G404" s="86"/>
      <c r="H404" s="87"/>
      <c r="I404" s="94"/>
      <c r="J404" s="95"/>
      <c r="K404" s="86"/>
      <c r="L404" s="86"/>
      <c r="M404" s="86"/>
      <c r="N404" s="86"/>
      <c r="O404" s="86"/>
      <c r="P404" s="86"/>
      <c r="Q404" s="86"/>
      <c r="R404" s="86"/>
      <c r="S404" s="86"/>
      <c r="T404" s="86"/>
      <c r="U404" s="86"/>
      <c r="V404" s="86"/>
      <c r="W404" s="86"/>
    </row>
    <row r="405" spans="1:23" ht="46.5" customHeight="1">
      <c r="A405" s="644"/>
      <c r="B405" s="649"/>
      <c r="C405" s="66">
        <v>13</v>
      </c>
      <c r="D405" s="64"/>
      <c r="E405" s="99"/>
      <c r="F405" s="86"/>
      <c r="G405" s="86"/>
      <c r="H405" s="87"/>
      <c r="I405" s="94"/>
      <c r="J405" s="95"/>
      <c r="K405" s="86"/>
      <c r="L405" s="86"/>
      <c r="M405" s="86"/>
      <c r="N405" s="86"/>
      <c r="O405" s="86"/>
      <c r="P405" s="86"/>
      <c r="Q405" s="86"/>
      <c r="R405" s="86"/>
      <c r="S405" s="86"/>
      <c r="T405" s="86"/>
      <c r="U405" s="86"/>
      <c r="V405" s="86"/>
      <c r="W405" s="86"/>
    </row>
    <row r="406" spans="1:23" ht="46.5" customHeight="1">
      <c r="A406" s="644"/>
      <c r="B406" s="649"/>
      <c r="C406" s="66">
        <v>14</v>
      </c>
      <c r="D406" s="64"/>
      <c r="E406" s="99"/>
      <c r="F406" s="86"/>
      <c r="G406" s="86"/>
      <c r="H406" s="87"/>
      <c r="I406" s="94"/>
      <c r="J406" s="95"/>
      <c r="K406" s="86"/>
      <c r="L406" s="86"/>
      <c r="M406" s="86"/>
      <c r="N406" s="86"/>
      <c r="O406" s="86"/>
      <c r="P406" s="86"/>
      <c r="Q406" s="86"/>
      <c r="R406" s="86"/>
      <c r="S406" s="86"/>
      <c r="T406" s="86"/>
      <c r="U406" s="86"/>
      <c r="V406" s="86"/>
      <c r="W406" s="86"/>
    </row>
    <row r="407" spans="1:23" ht="46.5" customHeight="1">
      <c r="A407" s="644"/>
      <c r="B407" s="649"/>
      <c r="C407" s="66">
        <v>15</v>
      </c>
      <c r="D407" s="64"/>
      <c r="E407" s="99"/>
      <c r="F407" s="86"/>
      <c r="G407" s="86"/>
      <c r="H407" s="87"/>
      <c r="I407" s="94"/>
      <c r="J407" s="95"/>
      <c r="K407" s="86"/>
      <c r="L407" s="86"/>
      <c r="M407" s="86"/>
      <c r="N407" s="86"/>
      <c r="O407" s="86"/>
      <c r="P407" s="86"/>
      <c r="Q407" s="86"/>
      <c r="R407" s="86"/>
      <c r="S407" s="86"/>
      <c r="T407" s="86"/>
      <c r="U407" s="86"/>
      <c r="V407" s="86"/>
      <c r="W407" s="86"/>
    </row>
    <row r="408" spans="1:23" ht="46.5" customHeight="1">
      <c r="A408" s="644"/>
      <c r="B408" s="649"/>
      <c r="C408" s="66">
        <v>16</v>
      </c>
      <c r="D408" s="64"/>
      <c r="E408" s="99"/>
      <c r="F408" s="86"/>
      <c r="G408" s="86"/>
      <c r="H408" s="87"/>
      <c r="I408" s="94"/>
      <c r="J408" s="95"/>
      <c r="K408" s="86"/>
      <c r="L408" s="86"/>
      <c r="M408" s="86"/>
      <c r="N408" s="86"/>
      <c r="O408" s="86"/>
      <c r="P408" s="86"/>
      <c r="Q408" s="86"/>
      <c r="R408" s="86"/>
      <c r="S408" s="86"/>
      <c r="T408" s="86"/>
      <c r="U408" s="86"/>
      <c r="V408" s="86"/>
      <c r="W408" s="86"/>
    </row>
    <row r="409" spans="1:23" ht="46.5" customHeight="1">
      <c r="A409" s="644"/>
      <c r="B409" s="649"/>
      <c r="C409" s="66">
        <v>17</v>
      </c>
      <c r="D409" s="64"/>
      <c r="E409" s="99"/>
      <c r="F409" s="86"/>
      <c r="G409" s="86"/>
      <c r="H409" s="87"/>
      <c r="I409" s="94"/>
      <c r="J409" s="95"/>
      <c r="K409" s="86"/>
      <c r="L409" s="86"/>
      <c r="M409" s="86"/>
      <c r="N409" s="86"/>
      <c r="O409" s="86"/>
      <c r="P409" s="86"/>
      <c r="Q409" s="86"/>
      <c r="R409" s="86"/>
      <c r="S409" s="86"/>
      <c r="T409" s="86"/>
      <c r="U409" s="86"/>
      <c r="V409" s="86"/>
      <c r="W409" s="86"/>
    </row>
  </sheetData>
  <sheetProtection algorithmName="SHA-512" hashValue="4EI6DkyM1bQRef7U1DsVrUXmscqXta4LTBCgZZIqwOYsNCAJ+CFAgkyXPxaE0EDPi/oPLjLVlL29dZwJm9sqKw==" saltValue="QuexqHSOm2ZSLWZ6T7ZY+Q==" spinCount="100000" sheet="1" objects="1" scenarios="1"/>
  <mergeCells count="48">
    <mergeCell ref="A2:A18"/>
    <mergeCell ref="B2:B18"/>
    <mergeCell ref="A19:A35"/>
    <mergeCell ref="B19:B35"/>
    <mergeCell ref="A36:A52"/>
    <mergeCell ref="B36:B52"/>
    <mergeCell ref="A53:A69"/>
    <mergeCell ref="B53:B69"/>
    <mergeCell ref="A70:A86"/>
    <mergeCell ref="B70:B86"/>
    <mergeCell ref="A87:A103"/>
    <mergeCell ref="B87:B103"/>
    <mergeCell ref="A104:A120"/>
    <mergeCell ref="B104:B120"/>
    <mergeCell ref="A121:A137"/>
    <mergeCell ref="B121:B137"/>
    <mergeCell ref="A138:A154"/>
    <mergeCell ref="B138:B154"/>
    <mergeCell ref="A155:A171"/>
    <mergeCell ref="B155:B171"/>
    <mergeCell ref="A172:A188"/>
    <mergeCell ref="B172:B188"/>
    <mergeCell ref="A189:A205"/>
    <mergeCell ref="B189:B205"/>
    <mergeCell ref="A206:A222"/>
    <mergeCell ref="B206:B222"/>
    <mergeCell ref="A223:A239"/>
    <mergeCell ref="B223:B239"/>
    <mergeCell ref="A240:A256"/>
    <mergeCell ref="B240:B256"/>
    <mergeCell ref="A257:A273"/>
    <mergeCell ref="B257:B273"/>
    <mergeCell ref="A274:A290"/>
    <mergeCell ref="B274:B290"/>
    <mergeCell ref="A291:A307"/>
    <mergeCell ref="B291:B307"/>
    <mergeCell ref="A308:A324"/>
    <mergeCell ref="B308:B324"/>
    <mergeCell ref="A325:A341"/>
    <mergeCell ref="B325:B341"/>
    <mergeCell ref="A342:A358"/>
    <mergeCell ref="B342:B358"/>
    <mergeCell ref="A359:A375"/>
    <mergeCell ref="B359:B375"/>
    <mergeCell ref="A376:A392"/>
    <mergeCell ref="B376:B392"/>
    <mergeCell ref="A393:A409"/>
    <mergeCell ref="B393:B409"/>
  </mergeCells>
  <phoneticPr fontId="1" type="noConversion"/>
  <hyperlinks>
    <hyperlink ref="O8" r:id="rId1" xr:uid="{00000000-0004-0000-0800-000000000000}"/>
    <hyperlink ref="S56" r:id="rId2" xr:uid="{00000000-0004-0000-0800-000001000000}"/>
    <hyperlink ref="U56" r:id="rId3" xr:uid="{00000000-0004-0000-0800-000002000000}"/>
    <hyperlink ref="S87" r:id="rId4" xr:uid="{00000000-0004-0000-0800-000003000000}"/>
    <hyperlink ref="O291" r:id="rId5" xr:uid="{00000000-0004-0000-0800-000004000000}"/>
    <hyperlink ref="M359" r:id="rId6" xr:uid="{00000000-0004-0000-0800-000005000000}"/>
    <hyperlink ref="M360" r:id="rId7" xr:uid="{00000000-0004-0000-0800-000006000000}"/>
    <hyperlink ref="K363" r:id="rId8" xr:uid="{00000000-0004-0000-0800-000007000000}"/>
    <hyperlink ref="K362" r:id="rId9" xr:uid="{00000000-0004-0000-0800-000008000000}"/>
    <hyperlink ref="Q361" r:id="rId10" xr:uid="{00000000-0004-0000-0800-000009000000}"/>
    <hyperlink ref="K71" r:id="rId11" display="http://www.law.go.kr/행정규칙/지방자치단체를당사자로하는계약에관한법률시행령제6조의2및공유재산및물품관리법시행령제13조,제26조에따른정보처리장치의지정에관한고시" xr:uid="{00000000-0004-0000-0800-00000A000000}"/>
    <hyperlink ref="K88" r:id="rId12" display="http://www.law.go.kr/행정규칙/지방자치단체를당사자로하는계약에관한법률시행령제6조의2및공유재산및물품관리법시행령제13조,제26조에따른정보처리장치의지정에관한고시" xr:uid="{00000000-0004-0000-0800-00000B000000}"/>
    <hyperlink ref="K3" r:id="rId13" display="http://www.law.go.kr/행정규칙/지방자치단체를당사자로하는계약에관한법률시행령제6조의2및공유재산및물품관리법시행령제13조,제26조에따른정보처리장치의지정에관한고시" xr:uid="{00000000-0004-0000-0800-00000C000000}"/>
  </hyperlinks>
  <pageMargins left="0.7" right="0.7" top="0.75" bottom="0.75" header="0.3" footer="0.3"/>
  <pageSetup paperSize="9" orientation="portrait" r:id="rId14"/>
  <legacyDrawing r:id="rId1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00B0F0"/>
  </sheetPr>
  <dimension ref="A1:K22"/>
  <sheetViews>
    <sheetView workbookViewId="0">
      <selection activeCell="I25" sqref="I25"/>
    </sheetView>
  </sheetViews>
  <sheetFormatPr defaultColWidth="9" defaultRowHeight="16.5"/>
  <cols>
    <col min="1" max="1" width="9" style="150"/>
    <col min="2" max="2" width="14.25" style="150" bestFit="1" customWidth="1"/>
    <col min="3" max="3" width="21.375" style="66" bestFit="1" customWidth="1"/>
    <col min="4" max="4" width="19" style="66" customWidth="1"/>
    <col min="5" max="6" width="9" style="66"/>
    <col min="7" max="9" width="21.375" style="66" bestFit="1" customWidth="1"/>
    <col min="10" max="10" width="11.75" style="66" bestFit="1" customWidth="1"/>
    <col min="11" max="16384" width="9" style="66"/>
  </cols>
  <sheetData>
    <row r="1" spans="1:11" s="63" customFormat="1" ht="17.25" thickBot="1">
      <c r="A1" s="139"/>
      <c r="B1" s="139"/>
      <c r="C1" s="140"/>
      <c r="D1" s="50"/>
      <c r="G1" s="50">
        <v>2</v>
      </c>
      <c r="H1" s="50">
        <v>3</v>
      </c>
      <c r="I1" s="50">
        <v>4</v>
      </c>
      <c r="J1" s="50">
        <v>5</v>
      </c>
    </row>
    <row r="2" spans="1:11" s="63" customFormat="1">
      <c r="A2" s="139"/>
      <c r="B2" s="141" t="s">
        <v>2909</v>
      </c>
      <c r="C2" s="141" t="s">
        <v>2910</v>
      </c>
      <c r="D2" s="141" t="s">
        <v>2911</v>
      </c>
      <c r="E2" s="142"/>
      <c r="F2" s="143"/>
      <c r="G2" s="144" t="s">
        <v>2912</v>
      </c>
      <c r="H2" s="145" t="s">
        <v>2913</v>
      </c>
      <c r="I2" s="145" t="s">
        <v>2914</v>
      </c>
      <c r="J2" s="146" t="s">
        <v>2915</v>
      </c>
      <c r="K2" s="142"/>
    </row>
    <row r="3" spans="1:11">
      <c r="A3" s="147"/>
      <c r="B3" s="148" t="s">
        <v>2916</v>
      </c>
      <c r="C3" s="149" t="s">
        <v>2932</v>
      </c>
      <c r="D3" s="148"/>
      <c r="E3" s="150"/>
      <c r="F3" s="151"/>
      <c r="G3" s="152" t="s">
        <v>2916</v>
      </c>
      <c r="H3" s="153" t="s">
        <v>2916</v>
      </c>
      <c r="I3" s="153" t="s">
        <v>2916</v>
      </c>
      <c r="J3" s="154"/>
      <c r="K3" s="150"/>
    </row>
    <row r="4" spans="1:11">
      <c r="A4" s="147"/>
      <c r="B4" s="155" t="s">
        <v>2917</v>
      </c>
      <c r="C4" s="156" t="s">
        <v>2933</v>
      </c>
      <c r="D4" s="155"/>
      <c r="E4" s="150"/>
      <c r="F4" s="151"/>
      <c r="G4" s="157" t="s">
        <v>2918</v>
      </c>
      <c r="H4" s="158" t="s">
        <v>2497</v>
      </c>
      <c r="I4" s="158" t="s">
        <v>2919</v>
      </c>
      <c r="J4" s="159"/>
      <c r="K4" s="150"/>
    </row>
    <row r="5" spans="1:11">
      <c r="A5" s="147"/>
      <c r="B5" s="155" t="s">
        <v>2920</v>
      </c>
      <c r="C5" s="156" t="s">
        <v>2934</v>
      </c>
      <c r="D5" s="155"/>
      <c r="E5" s="150"/>
      <c r="F5" s="151"/>
      <c r="G5" s="157" t="s">
        <v>2921</v>
      </c>
      <c r="H5" s="158" t="s">
        <v>2606</v>
      </c>
      <c r="I5" s="158"/>
      <c r="J5" s="159"/>
      <c r="K5" s="150"/>
    </row>
    <row r="6" spans="1:11">
      <c r="A6" s="147"/>
      <c r="B6" s="155" t="s">
        <v>2922</v>
      </c>
      <c r="C6" s="156" t="s">
        <v>2935</v>
      </c>
      <c r="D6" s="155"/>
      <c r="E6" s="150"/>
      <c r="F6" s="151"/>
      <c r="G6" s="157" t="s">
        <v>2923</v>
      </c>
      <c r="H6" s="158" t="s">
        <v>2664</v>
      </c>
      <c r="I6" s="158"/>
      <c r="J6" s="159"/>
      <c r="K6" s="150"/>
    </row>
    <row r="7" spans="1:11">
      <c r="A7" s="147"/>
      <c r="B7" s="155"/>
      <c r="C7" s="156" t="s">
        <v>2936</v>
      </c>
      <c r="D7" s="155"/>
      <c r="E7" s="150"/>
      <c r="F7" s="151"/>
      <c r="G7" s="157" t="s">
        <v>2924</v>
      </c>
      <c r="H7" s="158" t="s">
        <v>2703</v>
      </c>
      <c r="I7" s="158"/>
      <c r="J7" s="159"/>
      <c r="K7" s="150"/>
    </row>
    <row r="8" spans="1:11" ht="17.25" thickBot="1">
      <c r="A8" s="147"/>
      <c r="B8" s="160"/>
      <c r="C8" s="156" t="s">
        <v>2937</v>
      </c>
      <c r="D8" s="155"/>
      <c r="E8" s="150"/>
      <c r="F8" s="151"/>
      <c r="G8" s="157" t="s">
        <v>2925</v>
      </c>
      <c r="H8" s="158" t="s">
        <v>2740</v>
      </c>
      <c r="I8" s="158"/>
      <c r="J8" s="159"/>
      <c r="K8" s="150"/>
    </row>
    <row r="9" spans="1:11">
      <c r="A9" s="147"/>
      <c r="B9" s="161"/>
      <c r="C9" s="156" t="s">
        <v>2938</v>
      </c>
      <c r="D9" s="155"/>
      <c r="E9" s="150"/>
      <c r="F9" s="151"/>
      <c r="G9" s="157" t="s">
        <v>2926</v>
      </c>
      <c r="H9" s="158" t="s">
        <v>2927</v>
      </c>
      <c r="I9" s="158"/>
      <c r="J9" s="159"/>
      <c r="K9" s="150"/>
    </row>
    <row r="10" spans="1:11">
      <c r="A10" s="147"/>
      <c r="B10" s="154"/>
      <c r="C10" s="156" t="s">
        <v>2939</v>
      </c>
      <c r="D10" s="155"/>
      <c r="E10" s="150"/>
      <c r="F10" s="151"/>
      <c r="G10" s="157"/>
      <c r="H10" s="158" t="s">
        <v>2823</v>
      </c>
      <c r="I10" s="158"/>
      <c r="J10" s="159"/>
      <c r="K10" s="150"/>
    </row>
    <row r="11" spans="1:11">
      <c r="A11" s="147"/>
      <c r="B11" s="154"/>
      <c r="C11" s="156" t="s">
        <v>2940</v>
      </c>
      <c r="D11" s="155"/>
      <c r="E11" s="150"/>
      <c r="F11" s="151"/>
      <c r="G11" s="157"/>
      <c r="H11" s="158" t="s">
        <v>2859</v>
      </c>
      <c r="I11" s="158"/>
      <c r="J11" s="159"/>
      <c r="K11" s="150"/>
    </row>
    <row r="12" spans="1:11" ht="17.25" thickBot="1">
      <c r="A12" s="147"/>
      <c r="B12" s="154"/>
      <c r="C12" s="162"/>
      <c r="D12" s="160"/>
      <c r="E12" s="150"/>
      <c r="F12" s="151"/>
      <c r="G12" s="157"/>
      <c r="H12" s="158"/>
      <c r="I12" s="158"/>
      <c r="J12" s="159"/>
      <c r="K12" s="150"/>
    </row>
    <row r="13" spans="1:11">
      <c r="A13" s="147"/>
      <c r="B13" s="66"/>
      <c r="C13" s="63"/>
      <c r="D13" s="63"/>
      <c r="E13" s="150"/>
      <c r="F13" s="151"/>
      <c r="G13" s="157"/>
      <c r="H13" s="158"/>
      <c r="I13" s="158"/>
      <c r="J13" s="159"/>
      <c r="K13" s="150"/>
    </row>
    <row r="14" spans="1:11" ht="17.25" thickBot="1">
      <c r="A14" s="147"/>
      <c r="B14" s="66"/>
      <c r="E14" s="150"/>
      <c r="F14" s="151"/>
      <c r="G14" s="163"/>
      <c r="H14" s="164"/>
      <c r="I14" s="164"/>
      <c r="J14" s="165"/>
      <c r="K14" s="150"/>
    </row>
    <row r="15" spans="1:11">
      <c r="A15" s="147"/>
      <c r="B15" s="66"/>
      <c r="E15" s="150"/>
      <c r="G15" s="63"/>
      <c r="H15" s="63"/>
      <c r="I15" s="63"/>
      <c r="J15" s="63"/>
    </row>
    <row r="16" spans="1:11">
      <c r="A16" s="147"/>
      <c r="B16" s="66"/>
      <c r="E16" s="150"/>
    </row>
    <row r="17" spans="1:5">
      <c r="A17" s="147"/>
      <c r="B17" s="66"/>
      <c r="E17" s="150"/>
    </row>
    <row r="18" spans="1:5">
      <c r="A18" s="147"/>
      <c r="B18" s="66"/>
      <c r="E18" s="150"/>
    </row>
    <row r="19" spans="1:5">
      <c r="A19" s="147"/>
      <c r="B19" s="66"/>
      <c r="E19" s="150"/>
    </row>
    <row r="20" spans="1:5">
      <c r="A20" s="147"/>
      <c r="B20" s="66"/>
      <c r="E20" s="150"/>
    </row>
    <row r="21" spans="1:5">
      <c r="A21" s="166"/>
      <c r="B21" s="66"/>
      <c r="E21" s="150"/>
    </row>
    <row r="22" spans="1:5">
      <c r="A22" s="147"/>
      <c r="B22" s="66"/>
      <c r="E22" s="15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0" tint="-0.499984740745262"/>
  </sheetPr>
  <dimension ref="A1:B3"/>
  <sheetViews>
    <sheetView workbookViewId="0"/>
  </sheetViews>
  <sheetFormatPr defaultRowHeight="16.5"/>
  <cols>
    <col min="1" max="1" width="17.25" bestFit="1" customWidth="1"/>
    <col min="2" max="2" width="59.375" bestFit="1" customWidth="1"/>
    <col min="3" max="3" width="35.5" bestFit="1" customWidth="1"/>
  </cols>
  <sheetData>
    <row r="1" spans="1:2">
      <c r="A1" t="s">
        <v>2928</v>
      </c>
    </row>
    <row r="2" spans="1:2">
      <c r="A2" t="s">
        <v>2929</v>
      </c>
    </row>
    <row r="3" spans="1:2">
      <c r="A3" t="s">
        <v>2930</v>
      </c>
      <c r="B3" t="s">
        <v>2931</v>
      </c>
    </row>
  </sheetData>
  <sheetProtection algorithmName="SHA-512" hashValue="DKN975i4nkbYoDVGhf/uD2OGsaVLNpZgkvX3nDsJsYHQ6LFR9ZXHs+5apx3iJXbionCr1daLCBJpDKDLmmGjeA==" saltValue="8Zot6Xbtcoe8RNnVLvU+bw==" spinCount="100000" sheet="1" objects="1" scenarios="1"/>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0" tint="-0.499984740745262"/>
  </sheetPr>
  <dimension ref="A1:A4"/>
  <sheetViews>
    <sheetView view="pageBreakPreview" zoomScaleNormal="100" zoomScaleSheetLayoutView="100" workbookViewId="0"/>
  </sheetViews>
  <sheetFormatPr defaultColWidth="9" defaultRowHeight="12"/>
  <cols>
    <col min="1" max="1" width="86.375" style="168" customWidth="1"/>
    <col min="2" max="2" width="5.25" style="168" customWidth="1"/>
    <col min="3" max="3" width="83.125" style="168" customWidth="1"/>
    <col min="4" max="16384" width="9" style="168"/>
  </cols>
  <sheetData>
    <row r="1" spans="1:1" ht="16.5">
      <c r="A1" s="167"/>
    </row>
    <row r="2" spans="1:1" ht="23.25" customHeight="1">
      <c r="A2" s="169"/>
    </row>
    <row r="3" spans="1:1" ht="27.75" customHeight="1">
      <c r="A3" s="170"/>
    </row>
    <row r="4" spans="1:1" ht="409.5" customHeight="1">
      <c r="A4" s="171"/>
    </row>
  </sheetData>
  <sheetProtection password="8477" sheet="1" objects="1" scenarios="1" selectLockedCells="1"/>
  <phoneticPr fontId="1" type="noConversion"/>
  <pageMargins left="0.51181102362204722" right="0.51181102362204722" top="0.74803149606299213" bottom="0.74803149606299213" header="0.31496062992125984" footer="0.31496062992125984"/>
  <pageSetup paperSize="9" orientation="portrait" r:id="rId1"/>
  <headerFooter>
    <oddFooter>&amp;R&amp;10계약길잡이v3.0 &amp;D &amp;" ,보통"&amp;T</oddFooter>
  </headerFooter>
</worksheet>
</file>

<file path=customUI/customUI14.xml><?xml version="1.0" encoding="utf-8"?>
<customUI xmlns="http://schemas.microsoft.com/office/2006/01/customui">
  <ribbon startFromScratch="false">
    <tabs>
      <tab id="MyCustomTab" label="계약 길라잡이" insertAfterMso="TabView">
        <group id="customGroup6" label="지정정보처리장치">
          <button id="customButton16" label="국가종합전자조달(G2B)" screentip="국가종합전자조달시스템" imageMso="HappyFace" onAction="go_G2B"/>
          <button id="customButton17" label="교육기관 전자조달(S2B)" screentip="교육기관 전자조달시스템" imageMso="PictureBrightnessGallery" onAction="go_S2B"/>
          <button id="customButton18" label="급식 식재료 전자조달(eaT)" screentip="급식 식재료 전자조달시스템" imageMso="CellStylesGallery" onAction="go_eaT"/>
        </group>
        <group id="customGroup5" label="인터넷 바로가기">
          <button id="customButton13" label="전북교육청" imageMso="HappyFace" onAction="go_jbe"/>
          <button id="customButton14" label="국가법령정보센터" imageMso="PictureBrightnessGallery" onAction="Go_law"/>
        </group>
        <group id="customGroup7" label="만든이">
          <button id="customButton19" label="행정업무 길라잡이" imageMso="HappyFace" size="large" onAction="go_manual"/>
          <button id="customButton21" label="제작자 정보" imageMso="CellStylesGallery" size="large" onAction="Copyrights"/>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69CE27-0446-481A-A924-C3FDCEBEC3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 지정된 범위</vt:lpstr>
      </vt:variant>
      <vt:variant>
        <vt:i4>4</vt:i4>
      </vt:variant>
    </vt:vector>
  </HeadingPairs>
  <TitlesOfParts>
    <vt:vector size="15" baseType="lpstr">
      <vt:lpstr>사용설명서</vt:lpstr>
      <vt:lpstr>Sheet1</vt:lpstr>
      <vt:lpstr>기본정보 입력하기</vt:lpstr>
      <vt:lpstr>DB</vt:lpstr>
      <vt:lpstr>계약서식</vt:lpstr>
      <vt:lpstr>Ref_data</vt:lpstr>
      <vt:lpstr>학교정보</vt:lpstr>
      <vt:lpstr>Rtable_용역</vt:lpstr>
      <vt:lpstr>Rtable_A</vt:lpstr>
      <vt:lpstr>Rtable_Property</vt:lpstr>
      <vt:lpstr>Print_sheet</vt:lpstr>
      <vt:lpstr>Drop_1</vt:lpstr>
      <vt:lpstr>Print_sheet!Print_Area</vt:lpstr>
      <vt:lpstr>계약서식!Print_Area</vt:lpstr>
      <vt:lpstr>'기본정보 입력하기'!Print_Area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2023-06-26T04:20:31Z</cp:lastPrinted>
  <dcterms:created xsi:type="dcterms:W3CDTF">2023-04-15T13:20:19Z</dcterms:created>
  <dcterms:modified xsi:type="dcterms:W3CDTF">2023-08-08T08:36:46Z</dcterms:modified>
</cp:coreProperties>
</file>