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DATA SET\base de datos articulo\"/>
    </mc:Choice>
  </mc:AlternateContent>
  <xr:revisionPtr revIDLastSave="0" documentId="8_{F45CB75F-E6A3-4EEB-9237-1C99672A486F}" xr6:coauthVersionLast="47" xr6:coauthVersionMax="47" xr10:uidLastSave="{00000000-0000-0000-0000-000000000000}"/>
  <bookViews>
    <workbookView xWindow="20370" yWindow="-120" windowWidth="29040" windowHeight="15840" xr2:uid="{19B53C70-603E-4C72-83B6-0682A4206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3" i="1" l="1"/>
  <c r="AE80" i="1"/>
  <c r="AE65" i="1"/>
  <c r="AE69" i="1"/>
  <c r="AA77" i="1"/>
  <c r="AA80" i="1"/>
  <c r="AA66" i="1"/>
  <c r="AC77" i="1"/>
  <c r="AA76" i="1"/>
  <c r="AA79" i="1"/>
  <c r="AF63" i="1"/>
  <c r="AB66" i="1"/>
  <c r="AE70" i="1"/>
  <c r="AA70" i="1"/>
  <c r="AA60" i="1"/>
  <c r="AE60" i="1"/>
  <c r="AB45" i="1"/>
  <c r="AF49" i="1"/>
  <c r="Z26" i="1"/>
  <c r="AE58" i="1" l="1"/>
  <c r="AB53" i="1"/>
  <c r="AF73" i="1"/>
  <c r="AE28" i="1"/>
  <c r="K84" i="1"/>
  <c r="K83" i="1"/>
  <c r="K82" i="1"/>
  <c r="AD26" i="1"/>
  <c r="AF40" i="1"/>
  <c r="L84" i="1"/>
  <c r="L83" i="1"/>
  <c r="L82" i="1"/>
  <c r="AA28" i="1"/>
  <c r="G82" i="1"/>
  <c r="G84" i="1"/>
  <c r="Z38" i="1"/>
  <c r="AB40" i="1"/>
  <c r="H84" i="1"/>
  <c r="H83" i="1"/>
  <c r="H82" i="1"/>
  <c r="G83" i="1"/>
  <c r="AE50" i="1"/>
  <c r="AB46" i="1"/>
  <c r="AB43" i="1"/>
  <c r="AB47" i="1"/>
  <c r="AE55" i="1"/>
  <c r="AC73" i="1"/>
  <c r="AB50" i="1"/>
  <c r="AB56" i="1"/>
  <c r="AB52" i="1"/>
  <c r="AB44" i="1"/>
  <c r="AC80" i="1"/>
  <c r="AC72" i="1"/>
  <c r="AC76" i="1"/>
  <c r="AC75" i="1"/>
  <c r="AC79" i="1"/>
  <c r="AC78" i="1"/>
  <c r="Z30" i="1"/>
  <c r="Z27" i="1"/>
  <c r="AE23" i="1"/>
  <c r="AC69" i="1"/>
  <c r="AB80" i="1"/>
  <c r="AC66" i="1"/>
  <c r="AC67" i="1"/>
  <c r="AF26" i="1"/>
  <c r="AF28" i="1"/>
  <c r="AF30" i="1"/>
  <c r="AA47" i="1"/>
  <c r="AD39" i="1"/>
  <c r="AF32" i="1"/>
  <c r="AE35" i="1"/>
  <c r="AD24" i="1"/>
  <c r="AA59" i="1"/>
  <c r="AE46" i="1"/>
  <c r="AE56" i="1"/>
  <c r="AE44" i="1"/>
  <c r="AE52" i="1"/>
  <c r="AD30" i="1"/>
  <c r="AD22" i="1"/>
  <c r="AE33" i="1"/>
  <c r="AD36" i="1"/>
  <c r="AA50" i="1"/>
  <c r="AE57" i="1"/>
  <c r="AA56" i="1"/>
  <c r="AA55" i="1"/>
  <c r="AE45" i="1"/>
  <c r="AE48" i="1"/>
  <c r="AA57" i="1"/>
  <c r="AC64" i="1"/>
  <c r="AE79" i="1"/>
  <c r="AE76" i="1"/>
  <c r="AE32" i="1"/>
  <c r="AE24" i="1"/>
  <c r="AD38" i="1"/>
  <c r="AD23" i="1"/>
  <c r="AD28" i="1"/>
  <c r="AD40" i="1"/>
  <c r="AF47" i="1"/>
  <c r="AB42" i="1"/>
  <c r="AA53" i="1"/>
  <c r="AE36" i="1"/>
  <c r="AE40" i="1"/>
  <c r="AD29" i="1"/>
  <c r="AD35" i="1"/>
  <c r="AD34" i="1"/>
  <c r="AD37" i="1"/>
  <c r="AB60" i="1"/>
  <c r="AF66" i="1"/>
  <c r="AE73" i="1"/>
  <c r="AC81" i="1"/>
  <c r="AC68" i="1"/>
  <c r="Y68" i="1"/>
  <c r="AE77" i="1"/>
  <c r="AA81" i="1"/>
  <c r="AA75" i="1"/>
  <c r="AA73" i="1"/>
  <c r="AA63" i="1"/>
  <c r="AA64" i="1"/>
  <c r="AA62" i="1"/>
  <c r="AA72" i="1"/>
  <c r="AA74" i="1"/>
  <c r="AA67" i="1"/>
  <c r="AA65" i="1"/>
  <c r="AA68" i="1"/>
  <c r="AA69" i="1"/>
  <c r="AE78" i="1"/>
  <c r="AF81" i="1"/>
  <c r="AF67" i="1"/>
  <c r="AF64" i="1"/>
  <c r="AF62" i="1"/>
  <c r="AF69" i="1"/>
  <c r="AF68" i="1"/>
  <c r="AF74" i="1"/>
  <c r="AF65" i="1"/>
  <c r="AF75" i="1"/>
  <c r="AF78" i="1"/>
  <c r="AF79" i="1"/>
  <c r="AF76" i="1"/>
  <c r="AF72" i="1"/>
  <c r="AD66" i="1"/>
  <c r="AF70" i="1"/>
  <c r="AB81" i="1"/>
  <c r="AB76" i="1"/>
  <c r="AB69" i="1"/>
  <c r="AB77" i="1"/>
  <c r="AB78" i="1"/>
  <c r="AB62" i="1"/>
  <c r="AB64" i="1"/>
  <c r="AB63" i="1"/>
  <c r="AB65" i="1"/>
  <c r="AB75" i="1"/>
  <c r="AB68" i="1"/>
  <c r="AB74" i="1"/>
  <c r="AB79" i="1"/>
  <c r="AB67" i="1"/>
  <c r="AB73" i="1"/>
  <c r="AB72" i="1"/>
  <c r="Z62" i="1"/>
  <c r="AE81" i="1"/>
  <c r="AE62" i="1"/>
  <c r="AE75" i="1"/>
  <c r="AE74" i="1"/>
  <c r="AE72" i="1"/>
  <c r="AE64" i="1"/>
  <c r="AE67" i="1"/>
  <c r="AB70" i="1"/>
  <c r="AF77" i="1"/>
  <c r="AF80" i="1"/>
  <c r="AC74" i="1"/>
  <c r="AC63" i="1"/>
  <c r="AC62" i="1"/>
  <c r="AA78" i="1"/>
  <c r="AE66" i="1"/>
  <c r="AE68" i="1"/>
  <c r="AC65" i="1"/>
  <c r="AA71" i="1"/>
  <c r="AF71" i="1"/>
  <c r="AC70" i="1"/>
  <c r="AB71" i="1"/>
  <c r="AE71" i="1"/>
  <c r="AC60" i="1"/>
  <c r="AF61" i="1"/>
  <c r="AF46" i="1"/>
  <c r="AF44" i="1"/>
  <c r="AF52" i="1"/>
  <c r="AF56" i="1"/>
  <c r="AF42" i="1"/>
  <c r="AF54" i="1"/>
  <c r="AF43" i="1"/>
  <c r="AF57" i="1"/>
  <c r="AF55" i="1"/>
  <c r="AF45" i="1"/>
  <c r="AF53" i="1"/>
  <c r="AF58" i="1"/>
  <c r="Y57" i="1"/>
  <c r="Z60" i="1"/>
  <c r="AA61" i="1"/>
  <c r="AA54" i="1"/>
  <c r="AA52" i="1"/>
  <c r="AA42" i="1"/>
  <c r="AA43" i="1"/>
  <c r="AA49" i="1"/>
  <c r="AF50" i="1"/>
  <c r="AA58" i="1"/>
  <c r="AF48" i="1"/>
  <c r="AB57" i="1"/>
  <c r="AA46" i="1"/>
  <c r="AA44" i="1"/>
  <c r="AF60" i="1"/>
  <c r="AB61" i="1"/>
  <c r="AB54" i="1"/>
  <c r="AB59" i="1"/>
  <c r="AB49" i="1"/>
  <c r="AB58" i="1"/>
  <c r="AB48" i="1"/>
  <c r="AB55" i="1"/>
  <c r="AD55" i="1"/>
  <c r="AE61" i="1"/>
  <c r="AE49" i="1"/>
  <c r="AE47" i="1"/>
  <c r="AE42" i="1"/>
  <c r="AE43" i="1"/>
  <c r="AE54" i="1"/>
  <c r="AE59" i="1"/>
  <c r="AE53" i="1"/>
  <c r="AA48" i="1"/>
  <c r="AA45" i="1"/>
  <c r="AF59" i="1"/>
  <c r="AD51" i="1"/>
  <c r="AB51" i="1"/>
  <c r="AF51" i="1"/>
  <c r="AA51" i="1"/>
  <c r="AE51" i="1"/>
  <c r="AA41" i="1"/>
  <c r="AA33" i="1"/>
  <c r="AA32" i="1"/>
  <c r="AA22" i="1"/>
  <c r="AA27" i="1"/>
  <c r="AA34" i="1"/>
  <c r="AA26" i="1"/>
  <c r="AA38" i="1"/>
  <c r="AA29" i="1"/>
  <c r="Z41" i="1"/>
  <c r="Z33" i="1"/>
  <c r="Z35" i="1"/>
  <c r="Z34" i="1"/>
  <c r="Z23" i="1"/>
  <c r="Z22" i="1"/>
  <c r="Z39" i="1"/>
  <c r="Z25" i="1"/>
  <c r="Y35" i="1"/>
  <c r="Y33" i="1"/>
  <c r="Y38" i="1"/>
  <c r="Y26" i="1"/>
  <c r="AB41" i="1"/>
  <c r="AB23" i="1"/>
  <c r="AB37" i="1"/>
  <c r="AB27" i="1"/>
  <c r="AB34" i="1"/>
  <c r="AB29" i="1"/>
  <c r="AB36" i="1"/>
  <c r="AB22" i="1"/>
  <c r="AB39" i="1"/>
  <c r="AB35" i="1"/>
  <c r="AB32" i="1"/>
  <c r="AB26" i="1"/>
  <c r="AB33" i="1"/>
  <c r="AB28" i="1"/>
  <c r="AB25" i="1"/>
  <c r="AB38" i="1"/>
  <c r="AF41" i="1"/>
  <c r="AF22" i="1"/>
  <c r="AF33" i="1"/>
  <c r="AF34" i="1"/>
  <c r="AF23" i="1"/>
  <c r="AF27" i="1"/>
  <c r="AF38" i="1"/>
  <c r="AF37" i="1"/>
  <c r="AF25" i="1"/>
  <c r="AF24" i="1"/>
  <c r="AF39" i="1"/>
  <c r="AF29" i="1"/>
  <c r="AF35" i="1"/>
  <c r="Z29" i="1"/>
  <c r="AA23" i="1"/>
  <c r="AA24" i="1"/>
  <c r="Z37" i="1"/>
  <c r="Y36" i="1"/>
  <c r="Z40" i="1"/>
  <c r="AE30" i="1"/>
  <c r="Y29" i="1"/>
  <c r="AA30" i="1"/>
  <c r="AB30" i="1"/>
  <c r="AB24" i="1"/>
  <c r="AA37" i="1"/>
  <c r="AF36" i="1"/>
  <c r="Z32" i="1"/>
  <c r="AE38" i="1"/>
  <c r="AA40" i="1"/>
  <c r="Z28" i="1"/>
  <c r="Z36" i="1"/>
  <c r="Y37" i="1"/>
  <c r="AA39" i="1"/>
  <c r="AA25" i="1"/>
  <c r="AE41" i="1"/>
  <c r="AE22" i="1"/>
  <c r="AE26" i="1"/>
  <c r="AE27" i="1"/>
  <c r="AE34" i="1"/>
  <c r="AE39" i="1"/>
  <c r="AE37" i="1"/>
  <c r="AE29" i="1"/>
  <c r="AE25" i="1"/>
  <c r="AA35" i="1"/>
  <c r="Y25" i="1"/>
  <c r="AA36" i="1"/>
  <c r="Z24" i="1"/>
  <c r="AD41" i="1"/>
  <c r="AD33" i="1"/>
  <c r="AD25" i="1"/>
  <c r="AD32" i="1"/>
  <c r="AD27" i="1"/>
  <c r="AE31" i="1"/>
  <c r="AF31" i="1"/>
  <c r="Y30" i="1"/>
  <c r="AA31" i="1"/>
  <c r="AD31" i="1"/>
  <c r="Z31" i="1"/>
  <c r="AB31" i="1"/>
  <c r="AE10" i="1"/>
  <c r="AE13" i="1"/>
  <c r="Z9" i="1"/>
  <c r="AD4" i="1"/>
  <c r="AD12" i="1"/>
  <c r="AD18" i="1"/>
  <c r="AD9" i="1"/>
  <c r="AF16" i="1"/>
  <c r="AF7" i="1"/>
  <c r="Y19" i="1"/>
  <c r="Y6" i="1"/>
  <c r="AE7" i="1"/>
  <c r="AA13" i="1"/>
  <c r="AA14" i="1"/>
  <c r="AA4" i="1"/>
  <c r="Y16" i="1"/>
  <c r="AF13" i="1"/>
  <c r="AD16" i="1"/>
  <c r="AD19" i="1"/>
  <c r="AC6" i="1"/>
  <c r="Y18" i="1"/>
  <c r="AD6" i="1"/>
  <c r="AF11" i="1"/>
  <c r="AE11" i="1"/>
  <c r="AD11" i="1"/>
  <c r="Y10" i="1"/>
  <c r="AD49" i="1" l="1"/>
  <c r="F83" i="1"/>
  <c r="J84" i="1"/>
  <c r="F82" i="1"/>
  <c r="J83" i="1"/>
  <c r="AD71" i="1"/>
  <c r="AD79" i="1"/>
  <c r="Z73" i="1"/>
  <c r="F84" i="1"/>
  <c r="Y54" i="1"/>
  <c r="Z46" i="1"/>
  <c r="J82" i="1"/>
  <c r="AC37" i="1"/>
  <c r="AI37" i="1" s="1"/>
  <c r="AJ37" i="1" s="1"/>
  <c r="AK37" i="1" s="1"/>
  <c r="I84" i="1"/>
  <c r="I82" i="1"/>
  <c r="I83" i="1"/>
  <c r="E82" i="1"/>
  <c r="E83" i="1"/>
  <c r="E84" i="1"/>
  <c r="Z51" i="1"/>
  <c r="AC47" i="1"/>
  <c r="Z45" i="1"/>
  <c r="AC43" i="1"/>
  <c r="AD68" i="1"/>
  <c r="Z49" i="1"/>
  <c r="Z50" i="1"/>
  <c r="AC58" i="1"/>
  <c r="Z58" i="1"/>
  <c r="AG58" i="1" s="1"/>
  <c r="AC26" i="1"/>
  <c r="AH26" i="1" s="1"/>
  <c r="Y55" i="1"/>
  <c r="Y58" i="1"/>
  <c r="Z79" i="1"/>
  <c r="AD65" i="1"/>
  <c r="Z77" i="1"/>
  <c r="AD76" i="1"/>
  <c r="AC30" i="1"/>
  <c r="AH30" i="1" s="1"/>
  <c r="Y59" i="1"/>
  <c r="Z71" i="1"/>
  <c r="AD78" i="1"/>
  <c r="Z76" i="1"/>
  <c r="AC33" i="1"/>
  <c r="AH33" i="1" s="1"/>
  <c r="AD58" i="1"/>
  <c r="Z78" i="1"/>
  <c r="AD77" i="1"/>
  <c r="AD80" i="1"/>
  <c r="AC28" i="1"/>
  <c r="AD56" i="1"/>
  <c r="Z55" i="1"/>
  <c r="Y56" i="1"/>
  <c r="Z67" i="1"/>
  <c r="Z80" i="1"/>
  <c r="Z44" i="1"/>
  <c r="Z53" i="1"/>
  <c r="Z64" i="1"/>
  <c r="Y81" i="1"/>
  <c r="Y72" i="1"/>
  <c r="Y62" i="1"/>
  <c r="Y73" i="1"/>
  <c r="Y78" i="1"/>
  <c r="Y69" i="1"/>
  <c r="Y77" i="1"/>
  <c r="Y76" i="1"/>
  <c r="Y63" i="1"/>
  <c r="Y66" i="1"/>
  <c r="Y79" i="1"/>
  <c r="Y67" i="1"/>
  <c r="Y80" i="1"/>
  <c r="Y70" i="1"/>
  <c r="AD70" i="1"/>
  <c r="Z81" i="1"/>
  <c r="Z63" i="1"/>
  <c r="Z75" i="1"/>
  <c r="Z72" i="1"/>
  <c r="Z66" i="1"/>
  <c r="Z70" i="1"/>
  <c r="AD64" i="1"/>
  <c r="AD75" i="1"/>
  <c r="Y65" i="1"/>
  <c r="AD69" i="1"/>
  <c r="AD81" i="1"/>
  <c r="AD62" i="1"/>
  <c r="AD74" i="1"/>
  <c r="AD73" i="1"/>
  <c r="AD72" i="1"/>
  <c r="Y64" i="1"/>
  <c r="AD67" i="1"/>
  <c r="Z74" i="1"/>
  <c r="Z69" i="1"/>
  <c r="Z65" i="1"/>
  <c r="AD63" i="1"/>
  <c r="Y74" i="1"/>
  <c r="Y75" i="1"/>
  <c r="Z68" i="1"/>
  <c r="AC71" i="1"/>
  <c r="Y71" i="1"/>
  <c r="AC49" i="1"/>
  <c r="Y61" i="1"/>
  <c r="Y45" i="1"/>
  <c r="Y49" i="1"/>
  <c r="Y52" i="1"/>
  <c r="Y43" i="1"/>
  <c r="Y48" i="1"/>
  <c r="Y44" i="1"/>
  <c r="Y47" i="1"/>
  <c r="AC48" i="1"/>
  <c r="AC42" i="1"/>
  <c r="Y46" i="1"/>
  <c r="AC46" i="1"/>
  <c r="AC45" i="1"/>
  <c r="AC44" i="1"/>
  <c r="AC61" i="1"/>
  <c r="AC53" i="1"/>
  <c r="AC57" i="1"/>
  <c r="AC56" i="1"/>
  <c r="Y50" i="1"/>
  <c r="AD61" i="1"/>
  <c r="AD53" i="1"/>
  <c r="AD42" i="1"/>
  <c r="AD52" i="1"/>
  <c r="AD43" i="1"/>
  <c r="AD54" i="1"/>
  <c r="AD50" i="1"/>
  <c r="AD59" i="1"/>
  <c r="AD45" i="1"/>
  <c r="AD47" i="1"/>
  <c r="AD48" i="1"/>
  <c r="Y42" i="1"/>
  <c r="AC50" i="1"/>
  <c r="AH50" i="1" s="1"/>
  <c r="AD44" i="1"/>
  <c r="AD46" i="1"/>
  <c r="AD60" i="1"/>
  <c r="AC59" i="1"/>
  <c r="Z61" i="1"/>
  <c r="Z43" i="1"/>
  <c r="Z42" i="1"/>
  <c r="Z56" i="1"/>
  <c r="Z57" i="1"/>
  <c r="Z47" i="1"/>
  <c r="Z48" i="1"/>
  <c r="Z59" i="1"/>
  <c r="Z54" i="1"/>
  <c r="Z52" i="1"/>
  <c r="Y53" i="1"/>
  <c r="Y60" i="1"/>
  <c r="AC55" i="1"/>
  <c r="AC54" i="1"/>
  <c r="AC52" i="1"/>
  <c r="AD57" i="1"/>
  <c r="Y51" i="1"/>
  <c r="AC51" i="1"/>
  <c r="AH37" i="1"/>
  <c r="AI33" i="1"/>
  <c r="AJ33" i="1" s="1"/>
  <c r="AK33" i="1" s="1"/>
  <c r="AC41" i="1"/>
  <c r="AC23" i="1"/>
  <c r="AC25" i="1"/>
  <c r="AI25" i="1" s="1"/>
  <c r="AC36" i="1"/>
  <c r="AH36" i="1" s="1"/>
  <c r="AC39" i="1"/>
  <c r="AC27" i="1"/>
  <c r="AC38" i="1"/>
  <c r="AG38" i="1" s="1"/>
  <c r="AC29" i="1"/>
  <c r="AC24" i="1"/>
  <c r="AC34" i="1"/>
  <c r="AC35" i="1"/>
  <c r="AH35" i="1" s="1"/>
  <c r="AC32" i="1"/>
  <c r="AC22" i="1"/>
  <c r="Y41" i="1"/>
  <c r="Y32" i="1"/>
  <c r="Y23" i="1"/>
  <c r="Y28" i="1"/>
  <c r="Y22" i="1"/>
  <c r="Y24" i="1"/>
  <c r="Y39" i="1"/>
  <c r="AC40" i="1"/>
  <c r="Y27" i="1"/>
  <c r="Y34" i="1"/>
  <c r="Y40" i="1"/>
  <c r="AC31" i="1"/>
  <c r="Y31" i="1"/>
  <c r="AE15" i="1"/>
  <c r="AE9" i="1"/>
  <c r="AE17" i="1"/>
  <c r="AE14" i="1"/>
  <c r="Y7" i="1"/>
  <c r="AA9" i="1"/>
  <c r="AE4" i="1"/>
  <c r="AE18" i="1"/>
  <c r="AE20" i="1"/>
  <c r="AF12" i="1"/>
  <c r="AF19" i="1"/>
  <c r="Z6" i="1"/>
  <c r="AF3" i="1"/>
  <c r="AF9" i="1"/>
  <c r="AF8" i="1"/>
  <c r="Y20" i="1"/>
  <c r="AF17" i="1"/>
  <c r="AF2" i="1"/>
  <c r="AF20" i="1"/>
  <c r="Y15" i="1"/>
  <c r="AF6" i="1"/>
  <c r="AC15" i="1"/>
  <c r="AF14" i="1"/>
  <c r="AF5" i="1"/>
  <c r="AB21" i="1"/>
  <c r="AB2" i="1"/>
  <c r="AB15" i="1"/>
  <c r="AB3" i="1"/>
  <c r="AB7" i="1"/>
  <c r="AB18" i="1"/>
  <c r="AB19" i="1"/>
  <c r="AB12" i="1"/>
  <c r="AB17" i="1"/>
  <c r="AB10" i="1"/>
  <c r="AB6" i="1"/>
  <c r="AB13" i="1"/>
  <c r="AB9" i="1"/>
  <c r="AB14" i="1"/>
  <c r="AB8" i="1"/>
  <c r="AB16" i="1"/>
  <c r="AB4" i="1"/>
  <c r="AB5" i="1"/>
  <c r="Z21" i="1"/>
  <c r="Z12" i="1"/>
  <c r="Z3" i="1"/>
  <c r="Z2" i="1"/>
  <c r="Z8" i="1"/>
  <c r="Z17" i="1"/>
  <c r="Z5" i="1"/>
  <c r="Z4" i="1"/>
  <c r="Z15" i="1"/>
  <c r="Z13" i="1"/>
  <c r="Z14" i="1"/>
  <c r="Z11" i="1"/>
  <c r="Z16" i="1"/>
  <c r="Z18" i="1"/>
  <c r="Z10" i="1"/>
  <c r="AD13" i="1"/>
  <c r="AE21" i="1"/>
  <c r="AE16" i="1"/>
  <c r="AE12" i="1"/>
  <c r="AE2" i="1"/>
  <c r="AD2" i="1"/>
  <c r="AB11" i="1"/>
  <c r="AC21" i="1"/>
  <c r="AC12" i="1"/>
  <c r="AC8" i="1"/>
  <c r="AC2" i="1"/>
  <c r="AC14" i="1"/>
  <c r="AC16" i="1"/>
  <c r="AC13" i="1"/>
  <c r="AC5" i="1"/>
  <c r="AC7" i="1"/>
  <c r="AC3" i="1"/>
  <c r="AC10" i="1"/>
  <c r="AC17" i="1"/>
  <c r="AC19" i="1"/>
  <c r="AC9" i="1"/>
  <c r="AC4" i="1"/>
  <c r="AC18" i="1"/>
  <c r="AA21" i="1"/>
  <c r="AA19" i="1"/>
  <c r="AA15" i="1"/>
  <c r="AA6" i="1"/>
  <c r="AA10" i="1"/>
  <c r="AA2" i="1"/>
  <c r="AA8" i="1"/>
  <c r="AA5" i="1"/>
  <c r="AA17" i="1"/>
  <c r="AD21" i="1"/>
  <c r="AD5" i="1"/>
  <c r="AD14" i="1"/>
  <c r="AD8" i="1"/>
  <c r="AD15" i="1"/>
  <c r="AD10" i="1"/>
  <c r="Z20" i="1"/>
  <c r="Z7" i="1"/>
  <c r="AA11" i="1"/>
  <c r="AC11" i="1"/>
  <c r="AB20" i="1"/>
  <c r="AA16" i="1"/>
  <c r="AA12" i="1"/>
  <c r="AD17" i="1"/>
  <c r="Y21" i="1"/>
  <c r="Y3" i="1"/>
  <c r="Y13" i="1"/>
  <c r="Y17" i="1"/>
  <c r="Y8" i="1"/>
  <c r="Y2" i="1"/>
  <c r="Y14" i="1"/>
  <c r="Y9" i="1"/>
  <c r="Y4" i="1"/>
  <c r="AD20" i="1"/>
  <c r="AC20" i="1"/>
  <c r="Z19" i="1"/>
  <c r="AE8" i="1"/>
  <c r="AA7" i="1"/>
  <c r="AA3" i="1"/>
  <c r="AA20" i="1"/>
  <c r="AE19" i="1"/>
  <c r="Y5" i="1"/>
  <c r="AF21" i="1"/>
  <c r="AF15" i="1"/>
  <c r="AF18" i="1"/>
  <c r="AF4" i="1"/>
  <c r="AF10" i="1"/>
  <c r="AD7" i="1"/>
  <c r="AD3" i="1"/>
  <c r="AE5" i="1"/>
  <c r="Y12" i="1"/>
  <c r="AE6" i="1"/>
  <c r="AE3" i="1"/>
  <c r="AA18" i="1"/>
  <c r="Y11" i="1"/>
  <c r="AI68" i="1" l="1"/>
  <c r="AG70" i="1"/>
  <c r="AH70" i="1"/>
  <c r="AG33" i="1"/>
  <c r="AI26" i="1"/>
  <c r="AG37" i="1"/>
  <c r="AG26" i="1"/>
  <c r="AG30" i="1"/>
  <c r="AI58" i="1"/>
  <c r="AH38" i="1"/>
  <c r="AH56" i="1"/>
  <c r="AH10" i="1"/>
  <c r="AH58" i="1"/>
  <c r="AI30" i="1"/>
  <c r="AJ30" i="1" s="1"/>
  <c r="AK30" i="1" s="1"/>
  <c r="AI38" i="1"/>
  <c r="AJ38" i="1" s="1"/>
  <c r="AK38" i="1" s="1"/>
  <c r="AI55" i="1"/>
  <c r="AI59" i="1"/>
  <c r="AJ59" i="1" s="1"/>
  <c r="AK59" i="1" s="1"/>
  <c r="AI70" i="1"/>
  <c r="AJ70" i="1" s="1"/>
  <c r="AK70" i="1" s="1"/>
  <c r="AG35" i="1"/>
  <c r="AH54" i="1"/>
  <c r="AG57" i="1"/>
  <c r="AI50" i="1"/>
  <c r="AJ50" i="1" s="1"/>
  <c r="AK50" i="1" s="1"/>
  <c r="AH68" i="1"/>
  <c r="AH79" i="1"/>
  <c r="AI79" i="1"/>
  <c r="AJ79" i="1" s="1"/>
  <c r="AK79" i="1" s="1"/>
  <c r="AG79" i="1"/>
  <c r="AH66" i="1"/>
  <c r="AG66" i="1"/>
  <c r="AI66" i="1"/>
  <c r="AG69" i="1"/>
  <c r="AI69" i="1"/>
  <c r="AJ69" i="1" s="1"/>
  <c r="AK69" i="1" s="1"/>
  <c r="AH69" i="1"/>
  <c r="AG72" i="1"/>
  <c r="AI72" i="1"/>
  <c r="AJ72" i="1" s="1"/>
  <c r="AK72" i="1" s="1"/>
  <c r="AH72" i="1"/>
  <c r="AG68" i="1"/>
  <c r="AG75" i="1"/>
  <c r="AH75" i="1"/>
  <c r="AI75" i="1"/>
  <c r="AJ75" i="1" s="1"/>
  <c r="AK75" i="1" s="1"/>
  <c r="AH67" i="1"/>
  <c r="AG67" i="1"/>
  <c r="AI67" i="1"/>
  <c r="AJ67" i="1" s="1"/>
  <c r="AK67" i="1" s="1"/>
  <c r="AG76" i="1"/>
  <c r="AH76" i="1"/>
  <c r="AI76" i="1"/>
  <c r="AJ76" i="1" s="1"/>
  <c r="AK76" i="1" s="1"/>
  <c r="AI73" i="1"/>
  <c r="AJ73" i="1" s="1"/>
  <c r="AK73" i="1" s="1"/>
  <c r="AH73" i="1"/>
  <c r="AG73" i="1"/>
  <c r="AI74" i="1"/>
  <c r="AJ74" i="1" s="1"/>
  <c r="AK74" i="1" s="1"/>
  <c r="AH74" i="1"/>
  <c r="AG74" i="1"/>
  <c r="AI77" i="1"/>
  <c r="AJ77" i="1" s="1"/>
  <c r="AK77" i="1" s="1"/>
  <c r="AH77" i="1"/>
  <c r="AG77" i="1"/>
  <c r="AH62" i="1"/>
  <c r="AG62" i="1"/>
  <c r="AI62" i="1"/>
  <c r="AJ62" i="1" s="1"/>
  <c r="AK62" i="1" s="1"/>
  <c r="AI64" i="1"/>
  <c r="AJ64" i="1" s="1"/>
  <c r="AK64" i="1" s="1"/>
  <c r="AH64" i="1"/>
  <c r="AG64" i="1"/>
  <c r="AH65" i="1"/>
  <c r="AG65" i="1"/>
  <c r="AI65" i="1"/>
  <c r="AJ65" i="1" s="1"/>
  <c r="AK65" i="1" s="1"/>
  <c r="AG80" i="1"/>
  <c r="AH80" i="1"/>
  <c r="AI80" i="1"/>
  <c r="AJ80" i="1" s="1"/>
  <c r="AK80" i="1" s="1"/>
  <c r="AH63" i="1"/>
  <c r="AI63" i="1"/>
  <c r="AJ63" i="1" s="1"/>
  <c r="AK63" i="1" s="1"/>
  <c r="AG63" i="1"/>
  <c r="AH78" i="1"/>
  <c r="AI78" i="1"/>
  <c r="AJ78" i="1" s="1"/>
  <c r="AK78" i="1" s="1"/>
  <c r="AG78" i="1"/>
  <c r="AI81" i="1"/>
  <c r="AJ81" i="1" s="1"/>
  <c r="AK81" i="1" s="1"/>
  <c r="AG81" i="1"/>
  <c r="AH81" i="1"/>
  <c r="AI71" i="1"/>
  <c r="AJ71" i="1" s="1"/>
  <c r="AK71" i="1" s="1"/>
  <c r="AH71" i="1"/>
  <c r="AG71" i="1"/>
  <c r="AH57" i="1"/>
  <c r="AH52" i="1"/>
  <c r="AI52" i="1"/>
  <c r="AJ52" i="1" s="1"/>
  <c r="AK52" i="1" s="1"/>
  <c r="AG52" i="1"/>
  <c r="AI57" i="1"/>
  <c r="AJ57" i="1" s="1"/>
  <c r="AK57" i="1" s="1"/>
  <c r="AI44" i="1"/>
  <c r="AJ44" i="1" s="1"/>
  <c r="AK44" i="1" s="1"/>
  <c r="AG44" i="1"/>
  <c r="AH44" i="1"/>
  <c r="AH55" i="1"/>
  <c r="AG50" i="1"/>
  <c r="AH53" i="1"/>
  <c r="AG53" i="1"/>
  <c r="AI53" i="1"/>
  <c r="AJ53" i="1" s="1"/>
  <c r="AK53" i="1" s="1"/>
  <c r="AG59" i="1"/>
  <c r="AG54" i="1"/>
  <c r="AH48" i="1"/>
  <c r="AI48" i="1"/>
  <c r="AG48" i="1"/>
  <c r="AI45" i="1"/>
  <c r="AJ45" i="1" s="1"/>
  <c r="AK45" i="1" s="1"/>
  <c r="AH45" i="1"/>
  <c r="AG45" i="1"/>
  <c r="AG56" i="1"/>
  <c r="AG55" i="1"/>
  <c r="AI54" i="1"/>
  <c r="AJ54" i="1" s="1"/>
  <c r="AK54" i="1" s="1"/>
  <c r="AI47" i="1"/>
  <c r="AG47" i="1"/>
  <c r="AH47" i="1"/>
  <c r="AH61" i="1"/>
  <c r="AG61" i="1"/>
  <c r="AI61" i="1"/>
  <c r="AJ61" i="1" s="1"/>
  <c r="AK61" i="1" s="1"/>
  <c r="AH60" i="1"/>
  <c r="AG60" i="1"/>
  <c r="AI60" i="1"/>
  <c r="AJ60" i="1" s="1"/>
  <c r="AK60" i="1" s="1"/>
  <c r="AH59" i="1"/>
  <c r="AH46" i="1"/>
  <c r="AI46" i="1"/>
  <c r="AJ46" i="1" s="1"/>
  <c r="AK46" i="1" s="1"/>
  <c r="AG46" i="1"/>
  <c r="AG49" i="1"/>
  <c r="AH49" i="1"/>
  <c r="AI49" i="1"/>
  <c r="AJ49" i="1" s="1"/>
  <c r="AK49" i="1" s="1"/>
  <c r="AI56" i="1"/>
  <c r="AJ56" i="1" s="1"/>
  <c r="AK56" i="1" s="1"/>
  <c r="AG42" i="1"/>
  <c r="AI42" i="1"/>
  <c r="AJ42" i="1" s="1"/>
  <c r="AK42" i="1" s="1"/>
  <c r="AH42" i="1"/>
  <c r="AH43" i="1"/>
  <c r="AI43" i="1"/>
  <c r="AJ43" i="1" s="1"/>
  <c r="AK43" i="1" s="1"/>
  <c r="AG43" i="1"/>
  <c r="AG51" i="1"/>
  <c r="AH51" i="1"/>
  <c r="AI51" i="1"/>
  <c r="AJ51" i="1" s="1"/>
  <c r="AK51" i="1" s="1"/>
  <c r="AG39" i="1"/>
  <c r="AI39" i="1"/>
  <c r="AJ39" i="1" s="1"/>
  <c r="AK39" i="1" s="1"/>
  <c r="AH39" i="1"/>
  <c r="AH24" i="1"/>
  <c r="AG24" i="1"/>
  <c r="AI24" i="1"/>
  <c r="AH25" i="1"/>
  <c r="AG36" i="1"/>
  <c r="AG23" i="1"/>
  <c r="AH23" i="1"/>
  <c r="AI23" i="1"/>
  <c r="AJ23" i="1" s="1"/>
  <c r="AK23" i="1" s="1"/>
  <c r="AG29" i="1"/>
  <c r="AH29" i="1"/>
  <c r="AI36" i="1"/>
  <c r="AJ36" i="1" s="1"/>
  <c r="AK36" i="1" s="1"/>
  <c r="AH34" i="1"/>
  <c r="AG34" i="1"/>
  <c r="AI34" i="1"/>
  <c r="AJ34" i="1" s="1"/>
  <c r="AK34" i="1" s="1"/>
  <c r="AG32" i="1"/>
  <c r="AI32" i="1"/>
  <c r="AJ32" i="1" s="1"/>
  <c r="AK32" i="1" s="1"/>
  <c r="AH32" i="1"/>
  <c r="AI27" i="1"/>
  <c r="AJ27" i="1" s="1"/>
  <c r="AK27" i="1" s="1"/>
  <c r="AG27" i="1"/>
  <c r="AH27" i="1"/>
  <c r="AH41" i="1"/>
  <c r="AI41" i="1"/>
  <c r="AJ41" i="1" s="1"/>
  <c r="AK41" i="1" s="1"/>
  <c r="AG41" i="1"/>
  <c r="AG25" i="1"/>
  <c r="AI35" i="1"/>
  <c r="AJ35" i="1" s="1"/>
  <c r="AK35" i="1" s="1"/>
  <c r="AI40" i="1"/>
  <c r="AJ40" i="1" s="1"/>
  <c r="AK40" i="1" s="1"/>
  <c r="AH40" i="1"/>
  <c r="AG40" i="1"/>
  <c r="AG22" i="1"/>
  <c r="AH22" i="1"/>
  <c r="AI22" i="1"/>
  <c r="AJ22" i="1" s="1"/>
  <c r="AK22" i="1" s="1"/>
  <c r="AI28" i="1"/>
  <c r="AJ28" i="1" s="1"/>
  <c r="AK28" i="1" s="1"/>
  <c r="AG28" i="1"/>
  <c r="AH28" i="1"/>
  <c r="AI29" i="1"/>
  <c r="AJ29" i="1" s="1"/>
  <c r="AK29" i="1" s="1"/>
  <c r="AG31" i="1"/>
  <c r="AI31" i="1"/>
  <c r="AJ31" i="1" s="1"/>
  <c r="AK31" i="1" s="1"/>
  <c r="AH31" i="1"/>
  <c r="AG15" i="1"/>
  <c r="AH18" i="1"/>
  <c r="AI6" i="1"/>
  <c r="AJ6" i="1" s="1"/>
  <c r="AK6" i="1" s="1"/>
  <c r="AH7" i="1"/>
  <c r="AG16" i="1"/>
  <c r="AI20" i="1"/>
  <c r="AJ20" i="1" s="1"/>
  <c r="AK20" i="1" s="1"/>
  <c r="AG19" i="1"/>
  <c r="AH20" i="1"/>
  <c r="AI7" i="1"/>
  <c r="AJ7" i="1" s="1"/>
  <c r="AK7" i="1" s="1"/>
  <c r="AH15" i="1"/>
  <c r="AH6" i="1"/>
  <c r="AG20" i="1"/>
  <c r="AI18" i="1"/>
  <c r="AJ18" i="1" s="1"/>
  <c r="AK18" i="1" s="1"/>
  <c r="AG7" i="1"/>
  <c r="AI15" i="1"/>
  <c r="AJ15" i="1" s="1"/>
  <c r="AK15" i="1" s="1"/>
  <c r="AI10" i="1"/>
  <c r="AJ10" i="1" s="1"/>
  <c r="AK10" i="1" s="1"/>
  <c r="AG18" i="1"/>
  <c r="AH16" i="1"/>
  <c r="AI19" i="1"/>
  <c r="AJ19" i="1" s="1"/>
  <c r="AK19" i="1" s="1"/>
  <c r="AH8" i="1"/>
  <c r="AI8" i="1"/>
  <c r="AJ8" i="1" s="1"/>
  <c r="AK8" i="1" s="1"/>
  <c r="AG8" i="1"/>
  <c r="AG12" i="1"/>
  <c r="AH12" i="1"/>
  <c r="AI12" i="1"/>
  <c r="AJ12" i="1" s="1"/>
  <c r="AK12" i="1" s="1"/>
  <c r="AG6" i="1"/>
  <c r="AI17" i="1"/>
  <c r="AJ17" i="1" s="1"/>
  <c r="AK17" i="1" s="1"/>
  <c r="AH17" i="1"/>
  <c r="AG17" i="1"/>
  <c r="AH19" i="1"/>
  <c r="AI9" i="1"/>
  <c r="AJ9" i="1" s="1"/>
  <c r="AK9" i="1" s="1"/>
  <c r="AH9" i="1"/>
  <c r="AG9" i="1"/>
  <c r="AH13" i="1"/>
  <c r="AG13" i="1"/>
  <c r="AI13" i="1"/>
  <c r="AJ13" i="1" s="1"/>
  <c r="AK13" i="1" s="1"/>
  <c r="AI16" i="1"/>
  <c r="AJ16" i="1" s="1"/>
  <c r="AK16" i="1" s="1"/>
  <c r="AG10" i="1"/>
  <c r="AI5" i="1"/>
  <c r="AJ5" i="1" s="1"/>
  <c r="AK5" i="1" s="1"/>
  <c r="AH5" i="1"/>
  <c r="AG5" i="1"/>
  <c r="AG14" i="1"/>
  <c r="AI14" i="1"/>
  <c r="AJ14" i="1" s="1"/>
  <c r="AK14" i="1" s="1"/>
  <c r="AH14" i="1"/>
  <c r="AH3" i="1"/>
  <c r="AG3" i="1"/>
  <c r="AI3" i="1"/>
  <c r="AJ3" i="1" s="1"/>
  <c r="AK3" i="1" s="1"/>
  <c r="AG4" i="1"/>
  <c r="AH4" i="1"/>
  <c r="AI4" i="1"/>
  <c r="AJ4" i="1" s="1"/>
  <c r="AK4" i="1" s="1"/>
  <c r="AG2" i="1"/>
  <c r="AH2" i="1"/>
  <c r="AG21" i="1"/>
  <c r="AI21" i="1"/>
  <c r="AJ21" i="1" s="1"/>
  <c r="AK21" i="1" s="1"/>
  <c r="AH21" i="1"/>
  <c r="AG11" i="1"/>
  <c r="AH11" i="1"/>
  <c r="AI11" i="1"/>
  <c r="AJ11" i="1" s="1"/>
  <c r="AK11" i="1" s="1"/>
  <c r="AI2" i="1" l="1"/>
  <c r="AJ2" i="1" s="1"/>
  <c r="AK2" i="1" s="1"/>
</calcChain>
</file>

<file path=xl/sharedStrings.xml><?xml version="1.0" encoding="utf-8"?>
<sst xmlns="http://schemas.openxmlformats.org/spreadsheetml/2006/main" count="299" uniqueCount="68">
  <si>
    <t>Fabricante</t>
  </si>
  <si>
    <t>Modelo</t>
  </si>
  <si>
    <t>Instrumento</t>
  </si>
  <si>
    <t>Hagner</t>
  </si>
  <si>
    <t>EC1</t>
  </si>
  <si>
    <t>Luxómetro</t>
  </si>
  <si>
    <t>patron</t>
  </si>
  <si>
    <t xml:space="preserve">EC1-X </t>
  </si>
  <si>
    <t>EXTECH</t>
  </si>
  <si>
    <t>HD 450</t>
  </si>
  <si>
    <t>No Serie</t>
  </si>
  <si>
    <t>Z320569</t>
  </si>
  <si>
    <t>Z320570</t>
  </si>
  <si>
    <t>HD 451</t>
  </si>
  <si>
    <t>Z320571</t>
  </si>
  <si>
    <t>HD 452</t>
  </si>
  <si>
    <t>Z320572</t>
  </si>
  <si>
    <t>HD 453</t>
  </si>
  <si>
    <t>Z320573</t>
  </si>
  <si>
    <t>HD 454</t>
  </si>
  <si>
    <t>Z320574</t>
  </si>
  <si>
    <t>HD 455</t>
  </si>
  <si>
    <t>Z320575</t>
  </si>
  <si>
    <t>HD 456</t>
  </si>
  <si>
    <t>Z320576</t>
  </si>
  <si>
    <t>HD 457</t>
  </si>
  <si>
    <t>Z320577</t>
  </si>
  <si>
    <t>HD 458</t>
  </si>
  <si>
    <t>Z320578</t>
  </si>
  <si>
    <t>HD 459</t>
  </si>
  <si>
    <t xml:space="preserve"> P1_Lux</t>
  </si>
  <si>
    <t xml:space="preserve"> P2_Lux</t>
  </si>
  <si>
    <t xml:space="preserve"> P3_Lux</t>
  </si>
  <si>
    <t xml:space="preserve"> P4_Lux</t>
  </si>
  <si>
    <t xml:space="preserve"> P5_Lux</t>
  </si>
  <si>
    <t xml:space="preserve"> P6_Lux</t>
  </si>
  <si>
    <t xml:space="preserve"> P7_Lux</t>
  </si>
  <si>
    <t xml:space="preserve"> P8_Lux</t>
  </si>
  <si>
    <t>UP1</t>
  </si>
  <si>
    <t>UP2</t>
  </si>
  <si>
    <t>UP3</t>
  </si>
  <si>
    <t>UP4</t>
  </si>
  <si>
    <t>UP5</t>
  </si>
  <si>
    <t>UP6</t>
  </si>
  <si>
    <t>UP7</t>
  </si>
  <si>
    <t>UP8</t>
  </si>
  <si>
    <t>T_MIN</t>
  </si>
  <si>
    <t>T_MAX</t>
  </si>
  <si>
    <t>HR_MIN</t>
  </si>
  <si>
    <t>HR_MAX</t>
  </si>
  <si>
    <t>ErrorRelativoP1</t>
  </si>
  <si>
    <t>ErrorRelativoP2</t>
  </si>
  <si>
    <t>ErrorRelativoP3</t>
  </si>
  <si>
    <t>ErrorRelativoP4</t>
  </si>
  <si>
    <t>ErrorRelativoP5</t>
  </si>
  <si>
    <t>ErrorRelativoP6</t>
  </si>
  <si>
    <t>ErrorRelativoP7</t>
  </si>
  <si>
    <t>ErrorRelativoP8</t>
  </si>
  <si>
    <t>MediaErrorRelativo</t>
  </si>
  <si>
    <t>MinError Relativo</t>
  </si>
  <si>
    <t>MaxErrorRelativo</t>
  </si>
  <si>
    <t>FP</t>
  </si>
  <si>
    <t>FN</t>
  </si>
  <si>
    <t>Clasificador</t>
  </si>
  <si>
    <t>confucion</t>
  </si>
  <si>
    <t>mediana</t>
  </si>
  <si>
    <t>Media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</si>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</sst>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8"/>
      <name val="Calibri"/>
      <family val="2"/>
      <scheme val="minor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2">
    <xf numFmtId="0" fontId="0" fillId="0" borderId="0" xfId="0"/>
    <xf numFmtId="0" fontId="0" fillId="3" borderId="1" xfId="0" applyFill="1" applyBorder="1" applyProtection="1">
      <protection locked="0"/>
    </xf>
    <xf numFmtId="0" fontId="3" fillId="4" borderId="1" xfId="1" applyFont="1" applyFill="1" applyBorder="1" applyAlignment="1" applyProtection="1">
      <alignment horizontal="left"/>
      <protection locked="0"/>
    </xf>
    <xf numFmtId="0" fontId="4" fillId="4" borderId="1" xfId="0" applyFont="1" applyFill="1" applyBorder="1" applyAlignment="1" applyProtection="1">
      <alignment horizontal="left"/>
      <protection locked="0"/>
    </xf>
    <xf numFmtId="0" fontId="0" fillId="5" borderId="2" xfId="0" applyFill="1" applyBorder="1" applyProtection="1">
      <protection locked="0"/>
    </xf>
    <xf numFmtId="0" fontId="0" fillId="6" borderId="1" xfId="0" applyFill="1" applyBorder="1"/>
    <xf numFmtId="0" fontId="0" fillId="4" borderId="1" xfId="0" applyFill="1" applyBorder="1"/>
    <xf numFmtId="0" fontId="4" fillId="4" borderId="1" xfId="0" applyFont="1" applyFill="1" applyBorder="1" applyAlignment="1" applyProtection="1">
      <alignment horizontal="left" wrapText="1"/>
      <protection locked="0"/>
    </xf>
    <xf numFmtId="0" fontId="0" fillId="4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164" fontId="0" fillId="3" borderId="0" xfId="2" applyNumberFormat="1" applyFont="1" applyFill="1" applyBorder="1" applyProtection="1">
      <protection locked="0"/>
    </xf>
    <xf numFmtId="0" fontId="0" fillId="3" borderId="0" xfId="2" applyNumberFormat="1" applyFont="1" applyFill="1" applyBorder="1" applyProtection="1">
      <protection locked="0"/>
    </xf>
    <xf numFmtId="164" fontId="0" fillId="8" borderId="0" xfId="2" applyNumberFormat="1" applyFont="1" applyFill="1" applyBorder="1" applyProtection="1">
      <protection locked="0"/>
    </xf>
    <xf numFmtId="164" fontId="0" fillId="3" borderId="3" xfId="2" applyNumberFormat="1" applyFont="1" applyFill="1" applyBorder="1" applyProtection="1">
      <protection locked="0"/>
    </xf>
    <xf numFmtId="164" fontId="0" fillId="3" borderId="4" xfId="2" applyNumberFormat="1" applyFont="1" applyFill="1" applyBorder="1" applyProtection="1">
      <protection locked="0"/>
    </xf>
    <xf numFmtId="164" fontId="0" fillId="8" borderId="3" xfId="2" applyNumberFormat="1" applyFont="1" applyFill="1" applyBorder="1" applyProtection="1">
      <protection locked="0"/>
    </xf>
    <xf numFmtId="164" fontId="0" fillId="8" borderId="4" xfId="2" applyNumberFormat="1" applyFont="1" applyFill="1" applyBorder="1" applyProtection="1">
      <protection locked="0"/>
    </xf>
    <xf numFmtId="164" fontId="0" fillId="8" borderId="7" xfId="2" applyNumberFormat="1" applyFont="1" applyFill="1" applyBorder="1" applyProtection="1">
      <protection locked="0"/>
    </xf>
    <xf numFmtId="164" fontId="0" fillId="8" borderId="5" xfId="2" applyNumberFormat="1" applyFont="1" applyFill="1" applyBorder="1" applyProtection="1">
      <protection locked="0"/>
    </xf>
    <xf numFmtId="164" fontId="0" fillId="8" borderId="6" xfId="2" applyNumberFormat="1" applyFont="1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3" fillId="4" borderId="9" xfId="1" applyFont="1" applyFill="1" applyBorder="1" applyAlignment="1" applyProtection="1">
      <alignment horizontal="left"/>
      <protection locked="0"/>
    </xf>
    <xf numFmtId="0" fontId="4" fillId="4" borderId="9" xfId="0" applyFont="1" applyFill="1" applyBorder="1" applyAlignment="1" applyProtection="1">
      <alignment horizontal="left"/>
      <protection locked="0"/>
    </xf>
    <xf numFmtId="0" fontId="0" fillId="4" borderId="9" xfId="0" applyFill="1" applyBorder="1"/>
    <xf numFmtId="0" fontId="0" fillId="3" borderId="9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left" wrapText="1"/>
    </xf>
    <xf numFmtId="0" fontId="6" fillId="7" borderId="14" xfId="0" applyFont="1" applyFill="1" applyBorder="1" applyAlignment="1">
      <alignment horizontal="left" wrapText="1"/>
    </xf>
    <xf numFmtId="0" fontId="6" fillId="7" borderId="15" xfId="0" applyFont="1" applyFill="1" applyBorder="1" applyAlignment="1">
      <alignment horizontal="left" wrapText="1"/>
    </xf>
    <xf numFmtId="0" fontId="6" fillId="7" borderId="16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/>
    <xf numFmtId="0" fontId="8" fillId="3" borderId="0" xfId="2" applyNumberFormat="1" applyFont="1" applyFill="1" applyBorder="1" applyProtection="1">
      <protection locked="0"/>
    </xf>
    <xf numFmtId="0" fontId="6" fillId="7" borderId="0" xfId="0" applyFont="1" applyFill="1" applyBorder="1" applyAlignment="1">
      <alignment horizontal="left" wrapText="1"/>
    </xf>
    <xf numFmtId="0" fontId="0" fillId="9" borderId="1" xfId="0" applyFill="1" applyBorder="1" applyProtection="1">
      <protection locked="0"/>
    </xf>
    <xf numFmtId="0" fontId="0" fillId="6" borderId="17" xfId="0" applyFill="1" applyBorder="1"/>
    <xf numFmtId="2" fontId="0" fillId="0" borderId="0" xfId="0" applyNumberForma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ABD3-C71C-4C44-81B6-8D6ADC7D64B1}">
  <dimension ref="A1:AK84"/>
  <sheetViews>
    <sheetView tabSelected="1" zoomScale="70" zoomScaleNormal="70" workbookViewId="0">
      <selection activeCell="L9" sqref="L9"/>
    </sheetView>
  </sheetViews>
  <sheetFormatPr baseColWidth="10" defaultRowHeight="15" x14ac:dyDescent="0.25"/>
  <cols>
    <col min="1" max="1" width="10.28515625" bestFit="1" customWidth="1"/>
    <col min="2" max="2" width="11.140625" customWidth="1"/>
    <col min="3" max="3" width="8" bestFit="1" customWidth="1"/>
    <col min="5" max="5" width="12" bestFit="1" customWidth="1"/>
    <col min="6" max="12" width="8.42578125" bestFit="1" customWidth="1"/>
    <col min="13" max="19" width="5" customWidth="1"/>
    <col min="20" max="20" width="5.5703125" customWidth="1"/>
    <col min="23" max="23" width="11.7109375" bestFit="1" customWidth="1"/>
    <col min="24" max="24" width="12.28515625" bestFit="1" customWidth="1"/>
    <col min="25" max="25" width="12.28515625" customWidth="1"/>
    <col min="26" max="26" width="12.7109375" customWidth="1"/>
    <col min="35" max="35" width="11.85546875" bestFit="1" customWidth="1"/>
    <col min="36" max="36" width="14" customWidth="1"/>
  </cols>
  <sheetData>
    <row r="1" spans="1:37" ht="39.75" customHeight="1" thickBot="1" x14ac:dyDescent="0.3">
      <c r="A1" s="28" t="s">
        <v>0</v>
      </c>
      <c r="B1" s="29" t="s">
        <v>10</v>
      </c>
      <c r="C1" s="30" t="s">
        <v>1</v>
      </c>
      <c r="D1" s="30" t="s">
        <v>2</v>
      </c>
      <c r="E1" s="30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30" t="s">
        <v>36</v>
      </c>
      <c r="L1" s="30" t="s">
        <v>37</v>
      </c>
      <c r="M1" s="35" t="s">
        <v>38</v>
      </c>
      <c r="N1" s="35" t="s">
        <v>39</v>
      </c>
      <c r="O1" s="35" t="s">
        <v>40</v>
      </c>
      <c r="P1" s="35" t="s">
        <v>41</v>
      </c>
      <c r="Q1" s="35" t="s">
        <v>42</v>
      </c>
      <c r="R1" s="35" t="s">
        <v>43</v>
      </c>
      <c r="S1" s="35" t="s">
        <v>44</v>
      </c>
      <c r="T1" s="35" t="s">
        <v>45</v>
      </c>
      <c r="U1" s="31" t="s">
        <v>46</v>
      </c>
      <c r="V1" s="31" t="s">
        <v>47</v>
      </c>
      <c r="W1" s="31" t="s">
        <v>48</v>
      </c>
      <c r="X1" s="32" t="s">
        <v>49</v>
      </c>
      <c r="Y1" s="33" t="s">
        <v>50</v>
      </c>
      <c r="Z1" s="33" t="s">
        <v>51</v>
      </c>
      <c r="AA1" s="33" t="s">
        <v>52</v>
      </c>
      <c r="AB1" s="33" t="s">
        <v>53</v>
      </c>
      <c r="AC1" s="33" t="s">
        <v>54</v>
      </c>
      <c r="AD1" s="33" t="s">
        <v>55</v>
      </c>
      <c r="AE1" s="33" t="s">
        <v>56</v>
      </c>
      <c r="AF1" s="33" t="s">
        <v>57</v>
      </c>
      <c r="AG1" s="33" t="s">
        <v>58</v>
      </c>
      <c r="AH1" s="32" t="s">
        <v>59</v>
      </c>
      <c r="AI1" s="34" t="s">
        <v>60</v>
      </c>
      <c r="AJ1" s="34" t="s">
        <v>63</v>
      </c>
      <c r="AK1" s="38" t="s">
        <v>64</v>
      </c>
    </row>
    <row r="2" spans="1:37" x14ac:dyDescent="0.25">
      <c r="A2" s="22" t="s">
        <v>3</v>
      </c>
      <c r="B2" s="23">
        <v>54965</v>
      </c>
      <c r="C2" s="23" t="s">
        <v>4</v>
      </c>
      <c r="D2" s="24" t="s">
        <v>5</v>
      </c>
      <c r="E2" s="25">
        <v>76.599999999999994</v>
      </c>
      <c r="F2" s="25">
        <v>168.7</v>
      </c>
      <c r="G2" s="25">
        <v>256</v>
      </c>
      <c r="H2" s="25">
        <v>1180</v>
      </c>
      <c r="I2" s="25">
        <v>1070</v>
      </c>
      <c r="J2" s="25">
        <v>2070</v>
      </c>
      <c r="K2" s="25">
        <v>2200</v>
      </c>
      <c r="L2" s="25">
        <v>7700</v>
      </c>
      <c r="M2" s="25">
        <v>1.532</v>
      </c>
      <c r="N2" s="25">
        <v>3.3739999999999997</v>
      </c>
      <c r="O2" s="25">
        <v>5.12</v>
      </c>
      <c r="P2" s="25">
        <v>23.6</v>
      </c>
      <c r="Q2" s="25">
        <v>21.400000000000002</v>
      </c>
      <c r="R2" s="25">
        <v>41.4</v>
      </c>
      <c r="S2" s="25">
        <v>44</v>
      </c>
      <c r="T2" s="25">
        <v>154</v>
      </c>
      <c r="U2" s="26">
        <v>21.8</v>
      </c>
      <c r="V2" s="26">
        <v>22.5</v>
      </c>
      <c r="W2" s="26">
        <v>36.200000000000003</v>
      </c>
      <c r="X2" s="27">
        <v>37.200000000000003</v>
      </c>
      <c r="Y2" s="13">
        <f t="shared" ref="Y2:Y21" si="0">ABS((E2-AVERAGE(E$12:E$21))/AVERAGE(E$12:E$21))</f>
        <v>9.0556274256143442E-3</v>
      </c>
      <c r="Z2" s="10">
        <f t="shared" ref="Z2:Z21" si="1">ABS((F2-AVERAGE(F$12:F$21))/AVERAGE(F$12:F$21))</f>
        <v>4.7647409172126946E-3</v>
      </c>
      <c r="AA2" s="10">
        <f t="shared" ref="AA2:AA21" si="2">ABS((G2-AVERAGE(G$12:G$21))/AVERAGE(G$12:G$21))</f>
        <v>2.2900763358778626E-2</v>
      </c>
      <c r="AB2" s="10">
        <f t="shared" ref="AB2:AB21" si="3">ABS((H2-AVERAGE(H$12:H$21))/AVERAGE(H$12:H$21))</f>
        <v>1.8302828618968387E-2</v>
      </c>
      <c r="AC2" s="10">
        <f t="shared" ref="AC2:AC21" si="4">ABS((I2-AVERAGE(I$12:I$21))/AVERAGE(I$12:I$21))</f>
        <v>2.9038112522686024E-2</v>
      </c>
      <c r="AD2" s="10">
        <f t="shared" ref="AD2:AD21" si="5">ABS((J2-AVERAGE(J$12:J$21))/AVERAGE(J$12:J$21))</f>
        <v>2.358490566037736E-2</v>
      </c>
      <c r="AE2" s="10">
        <f t="shared" ref="AE2:AE21" si="6">ABS((K2-AVERAGE(K$12:K$21))/AVERAGE(K$12:K$21))</f>
        <v>5.1724137931034482E-2</v>
      </c>
      <c r="AF2" s="14">
        <f t="shared" ref="AF2:AF21" si="7">ABS((L2-AVERAGE(L$12:L$21))/AVERAGE(L$12:L$21))</f>
        <v>2.5906735751295338E-3</v>
      </c>
      <c r="AG2" s="13">
        <f t="shared" ref="AG2:AG33" si="8">AVERAGE(Y2:AF2)</f>
        <v>2.0245223751225182E-2</v>
      </c>
      <c r="AH2" s="10">
        <f t="shared" ref="AH2:AH33" si="9">MIN(Y2:AF2)</f>
        <v>2.5906735751295338E-3</v>
      </c>
      <c r="AI2" s="14">
        <f>MAX(Y2:AH2)</f>
        <v>5.1724137931034482E-2</v>
      </c>
      <c r="AJ2" s="11">
        <f>IF(AI2&lt;=3%,1,0)</f>
        <v>0</v>
      </c>
      <c r="AK2" t="str">
        <f>IF(AJ2=1,"VP","VN")</f>
        <v>VN</v>
      </c>
    </row>
    <row r="3" spans="1:37" x14ac:dyDescent="0.25">
      <c r="A3" s="2" t="s">
        <v>3</v>
      </c>
      <c r="B3" s="3">
        <v>54965</v>
      </c>
      <c r="C3" s="3" t="s">
        <v>4</v>
      </c>
      <c r="D3" s="6" t="s">
        <v>5</v>
      </c>
      <c r="E3" s="39">
        <v>76.699999999999989</v>
      </c>
      <c r="F3" s="39">
        <v>168.79999999999998</v>
      </c>
      <c r="G3" s="39">
        <v>257</v>
      </c>
      <c r="H3" s="39">
        <v>1181</v>
      </c>
      <c r="I3" s="39">
        <v>1071</v>
      </c>
      <c r="J3" s="39">
        <v>2080</v>
      </c>
      <c r="K3" s="39">
        <v>2210</v>
      </c>
      <c r="L3" s="39">
        <v>7710</v>
      </c>
      <c r="M3" s="1">
        <v>1.5339999999999998</v>
      </c>
      <c r="N3" s="1">
        <v>3.3759999999999999</v>
      </c>
      <c r="O3" s="1">
        <v>5.14</v>
      </c>
      <c r="P3" s="1">
        <v>23.62</v>
      </c>
      <c r="Q3" s="1">
        <v>21.42</v>
      </c>
      <c r="R3" s="1">
        <v>41.6</v>
      </c>
      <c r="S3" s="1">
        <v>44.2</v>
      </c>
      <c r="T3" s="1">
        <v>154.20000000000002</v>
      </c>
      <c r="U3" s="8">
        <v>21.8</v>
      </c>
      <c r="V3" s="8">
        <v>22.5</v>
      </c>
      <c r="W3" s="8">
        <v>36.200000000000003</v>
      </c>
      <c r="X3" s="20">
        <v>37.200000000000003</v>
      </c>
      <c r="Y3" s="13">
        <f t="shared" si="0"/>
        <v>7.7619663648123473E-3</v>
      </c>
      <c r="Z3" s="10">
        <f t="shared" si="1"/>
        <v>5.3603335318642394E-3</v>
      </c>
      <c r="AA3" s="10">
        <f t="shared" si="2"/>
        <v>1.9083969465648856E-2</v>
      </c>
      <c r="AB3" s="10">
        <f t="shared" si="3"/>
        <v>1.747088186356073E-2</v>
      </c>
      <c r="AC3" s="10">
        <f t="shared" si="4"/>
        <v>2.8130671506352088E-2</v>
      </c>
      <c r="AD3" s="10">
        <f t="shared" si="5"/>
        <v>1.8867924528301886E-2</v>
      </c>
      <c r="AE3" s="10">
        <f t="shared" si="6"/>
        <v>4.7413793103448273E-2</v>
      </c>
      <c r="AF3" s="14">
        <f t="shared" si="7"/>
        <v>1.2953367875647669E-3</v>
      </c>
      <c r="AG3" s="13">
        <f t="shared" si="8"/>
        <v>1.8173109643944148E-2</v>
      </c>
      <c r="AH3" s="10">
        <f t="shared" si="9"/>
        <v>1.2953367875647669E-3</v>
      </c>
      <c r="AI3" s="14">
        <f t="shared" ref="AI3:AI34" si="10">MAX(Y3:AF3)</f>
        <v>4.7413793103448273E-2</v>
      </c>
      <c r="AJ3" s="11">
        <f t="shared" ref="AJ3:AJ65" si="11">IF(AI3&lt;=3%,1,0)</f>
        <v>0</v>
      </c>
      <c r="AK3" t="str">
        <f t="shared" ref="AK3:AK65" si="12">IF(AJ3=1,"VP","VN")</f>
        <v>VN</v>
      </c>
    </row>
    <row r="4" spans="1:37" x14ac:dyDescent="0.25">
      <c r="A4" s="2" t="s">
        <v>3</v>
      </c>
      <c r="B4" s="3">
        <v>54965</v>
      </c>
      <c r="C4" s="3" t="s">
        <v>4</v>
      </c>
      <c r="D4" s="6" t="s">
        <v>5</v>
      </c>
      <c r="E4" s="39">
        <v>76.699999999999989</v>
      </c>
      <c r="F4" s="39">
        <v>168.79999999999998</v>
      </c>
      <c r="G4" s="39">
        <v>257</v>
      </c>
      <c r="H4" s="39">
        <v>1181</v>
      </c>
      <c r="I4" s="39">
        <v>1071</v>
      </c>
      <c r="J4" s="39">
        <v>2080</v>
      </c>
      <c r="K4" s="39">
        <v>2210</v>
      </c>
      <c r="L4" s="39">
        <v>7710</v>
      </c>
      <c r="M4" s="1">
        <v>1.5339999999999998</v>
      </c>
      <c r="N4" s="1">
        <v>3.3759999999999999</v>
      </c>
      <c r="O4" s="1">
        <v>5.14</v>
      </c>
      <c r="P4" s="1">
        <v>23.62</v>
      </c>
      <c r="Q4" s="1">
        <v>21.42</v>
      </c>
      <c r="R4" s="1">
        <v>41.6</v>
      </c>
      <c r="S4" s="1">
        <v>44.2</v>
      </c>
      <c r="T4" s="1">
        <v>154.20000000000002</v>
      </c>
      <c r="U4" s="8">
        <v>21.8</v>
      </c>
      <c r="V4" s="8">
        <v>22.5</v>
      </c>
      <c r="W4" s="8">
        <v>36.200000000000003</v>
      </c>
      <c r="X4" s="20">
        <v>37.200000000000003</v>
      </c>
      <c r="Y4" s="13">
        <f t="shared" si="0"/>
        <v>7.7619663648123473E-3</v>
      </c>
      <c r="Z4" s="10">
        <f t="shared" si="1"/>
        <v>5.3603335318642394E-3</v>
      </c>
      <c r="AA4" s="10">
        <f t="shared" si="2"/>
        <v>1.9083969465648856E-2</v>
      </c>
      <c r="AB4" s="10">
        <f t="shared" si="3"/>
        <v>1.747088186356073E-2</v>
      </c>
      <c r="AC4" s="10">
        <f t="shared" si="4"/>
        <v>2.8130671506352088E-2</v>
      </c>
      <c r="AD4" s="10">
        <f t="shared" si="5"/>
        <v>1.8867924528301886E-2</v>
      </c>
      <c r="AE4" s="10">
        <f t="shared" si="6"/>
        <v>4.7413793103448273E-2</v>
      </c>
      <c r="AF4" s="14">
        <f t="shared" si="7"/>
        <v>1.2953367875647669E-3</v>
      </c>
      <c r="AG4" s="13">
        <f t="shared" si="8"/>
        <v>1.8173109643944148E-2</v>
      </c>
      <c r="AH4" s="10">
        <f t="shared" si="9"/>
        <v>1.2953367875647669E-3</v>
      </c>
      <c r="AI4" s="14">
        <f t="shared" si="10"/>
        <v>4.7413793103448273E-2</v>
      </c>
      <c r="AJ4" s="11">
        <f t="shared" si="11"/>
        <v>0</v>
      </c>
      <c r="AK4" t="str">
        <f t="shared" si="12"/>
        <v>VN</v>
      </c>
    </row>
    <row r="5" spans="1:37" x14ac:dyDescent="0.25">
      <c r="A5" s="2" t="s">
        <v>3</v>
      </c>
      <c r="B5" s="3">
        <v>54965</v>
      </c>
      <c r="C5" s="3" t="s">
        <v>4</v>
      </c>
      <c r="D5" s="6" t="s">
        <v>5</v>
      </c>
      <c r="E5" s="39">
        <v>76.799999999999983</v>
      </c>
      <c r="F5" s="39">
        <v>168.89999999999998</v>
      </c>
      <c r="G5" s="39">
        <v>258</v>
      </c>
      <c r="H5" s="39">
        <v>1182</v>
      </c>
      <c r="I5" s="39">
        <v>1072</v>
      </c>
      <c r="J5" s="39">
        <v>2090</v>
      </c>
      <c r="K5" s="39">
        <v>2220</v>
      </c>
      <c r="L5" s="39">
        <v>7720</v>
      </c>
      <c r="M5" s="1">
        <v>1.5359999999999996</v>
      </c>
      <c r="N5" s="1">
        <v>3.3779999999999997</v>
      </c>
      <c r="O5" s="1">
        <v>5.16</v>
      </c>
      <c r="P5" s="1">
        <v>23.64</v>
      </c>
      <c r="Q5" s="1">
        <v>21.44</v>
      </c>
      <c r="R5" s="1">
        <v>41.800000000000004</v>
      </c>
      <c r="S5" s="1">
        <v>44.4</v>
      </c>
      <c r="T5" s="1">
        <v>154.4</v>
      </c>
      <c r="U5" s="8">
        <v>21.8</v>
      </c>
      <c r="V5" s="8">
        <v>22.5</v>
      </c>
      <c r="W5" s="8">
        <v>36.200000000000003</v>
      </c>
      <c r="X5" s="20">
        <v>37.200000000000003</v>
      </c>
      <c r="Y5" s="13">
        <f t="shared" si="0"/>
        <v>6.4683053040103505E-3</v>
      </c>
      <c r="Z5" s="10">
        <f t="shared" si="1"/>
        <v>5.9559261465157842E-3</v>
      </c>
      <c r="AA5" s="10">
        <f t="shared" si="2"/>
        <v>1.5267175572519083E-2</v>
      </c>
      <c r="AB5" s="10">
        <f t="shared" si="3"/>
        <v>1.6638935108153077E-2</v>
      </c>
      <c r="AC5" s="10">
        <f t="shared" si="4"/>
        <v>2.7223230490018149E-2</v>
      </c>
      <c r="AD5" s="10">
        <f t="shared" si="5"/>
        <v>1.4150943396226415E-2</v>
      </c>
      <c r="AE5" s="10">
        <f t="shared" si="6"/>
        <v>4.3103448275862072E-2</v>
      </c>
      <c r="AF5" s="14">
        <f t="shared" si="7"/>
        <v>0</v>
      </c>
      <c r="AG5" s="13">
        <f t="shared" si="8"/>
        <v>1.6100995536663117E-2</v>
      </c>
      <c r="AH5" s="10">
        <f t="shared" si="9"/>
        <v>0</v>
      </c>
      <c r="AI5" s="14">
        <f t="shared" si="10"/>
        <v>4.3103448275862072E-2</v>
      </c>
      <c r="AJ5" s="11">
        <f t="shared" si="11"/>
        <v>0</v>
      </c>
      <c r="AK5" t="str">
        <f t="shared" si="12"/>
        <v>VN</v>
      </c>
    </row>
    <row r="6" spans="1:37" x14ac:dyDescent="0.25">
      <c r="A6" s="2" t="s">
        <v>3</v>
      </c>
      <c r="B6" s="3">
        <v>54965</v>
      </c>
      <c r="C6" s="3" t="s">
        <v>4</v>
      </c>
      <c r="D6" s="6" t="s">
        <v>5</v>
      </c>
      <c r="E6" s="39">
        <v>76.799999999999983</v>
      </c>
      <c r="F6" s="39">
        <v>168.89999999999998</v>
      </c>
      <c r="G6" s="39">
        <v>258</v>
      </c>
      <c r="H6" s="39">
        <v>1182</v>
      </c>
      <c r="I6" s="39">
        <v>1072</v>
      </c>
      <c r="J6" s="39">
        <v>2090</v>
      </c>
      <c r="K6" s="39">
        <v>2220</v>
      </c>
      <c r="L6" s="39">
        <v>7720</v>
      </c>
      <c r="M6" s="1">
        <v>1.5359999999999996</v>
      </c>
      <c r="N6" s="1">
        <v>3.3779999999999997</v>
      </c>
      <c r="O6" s="1">
        <v>5.16</v>
      </c>
      <c r="P6" s="1">
        <v>23.64</v>
      </c>
      <c r="Q6" s="1">
        <v>21.44</v>
      </c>
      <c r="R6" s="1">
        <v>41.800000000000004</v>
      </c>
      <c r="S6" s="1">
        <v>44.4</v>
      </c>
      <c r="T6" s="1">
        <v>154.4</v>
      </c>
      <c r="U6" s="8">
        <v>21.8</v>
      </c>
      <c r="V6" s="8">
        <v>22.5</v>
      </c>
      <c r="W6" s="8">
        <v>36.200000000000003</v>
      </c>
      <c r="X6" s="20">
        <v>37.200000000000003</v>
      </c>
      <c r="Y6" s="13">
        <f t="shared" si="0"/>
        <v>6.4683053040103505E-3</v>
      </c>
      <c r="Z6" s="10">
        <f t="shared" si="1"/>
        <v>5.9559261465157842E-3</v>
      </c>
      <c r="AA6" s="10">
        <f t="shared" si="2"/>
        <v>1.5267175572519083E-2</v>
      </c>
      <c r="AB6" s="10">
        <f t="shared" si="3"/>
        <v>1.6638935108153077E-2</v>
      </c>
      <c r="AC6" s="10">
        <f t="shared" si="4"/>
        <v>2.7223230490018149E-2</v>
      </c>
      <c r="AD6" s="10">
        <f t="shared" si="5"/>
        <v>1.4150943396226415E-2</v>
      </c>
      <c r="AE6" s="10">
        <f t="shared" si="6"/>
        <v>4.3103448275862072E-2</v>
      </c>
      <c r="AF6" s="14">
        <f t="shared" si="7"/>
        <v>0</v>
      </c>
      <c r="AG6" s="13">
        <f t="shared" si="8"/>
        <v>1.6100995536663117E-2</v>
      </c>
      <c r="AH6" s="10">
        <f t="shared" si="9"/>
        <v>0</v>
      </c>
      <c r="AI6" s="14">
        <f t="shared" si="10"/>
        <v>4.3103448275862072E-2</v>
      </c>
      <c r="AJ6" s="11">
        <f t="shared" si="11"/>
        <v>0</v>
      </c>
      <c r="AK6" t="str">
        <f t="shared" si="12"/>
        <v>VN</v>
      </c>
    </row>
    <row r="7" spans="1:37" x14ac:dyDescent="0.25">
      <c r="A7" s="2" t="s">
        <v>3</v>
      </c>
      <c r="B7" s="3">
        <v>54965</v>
      </c>
      <c r="C7" s="3" t="s">
        <v>4</v>
      </c>
      <c r="D7" s="6" t="s">
        <v>5</v>
      </c>
      <c r="E7" s="39">
        <v>76.799999999999983</v>
      </c>
      <c r="F7" s="39">
        <v>168.89999999999998</v>
      </c>
      <c r="G7" s="39">
        <v>258</v>
      </c>
      <c r="H7" s="39">
        <v>1182</v>
      </c>
      <c r="I7" s="39">
        <v>1072</v>
      </c>
      <c r="J7" s="39">
        <v>2090</v>
      </c>
      <c r="K7" s="39">
        <v>2220</v>
      </c>
      <c r="L7" s="39">
        <v>7720</v>
      </c>
      <c r="M7" s="1">
        <v>1.5359999999999996</v>
      </c>
      <c r="N7" s="1">
        <v>3.3779999999999997</v>
      </c>
      <c r="O7" s="1">
        <v>5.16</v>
      </c>
      <c r="P7" s="1">
        <v>23.64</v>
      </c>
      <c r="Q7" s="1">
        <v>21.44</v>
      </c>
      <c r="R7" s="1">
        <v>41.800000000000004</v>
      </c>
      <c r="S7" s="1">
        <v>44.4</v>
      </c>
      <c r="T7" s="1">
        <v>154.4</v>
      </c>
      <c r="U7" s="8">
        <v>21.8</v>
      </c>
      <c r="V7" s="8">
        <v>22.5</v>
      </c>
      <c r="W7" s="8">
        <v>36.200000000000003</v>
      </c>
      <c r="X7" s="20">
        <v>37.200000000000003</v>
      </c>
      <c r="Y7" s="13">
        <f t="shared" si="0"/>
        <v>6.4683053040103505E-3</v>
      </c>
      <c r="Z7" s="10">
        <f t="shared" si="1"/>
        <v>5.9559261465157842E-3</v>
      </c>
      <c r="AA7" s="10">
        <f t="shared" si="2"/>
        <v>1.5267175572519083E-2</v>
      </c>
      <c r="AB7" s="10">
        <f t="shared" si="3"/>
        <v>1.6638935108153077E-2</v>
      </c>
      <c r="AC7" s="10">
        <f t="shared" si="4"/>
        <v>2.7223230490018149E-2</v>
      </c>
      <c r="AD7" s="10">
        <f t="shared" si="5"/>
        <v>1.4150943396226415E-2</v>
      </c>
      <c r="AE7" s="10">
        <f t="shared" si="6"/>
        <v>4.3103448275862072E-2</v>
      </c>
      <c r="AF7" s="14">
        <f t="shared" si="7"/>
        <v>0</v>
      </c>
      <c r="AG7" s="13">
        <f t="shared" si="8"/>
        <v>1.6100995536663117E-2</v>
      </c>
      <c r="AH7" s="10">
        <f t="shared" si="9"/>
        <v>0</v>
      </c>
      <c r="AI7" s="14">
        <f t="shared" si="10"/>
        <v>4.3103448275862072E-2</v>
      </c>
      <c r="AJ7" s="11">
        <f t="shared" si="11"/>
        <v>0</v>
      </c>
      <c r="AK7" t="str">
        <f t="shared" si="12"/>
        <v>VN</v>
      </c>
    </row>
    <row r="8" spans="1:37" x14ac:dyDescent="0.25">
      <c r="A8" s="2" t="s">
        <v>3</v>
      </c>
      <c r="B8" s="3">
        <v>54965</v>
      </c>
      <c r="C8" s="3" t="s">
        <v>4</v>
      </c>
      <c r="D8" s="6" t="s">
        <v>5</v>
      </c>
      <c r="E8" s="39">
        <v>76.799999999999983</v>
      </c>
      <c r="F8" s="39">
        <v>168.89999999999998</v>
      </c>
      <c r="G8" s="39">
        <v>258</v>
      </c>
      <c r="H8" s="39">
        <v>1182</v>
      </c>
      <c r="I8" s="39">
        <v>1072</v>
      </c>
      <c r="J8" s="39">
        <v>2090</v>
      </c>
      <c r="K8" s="39">
        <v>2220</v>
      </c>
      <c r="L8" s="39">
        <v>7720</v>
      </c>
      <c r="M8" s="1">
        <v>1.5359999999999996</v>
      </c>
      <c r="N8" s="1">
        <v>3.3779999999999997</v>
      </c>
      <c r="O8" s="1">
        <v>5.16</v>
      </c>
      <c r="P8" s="1">
        <v>23.64</v>
      </c>
      <c r="Q8" s="1">
        <v>21.44</v>
      </c>
      <c r="R8" s="1">
        <v>41.800000000000004</v>
      </c>
      <c r="S8" s="1">
        <v>44.4</v>
      </c>
      <c r="T8" s="1">
        <v>154.4</v>
      </c>
      <c r="U8" s="8">
        <v>21.8</v>
      </c>
      <c r="V8" s="8">
        <v>22.5</v>
      </c>
      <c r="W8" s="8">
        <v>36.200000000000003</v>
      </c>
      <c r="X8" s="20">
        <v>37.200000000000003</v>
      </c>
      <c r="Y8" s="13">
        <f t="shared" si="0"/>
        <v>6.4683053040103505E-3</v>
      </c>
      <c r="Z8" s="10">
        <f t="shared" si="1"/>
        <v>5.9559261465157842E-3</v>
      </c>
      <c r="AA8" s="10">
        <f t="shared" si="2"/>
        <v>1.5267175572519083E-2</v>
      </c>
      <c r="AB8" s="10">
        <f t="shared" si="3"/>
        <v>1.6638935108153077E-2</v>
      </c>
      <c r="AC8" s="10">
        <f t="shared" si="4"/>
        <v>2.7223230490018149E-2</v>
      </c>
      <c r="AD8" s="10">
        <f t="shared" si="5"/>
        <v>1.4150943396226415E-2</v>
      </c>
      <c r="AE8" s="10">
        <f t="shared" si="6"/>
        <v>4.3103448275862072E-2</v>
      </c>
      <c r="AF8" s="14">
        <f t="shared" si="7"/>
        <v>0</v>
      </c>
      <c r="AG8" s="13">
        <f t="shared" si="8"/>
        <v>1.6100995536663117E-2</v>
      </c>
      <c r="AH8" s="10">
        <f t="shared" si="9"/>
        <v>0</v>
      </c>
      <c r="AI8" s="14">
        <f t="shared" si="10"/>
        <v>4.3103448275862072E-2</v>
      </c>
      <c r="AJ8" s="11">
        <f t="shared" si="11"/>
        <v>0</v>
      </c>
      <c r="AK8" t="str">
        <f t="shared" si="12"/>
        <v>VN</v>
      </c>
    </row>
    <row r="9" spans="1:37" x14ac:dyDescent="0.25">
      <c r="A9" s="2" t="s">
        <v>3</v>
      </c>
      <c r="B9" s="3">
        <v>54965</v>
      </c>
      <c r="C9" s="3" t="s">
        <v>4</v>
      </c>
      <c r="D9" s="6" t="s">
        <v>5</v>
      </c>
      <c r="E9" s="39">
        <v>76.899999999999977</v>
      </c>
      <c r="F9" s="39">
        <v>168.99999999999997</v>
      </c>
      <c r="G9" s="39">
        <v>259</v>
      </c>
      <c r="H9" s="39">
        <v>1183</v>
      </c>
      <c r="I9" s="39">
        <v>1073</v>
      </c>
      <c r="J9" s="39">
        <v>2100</v>
      </c>
      <c r="K9" s="39">
        <v>2230</v>
      </c>
      <c r="L9" s="39">
        <v>7730</v>
      </c>
      <c r="M9" s="1">
        <v>1.5379999999999996</v>
      </c>
      <c r="N9" s="1">
        <v>3.3799999999999994</v>
      </c>
      <c r="O9" s="1">
        <v>5.18</v>
      </c>
      <c r="P9" s="1">
        <v>23.66</v>
      </c>
      <c r="Q9" s="1">
        <v>21.46</v>
      </c>
      <c r="R9" s="1">
        <v>42</v>
      </c>
      <c r="S9" s="1">
        <v>44.6</v>
      </c>
      <c r="T9" s="1">
        <v>154.6</v>
      </c>
      <c r="U9" s="8">
        <v>21.8</v>
      </c>
      <c r="V9" s="8">
        <v>22.5</v>
      </c>
      <c r="W9" s="8">
        <v>36.200000000000003</v>
      </c>
      <c r="X9" s="20">
        <v>37.200000000000003</v>
      </c>
      <c r="Y9" s="13">
        <f t="shared" si="0"/>
        <v>5.1746442432083544E-3</v>
      </c>
      <c r="Z9" s="10">
        <f t="shared" si="1"/>
        <v>6.5515187611673289E-3</v>
      </c>
      <c r="AA9" s="10">
        <f t="shared" si="2"/>
        <v>1.1450381679389313E-2</v>
      </c>
      <c r="AB9" s="10">
        <f t="shared" si="3"/>
        <v>1.5806988352745424E-2</v>
      </c>
      <c r="AC9" s="10">
        <f t="shared" si="4"/>
        <v>2.6315789473684209E-2</v>
      </c>
      <c r="AD9" s="10">
        <f t="shared" si="5"/>
        <v>9.433962264150943E-3</v>
      </c>
      <c r="AE9" s="10">
        <f t="shared" si="6"/>
        <v>3.8793103448275863E-2</v>
      </c>
      <c r="AF9" s="14">
        <f t="shared" si="7"/>
        <v>1.2953367875647669E-3</v>
      </c>
      <c r="AG9" s="13">
        <f t="shared" si="8"/>
        <v>1.4352715626273275E-2</v>
      </c>
      <c r="AH9" s="10">
        <f t="shared" si="9"/>
        <v>1.2953367875647669E-3</v>
      </c>
      <c r="AI9" s="14">
        <f t="shared" si="10"/>
        <v>3.8793103448275863E-2</v>
      </c>
      <c r="AJ9" s="11">
        <f t="shared" si="11"/>
        <v>0</v>
      </c>
      <c r="AK9" t="str">
        <f t="shared" si="12"/>
        <v>VN</v>
      </c>
    </row>
    <row r="10" spans="1:37" x14ac:dyDescent="0.25">
      <c r="A10" s="2" t="s">
        <v>3</v>
      </c>
      <c r="B10" s="3">
        <v>54965</v>
      </c>
      <c r="C10" s="3" t="s">
        <v>4</v>
      </c>
      <c r="D10" s="6" t="s">
        <v>5</v>
      </c>
      <c r="E10" s="39">
        <v>76.899999999999977</v>
      </c>
      <c r="F10" s="39">
        <v>168.99999999999997</v>
      </c>
      <c r="G10" s="39">
        <v>259</v>
      </c>
      <c r="H10" s="39">
        <v>1183</v>
      </c>
      <c r="I10" s="39">
        <v>1073</v>
      </c>
      <c r="J10" s="39">
        <v>2100</v>
      </c>
      <c r="K10" s="39">
        <v>2230</v>
      </c>
      <c r="L10" s="39">
        <v>7730</v>
      </c>
      <c r="M10" s="1">
        <v>1.5379999999999996</v>
      </c>
      <c r="N10" s="1">
        <v>3.3799999999999994</v>
      </c>
      <c r="O10" s="1">
        <v>5.18</v>
      </c>
      <c r="P10" s="1">
        <v>23.66</v>
      </c>
      <c r="Q10" s="1">
        <v>21.46</v>
      </c>
      <c r="R10" s="1">
        <v>42</v>
      </c>
      <c r="S10" s="1">
        <v>44.6</v>
      </c>
      <c r="T10" s="1">
        <v>154.6</v>
      </c>
      <c r="U10" s="8">
        <v>21.8</v>
      </c>
      <c r="V10" s="8">
        <v>22.5</v>
      </c>
      <c r="W10" s="8">
        <v>36.200000000000003</v>
      </c>
      <c r="X10" s="20">
        <v>37.200000000000003</v>
      </c>
      <c r="Y10" s="13">
        <f t="shared" si="0"/>
        <v>5.1746442432083544E-3</v>
      </c>
      <c r="Z10" s="10">
        <f t="shared" si="1"/>
        <v>6.5515187611673289E-3</v>
      </c>
      <c r="AA10" s="10">
        <f t="shared" si="2"/>
        <v>1.1450381679389313E-2</v>
      </c>
      <c r="AB10" s="10">
        <f t="shared" si="3"/>
        <v>1.5806988352745424E-2</v>
      </c>
      <c r="AC10" s="10">
        <f t="shared" si="4"/>
        <v>2.6315789473684209E-2</v>
      </c>
      <c r="AD10" s="10">
        <f t="shared" si="5"/>
        <v>9.433962264150943E-3</v>
      </c>
      <c r="AE10" s="10">
        <f t="shared" si="6"/>
        <v>3.8793103448275863E-2</v>
      </c>
      <c r="AF10" s="14">
        <f t="shared" si="7"/>
        <v>1.2953367875647669E-3</v>
      </c>
      <c r="AG10" s="13">
        <f t="shared" si="8"/>
        <v>1.4352715626273275E-2</v>
      </c>
      <c r="AH10" s="10">
        <f t="shared" si="9"/>
        <v>1.2953367875647669E-3</v>
      </c>
      <c r="AI10" s="14">
        <f t="shared" si="10"/>
        <v>3.8793103448275863E-2</v>
      </c>
      <c r="AJ10" s="11">
        <f t="shared" si="11"/>
        <v>0</v>
      </c>
      <c r="AK10" t="str">
        <f t="shared" si="12"/>
        <v>VN</v>
      </c>
    </row>
    <row r="11" spans="1:37" x14ac:dyDescent="0.25">
      <c r="A11" s="2" t="s">
        <v>3</v>
      </c>
      <c r="B11" s="3">
        <v>54965</v>
      </c>
      <c r="C11" s="3" t="s">
        <v>4</v>
      </c>
      <c r="D11" s="6" t="s">
        <v>5</v>
      </c>
      <c r="E11" s="39">
        <v>76.999999999999972</v>
      </c>
      <c r="F11" s="39">
        <v>169.09999999999997</v>
      </c>
      <c r="G11" s="39">
        <v>260</v>
      </c>
      <c r="H11" s="39">
        <v>1184</v>
      </c>
      <c r="I11" s="39">
        <v>1074</v>
      </c>
      <c r="J11" s="39">
        <v>2110</v>
      </c>
      <c r="K11" s="39">
        <v>2240</v>
      </c>
      <c r="L11" s="39">
        <v>7740</v>
      </c>
      <c r="M11" s="1">
        <v>1.5399999999999994</v>
      </c>
      <c r="N11" s="1">
        <v>3.3819999999999992</v>
      </c>
      <c r="O11" s="1">
        <v>5.2</v>
      </c>
      <c r="P11" s="1">
        <v>23.68</v>
      </c>
      <c r="Q11" s="1">
        <v>21.48</v>
      </c>
      <c r="R11" s="1">
        <v>42.2</v>
      </c>
      <c r="S11" s="1">
        <v>44.800000000000004</v>
      </c>
      <c r="T11" s="1">
        <v>154.80000000000001</v>
      </c>
      <c r="U11" s="8">
        <v>21.8</v>
      </c>
      <c r="V11" s="8">
        <v>22.5</v>
      </c>
      <c r="W11" s="8">
        <v>36.200000000000003</v>
      </c>
      <c r="X11" s="20">
        <v>37.200000000000003</v>
      </c>
      <c r="Y11" s="13">
        <f t="shared" si="0"/>
        <v>3.8809831824063576E-3</v>
      </c>
      <c r="Z11" s="10">
        <f t="shared" si="1"/>
        <v>7.1471113758188728E-3</v>
      </c>
      <c r="AA11" s="10">
        <f t="shared" si="2"/>
        <v>7.6335877862595417E-3</v>
      </c>
      <c r="AB11" s="10">
        <f t="shared" si="3"/>
        <v>1.4975041597337771E-2</v>
      </c>
      <c r="AC11" s="10">
        <f t="shared" si="4"/>
        <v>2.5408348457350273E-2</v>
      </c>
      <c r="AD11" s="10">
        <f t="shared" si="5"/>
        <v>4.7169811320754715E-3</v>
      </c>
      <c r="AE11" s="10">
        <f t="shared" si="6"/>
        <v>3.4482758620689655E-2</v>
      </c>
      <c r="AF11" s="14">
        <f t="shared" si="7"/>
        <v>2.5906735751295338E-3</v>
      </c>
      <c r="AG11" s="13">
        <f t="shared" si="8"/>
        <v>1.2604435715883435E-2</v>
      </c>
      <c r="AH11" s="10">
        <f t="shared" si="9"/>
        <v>2.5906735751295338E-3</v>
      </c>
      <c r="AI11" s="14">
        <f t="shared" si="10"/>
        <v>3.4482758620689655E-2</v>
      </c>
      <c r="AJ11" s="11">
        <f t="shared" si="11"/>
        <v>0</v>
      </c>
      <c r="AK11" t="str">
        <f t="shared" si="12"/>
        <v>VN</v>
      </c>
    </row>
    <row r="12" spans="1:37" x14ac:dyDescent="0.25">
      <c r="A12" s="5" t="s">
        <v>3</v>
      </c>
      <c r="B12" s="5">
        <v>54861</v>
      </c>
      <c r="C12" s="5" t="s">
        <v>7</v>
      </c>
      <c r="D12" s="5" t="s">
        <v>6</v>
      </c>
      <c r="E12" s="4">
        <v>77.099999999999994</v>
      </c>
      <c r="F12" s="4">
        <v>167.7</v>
      </c>
      <c r="G12" s="4">
        <v>260</v>
      </c>
      <c r="H12" s="4">
        <v>1200</v>
      </c>
      <c r="I12" s="4">
        <v>1100</v>
      </c>
      <c r="J12" s="4">
        <v>2100</v>
      </c>
      <c r="K12" s="4">
        <v>2300</v>
      </c>
      <c r="L12" s="4">
        <v>7700</v>
      </c>
      <c r="M12" s="4">
        <v>1.5419999999999998</v>
      </c>
      <c r="N12" s="4">
        <v>3.3539999999999996</v>
      </c>
      <c r="O12" s="4">
        <v>5.2</v>
      </c>
      <c r="P12" s="4">
        <v>24</v>
      </c>
      <c r="Q12" s="4">
        <v>22</v>
      </c>
      <c r="R12" s="4">
        <v>42</v>
      </c>
      <c r="S12" s="4">
        <v>46</v>
      </c>
      <c r="T12" s="4">
        <v>154</v>
      </c>
      <c r="U12" s="9">
        <v>21.8</v>
      </c>
      <c r="V12" s="9">
        <v>22.5</v>
      </c>
      <c r="W12" s="9">
        <v>36.200000000000003</v>
      </c>
      <c r="X12" s="21">
        <v>37.200000000000003</v>
      </c>
      <c r="Y12" s="15">
        <f t="shared" si="0"/>
        <v>2.5873221216039933E-3</v>
      </c>
      <c r="Z12" s="12">
        <f t="shared" si="1"/>
        <v>1.1911852293030891E-3</v>
      </c>
      <c r="AA12" s="12">
        <f t="shared" si="2"/>
        <v>7.6335877862595417E-3</v>
      </c>
      <c r="AB12" s="12">
        <f t="shared" si="3"/>
        <v>1.6638935108153079E-3</v>
      </c>
      <c r="AC12" s="12">
        <f t="shared" si="4"/>
        <v>1.8148820326678765E-3</v>
      </c>
      <c r="AD12" s="12">
        <f t="shared" si="5"/>
        <v>9.433962264150943E-3</v>
      </c>
      <c r="AE12" s="12">
        <f t="shared" si="6"/>
        <v>8.6206896551724137E-3</v>
      </c>
      <c r="AF12" s="16">
        <f t="shared" si="7"/>
        <v>2.5906735751295338E-3</v>
      </c>
      <c r="AG12" s="15">
        <f t="shared" si="8"/>
        <v>4.4420245218878369E-3</v>
      </c>
      <c r="AH12" s="12">
        <f t="shared" si="9"/>
        <v>1.1911852293030891E-3</v>
      </c>
      <c r="AI12" s="16">
        <f t="shared" si="10"/>
        <v>9.433962264150943E-3</v>
      </c>
      <c r="AJ12" s="11">
        <f t="shared" si="11"/>
        <v>1</v>
      </c>
      <c r="AK12" t="str">
        <f t="shared" si="12"/>
        <v>VP</v>
      </c>
    </row>
    <row r="13" spans="1:37" x14ac:dyDescent="0.25">
      <c r="A13" s="5" t="s">
        <v>3</v>
      </c>
      <c r="B13" s="5">
        <v>54861</v>
      </c>
      <c r="C13" s="5" t="s">
        <v>7</v>
      </c>
      <c r="D13" s="5" t="s">
        <v>6</v>
      </c>
      <c r="E13" s="39">
        <v>77.199999999999989</v>
      </c>
      <c r="F13" s="39">
        <v>167.79999999999998</v>
      </c>
      <c r="G13" s="39">
        <v>261</v>
      </c>
      <c r="H13" s="39">
        <v>1201</v>
      </c>
      <c r="I13" s="39">
        <v>1101</v>
      </c>
      <c r="J13" s="39">
        <v>2110</v>
      </c>
      <c r="K13" s="39">
        <v>2310</v>
      </c>
      <c r="L13" s="39">
        <v>7710</v>
      </c>
      <c r="M13" s="4">
        <v>1.5439999999999998</v>
      </c>
      <c r="N13" s="4">
        <v>3.3559999999999999</v>
      </c>
      <c r="O13" s="4">
        <v>5.22</v>
      </c>
      <c r="P13" s="4">
        <v>24.02</v>
      </c>
      <c r="Q13" s="4">
        <v>22.02</v>
      </c>
      <c r="R13" s="4">
        <v>42.2</v>
      </c>
      <c r="S13" s="4">
        <v>46.2</v>
      </c>
      <c r="T13" s="4">
        <v>154.20000000000002</v>
      </c>
      <c r="U13" s="9">
        <v>21.8</v>
      </c>
      <c r="V13" s="9">
        <v>22.5</v>
      </c>
      <c r="W13" s="9">
        <v>36.200000000000003</v>
      </c>
      <c r="X13" s="21">
        <v>37.200000000000003</v>
      </c>
      <c r="Y13" s="15">
        <f t="shared" si="0"/>
        <v>1.2936610608019967E-3</v>
      </c>
      <c r="Z13" s="12">
        <f t="shared" si="1"/>
        <v>5.9559261465154455E-4</v>
      </c>
      <c r="AA13" s="12">
        <f t="shared" si="2"/>
        <v>3.8167938931297708E-3</v>
      </c>
      <c r="AB13" s="12">
        <f t="shared" si="3"/>
        <v>8.3194675540765393E-4</v>
      </c>
      <c r="AC13" s="12">
        <f t="shared" si="4"/>
        <v>9.0744101633393826E-4</v>
      </c>
      <c r="AD13" s="12">
        <f t="shared" si="5"/>
        <v>4.7169811320754715E-3</v>
      </c>
      <c r="AE13" s="12">
        <f t="shared" si="6"/>
        <v>4.3103448275862068E-3</v>
      </c>
      <c r="AF13" s="16">
        <f t="shared" si="7"/>
        <v>1.2953367875647669E-3</v>
      </c>
      <c r="AG13" s="15">
        <f t="shared" si="8"/>
        <v>2.2210122609439185E-3</v>
      </c>
      <c r="AH13" s="12">
        <f t="shared" si="9"/>
        <v>5.9559261465154455E-4</v>
      </c>
      <c r="AI13" s="16">
        <f t="shared" si="10"/>
        <v>4.7169811320754715E-3</v>
      </c>
      <c r="AJ13" s="11">
        <f t="shared" si="11"/>
        <v>1</v>
      </c>
      <c r="AK13" t="str">
        <f t="shared" si="12"/>
        <v>VP</v>
      </c>
    </row>
    <row r="14" spans="1:37" x14ac:dyDescent="0.25">
      <c r="A14" s="5" t="s">
        <v>3</v>
      </c>
      <c r="B14" s="5">
        <v>54861</v>
      </c>
      <c r="C14" s="5" t="s">
        <v>7</v>
      </c>
      <c r="D14" s="5" t="s">
        <v>6</v>
      </c>
      <c r="E14" s="39">
        <v>77.199999999999989</v>
      </c>
      <c r="F14" s="39">
        <v>167.79999999999998</v>
      </c>
      <c r="G14" s="39">
        <v>261</v>
      </c>
      <c r="H14" s="39">
        <v>1201</v>
      </c>
      <c r="I14" s="39">
        <v>1101</v>
      </c>
      <c r="J14" s="39">
        <v>2110</v>
      </c>
      <c r="K14" s="39">
        <v>2310</v>
      </c>
      <c r="L14" s="39">
        <v>7710</v>
      </c>
      <c r="M14" s="4">
        <v>1.5439999999999998</v>
      </c>
      <c r="N14" s="4">
        <v>3.3559999999999999</v>
      </c>
      <c r="O14" s="4">
        <v>5.22</v>
      </c>
      <c r="P14" s="4">
        <v>24.02</v>
      </c>
      <c r="Q14" s="4">
        <v>22.02</v>
      </c>
      <c r="R14" s="4">
        <v>42.2</v>
      </c>
      <c r="S14" s="4">
        <v>46.2</v>
      </c>
      <c r="T14" s="4">
        <v>154.20000000000002</v>
      </c>
      <c r="U14" s="9">
        <v>21.8</v>
      </c>
      <c r="V14" s="9">
        <v>22.5</v>
      </c>
      <c r="W14" s="9">
        <v>36.200000000000003</v>
      </c>
      <c r="X14" s="21">
        <v>37.200000000000003</v>
      </c>
      <c r="Y14" s="15">
        <f t="shared" si="0"/>
        <v>1.2936610608019967E-3</v>
      </c>
      <c r="Z14" s="12">
        <f t="shared" si="1"/>
        <v>5.9559261465154455E-4</v>
      </c>
      <c r="AA14" s="12">
        <f t="shared" si="2"/>
        <v>3.8167938931297708E-3</v>
      </c>
      <c r="AB14" s="12">
        <f t="shared" si="3"/>
        <v>8.3194675540765393E-4</v>
      </c>
      <c r="AC14" s="12">
        <f t="shared" si="4"/>
        <v>9.0744101633393826E-4</v>
      </c>
      <c r="AD14" s="12">
        <f t="shared" si="5"/>
        <v>4.7169811320754715E-3</v>
      </c>
      <c r="AE14" s="12">
        <f t="shared" si="6"/>
        <v>4.3103448275862068E-3</v>
      </c>
      <c r="AF14" s="16">
        <f t="shared" si="7"/>
        <v>1.2953367875647669E-3</v>
      </c>
      <c r="AG14" s="15">
        <f t="shared" si="8"/>
        <v>2.2210122609439185E-3</v>
      </c>
      <c r="AH14" s="12">
        <f t="shared" si="9"/>
        <v>5.9559261465154455E-4</v>
      </c>
      <c r="AI14" s="16">
        <f t="shared" si="10"/>
        <v>4.7169811320754715E-3</v>
      </c>
      <c r="AJ14" s="11">
        <f t="shared" si="11"/>
        <v>1</v>
      </c>
      <c r="AK14" t="str">
        <f t="shared" si="12"/>
        <v>VP</v>
      </c>
    </row>
    <row r="15" spans="1:37" x14ac:dyDescent="0.25">
      <c r="A15" s="5" t="s">
        <v>3</v>
      </c>
      <c r="B15" s="5">
        <v>54861</v>
      </c>
      <c r="C15" s="5" t="s">
        <v>7</v>
      </c>
      <c r="D15" s="5" t="s">
        <v>6</v>
      </c>
      <c r="E15" s="39">
        <v>77.299999999999983</v>
      </c>
      <c r="F15" s="39">
        <v>167.89999999999998</v>
      </c>
      <c r="G15" s="39">
        <v>262</v>
      </c>
      <c r="H15" s="39">
        <v>1202</v>
      </c>
      <c r="I15" s="39">
        <v>1102</v>
      </c>
      <c r="J15" s="39">
        <v>2120</v>
      </c>
      <c r="K15" s="39">
        <v>2320</v>
      </c>
      <c r="L15" s="39">
        <v>7720</v>
      </c>
      <c r="M15" s="4">
        <v>1.5459999999999996</v>
      </c>
      <c r="N15" s="4">
        <v>3.3579999999999997</v>
      </c>
      <c r="O15" s="4">
        <v>5.24</v>
      </c>
      <c r="P15" s="4">
        <v>24.04</v>
      </c>
      <c r="Q15" s="4">
        <v>22.04</v>
      </c>
      <c r="R15" s="4">
        <v>42.4</v>
      </c>
      <c r="S15" s="4">
        <v>46.4</v>
      </c>
      <c r="T15" s="4">
        <v>154.4</v>
      </c>
      <c r="U15" s="9">
        <v>21.8</v>
      </c>
      <c r="V15" s="9">
        <v>22.5</v>
      </c>
      <c r="W15" s="9">
        <v>36.200000000000003</v>
      </c>
      <c r="X15" s="21">
        <v>37.200000000000003</v>
      </c>
      <c r="Y15" s="15">
        <f t="shared" si="0"/>
        <v>0</v>
      </c>
      <c r="Z15" s="12">
        <f t="shared" si="1"/>
        <v>0</v>
      </c>
      <c r="AA15" s="12">
        <f t="shared" si="2"/>
        <v>0</v>
      </c>
      <c r="AB15" s="12">
        <f t="shared" si="3"/>
        <v>0</v>
      </c>
      <c r="AC15" s="12">
        <f t="shared" si="4"/>
        <v>0</v>
      </c>
      <c r="AD15" s="12">
        <f t="shared" si="5"/>
        <v>0</v>
      </c>
      <c r="AE15" s="12">
        <f t="shared" si="6"/>
        <v>0</v>
      </c>
      <c r="AF15" s="16">
        <f t="shared" si="7"/>
        <v>0</v>
      </c>
      <c r="AG15" s="15">
        <f t="shared" si="8"/>
        <v>0</v>
      </c>
      <c r="AH15" s="12">
        <f t="shared" si="9"/>
        <v>0</v>
      </c>
      <c r="AI15" s="16">
        <f t="shared" si="10"/>
        <v>0</v>
      </c>
      <c r="AJ15" s="11">
        <f t="shared" si="11"/>
        <v>1</v>
      </c>
      <c r="AK15" t="str">
        <f t="shared" si="12"/>
        <v>VP</v>
      </c>
    </row>
    <row r="16" spans="1:37" x14ac:dyDescent="0.25">
      <c r="A16" s="5" t="s">
        <v>3</v>
      </c>
      <c r="B16" s="5">
        <v>54861</v>
      </c>
      <c r="C16" s="5" t="s">
        <v>7</v>
      </c>
      <c r="D16" s="5" t="s">
        <v>6</v>
      </c>
      <c r="E16" s="39">
        <v>77.299999999999983</v>
      </c>
      <c r="F16" s="39">
        <v>167.89999999999998</v>
      </c>
      <c r="G16" s="39">
        <v>262</v>
      </c>
      <c r="H16" s="39">
        <v>1202</v>
      </c>
      <c r="I16" s="39">
        <v>1102</v>
      </c>
      <c r="J16" s="39">
        <v>2120</v>
      </c>
      <c r="K16" s="39">
        <v>2320</v>
      </c>
      <c r="L16" s="39">
        <v>7720</v>
      </c>
      <c r="M16" s="4">
        <v>1.5459999999999996</v>
      </c>
      <c r="N16" s="4">
        <v>3.3579999999999997</v>
      </c>
      <c r="O16" s="4">
        <v>5.24</v>
      </c>
      <c r="P16" s="4">
        <v>24.04</v>
      </c>
      <c r="Q16" s="4">
        <v>22.04</v>
      </c>
      <c r="R16" s="4">
        <v>42.4</v>
      </c>
      <c r="S16" s="4">
        <v>46.4</v>
      </c>
      <c r="T16" s="4">
        <v>154.4</v>
      </c>
      <c r="U16" s="9">
        <v>21.8</v>
      </c>
      <c r="V16" s="9">
        <v>22.5</v>
      </c>
      <c r="W16" s="9">
        <v>36.200000000000003</v>
      </c>
      <c r="X16" s="21">
        <v>37.200000000000003</v>
      </c>
      <c r="Y16" s="15">
        <f t="shared" si="0"/>
        <v>0</v>
      </c>
      <c r="Z16" s="12">
        <f t="shared" si="1"/>
        <v>0</v>
      </c>
      <c r="AA16" s="12">
        <f t="shared" si="2"/>
        <v>0</v>
      </c>
      <c r="AB16" s="12">
        <f t="shared" si="3"/>
        <v>0</v>
      </c>
      <c r="AC16" s="12">
        <f t="shared" si="4"/>
        <v>0</v>
      </c>
      <c r="AD16" s="12">
        <f t="shared" si="5"/>
        <v>0</v>
      </c>
      <c r="AE16" s="12">
        <f t="shared" si="6"/>
        <v>0</v>
      </c>
      <c r="AF16" s="16">
        <f t="shared" si="7"/>
        <v>0</v>
      </c>
      <c r="AG16" s="15">
        <f t="shared" si="8"/>
        <v>0</v>
      </c>
      <c r="AH16" s="12">
        <f t="shared" si="9"/>
        <v>0</v>
      </c>
      <c r="AI16" s="16">
        <f t="shared" si="10"/>
        <v>0</v>
      </c>
      <c r="AJ16" s="11">
        <f t="shared" si="11"/>
        <v>1</v>
      </c>
      <c r="AK16" t="str">
        <f t="shared" si="12"/>
        <v>VP</v>
      </c>
    </row>
    <row r="17" spans="1:37" x14ac:dyDescent="0.25">
      <c r="A17" s="5" t="s">
        <v>3</v>
      </c>
      <c r="B17" s="5">
        <v>54861</v>
      </c>
      <c r="C17" s="5" t="s">
        <v>7</v>
      </c>
      <c r="D17" s="5" t="s">
        <v>6</v>
      </c>
      <c r="E17" s="39">
        <v>77.299999999999983</v>
      </c>
      <c r="F17" s="39">
        <v>167.89999999999998</v>
      </c>
      <c r="G17" s="39">
        <v>262</v>
      </c>
      <c r="H17" s="39">
        <v>1202</v>
      </c>
      <c r="I17" s="39">
        <v>1102</v>
      </c>
      <c r="J17" s="39">
        <v>2120</v>
      </c>
      <c r="K17" s="39">
        <v>2320</v>
      </c>
      <c r="L17" s="39">
        <v>7720</v>
      </c>
      <c r="M17" s="4">
        <v>1.5459999999999996</v>
      </c>
      <c r="N17" s="4">
        <v>3.3579999999999997</v>
      </c>
      <c r="O17" s="4">
        <v>5.24</v>
      </c>
      <c r="P17" s="4">
        <v>24.04</v>
      </c>
      <c r="Q17" s="4">
        <v>22.04</v>
      </c>
      <c r="R17" s="4">
        <v>42.4</v>
      </c>
      <c r="S17" s="4">
        <v>46.4</v>
      </c>
      <c r="T17" s="4">
        <v>154.4</v>
      </c>
      <c r="U17" s="9">
        <v>21.8</v>
      </c>
      <c r="V17" s="9">
        <v>22.5</v>
      </c>
      <c r="W17" s="9">
        <v>36.200000000000003</v>
      </c>
      <c r="X17" s="21">
        <v>37.200000000000003</v>
      </c>
      <c r="Y17" s="15">
        <f t="shared" si="0"/>
        <v>0</v>
      </c>
      <c r="Z17" s="12">
        <f t="shared" si="1"/>
        <v>0</v>
      </c>
      <c r="AA17" s="12">
        <f t="shared" si="2"/>
        <v>0</v>
      </c>
      <c r="AB17" s="12">
        <f t="shared" si="3"/>
        <v>0</v>
      </c>
      <c r="AC17" s="12">
        <f t="shared" si="4"/>
        <v>0</v>
      </c>
      <c r="AD17" s="12">
        <f t="shared" si="5"/>
        <v>0</v>
      </c>
      <c r="AE17" s="12">
        <f t="shared" si="6"/>
        <v>0</v>
      </c>
      <c r="AF17" s="16">
        <f t="shared" si="7"/>
        <v>0</v>
      </c>
      <c r="AG17" s="15">
        <f t="shared" si="8"/>
        <v>0</v>
      </c>
      <c r="AH17" s="12">
        <f t="shared" si="9"/>
        <v>0</v>
      </c>
      <c r="AI17" s="16">
        <f t="shared" si="10"/>
        <v>0</v>
      </c>
      <c r="AJ17" s="11">
        <f t="shared" si="11"/>
        <v>1</v>
      </c>
      <c r="AK17" t="str">
        <f t="shared" si="12"/>
        <v>VP</v>
      </c>
    </row>
    <row r="18" spans="1:37" x14ac:dyDescent="0.25">
      <c r="A18" s="5" t="s">
        <v>3</v>
      </c>
      <c r="B18" s="5">
        <v>54861</v>
      </c>
      <c r="C18" s="5" t="s">
        <v>7</v>
      </c>
      <c r="D18" s="5" t="s">
        <v>6</v>
      </c>
      <c r="E18" s="39">
        <v>77.299999999999983</v>
      </c>
      <c r="F18" s="39">
        <v>167.89999999999998</v>
      </c>
      <c r="G18" s="39">
        <v>262</v>
      </c>
      <c r="H18" s="39">
        <v>1202</v>
      </c>
      <c r="I18" s="39">
        <v>1102</v>
      </c>
      <c r="J18" s="39">
        <v>2120</v>
      </c>
      <c r="K18" s="39">
        <v>2320</v>
      </c>
      <c r="L18" s="39">
        <v>7720</v>
      </c>
      <c r="M18" s="4">
        <v>1.5459999999999996</v>
      </c>
      <c r="N18" s="4">
        <v>3.3579999999999997</v>
      </c>
      <c r="O18" s="4">
        <v>5.24</v>
      </c>
      <c r="P18" s="4">
        <v>24.04</v>
      </c>
      <c r="Q18" s="4">
        <v>22.04</v>
      </c>
      <c r="R18" s="4">
        <v>42.4</v>
      </c>
      <c r="S18" s="4">
        <v>46.4</v>
      </c>
      <c r="T18" s="4">
        <v>154.4</v>
      </c>
      <c r="U18" s="9">
        <v>21.8</v>
      </c>
      <c r="V18" s="9">
        <v>22.5</v>
      </c>
      <c r="W18" s="9">
        <v>36.200000000000003</v>
      </c>
      <c r="X18" s="21">
        <v>37.200000000000003</v>
      </c>
      <c r="Y18" s="15">
        <f t="shared" si="0"/>
        <v>0</v>
      </c>
      <c r="Z18" s="12">
        <f t="shared" si="1"/>
        <v>0</v>
      </c>
      <c r="AA18" s="12">
        <f t="shared" si="2"/>
        <v>0</v>
      </c>
      <c r="AB18" s="12">
        <f t="shared" si="3"/>
        <v>0</v>
      </c>
      <c r="AC18" s="12">
        <f t="shared" si="4"/>
        <v>0</v>
      </c>
      <c r="AD18" s="12">
        <f t="shared" si="5"/>
        <v>0</v>
      </c>
      <c r="AE18" s="12">
        <f t="shared" si="6"/>
        <v>0</v>
      </c>
      <c r="AF18" s="16">
        <f t="shared" si="7"/>
        <v>0</v>
      </c>
      <c r="AG18" s="15">
        <f t="shared" si="8"/>
        <v>0</v>
      </c>
      <c r="AH18" s="12">
        <f t="shared" si="9"/>
        <v>0</v>
      </c>
      <c r="AI18" s="16">
        <f t="shared" si="10"/>
        <v>0</v>
      </c>
      <c r="AJ18" s="11">
        <f t="shared" si="11"/>
        <v>1</v>
      </c>
      <c r="AK18" t="str">
        <f t="shared" si="12"/>
        <v>VP</v>
      </c>
    </row>
    <row r="19" spans="1:37" x14ac:dyDescent="0.25">
      <c r="A19" s="5" t="s">
        <v>3</v>
      </c>
      <c r="B19" s="5">
        <v>54861</v>
      </c>
      <c r="C19" s="5" t="s">
        <v>7</v>
      </c>
      <c r="D19" s="5" t="s">
        <v>6</v>
      </c>
      <c r="E19" s="39">
        <v>77.399999999999977</v>
      </c>
      <c r="F19" s="39">
        <v>167.99999999999997</v>
      </c>
      <c r="G19" s="39">
        <v>263</v>
      </c>
      <c r="H19" s="39">
        <v>1203</v>
      </c>
      <c r="I19" s="39">
        <v>1103</v>
      </c>
      <c r="J19" s="39">
        <v>2130</v>
      </c>
      <c r="K19" s="39">
        <v>2330</v>
      </c>
      <c r="L19" s="39">
        <v>7730</v>
      </c>
      <c r="M19" s="4">
        <v>1.5479999999999996</v>
      </c>
      <c r="N19" s="4">
        <v>3.3599999999999994</v>
      </c>
      <c r="O19" s="4">
        <v>5.26</v>
      </c>
      <c r="P19" s="4">
        <v>24.060000000000002</v>
      </c>
      <c r="Q19" s="4">
        <v>22.06</v>
      </c>
      <c r="R19" s="4">
        <v>42.6</v>
      </c>
      <c r="S19" s="4">
        <v>46.6</v>
      </c>
      <c r="T19" s="4">
        <v>154.6</v>
      </c>
      <c r="U19" s="9">
        <v>21.8</v>
      </c>
      <c r="V19" s="9">
        <v>22.5</v>
      </c>
      <c r="W19" s="9">
        <v>36.200000000000003</v>
      </c>
      <c r="X19" s="21">
        <v>37.200000000000003</v>
      </c>
      <c r="Y19" s="15">
        <f t="shared" si="0"/>
        <v>1.2936610608019967E-3</v>
      </c>
      <c r="Z19" s="12">
        <f t="shared" si="1"/>
        <v>5.9559261465154455E-4</v>
      </c>
      <c r="AA19" s="12">
        <f t="shared" si="2"/>
        <v>3.8167938931297708E-3</v>
      </c>
      <c r="AB19" s="12">
        <f t="shared" si="3"/>
        <v>8.3194675540765393E-4</v>
      </c>
      <c r="AC19" s="12">
        <f t="shared" si="4"/>
        <v>9.0744101633393826E-4</v>
      </c>
      <c r="AD19" s="12">
        <f t="shared" si="5"/>
        <v>4.7169811320754715E-3</v>
      </c>
      <c r="AE19" s="12">
        <f t="shared" si="6"/>
        <v>4.3103448275862068E-3</v>
      </c>
      <c r="AF19" s="16">
        <f t="shared" si="7"/>
        <v>1.2953367875647669E-3</v>
      </c>
      <c r="AG19" s="15">
        <f t="shared" si="8"/>
        <v>2.2210122609439185E-3</v>
      </c>
      <c r="AH19" s="12">
        <f t="shared" si="9"/>
        <v>5.9559261465154455E-4</v>
      </c>
      <c r="AI19" s="16">
        <f t="shared" si="10"/>
        <v>4.7169811320754715E-3</v>
      </c>
      <c r="AJ19" s="11">
        <f t="shared" si="11"/>
        <v>1</v>
      </c>
      <c r="AK19" t="str">
        <f t="shared" si="12"/>
        <v>VP</v>
      </c>
    </row>
    <row r="20" spans="1:37" x14ac:dyDescent="0.25">
      <c r="A20" s="5" t="s">
        <v>3</v>
      </c>
      <c r="B20" s="5">
        <v>54861</v>
      </c>
      <c r="C20" s="5" t="s">
        <v>7</v>
      </c>
      <c r="D20" s="5" t="s">
        <v>6</v>
      </c>
      <c r="E20" s="39">
        <v>77.399999999999977</v>
      </c>
      <c r="F20" s="39">
        <v>167.99999999999997</v>
      </c>
      <c r="G20" s="39">
        <v>263</v>
      </c>
      <c r="H20" s="39">
        <v>1203</v>
      </c>
      <c r="I20" s="39">
        <v>1103</v>
      </c>
      <c r="J20" s="39">
        <v>2130</v>
      </c>
      <c r="K20" s="39">
        <v>2330</v>
      </c>
      <c r="L20" s="39">
        <v>7730</v>
      </c>
      <c r="M20" s="4">
        <v>1.5479999999999996</v>
      </c>
      <c r="N20" s="4">
        <v>3.3599999999999994</v>
      </c>
      <c r="O20" s="4">
        <v>5.26</v>
      </c>
      <c r="P20" s="4">
        <v>24.060000000000002</v>
      </c>
      <c r="Q20" s="4">
        <v>22.06</v>
      </c>
      <c r="R20" s="4">
        <v>42.6</v>
      </c>
      <c r="S20" s="4">
        <v>46.6</v>
      </c>
      <c r="T20" s="4">
        <v>154.6</v>
      </c>
      <c r="U20" s="9">
        <v>21.8</v>
      </c>
      <c r="V20" s="9">
        <v>22.5</v>
      </c>
      <c r="W20" s="9">
        <v>36.200000000000003</v>
      </c>
      <c r="X20" s="21">
        <v>37.200000000000003</v>
      </c>
      <c r="Y20" s="15">
        <f t="shared" si="0"/>
        <v>1.2936610608019967E-3</v>
      </c>
      <c r="Z20" s="12">
        <f t="shared" si="1"/>
        <v>5.9559261465154455E-4</v>
      </c>
      <c r="AA20" s="12">
        <f t="shared" si="2"/>
        <v>3.8167938931297708E-3</v>
      </c>
      <c r="AB20" s="12">
        <f t="shared" si="3"/>
        <v>8.3194675540765393E-4</v>
      </c>
      <c r="AC20" s="12">
        <f t="shared" si="4"/>
        <v>9.0744101633393826E-4</v>
      </c>
      <c r="AD20" s="12">
        <f t="shared" si="5"/>
        <v>4.7169811320754715E-3</v>
      </c>
      <c r="AE20" s="12">
        <f t="shared" si="6"/>
        <v>4.3103448275862068E-3</v>
      </c>
      <c r="AF20" s="16">
        <f t="shared" si="7"/>
        <v>1.2953367875647669E-3</v>
      </c>
      <c r="AG20" s="15">
        <f t="shared" si="8"/>
        <v>2.2210122609439185E-3</v>
      </c>
      <c r="AH20" s="12">
        <f t="shared" si="9"/>
        <v>5.9559261465154455E-4</v>
      </c>
      <c r="AI20" s="16">
        <f t="shared" si="10"/>
        <v>4.7169811320754715E-3</v>
      </c>
      <c r="AJ20" s="11">
        <f t="shared" si="11"/>
        <v>1</v>
      </c>
      <c r="AK20" t="str">
        <f t="shared" si="12"/>
        <v>VP</v>
      </c>
    </row>
    <row r="21" spans="1:37" x14ac:dyDescent="0.25">
      <c r="A21" s="5" t="s">
        <v>3</v>
      </c>
      <c r="B21" s="5">
        <v>54861</v>
      </c>
      <c r="C21" s="5" t="s">
        <v>7</v>
      </c>
      <c r="D21" s="5" t="s">
        <v>6</v>
      </c>
      <c r="E21" s="39">
        <v>77.499999999999972</v>
      </c>
      <c r="F21" s="39">
        <v>168.09999999999997</v>
      </c>
      <c r="G21" s="39">
        <v>264</v>
      </c>
      <c r="H21" s="39">
        <v>1204</v>
      </c>
      <c r="I21" s="39">
        <v>1104</v>
      </c>
      <c r="J21" s="39">
        <v>2140</v>
      </c>
      <c r="K21" s="39">
        <v>2340</v>
      </c>
      <c r="L21" s="39">
        <v>7740</v>
      </c>
      <c r="M21" s="4">
        <v>1.5499999999999994</v>
      </c>
      <c r="N21" s="4">
        <v>3.3619999999999992</v>
      </c>
      <c r="O21" s="4">
        <v>5.28</v>
      </c>
      <c r="P21" s="4">
        <v>24.080000000000002</v>
      </c>
      <c r="Q21" s="4">
        <v>22.080000000000002</v>
      </c>
      <c r="R21" s="4">
        <v>42.800000000000004</v>
      </c>
      <c r="S21" s="4">
        <v>46.800000000000004</v>
      </c>
      <c r="T21" s="4">
        <v>154.80000000000001</v>
      </c>
      <c r="U21" s="9">
        <v>21.8</v>
      </c>
      <c r="V21" s="9">
        <v>22.5</v>
      </c>
      <c r="W21" s="9">
        <v>36.200000000000003</v>
      </c>
      <c r="X21" s="21">
        <v>37.200000000000003</v>
      </c>
      <c r="Y21" s="15">
        <f t="shared" si="0"/>
        <v>2.5873221216039933E-3</v>
      </c>
      <c r="Z21" s="12">
        <f t="shared" si="1"/>
        <v>1.1911852293030891E-3</v>
      </c>
      <c r="AA21" s="12">
        <f t="shared" si="2"/>
        <v>7.6335877862595417E-3</v>
      </c>
      <c r="AB21" s="12">
        <f t="shared" si="3"/>
        <v>1.6638935108153079E-3</v>
      </c>
      <c r="AC21" s="12">
        <f t="shared" si="4"/>
        <v>1.8148820326678765E-3</v>
      </c>
      <c r="AD21" s="12">
        <f t="shared" si="5"/>
        <v>9.433962264150943E-3</v>
      </c>
      <c r="AE21" s="12">
        <f t="shared" si="6"/>
        <v>8.6206896551724137E-3</v>
      </c>
      <c r="AF21" s="16">
        <f t="shared" si="7"/>
        <v>2.5906735751295338E-3</v>
      </c>
      <c r="AG21" s="15">
        <f t="shared" si="8"/>
        <v>4.4420245218878369E-3</v>
      </c>
      <c r="AH21" s="12">
        <f t="shared" si="9"/>
        <v>1.1911852293030891E-3</v>
      </c>
      <c r="AI21" s="16">
        <f t="shared" si="10"/>
        <v>9.433962264150943E-3</v>
      </c>
      <c r="AJ21" s="11">
        <f t="shared" si="11"/>
        <v>1</v>
      </c>
      <c r="AK21" t="str">
        <f t="shared" si="12"/>
        <v>VP</v>
      </c>
    </row>
    <row r="22" spans="1:37" x14ac:dyDescent="0.25">
      <c r="A22" s="2" t="s">
        <v>8</v>
      </c>
      <c r="B22" s="3">
        <v>140424717</v>
      </c>
      <c r="C22" s="3" t="s">
        <v>9</v>
      </c>
      <c r="D22" s="7" t="s">
        <v>5</v>
      </c>
      <c r="E22" s="25">
        <v>74.400000000000006</v>
      </c>
      <c r="F22" s="25">
        <v>192.1</v>
      </c>
      <c r="G22" s="25">
        <v>274</v>
      </c>
      <c r="H22" s="25">
        <v>1108</v>
      </c>
      <c r="I22" s="25">
        <v>1060</v>
      </c>
      <c r="J22" s="25">
        <v>2400</v>
      </c>
      <c r="K22" s="25">
        <v>2400</v>
      </c>
      <c r="L22" s="25">
        <v>8400</v>
      </c>
      <c r="M22" s="25">
        <v>1.4880000000000002</v>
      </c>
      <c r="N22" s="25">
        <v>3.8420000000000001</v>
      </c>
      <c r="O22" s="25">
        <v>5.48</v>
      </c>
      <c r="P22" s="25">
        <v>22.16</v>
      </c>
      <c r="Q22" s="25">
        <v>21.2</v>
      </c>
      <c r="R22" s="25">
        <v>48</v>
      </c>
      <c r="S22" s="25">
        <v>48</v>
      </c>
      <c r="T22" s="25">
        <v>168</v>
      </c>
      <c r="U22" s="8">
        <v>22.4</v>
      </c>
      <c r="V22" s="8">
        <v>22.7</v>
      </c>
      <c r="W22" s="8">
        <v>32.5</v>
      </c>
      <c r="X22" s="20">
        <v>32.4</v>
      </c>
      <c r="Y22" s="13">
        <f t="shared" ref="Y22:Y41" si="13">ABS((E22-AVERAGE(E$32:E$41))/AVERAGE(E$32:E$41))</f>
        <v>1.5873015873015723E-2</v>
      </c>
      <c r="Z22" s="10">
        <f t="shared" ref="Z22:Z41" si="14">ABS((F22-AVERAGE(F$32:F$41))/AVERAGE(F$32:F$41))</f>
        <v>7.7479338842975209E-3</v>
      </c>
      <c r="AA22" s="10">
        <f t="shared" ref="AA22:AA41" si="15">ABS((G22-AVERAGE(G$32:G$41))/AVERAGE(G$32:G$41))</f>
        <v>6.1643835616438353E-2</v>
      </c>
      <c r="AB22" s="10">
        <f t="shared" ref="AB22:AB41" si="16">ABS((H22-AVERAGE(H$32:H$41))/AVERAGE(H$32:H$41))</f>
        <v>8.5210577864838391E-2</v>
      </c>
      <c r="AC22" s="10">
        <f t="shared" ref="AC22:AC41" si="17">ABS((I22-AVERAGE(I$32:I$41))/AVERAGE(I$32:I$41))</f>
        <v>1.1194029850746268E-2</v>
      </c>
      <c r="AD22" s="10">
        <f t="shared" ref="AD22:AD41" si="18">ABS((J22-AVERAGE(J$32:J$41))/AVERAGE(J$32:J$41))</f>
        <v>0.10091743119266056</v>
      </c>
      <c r="AE22" s="10">
        <f t="shared" ref="AE22:AE41" si="19">ABS((K22-AVERAGE(K$32:K$41))/AVERAGE(K$32:K$41))</f>
        <v>8.1081081081081086E-2</v>
      </c>
      <c r="AF22" s="14">
        <f t="shared" ref="AF22:AF41" si="20">ABS((L22-AVERAGE(L$32:L$41))/AVERAGE(L$32:L$41))</f>
        <v>0.14754098360655737</v>
      </c>
      <c r="AG22" s="13">
        <f t="shared" si="8"/>
        <v>6.3901111121204404E-2</v>
      </c>
      <c r="AH22" s="10">
        <f t="shared" si="9"/>
        <v>7.7479338842975209E-3</v>
      </c>
      <c r="AI22" s="14">
        <f t="shared" si="10"/>
        <v>0.14754098360655737</v>
      </c>
      <c r="AJ22" s="11">
        <f t="shared" si="11"/>
        <v>0</v>
      </c>
      <c r="AK22" t="str">
        <f t="shared" si="12"/>
        <v>VN</v>
      </c>
    </row>
    <row r="23" spans="1:37" x14ac:dyDescent="0.25">
      <c r="A23" s="2" t="s">
        <v>8</v>
      </c>
      <c r="B23" s="3">
        <v>140424717</v>
      </c>
      <c r="C23" s="3" t="s">
        <v>9</v>
      </c>
      <c r="D23" s="7" t="s">
        <v>5</v>
      </c>
      <c r="E23" s="39">
        <v>74.5</v>
      </c>
      <c r="F23" s="39">
        <v>192.2</v>
      </c>
      <c r="G23" s="39">
        <v>275</v>
      </c>
      <c r="H23" s="39">
        <v>1109</v>
      </c>
      <c r="I23" s="39">
        <v>1061</v>
      </c>
      <c r="J23" s="39">
        <v>2410</v>
      </c>
      <c r="K23" s="39">
        <v>2410</v>
      </c>
      <c r="L23" s="39">
        <v>8410</v>
      </c>
      <c r="M23" s="1">
        <v>1.49</v>
      </c>
      <c r="N23" s="1">
        <v>3.8439999999999999</v>
      </c>
      <c r="O23" s="1">
        <v>5.5</v>
      </c>
      <c r="P23" s="1">
        <v>22.18</v>
      </c>
      <c r="Q23" s="1">
        <v>21.22</v>
      </c>
      <c r="R23" s="1">
        <v>48.2</v>
      </c>
      <c r="S23" s="1">
        <v>48.2</v>
      </c>
      <c r="T23" s="1">
        <v>168.20000000000002</v>
      </c>
      <c r="U23" s="8">
        <v>22.4</v>
      </c>
      <c r="V23" s="8">
        <v>22.7</v>
      </c>
      <c r="W23" s="8">
        <v>32.5</v>
      </c>
      <c r="X23" s="20">
        <v>32.4</v>
      </c>
      <c r="Y23" s="13">
        <f t="shared" si="13"/>
        <v>1.4550264550264477E-2</v>
      </c>
      <c r="Z23" s="10">
        <f t="shared" si="14"/>
        <v>7.2314049586777156E-3</v>
      </c>
      <c r="AA23" s="10">
        <f t="shared" si="15"/>
        <v>5.8219178082191778E-2</v>
      </c>
      <c r="AB23" s="10">
        <f t="shared" si="16"/>
        <v>8.6190009794319289E-2</v>
      </c>
      <c r="AC23" s="10">
        <f t="shared" si="17"/>
        <v>1.0261194029850746E-2</v>
      </c>
      <c r="AD23" s="10">
        <f t="shared" si="18"/>
        <v>0.10550458715596331</v>
      </c>
      <c r="AE23" s="10">
        <f t="shared" si="19"/>
        <v>8.5585585585585586E-2</v>
      </c>
      <c r="AF23" s="14">
        <f t="shared" si="20"/>
        <v>0.14890710382513661</v>
      </c>
      <c r="AG23" s="13">
        <f t="shared" si="8"/>
        <v>6.4556165997748688E-2</v>
      </c>
      <c r="AH23" s="10">
        <f t="shared" si="9"/>
        <v>7.2314049586777156E-3</v>
      </c>
      <c r="AI23" s="14">
        <f t="shared" si="10"/>
        <v>0.14890710382513661</v>
      </c>
      <c r="AJ23" s="11">
        <f t="shared" si="11"/>
        <v>0</v>
      </c>
      <c r="AK23" t="str">
        <f t="shared" si="12"/>
        <v>VN</v>
      </c>
    </row>
    <row r="24" spans="1:37" x14ac:dyDescent="0.25">
      <c r="A24" s="2" t="s">
        <v>8</v>
      </c>
      <c r="B24" s="3">
        <v>140424717</v>
      </c>
      <c r="C24" s="3" t="s">
        <v>9</v>
      </c>
      <c r="D24" s="7" t="s">
        <v>5</v>
      </c>
      <c r="E24" s="39">
        <v>74.5</v>
      </c>
      <c r="F24" s="39">
        <v>192.2</v>
      </c>
      <c r="G24" s="39">
        <v>275</v>
      </c>
      <c r="H24" s="39">
        <v>1109</v>
      </c>
      <c r="I24" s="39">
        <v>1061</v>
      </c>
      <c r="J24" s="39">
        <v>2410</v>
      </c>
      <c r="K24" s="39">
        <v>2410</v>
      </c>
      <c r="L24" s="39">
        <v>8410</v>
      </c>
      <c r="M24" s="1">
        <v>1.49</v>
      </c>
      <c r="N24" s="1">
        <v>3.8439999999999999</v>
      </c>
      <c r="O24" s="1">
        <v>5.5</v>
      </c>
      <c r="P24" s="1">
        <v>22.18</v>
      </c>
      <c r="Q24" s="1">
        <v>21.22</v>
      </c>
      <c r="R24" s="1">
        <v>48.2</v>
      </c>
      <c r="S24" s="1">
        <v>48.2</v>
      </c>
      <c r="T24" s="1">
        <v>168.20000000000002</v>
      </c>
      <c r="U24" s="8">
        <v>22.4</v>
      </c>
      <c r="V24" s="8">
        <v>22.7</v>
      </c>
      <c r="W24" s="8">
        <v>32.5</v>
      </c>
      <c r="X24" s="20">
        <v>32.4</v>
      </c>
      <c r="Y24" s="13">
        <f t="shared" si="13"/>
        <v>1.4550264550264477E-2</v>
      </c>
      <c r="Z24" s="10">
        <f t="shared" si="14"/>
        <v>7.2314049586777156E-3</v>
      </c>
      <c r="AA24" s="10">
        <f t="shared" si="15"/>
        <v>5.8219178082191778E-2</v>
      </c>
      <c r="AB24" s="10">
        <f t="shared" si="16"/>
        <v>8.6190009794319289E-2</v>
      </c>
      <c r="AC24" s="10">
        <f t="shared" si="17"/>
        <v>1.0261194029850746E-2</v>
      </c>
      <c r="AD24" s="10">
        <f t="shared" si="18"/>
        <v>0.10550458715596331</v>
      </c>
      <c r="AE24" s="10">
        <f t="shared" si="19"/>
        <v>8.5585585585585586E-2</v>
      </c>
      <c r="AF24" s="14">
        <f t="shared" si="20"/>
        <v>0.14890710382513661</v>
      </c>
      <c r="AG24" s="13">
        <f t="shared" si="8"/>
        <v>6.4556165997748688E-2</v>
      </c>
      <c r="AH24" s="10">
        <f t="shared" si="9"/>
        <v>7.2314049586777156E-3</v>
      </c>
      <c r="AI24" s="14">
        <f t="shared" si="10"/>
        <v>0.14890710382513661</v>
      </c>
      <c r="AJ24" s="37">
        <v>1</v>
      </c>
      <c r="AK24" s="36" t="s">
        <v>61</v>
      </c>
    </row>
    <row r="25" spans="1:37" x14ac:dyDescent="0.25">
      <c r="A25" s="2" t="s">
        <v>8</v>
      </c>
      <c r="B25" s="3">
        <v>140424717</v>
      </c>
      <c r="C25" s="3" t="s">
        <v>9</v>
      </c>
      <c r="D25" s="7" t="s">
        <v>5</v>
      </c>
      <c r="E25" s="39">
        <v>74.599999999999994</v>
      </c>
      <c r="F25" s="39">
        <v>192.29999999999998</v>
      </c>
      <c r="G25" s="39">
        <v>276</v>
      </c>
      <c r="H25" s="39">
        <v>1110</v>
      </c>
      <c r="I25" s="39">
        <v>1062</v>
      </c>
      <c r="J25" s="39">
        <v>2420</v>
      </c>
      <c r="K25" s="39">
        <v>2420</v>
      </c>
      <c r="L25" s="39">
        <v>8420</v>
      </c>
      <c r="M25" s="1">
        <v>1.492</v>
      </c>
      <c r="N25" s="1">
        <v>3.8459999999999996</v>
      </c>
      <c r="O25" s="1">
        <v>5.5200000000000005</v>
      </c>
      <c r="P25" s="1">
        <v>22.2</v>
      </c>
      <c r="Q25" s="1">
        <v>21.240000000000002</v>
      </c>
      <c r="R25" s="1">
        <v>48.4</v>
      </c>
      <c r="S25" s="1">
        <v>48.4</v>
      </c>
      <c r="T25" s="1">
        <v>168.4</v>
      </c>
      <c r="U25" s="8">
        <v>22.4</v>
      </c>
      <c r="V25" s="8">
        <v>22.7</v>
      </c>
      <c r="W25" s="8">
        <v>32.5</v>
      </c>
      <c r="X25" s="20">
        <v>32.4</v>
      </c>
      <c r="Y25" s="13">
        <f t="shared" si="13"/>
        <v>1.3227513227513229E-2</v>
      </c>
      <c r="Z25" s="10">
        <f t="shared" si="14"/>
        <v>6.7148760330579104E-3</v>
      </c>
      <c r="AA25" s="10">
        <f t="shared" si="15"/>
        <v>5.4794520547945202E-2</v>
      </c>
      <c r="AB25" s="10">
        <f t="shared" si="16"/>
        <v>8.7169441723800201E-2</v>
      </c>
      <c r="AC25" s="10">
        <f t="shared" si="17"/>
        <v>9.3283582089552231E-3</v>
      </c>
      <c r="AD25" s="10">
        <f t="shared" si="18"/>
        <v>0.11009174311926606</v>
      </c>
      <c r="AE25" s="10">
        <f t="shared" si="19"/>
        <v>9.0090090090090086E-2</v>
      </c>
      <c r="AF25" s="14">
        <f t="shared" si="20"/>
        <v>0.15027322404371585</v>
      </c>
      <c r="AG25" s="13">
        <f t="shared" si="8"/>
        <v>6.5211220874292958E-2</v>
      </c>
      <c r="AH25" s="10">
        <f t="shared" si="9"/>
        <v>6.7148760330579104E-3</v>
      </c>
      <c r="AI25" s="14">
        <f t="shared" si="10"/>
        <v>0.15027322404371585</v>
      </c>
      <c r="AJ25" s="37">
        <v>1</v>
      </c>
      <c r="AK25" s="36" t="s">
        <v>61</v>
      </c>
    </row>
    <row r="26" spans="1:37" x14ac:dyDescent="0.25">
      <c r="A26" s="2" t="s">
        <v>8</v>
      </c>
      <c r="B26" s="3">
        <v>140424717</v>
      </c>
      <c r="C26" s="3" t="s">
        <v>9</v>
      </c>
      <c r="D26" s="7" t="s">
        <v>5</v>
      </c>
      <c r="E26" s="39">
        <v>74.599999999999994</v>
      </c>
      <c r="F26" s="39">
        <v>192.29999999999998</v>
      </c>
      <c r="G26" s="39">
        <v>276</v>
      </c>
      <c r="H26" s="39">
        <v>1110</v>
      </c>
      <c r="I26" s="39">
        <v>1062</v>
      </c>
      <c r="J26" s="39">
        <v>2420</v>
      </c>
      <c r="K26" s="39">
        <v>2420</v>
      </c>
      <c r="L26" s="39">
        <v>8420</v>
      </c>
      <c r="M26" s="1">
        <v>1.492</v>
      </c>
      <c r="N26" s="1">
        <v>3.8459999999999996</v>
      </c>
      <c r="O26" s="1">
        <v>5.5200000000000005</v>
      </c>
      <c r="P26" s="1">
        <v>22.2</v>
      </c>
      <c r="Q26" s="1">
        <v>21.240000000000002</v>
      </c>
      <c r="R26" s="1">
        <v>48.4</v>
      </c>
      <c r="S26" s="1">
        <v>48.4</v>
      </c>
      <c r="T26" s="1">
        <v>168.4</v>
      </c>
      <c r="U26" s="8">
        <v>22.4</v>
      </c>
      <c r="V26" s="8">
        <v>22.7</v>
      </c>
      <c r="W26" s="8">
        <v>32.5</v>
      </c>
      <c r="X26" s="20">
        <v>32.4</v>
      </c>
      <c r="Y26" s="13">
        <f t="shared" si="13"/>
        <v>1.3227513227513229E-2</v>
      </c>
      <c r="Z26" s="10">
        <f t="shared" si="14"/>
        <v>6.7148760330579104E-3</v>
      </c>
      <c r="AA26" s="10">
        <f t="shared" si="15"/>
        <v>5.4794520547945202E-2</v>
      </c>
      <c r="AB26" s="10">
        <f t="shared" si="16"/>
        <v>8.7169441723800201E-2</v>
      </c>
      <c r="AC26" s="10">
        <f t="shared" si="17"/>
        <v>9.3283582089552231E-3</v>
      </c>
      <c r="AD26" s="10">
        <f t="shared" si="18"/>
        <v>0.11009174311926606</v>
      </c>
      <c r="AE26" s="10">
        <f t="shared" si="19"/>
        <v>9.0090090090090086E-2</v>
      </c>
      <c r="AF26" s="14">
        <f t="shared" si="20"/>
        <v>0.15027322404371585</v>
      </c>
      <c r="AG26" s="13">
        <f t="shared" si="8"/>
        <v>6.5211220874292958E-2</v>
      </c>
      <c r="AH26" s="10">
        <f t="shared" si="9"/>
        <v>6.7148760330579104E-3</v>
      </c>
      <c r="AI26" s="14">
        <f t="shared" si="10"/>
        <v>0.15027322404371585</v>
      </c>
      <c r="AJ26" s="37">
        <v>1</v>
      </c>
      <c r="AK26" s="36" t="s">
        <v>61</v>
      </c>
    </row>
    <row r="27" spans="1:37" x14ac:dyDescent="0.25">
      <c r="A27" s="2" t="s">
        <v>8</v>
      </c>
      <c r="B27" s="3">
        <v>140424717</v>
      </c>
      <c r="C27" s="3" t="s">
        <v>9</v>
      </c>
      <c r="D27" s="7" t="s">
        <v>5</v>
      </c>
      <c r="E27" s="39">
        <v>74.599999999999994</v>
      </c>
      <c r="F27" s="39">
        <v>192.29999999999998</v>
      </c>
      <c r="G27" s="39">
        <v>276</v>
      </c>
      <c r="H27" s="39">
        <v>1110</v>
      </c>
      <c r="I27" s="39">
        <v>1062</v>
      </c>
      <c r="J27" s="39">
        <v>2420</v>
      </c>
      <c r="K27" s="39">
        <v>2420</v>
      </c>
      <c r="L27" s="39">
        <v>8420</v>
      </c>
      <c r="M27" s="1">
        <v>1.492</v>
      </c>
      <c r="N27" s="1">
        <v>3.8459999999999996</v>
      </c>
      <c r="O27" s="1">
        <v>5.5200000000000005</v>
      </c>
      <c r="P27" s="1">
        <v>22.2</v>
      </c>
      <c r="Q27" s="1">
        <v>21.240000000000002</v>
      </c>
      <c r="R27" s="1">
        <v>48.4</v>
      </c>
      <c r="S27" s="1">
        <v>48.4</v>
      </c>
      <c r="T27" s="1">
        <v>168.4</v>
      </c>
      <c r="U27" s="8">
        <v>22.4</v>
      </c>
      <c r="V27" s="8">
        <v>22.7</v>
      </c>
      <c r="W27" s="8">
        <v>32.5</v>
      </c>
      <c r="X27" s="20">
        <v>32.4</v>
      </c>
      <c r="Y27" s="13">
        <f t="shared" si="13"/>
        <v>1.3227513227513229E-2</v>
      </c>
      <c r="Z27" s="10">
        <f t="shared" si="14"/>
        <v>6.7148760330579104E-3</v>
      </c>
      <c r="AA27" s="10">
        <f t="shared" si="15"/>
        <v>5.4794520547945202E-2</v>
      </c>
      <c r="AB27" s="10">
        <f t="shared" si="16"/>
        <v>8.7169441723800201E-2</v>
      </c>
      <c r="AC27" s="10">
        <f t="shared" si="17"/>
        <v>9.3283582089552231E-3</v>
      </c>
      <c r="AD27" s="10">
        <f t="shared" si="18"/>
        <v>0.11009174311926606</v>
      </c>
      <c r="AE27" s="10">
        <f t="shared" si="19"/>
        <v>9.0090090090090086E-2</v>
      </c>
      <c r="AF27" s="14">
        <f t="shared" si="20"/>
        <v>0.15027322404371585</v>
      </c>
      <c r="AG27" s="13">
        <f t="shared" si="8"/>
        <v>6.5211220874292958E-2</v>
      </c>
      <c r="AH27" s="10">
        <f t="shared" si="9"/>
        <v>6.7148760330579104E-3</v>
      </c>
      <c r="AI27" s="14">
        <f t="shared" si="10"/>
        <v>0.15027322404371585</v>
      </c>
      <c r="AJ27" s="11">
        <f t="shared" si="11"/>
        <v>0</v>
      </c>
      <c r="AK27" t="str">
        <f t="shared" si="12"/>
        <v>VN</v>
      </c>
    </row>
    <row r="28" spans="1:37" x14ac:dyDescent="0.25">
      <c r="A28" s="2" t="s">
        <v>8</v>
      </c>
      <c r="B28" s="3">
        <v>140424717</v>
      </c>
      <c r="C28" s="3" t="s">
        <v>9</v>
      </c>
      <c r="D28" s="7" t="s">
        <v>5</v>
      </c>
      <c r="E28" s="39">
        <v>74.599999999999994</v>
      </c>
      <c r="F28" s="39">
        <v>192.29999999999998</v>
      </c>
      <c r="G28" s="39">
        <v>276</v>
      </c>
      <c r="H28" s="39">
        <v>1110</v>
      </c>
      <c r="I28" s="39">
        <v>1062</v>
      </c>
      <c r="J28" s="39">
        <v>2420</v>
      </c>
      <c r="K28" s="39">
        <v>2420</v>
      </c>
      <c r="L28" s="39">
        <v>8420</v>
      </c>
      <c r="M28" s="1">
        <v>1.492</v>
      </c>
      <c r="N28" s="1">
        <v>3.8459999999999996</v>
      </c>
      <c r="O28" s="1">
        <v>5.5200000000000005</v>
      </c>
      <c r="P28" s="1">
        <v>22.2</v>
      </c>
      <c r="Q28" s="1">
        <v>21.240000000000002</v>
      </c>
      <c r="R28" s="1">
        <v>48.4</v>
      </c>
      <c r="S28" s="1">
        <v>48.4</v>
      </c>
      <c r="T28" s="1">
        <v>168.4</v>
      </c>
      <c r="U28" s="8">
        <v>22.4</v>
      </c>
      <c r="V28" s="8">
        <v>22.7</v>
      </c>
      <c r="W28" s="8">
        <v>32.5</v>
      </c>
      <c r="X28" s="20">
        <v>32.4</v>
      </c>
      <c r="Y28" s="13">
        <f t="shared" si="13"/>
        <v>1.3227513227513229E-2</v>
      </c>
      <c r="Z28" s="10">
        <f t="shared" si="14"/>
        <v>6.7148760330579104E-3</v>
      </c>
      <c r="AA28" s="10">
        <f t="shared" si="15"/>
        <v>5.4794520547945202E-2</v>
      </c>
      <c r="AB28" s="10">
        <f t="shared" si="16"/>
        <v>8.7169441723800201E-2</v>
      </c>
      <c r="AC28" s="10">
        <f t="shared" si="17"/>
        <v>9.3283582089552231E-3</v>
      </c>
      <c r="AD28" s="10">
        <f t="shared" si="18"/>
        <v>0.11009174311926606</v>
      </c>
      <c r="AE28" s="10">
        <f t="shared" si="19"/>
        <v>9.0090090090090086E-2</v>
      </c>
      <c r="AF28" s="14">
        <f t="shared" si="20"/>
        <v>0.15027322404371585</v>
      </c>
      <c r="AG28" s="13">
        <f t="shared" si="8"/>
        <v>6.5211220874292958E-2</v>
      </c>
      <c r="AH28" s="10">
        <f t="shared" si="9"/>
        <v>6.7148760330579104E-3</v>
      </c>
      <c r="AI28" s="14">
        <f t="shared" si="10"/>
        <v>0.15027322404371585</v>
      </c>
      <c r="AJ28" s="11">
        <f t="shared" si="11"/>
        <v>0</v>
      </c>
      <c r="AK28" t="str">
        <f t="shared" si="12"/>
        <v>VN</v>
      </c>
    </row>
    <row r="29" spans="1:37" x14ac:dyDescent="0.25">
      <c r="A29" s="2" t="s">
        <v>8</v>
      </c>
      <c r="B29" s="3">
        <v>140424717</v>
      </c>
      <c r="C29" s="3" t="s">
        <v>9</v>
      </c>
      <c r="D29" s="7" t="s">
        <v>5</v>
      </c>
      <c r="E29" s="39">
        <v>74.699999999999989</v>
      </c>
      <c r="F29" s="39">
        <v>192.39999999999998</v>
      </c>
      <c r="G29" s="39">
        <v>277</v>
      </c>
      <c r="H29" s="39">
        <v>1111</v>
      </c>
      <c r="I29" s="39">
        <v>1063</v>
      </c>
      <c r="J29" s="39">
        <v>2430</v>
      </c>
      <c r="K29" s="39">
        <v>2430</v>
      </c>
      <c r="L29" s="39">
        <v>8430</v>
      </c>
      <c r="M29" s="1">
        <v>1.4939999999999998</v>
      </c>
      <c r="N29" s="1">
        <v>3.8479999999999994</v>
      </c>
      <c r="O29" s="1">
        <v>5.54</v>
      </c>
      <c r="P29" s="1">
        <v>22.22</v>
      </c>
      <c r="Q29" s="1">
        <v>21.26</v>
      </c>
      <c r="R29" s="1">
        <v>48.6</v>
      </c>
      <c r="S29" s="1">
        <v>48.6</v>
      </c>
      <c r="T29" s="1">
        <v>168.6</v>
      </c>
      <c r="U29" s="8">
        <v>22.4</v>
      </c>
      <c r="V29" s="8">
        <v>22.7</v>
      </c>
      <c r="W29" s="8">
        <v>32.5</v>
      </c>
      <c r="X29" s="20">
        <v>32.4</v>
      </c>
      <c r="Y29" s="13">
        <f t="shared" si="13"/>
        <v>1.190476190476198E-2</v>
      </c>
      <c r="Z29" s="10">
        <f t="shared" si="14"/>
        <v>6.1983471074381052E-3</v>
      </c>
      <c r="AA29" s="10">
        <f t="shared" si="15"/>
        <v>5.1369863013698627E-2</v>
      </c>
      <c r="AB29" s="10">
        <f t="shared" si="16"/>
        <v>8.8148873653281098E-2</v>
      </c>
      <c r="AC29" s="10">
        <f t="shared" si="17"/>
        <v>8.3955223880597014E-3</v>
      </c>
      <c r="AD29" s="10">
        <f t="shared" si="18"/>
        <v>0.11467889908256881</v>
      </c>
      <c r="AE29" s="10">
        <f t="shared" si="19"/>
        <v>9.45945945945946E-2</v>
      </c>
      <c r="AF29" s="14">
        <f t="shared" si="20"/>
        <v>0.15163934426229508</v>
      </c>
      <c r="AG29" s="13">
        <f t="shared" si="8"/>
        <v>6.5866275750837255E-2</v>
      </c>
      <c r="AH29" s="10">
        <f t="shared" si="9"/>
        <v>6.1983471074381052E-3</v>
      </c>
      <c r="AI29" s="14">
        <f t="shared" si="10"/>
        <v>0.15163934426229508</v>
      </c>
      <c r="AJ29" s="11">
        <f t="shared" si="11"/>
        <v>0</v>
      </c>
      <c r="AK29" t="str">
        <f t="shared" si="12"/>
        <v>VN</v>
      </c>
    </row>
    <row r="30" spans="1:37" x14ac:dyDescent="0.25">
      <c r="A30" s="2" t="s">
        <v>8</v>
      </c>
      <c r="B30" s="3">
        <v>140424717</v>
      </c>
      <c r="C30" s="3" t="s">
        <v>9</v>
      </c>
      <c r="D30" s="7" t="s">
        <v>5</v>
      </c>
      <c r="E30" s="39">
        <v>74.699999999999989</v>
      </c>
      <c r="F30" s="39">
        <v>192.39999999999998</v>
      </c>
      <c r="G30" s="39">
        <v>277</v>
      </c>
      <c r="H30" s="39">
        <v>1111</v>
      </c>
      <c r="I30" s="39">
        <v>1063</v>
      </c>
      <c r="J30" s="39">
        <v>2430</v>
      </c>
      <c r="K30" s="39">
        <v>2430</v>
      </c>
      <c r="L30" s="39">
        <v>8430</v>
      </c>
      <c r="M30" s="1">
        <v>1.4939999999999998</v>
      </c>
      <c r="N30" s="1">
        <v>3.8479999999999994</v>
      </c>
      <c r="O30" s="1">
        <v>5.54</v>
      </c>
      <c r="P30" s="1">
        <v>22.22</v>
      </c>
      <c r="Q30" s="1">
        <v>21.26</v>
      </c>
      <c r="R30" s="1">
        <v>48.6</v>
      </c>
      <c r="S30" s="1">
        <v>48.6</v>
      </c>
      <c r="T30" s="1">
        <v>168.6</v>
      </c>
      <c r="U30" s="8">
        <v>22.4</v>
      </c>
      <c r="V30" s="8">
        <v>22.7</v>
      </c>
      <c r="W30" s="8">
        <v>32.5</v>
      </c>
      <c r="X30" s="20">
        <v>32.4</v>
      </c>
      <c r="Y30" s="13">
        <f t="shared" si="13"/>
        <v>1.190476190476198E-2</v>
      </c>
      <c r="Z30" s="10">
        <f t="shared" si="14"/>
        <v>6.1983471074381052E-3</v>
      </c>
      <c r="AA30" s="10">
        <f t="shared" si="15"/>
        <v>5.1369863013698627E-2</v>
      </c>
      <c r="AB30" s="10">
        <f t="shared" si="16"/>
        <v>8.8148873653281098E-2</v>
      </c>
      <c r="AC30" s="10">
        <f t="shared" si="17"/>
        <v>8.3955223880597014E-3</v>
      </c>
      <c r="AD30" s="10">
        <f t="shared" si="18"/>
        <v>0.11467889908256881</v>
      </c>
      <c r="AE30" s="10">
        <f t="shared" si="19"/>
        <v>9.45945945945946E-2</v>
      </c>
      <c r="AF30" s="14">
        <f t="shared" si="20"/>
        <v>0.15163934426229508</v>
      </c>
      <c r="AG30" s="13">
        <f t="shared" si="8"/>
        <v>6.5866275750837255E-2</v>
      </c>
      <c r="AH30" s="10">
        <f t="shared" si="9"/>
        <v>6.1983471074381052E-3</v>
      </c>
      <c r="AI30" s="14">
        <f t="shared" si="10"/>
        <v>0.15163934426229508</v>
      </c>
      <c r="AJ30" s="11">
        <f t="shared" si="11"/>
        <v>0</v>
      </c>
      <c r="AK30" t="str">
        <f t="shared" si="12"/>
        <v>VN</v>
      </c>
    </row>
    <row r="31" spans="1:37" x14ac:dyDescent="0.25">
      <c r="A31" s="2" t="s">
        <v>8</v>
      </c>
      <c r="B31" s="3">
        <v>140424717</v>
      </c>
      <c r="C31" s="3" t="s">
        <v>9</v>
      </c>
      <c r="D31" s="7" t="s">
        <v>5</v>
      </c>
      <c r="E31" s="39">
        <v>74.799999999999983</v>
      </c>
      <c r="F31" s="39">
        <v>192.49999999999997</v>
      </c>
      <c r="G31" s="39">
        <v>278</v>
      </c>
      <c r="H31" s="39">
        <v>1112</v>
      </c>
      <c r="I31" s="39">
        <v>1064</v>
      </c>
      <c r="J31" s="39">
        <v>2440</v>
      </c>
      <c r="K31" s="39">
        <v>2440</v>
      </c>
      <c r="L31" s="39">
        <v>8440</v>
      </c>
      <c r="M31" s="1">
        <v>1.4959999999999998</v>
      </c>
      <c r="N31" s="1">
        <v>3.8499999999999996</v>
      </c>
      <c r="O31" s="1">
        <v>5.5600000000000005</v>
      </c>
      <c r="P31" s="1">
        <v>22.240000000000002</v>
      </c>
      <c r="Q31" s="1">
        <v>21.28</v>
      </c>
      <c r="R31" s="1">
        <v>48.800000000000004</v>
      </c>
      <c r="S31" s="1">
        <v>48.800000000000004</v>
      </c>
      <c r="T31" s="1">
        <v>168.8</v>
      </c>
      <c r="U31" s="8">
        <v>22.4</v>
      </c>
      <c r="V31" s="8">
        <v>22.7</v>
      </c>
      <c r="W31" s="8">
        <v>32.5</v>
      </c>
      <c r="X31" s="20">
        <v>32.4</v>
      </c>
      <c r="Y31" s="13">
        <f t="shared" si="13"/>
        <v>1.0582010582010732E-2</v>
      </c>
      <c r="Z31" s="10">
        <f t="shared" si="14"/>
        <v>5.6818181818182991E-3</v>
      </c>
      <c r="AA31" s="10">
        <f t="shared" si="15"/>
        <v>4.7945205479452052E-2</v>
      </c>
      <c r="AB31" s="10">
        <f t="shared" si="16"/>
        <v>8.9128305582761996E-2</v>
      </c>
      <c r="AC31" s="10">
        <f t="shared" si="17"/>
        <v>7.462686567164179E-3</v>
      </c>
      <c r="AD31" s="10">
        <f t="shared" si="18"/>
        <v>0.11926605504587157</v>
      </c>
      <c r="AE31" s="10">
        <f t="shared" si="19"/>
        <v>9.90990990990991E-2</v>
      </c>
      <c r="AF31" s="14">
        <f t="shared" si="20"/>
        <v>0.15300546448087432</v>
      </c>
      <c r="AG31" s="13">
        <f t="shared" si="8"/>
        <v>6.6521330627381525E-2</v>
      </c>
      <c r="AH31" s="10">
        <f t="shared" si="9"/>
        <v>5.6818181818182991E-3</v>
      </c>
      <c r="AI31" s="14">
        <f t="shared" si="10"/>
        <v>0.15300546448087432</v>
      </c>
      <c r="AJ31" s="11">
        <f t="shared" si="11"/>
        <v>0</v>
      </c>
      <c r="AK31" t="str">
        <f t="shared" si="12"/>
        <v>VN</v>
      </c>
    </row>
    <row r="32" spans="1:37" x14ac:dyDescent="0.25">
      <c r="A32" s="5" t="s">
        <v>3</v>
      </c>
      <c r="B32" s="5">
        <v>54861</v>
      </c>
      <c r="C32" s="5" t="s">
        <v>7</v>
      </c>
      <c r="D32" s="5" t="s">
        <v>6</v>
      </c>
      <c r="E32" s="4">
        <v>75.400000000000006</v>
      </c>
      <c r="F32" s="4">
        <v>193.4</v>
      </c>
      <c r="G32" s="4">
        <v>290</v>
      </c>
      <c r="H32" s="4">
        <v>1019</v>
      </c>
      <c r="I32" s="4">
        <v>1070</v>
      </c>
      <c r="J32" s="4">
        <v>2160</v>
      </c>
      <c r="K32" s="4">
        <v>2200</v>
      </c>
      <c r="L32" s="4">
        <v>7300</v>
      </c>
      <c r="M32" s="4">
        <v>1.5080000000000002</v>
      </c>
      <c r="N32" s="4">
        <v>3.8680000000000003</v>
      </c>
      <c r="O32" s="4">
        <v>5.8</v>
      </c>
      <c r="P32" s="4">
        <v>20.38</v>
      </c>
      <c r="Q32" s="4">
        <v>21.400000000000002</v>
      </c>
      <c r="R32" s="4">
        <v>43.2</v>
      </c>
      <c r="S32" s="4">
        <v>44</v>
      </c>
      <c r="T32" s="4">
        <v>146</v>
      </c>
      <c r="U32" s="9">
        <v>22.4</v>
      </c>
      <c r="V32" s="9">
        <v>22.7</v>
      </c>
      <c r="W32" s="9">
        <v>32.5</v>
      </c>
      <c r="X32" s="21">
        <v>32.4</v>
      </c>
      <c r="Y32" s="15">
        <f t="shared" si="13"/>
        <v>2.6455026455024953E-3</v>
      </c>
      <c r="Z32" s="12">
        <f t="shared" si="14"/>
        <v>1.0330578512396107E-3</v>
      </c>
      <c r="AA32" s="12">
        <f t="shared" si="15"/>
        <v>6.8493150684931503E-3</v>
      </c>
      <c r="AB32" s="12">
        <f t="shared" si="16"/>
        <v>1.9588638589618022E-3</v>
      </c>
      <c r="AC32" s="12">
        <f t="shared" si="17"/>
        <v>1.8656716417910447E-3</v>
      </c>
      <c r="AD32" s="12">
        <f t="shared" si="18"/>
        <v>9.1743119266055051E-3</v>
      </c>
      <c r="AE32" s="12">
        <f t="shared" si="19"/>
        <v>9.0090090090090089E-3</v>
      </c>
      <c r="AF32" s="16">
        <f t="shared" si="20"/>
        <v>2.7322404371584699E-3</v>
      </c>
      <c r="AG32" s="15">
        <f t="shared" si="8"/>
        <v>4.4084965548451364E-3</v>
      </c>
      <c r="AH32" s="12">
        <f t="shared" si="9"/>
        <v>1.0330578512396107E-3</v>
      </c>
      <c r="AI32" s="16">
        <f t="shared" si="10"/>
        <v>9.1743119266055051E-3</v>
      </c>
      <c r="AJ32" s="11">
        <f t="shared" si="11"/>
        <v>1</v>
      </c>
      <c r="AK32" t="str">
        <f t="shared" si="12"/>
        <v>VP</v>
      </c>
    </row>
    <row r="33" spans="1:37" x14ac:dyDescent="0.25">
      <c r="A33" s="5" t="s">
        <v>3</v>
      </c>
      <c r="B33" s="5">
        <v>54861</v>
      </c>
      <c r="C33" s="5" t="s">
        <v>7</v>
      </c>
      <c r="D33" s="5" t="s">
        <v>6</v>
      </c>
      <c r="E33" s="39">
        <v>75.5</v>
      </c>
      <c r="F33" s="39">
        <v>193.5</v>
      </c>
      <c r="G33" s="39">
        <v>291</v>
      </c>
      <c r="H33" s="39">
        <v>1020</v>
      </c>
      <c r="I33" s="39">
        <v>1071</v>
      </c>
      <c r="J33" s="39">
        <v>2170</v>
      </c>
      <c r="K33" s="39">
        <v>2210</v>
      </c>
      <c r="L33" s="39">
        <v>7310</v>
      </c>
      <c r="M33" s="4">
        <v>1.51</v>
      </c>
      <c r="N33" s="4">
        <v>3.87</v>
      </c>
      <c r="O33" s="4">
        <v>5.82</v>
      </c>
      <c r="P33" s="4">
        <v>20.400000000000002</v>
      </c>
      <c r="Q33" s="4">
        <v>21.42</v>
      </c>
      <c r="R33" s="4">
        <v>43.4</v>
      </c>
      <c r="S33" s="4">
        <v>44.2</v>
      </c>
      <c r="T33" s="4">
        <v>146.20000000000002</v>
      </c>
      <c r="U33" s="9">
        <v>22.4</v>
      </c>
      <c r="V33" s="9">
        <v>22.7</v>
      </c>
      <c r="W33" s="9">
        <v>32.5</v>
      </c>
      <c r="X33" s="21">
        <v>32.4</v>
      </c>
      <c r="Y33" s="15">
        <f t="shared" si="13"/>
        <v>1.3227513227512477E-3</v>
      </c>
      <c r="Z33" s="12">
        <f t="shared" si="14"/>
        <v>5.1652892561980534E-4</v>
      </c>
      <c r="AA33" s="12">
        <f t="shared" si="15"/>
        <v>3.4246575342465752E-3</v>
      </c>
      <c r="AB33" s="12">
        <f t="shared" si="16"/>
        <v>9.7943192948090111E-4</v>
      </c>
      <c r="AC33" s="12">
        <f t="shared" si="17"/>
        <v>9.3283582089552237E-4</v>
      </c>
      <c r="AD33" s="12">
        <f t="shared" si="18"/>
        <v>4.5871559633027525E-3</v>
      </c>
      <c r="AE33" s="12">
        <f t="shared" si="19"/>
        <v>4.5045045045045045E-3</v>
      </c>
      <c r="AF33" s="16">
        <f t="shared" si="20"/>
        <v>1.366120218579235E-3</v>
      </c>
      <c r="AG33" s="15">
        <f t="shared" si="8"/>
        <v>2.2042482774225682E-3</v>
      </c>
      <c r="AH33" s="12">
        <f t="shared" si="9"/>
        <v>5.1652892561980534E-4</v>
      </c>
      <c r="AI33" s="16">
        <f t="shared" si="10"/>
        <v>4.5871559633027525E-3</v>
      </c>
      <c r="AJ33" s="11">
        <f t="shared" si="11"/>
        <v>1</v>
      </c>
      <c r="AK33" t="str">
        <f t="shared" si="12"/>
        <v>VP</v>
      </c>
    </row>
    <row r="34" spans="1:37" x14ac:dyDescent="0.25">
      <c r="A34" s="5" t="s">
        <v>3</v>
      </c>
      <c r="B34" s="5">
        <v>54861</v>
      </c>
      <c r="C34" s="5" t="s">
        <v>7</v>
      </c>
      <c r="D34" s="5" t="s">
        <v>6</v>
      </c>
      <c r="E34" s="39">
        <v>75.5</v>
      </c>
      <c r="F34" s="39">
        <v>193.5</v>
      </c>
      <c r="G34" s="39">
        <v>291</v>
      </c>
      <c r="H34" s="39">
        <v>1020</v>
      </c>
      <c r="I34" s="39">
        <v>1071</v>
      </c>
      <c r="J34" s="39">
        <v>2170</v>
      </c>
      <c r="K34" s="39">
        <v>2210</v>
      </c>
      <c r="L34" s="39">
        <v>7310</v>
      </c>
      <c r="M34" s="4">
        <v>1.51</v>
      </c>
      <c r="N34" s="4">
        <v>3.87</v>
      </c>
      <c r="O34" s="4">
        <v>5.82</v>
      </c>
      <c r="P34" s="4">
        <v>20.400000000000002</v>
      </c>
      <c r="Q34" s="4">
        <v>21.42</v>
      </c>
      <c r="R34" s="4">
        <v>43.4</v>
      </c>
      <c r="S34" s="4">
        <v>44.2</v>
      </c>
      <c r="T34" s="4">
        <v>146.20000000000002</v>
      </c>
      <c r="U34" s="9">
        <v>22.4</v>
      </c>
      <c r="V34" s="9">
        <v>22.7</v>
      </c>
      <c r="W34" s="9">
        <v>32.5</v>
      </c>
      <c r="X34" s="21">
        <v>32.4</v>
      </c>
      <c r="Y34" s="15">
        <f t="shared" si="13"/>
        <v>1.3227513227512477E-3</v>
      </c>
      <c r="Z34" s="12">
        <f t="shared" si="14"/>
        <v>5.1652892561980534E-4</v>
      </c>
      <c r="AA34" s="12">
        <f t="shared" si="15"/>
        <v>3.4246575342465752E-3</v>
      </c>
      <c r="AB34" s="12">
        <f t="shared" si="16"/>
        <v>9.7943192948090111E-4</v>
      </c>
      <c r="AC34" s="12">
        <f t="shared" si="17"/>
        <v>9.3283582089552237E-4</v>
      </c>
      <c r="AD34" s="12">
        <f t="shared" si="18"/>
        <v>4.5871559633027525E-3</v>
      </c>
      <c r="AE34" s="12">
        <f t="shared" si="19"/>
        <v>4.5045045045045045E-3</v>
      </c>
      <c r="AF34" s="16">
        <f t="shared" si="20"/>
        <v>1.366120218579235E-3</v>
      </c>
      <c r="AG34" s="15">
        <f t="shared" ref="AG34:AG65" si="21">AVERAGE(Y34:AF34)</f>
        <v>2.2042482774225682E-3</v>
      </c>
      <c r="AH34" s="12">
        <f t="shared" ref="AH34:AH65" si="22">MIN(Y34:AF34)</f>
        <v>5.1652892561980534E-4</v>
      </c>
      <c r="AI34" s="16">
        <f t="shared" si="10"/>
        <v>4.5871559633027525E-3</v>
      </c>
      <c r="AJ34" s="11">
        <f t="shared" si="11"/>
        <v>1</v>
      </c>
      <c r="AK34" t="str">
        <f t="shared" si="12"/>
        <v>VP</v>
      </c>
    </row>
    <row r="35" spans="1:37" x14ac:dyDescent="0.25">
      <c r="A35" s="5" t="s">
        <v>3</v>
      </c>
      <c r="B35" s="5">
        <v>54861</v>
      </c>
      <c r="C35" s="5" t="s">
        <v>7</v>
      </c>
      <c r="D35" s="5" t="s">
        <v>6</v>
      </c>
      <c r="E35" s="39">
        <v>75.599999999999994</v>
      </c>
      <c r="F35" s="39">
        <v>193.6</v>
      </c>
      <c r="G35" s="39">
        <v>292</v>
      </c>
      <c r="H35" s="39">
        <v>1021</v>
      </c>
      <c r="I35" s="39">
        <v>1072</v>
      </c>
      <c r="J35" s="39">
        <v>2180</v>
      </c>
      <c r="K35" s="39">
        <v>2220</v>
      </c>
      <c r="L35" s="39">
        <v>7320</v>
      </c>
      <c r="M35" s="4">
        <v>1.512</v>
      </c>
      <c r="N35" s="4">
        <v>3.8719999999999999</v>
      </c>
      <c r="O35" s="4">
        <v>5.84</v>
      </c>
      <c r="P35" s="4">
        <v>20.420000000000002</v>
      </c>
      <c r="Q35" s="4">
        <v>21.44</v>
      </c>
      <c r="R35" s="4">
        <v>43.6</v>
      </c>
      <c r="S35" s="4">
        <v>44.4</v>
      </c>
      <c r="T35" s="4">
        <v>146.4</v>
      </c>
      <c r="U35" s="9">
        <v>22.4</v>
      </c>
      <c r="V35" s="9">
        <v>22.7</v>
      </c>
      <c r="W35" s="9">
        <v>32.5</v>
      </c>
      <c r="X35" s="21">
        <v>32.4</v>
      </c>
      <c r="Y35" s="15">
        <f t="shared" si="13"/>
        <v>0</v>
      </c>
      <c r="Z35" s="12">
        <f t="shared" si="14"/>
        <v>0</v>
      </c>
      <c r="AA35" s="12">
        <f t="shared" si="15"/>
        <v>0</v>
      </c>
      <c r="AB35" s="12">
        <f t="shared" si="16"/>
        <v>0</v>
      </c>
      <c r="AC35" s="12">
        <f t="shared" si="17"/>
        <v>0</v>
      </c>
      <c r="AD35" s="12">
        <f t="shared" si="18"/>
        <v>0</v>
      </c>
      <c r="AE35" s="12">
        <f t="shared" si="19"/>
        <v>0</v>
      </c>
      <c r="AF35" s="16">
        <f t="shared" si="20"/>
        <v>0</v>
      </c>
      <c r="AG35" s="15">
        <f t="shared" si="21"/>
        <v>0</v>
      </c>
      <c r="AH35" s="12">
        <f t="shared" si="22"/>
        <v>0</v>
      </c>
      <c r="AI35" s="16">
        <f t="shared" ref="AI35:AI66" si="23">MAX(Y35:AF35)</f>
        <v>0</v>
      </c>
      <c r="AJ35" s="11">
        <f t="shared" si="11"/>
        <v>1</v>
      </c>
      <c r="AK35" t="str">
        <f t="shared" si="12"/>
        <v>VP</v>
      </c>
    </row>
    <row r="36" spans="1:37" x14ac:dyDescent="0.25">
      <c r="A36" s="5" t="s">
        <v>3</v>
      </c>
      <c r="B36" s="5">
        <v>54861</v>
      </c>
      <c r="C36" s="5" t="s">
        <v>7</v>
      </c>
      <c r="D36" s="5" t="s">
        <v>6</v>
      </c>
      <c r="E36" s="39">
        <v>75.599999999999994</v>
      </c>
      <c r="F36" s="39">
        <v>193.6</v>
      </c>
      <c r="G36" s="39">
        <v>292</v>
      </c>
      <c r="H36" s="39">
        <v>1021</v>
      </c>
      <c r="I36" s="39">
        <v>1072</v>
      </c>
      <c r="J36" s="39">
        <v>2180</v>
      </c>
      <c r="K36" s="39">
        <v>2220</v>
      </c>
      <c r="L36" s="39">
        <v>7320</v>
      </c>
      <c r="M36" s="4">
        <v>1.512</v>
      </c>
      <c r="N36" s="4">
        <v>3.8719999999999999</v>
      </c>
      <c r="O36" s="4">
        <v>5.84</v>
      </c>
      <c r="P36" s="4">
        <v>20.420000000000002</v>
      </c>
      <c r="Q36" s="4">
        <v>21.44</v>
      </c>
      <c r="R36" s="4">
        <v>43.6</v>
      </c>
      <c r="S36" s="4">
        <v>44.4</v>
      </c>
      <c r="T36" s="4">
        <v>146.4</v>
      </c>
      <c r="U36" s="9">
        <v>22.4</v>
      </c>
      <c r="V36" s="9">
        <v>22.7</v>
      </c>
      <c r="W36" s="9">
        <v>32.5</v>
      </c>
      <c r="X36" s="21">
        <v>32.4</v>
      </c>
      <c r="Y36" s="15">
        <f t="shared" si="13"/>
        <v>0</v>
      </c>
      <c r="Z36" s="12">
        <f t="shared" si="14"/>
        <v>0</v>
      </c>
      <c r="AA36" s="12">
        <f t="shared" si="15"/>
        <v>0</v>
      </c>
      <c r="AB36" s="12">
        <f t="shared" si="16"/>
        <v>0</v>
      </c>
      <c r="AC36" s="12">
        <f t="shared" si="17"/>
        <v>0</v>
      </c>
      <c r="AD36" s="12">
        <f t="shared" si="18"/>
        <v>0</v>
      </c>
      <c r="AE36" s="12">
        <f t="shared" si="19"/>
        <v>0</v>
      </c>
      <c r="AF36" s="16">
        <f t="shared" si="20"/>
        <v>0</v>
      </c>
      <c r="AG36" s="15">
        <f t="shared" si="21"/>
        <v>0</v>
      </c>
      <c r="AH36" s="12">
        <f t="shared" si="22"/>
        <v>0</v>
      </c>
      <c r="AI36" s="16">
        <f t="shared" si="23"/>
        <v>0</v>
      </c>
      <c r="AJ36" s="11">
        <f t="shared" si="11"/>
        <v>1</v>
      </c>
      <c r="AK36" t="str">
        <f t="shared" si="12"/>
        <v>VP</v>
      </c>
    </row>
    <row r="37" spans="1:37" x14ac:dyDescent="0.25">
      <c r="A37" s="5" t="s">
        <v>3</v>
      </c>
      <c r="B37" s="5">
        <v>54861</v>
      </c>
      <c r="C37" s="5" t="s">
        <v>7</v>
      </c>
      <c r="D37" s="5" t="s">
        <v>6</v>
      </c>
      <c r="E37" s="39">
        <v>75.599999999999994</v>
      </c>
      <c r="F37" s="39">
        <v>193.6</v>
      </c>
      <c r="G37" s="39">
        <v>292</v>
      </c>
      <c r="H37" s="39">
        <v>1021</v>
      </c>
      <c r="I37" s="39">
        <v>1072</v>
      </c>
      <c r="J37" s="39">
        <v>2180</v>
      </c>
      <c r="K37" s="39">
        <v>2220</v>
      </c>
      <c r="L37" s="39">
        <v>7320</v>
      </c>
      <c r="M37" s="4">
        <v>1.512</v>
      </c>
      <c r="N37" s="4">
        <v>3.8719999999999999</v>
      </c>
      <c r="O37" s="4">
        <v>5.84</v>
      </c>
      <c r="P37" s="4">
        <v>20.420000000000002</v>
      </c>
      <c r="Q37" s="4">
        <v>21.44</v>
      </c>
      <c r="R37" s="4">
        <v>43.6</v>
      </c>
      <c r="S37" s="4">
        <v>44.4</v>
      </c>
      <c r="T37" s="4">
        <v>146.4</v>
      </c>
      <c r="U37" s="9">
        <v>22.4</v>
      </c>
      <c r="V37" s="9">
        <v>22.7</v>
      </c>
      <c r="W37" s="9">
        <v>32.5</v>
      </c>
      <c r="X37" s="21">
        <v>32.4</v>
      </c>
      <c r="Y37" s="15">
        <f t="shared" si="13"/>
        <v>0</v>
      </c>
      <c r="Z37" s="12">
        <f t="shared" si="14"/>
        <v>0</v>
      </c>
      <c r="AA37" s="12">
        <f t="shared" si="15"/>
        <v>0</v>
      </c>
      <c r="AB37" s="12">
        <f t="shared" si="16"/>
        <v>0</v>
      </c>
      <c r="AC37" s="12">
        <f t="shared" si="17"/>
        <v>0</v>
      </c>
      <c r="AD37" s="12">
        <f t="shared" si="18"/>
        <v>0</v>
      </c>
      <c r="AE37" s="12">
        <f t="shared" si="19"/>
        <v>0</v>
      </c>
      <c r="AF37" s="16">
        <f t="shared" si="20"/>
        <v>0</v>
      </c>
      <c r="AG37" s="15">
        <f t="shared" si="21"/>
        <v>0</v>
      </c>
      <c r="AH37" s="12">
        <f t="shared" si="22"/>
        <v>0</v>
      </c>
      <c r="AI37" s="16">
        <f t="shared" si="23"/>
        <v>0</v>
      </c>
      <c r="AJ37" s="11">
        <f t="shared" si="11"/>
        <v>1</v>
      </c>
      <c r="AK37" t="str">
        <f t="shared" si="12"/>
        <v>VP</v>
      </c>
    </row>
    <row r="38" spans="1:37" x14ac:dyDescent="0.25">
      <c r="A38" s="5" t="s">
        <v>3</v>
      </c>
      <c r="B38" s="5">
        <v>54861</v>
      </c>
      <c r="C38" s="5" t="s">
        <v>7</v>
      </c>
      <c r="D38" s="5" t="s">
        <v>6</v>
      </c>
      <c r="E38" s="39">
        <v>75.599999999999994</v>
      </c>
      <c r="F38" s="39">
        <v>193.6</v>
      </c>
      <c r="G38" s="39">
        <v>292</v>
      </c>
      <c r="H38" s="39">
        <v>1021</v>
      </c>
      <c r="I38" s="39">
        <v>1072</v>
      </c>
      <c r="J38" s="39">
        <v>2180</v>
      </c>
      <c r="K38" s="39">
        <v>2220</v>
      </c>
      <c r="L38" s="39">
        <v>7320</v>
      </c>
      <c r="M38" s="4">
        <v>1.512</v>
      </c>
      <c r="N38" s="4">
        <v>3.8719999999999999</v>
      </c>
      <c r="O38" s="4">
        <v>5.84</v>
      </c>
      <c r="P38" s="4">
        <v>20.420000000000002</v>
      </c>
      <c r="Q38" s="4">
        <v>21.44</v>
      </c>
      <c r="R38" s="4">
        <v>43.6</v>
      </c>
      <c r="S38" s="4">
        <v>44.4</v>
      </c>
      <c r="T38" s="4">
        <v>146.4</v>
      </c>
      <c r="U38" s="9">
        <v>22.4</v>
      </c>
      <c r="V38" s="9">
        <v>22.7</v>
      </c>
      <c r="W38" s="9">
        <v>32.5</v>
      </c>
      <c r="X38" s="21">
        <v>32.4</v>
      </c>
      <c r="Y38" s="15">
        <f t="shared" si="13"/>
        <v>0</v>
      </c>
      <c r="Z38" s="12">
        <f t="shared" si="14"/>
        <v>0</v>
      </c>
      <c r="AA38" s="12">
        <f t="shared" si="15"/>
        <v>0</v>
      </c>
      <c r="AB38" s="12">
        <f t="shared" si="16"/>
        <v>0</v>
      </c>
      <c r="AC38" s="12">
        <f t="shared" si="17"/>
        <v>0</v>
      </c>
      <c r="AD38" s="12">
        <f t="shared" si="18"/>
        <v>0</v>
      </c>
      <c r="AE38" s="12">
        <f t="shared" si="19"/>
        <v>0</v>
      </c>
      <c r="AF38" s="16">
        <f t="shared" si="20"/>
        <v>0</v>
      </c>
      <c r="AG38" s="15">
        <f t="shared" si="21"/>
        <v>0</v>
      </c>
      <c r="AH38" s="12">
        <f t="shared" si="22"/>
        <v>0</v>
      </c>
      <c r="AI38" s="16">
        <f t="shared" si="23"/>
        <v>0</v>
      </c>
      <c r="AJ38" s="11">
        <f t="shared" si="11"/>
        <v>1</v>
      </c>
      <c r="AK38" t="str">
        <f t="shared" si="12"/>
        <v>VP</v>
      </c>
    </row>
    <row r="39" spans="1:37" x14ac:dyDescent="0.25">
      <c r="A39" s="5" t="s">
        <v>3</v>
      </c>
      <c r="B39" s="5">
        <v>54861</v>
      </c>
      <c r="C39" s="5" t="s">
        <v>7</v>
      </c>
      <c r="D39" s="5" t="s">
        <v>6</v>
      </c>
      <c r="E39" s="39">
        <v>75.699999999999989</v>
      </c>
      <c r="F39" s="39">
        <v>193.7</v>
      </c>
      <c r="G39" s="39">
        <v>293</v>
      </c>
      <c r="H39" s="39">
        <v>1022</v>
      </c>
      <c r="I39" s="39">
        <v>1073</v>
      </c>
      <c r="J39" s="39">
        <v>2190</v>
      </c>
      <c r="K39" s="39">
        <v>2230</v>
      </c>
      <c r="L39" s="39">
        <v>7330</v>
      </c>
      <c r="M39" s="4">
        <v>1.5139999999999998</v>
      </c>
      <c r="N39" s="4">
        <v>3.8739999999999997</v>
      </c>
      <c r="O39" s="4">
        <v>5.86</v>
      </c>
      <c r="P39" s="4">
        <v>20.440000000000001</v>
      </c>
      <c r="Q39" s="4">
        <v>21.46</v>
      </c>
      <c r="R39" s="4">
        <v>43.800000000000004</v>
      </c>
      <c r="S39" s="4">
        <v>44.6</v>
      </c>
      <c r="T39" s="4">
        <v>146.6</v>
      </c>
      <c r="U39" s="9">
        <v>22.4</v>
      </c>
      <c r="V39" s="9">
        <v>22.7</v>
      </c>
      <c r="W39" s="9">
        <v>32.5</v>
      </c>
      <c r="X39" s="21">
        <v>32.4</v>
      </c>
      <c r="Y39" s="15">
        <f t="shared" si="13"/>
        <v>1.3227513227512477E-3</v>
      </c>
      <c r="Z39" s="12">
        <f t="shared" si="14"/>
        <v>5.1652892561980534E-4</v>
      </c>
      <c r="AA39" s="12">
        <f t="shared" si="15"/>
        <v>3.4246575342465752E-3</v>
      </c>
      <c r="AB39" s="12">
        <f t="shared" si="16"/>
        <v>9.7943192948090111E-4</v>
      </c>
      <c r="AC39" s="12">
        <f t="shared" si="17"/>
        <v>9.3283582089552237E-4</v>
      </c>
      <c r="AD39" s="12">
        <f t="shared" si="18"/>
        <v>4.5871559633027525E-3</v>
      </c>
      <c r="AE39" s="12">
        <f t="shared" si="19"/>
        <v>4.5045045045045045E-3</v>
      </c>
      <c r="AF39" s="16">
        <f t="shared" si="20"/>
        <v>1.366120218579235E-3</v>
      </c>
      <c r="AG39" s="15">
        <f t="shared" si="21"/>
        <v>2.2042482774225682E-3</v>
      </c>
      <c r="AH39" s="12">
        <f t="shared" si="22"/>
        <v>5.1652892561980534E-4</v>
      </c>
      <c r="AI39" s="16">
        <f t="shared" si="23"/>
        <v>4.5871559633027525E-3</v>
      </c>
      <c r="AJ39" s="11">
        <f t="shared" si="11"/>
        <v>1</v>
      </c>
      <c r="AK39" t="str">
        <f t="shared" si="12"/>
        <v>VP</v>
      </c>
    </row>
    <row r="40" spans="1:37" x14ac:dyDescent="0.25">
      <c r="A40" s="5" t="s">
        <v>3</v>
      </c>
      <c r="B40" s="5">
        <v>54861</v>
      </c>
      <c r="C40" s="5" t="s">
        <v>7</v>
      </c>
      <c r="D40" s="5" t="s">
        <v>6</v>
      </c>
      <c r="E40" s="39">
        <v>75.699999999999989</v>
      </c>
      <c r="F40" s="39">
        <v>193.7</v>
      </c>
      <c r="G40" s="39">
        <v>293</v>
      </c>
      <c r="H40" s="39">
        <v>1022</v>
      </c>
      <c r="I40" s="39">
        <v>1073</v>
      </c>
      <c r="J40" s="39">
        <v>2190</v>
      </c>
      <c r="K40" s="39">
        <v>2230</v>
      </c>
      <c r="L40" s="39">
        <v>7330</v>
      </c>
      <c r="M40" s="4">
        <v>1.5139999999999998</v>
      </c>
      <c r="N40" s="4">
        <v>3.8739999999999997</v>
      </c>
      <c r="O40" s="4">
        <v>5.86</v>
      </c>
      <c r="P40" s="4">
        <v>20.440000000000001</v>
      </c>
      <c r="Q40" s="4">
        <v>21.46</v>
      </c>
      <c r="R40" s="4">
        <v>43.800000000000004</v>
      </c>
      <c r="S40" s="4">
        <v>44.6</v>
      </c>
      <c r="T40" s="4">
        <v>146.6</v>
      </c>
      <c r="U40" s="9">
        <v>22.4</v>
      </c>
      <c r="V40" s="9">
        <v>22.7</v>
      </c>
      <c r="W40" s="9">
        <v>32.5</v>
      </c>
      <c r="X40" s="21">
        <v>32.4</v>
      </c>
      <c r="Y40" s="15">
        <f t="shared" si="13"/>
        <v>1.3227513227512477E-3</v>
      </c>
      <c r="Z40" s="12">
        <f t="shared" si="14"/>
        <v>5.1652892561980534E-4</v>
      </c>
      <c r="AA40" s="12">
        <f t="shared" si="15"/>
        <v>3.4246575342465752E-3</v>
      </c>
      <c r="AB40" s="12">
        <f t="shared" si="16"/>
        <v>9.7943192948090111E-4</v>
      </c>
      <c r="AC40" s="12">
        <f t="shared" si="17"/>
        <v>9.3283582089552237E-4</v>
      </c>
      <c r="AD40" s="12">
        <f t="shared" si="18"/>
        <v>4.5871559633027525E-3</v>
      </c>
      <c r="AE40" s="12">
        <f t="shared" si="19"/>
        <v>4.5045045045045045E-3</v>
      </c>
      <c r="AF40" s="16">
        <f t="shared" si="20"/>
        <v>1.366120218579235E-3</v>
      </c>
      <c r="AG40" s="15">
        <f t="shared" si="21"/>
        <v>2.2042482774225682E-3</v>
      </c>
      <c r="AH40" s="12">
        <f t="shared" si="22"/>
        <v>5.1652892561980534E-4</v>
      </c>
      <c r="AI40" s="16">
        <f t="shared" si="23"/>
        <v>4.5871559633027525E-3</v>
      </c>
      <c r="AJ40" s="11">
        <f t="shared" si="11"/>
        <v>1</v>
      </c>
      <c r="AK40" t="str">
        <f t="shared" si="12"/>
        <v>VP</v>
      </c>
    </row>
    <row r="41" spans="1:37" x14ac:dyDescent="0.25">
      <c r="A41" s="5" t="s">
        <v>3</v>
      </c>
      <c r="B41" s="5">
        <v>54861</v>
      </c>
      <c r="C41" s="5" t="s">
        <v>7</v>
      </c>
      <c r="D41" s="5" t="s">
        <v>6</v>
      </c>
      <c r="E41" s="39">
        <v>75.799999999999983</v>
      </c>
      <c r="F41" s="39">
        <v>193.79999999999998</v>
      </c>
      <c r="G41" s="39">
        <v>294</v>
      </c>
      <c r="H41" s="39">
        <v>1023</v>
      </c>
      <c r="I41" s="39">
        <v>1074</v>
      </c>
      <c r="J41" s="39">
        <v>2200</v>
      </c>
      <c r="K41" s="39">
        <v>2240</v>
      </c>
      <c r="L41" s="39">
        <v>7340</v>
      </c>
      <c r="M41" s="4">
        <v>1.5159999999999998</v>
      </c>
      <c r="N41" s="4">
        <v>3.8759999999999999</v>
      </c>
      <c r="O41" s="4">
        <v>5.88</v>
      </c>
      <c r="P41" s="4">
        <v>20.46</v>
      </c>
      <c r="Q41" s="4">
        <v>21.48</v>
      </c>
      <c r="R41" s="4">
        <v>44</v>
      </c>
      <c r="S41" s="4">
        <v>44.800000000000004</v>
      </c>
      <c r="T41" s="4">
        <v>146.80000000000001</v>
      </c>
      <c r="U41" s="9">
        <v>22.4</v>
      </c>
      <c r="V41" s="9">
        <v>22.7</v>
      </c>
      <c r="W41" s="9">
        <v>32.5</v>
      </c>
      <c r="X41" s="21">
        <v>32.4</v>
      </c>
      <c r="Y41" s="15">
        <f t="shared" si="13"/>
        <v>2.6455026455024953E-3</v>
      </c>
      <c r="Z41" s="12">
        <f t="shared" si="14"/>
        <v>1.0330578512396107E-3</v>
      </c>
      <c r="AA41" s="12">
        <f t="shared" si="15"/>
        <v>6.8493150684931503E-3</v>
      </c>
      <c r="AB41" s="12">
        <f t="shared" si="16"/>
        <v>1.9588638589618022E-3</v>
      </c>
      <c r="AC41" s="12">
        <f t="shared" si="17"/>
        <v>1.8656716417910447E-3</v>
      </c>
      <c r="AD41" s="12">
        <f t="shared" si="18"/>
        <v>9.1743119266055051E-3</v>
      </c>
      <c r="AE41" s="12">
        <f t="shared" si="19"/>
        <v>9.0090090090090089E-3</v>
      </c>
      <c r="AF41" s="16">
        <f t="shared" si="20"/>
        <v>2.7322404371584699E-3</v>
      </c>
      <c r="AG41" s="15">
        <f t="shared" si="21"/>
        <v>4.4084965548451364E-3</v>
      </c>
      <c r="AH41" s="12">
        <f t="shared" si="22"/>
        <v>1.0330578512396107E-3</v>
      </c>
      <c r="AI41" s="16">
        <f t="shared" si="23"/>
        <v>9.1743119266055051E-3</v>
      </c>
      <c r="AJ41" s="11">
        <f t="shared" si="11"/>
        <v>1</v>
      </c>
      <c r="AK41" t="str">
        <f t="shared" si="12"/>
        <v>VP</v>
      </c>
    </row>
    <row r="42" spans="1:37" x14ac:dyDescent="0.25">
      <c r="A42" s="2" t="s">
        <v>3</v>
      </c>
      <c r="B42" s="3">
        <v>55663</v>
      </c>
      <c r="C42" s="3" t="s">
        <v>4</v>
      </c>
      <c r="D42" s="7" t="s">
        <v>5</v>
      </c>
      <c r="E42" s="25">
        <v>71.5</v>
      </c>
      <c r="F42" s="25">
        <v>159.30000000000001</v>
      </c>
      <c r="G42" s="25">
        <v>251</v>
      </c>
      <c r="H42" s="25">
        <v>1154</v>
      </c>
      <c r="I42" s="25">
        <v>1270</v>
      </c>
      <c r="J42" s="25">
        <v>2150</v>
      </c>
      <c r="K42" s="25">
        <v>2100</v>
      </c>
      <c r="L42" s="25">
        <v>8100</v>
      </c>
      <c r="M42" s="25">
        <v>1.43</v>
      </c>
      <c r="N42" s="25">
        <v>3.1860000000000004</v>
      </c>
      <c r="O42" s="25">
        <v>5.0200000000000005</v>
      </c>
      <c r="P42" s="25">
        <v>23.080000000000002</v>
      </c>
      <c r="Q42" s="25">
        <v>25.400000000000002</v>
      </c>
      <c r="R42" s="25">
        <v>43</v>
      </c>
      <c r="S42" s="25">
        <v>42</v>
      </c>
      <c r="T42" s="25">
        <v>162</v>
      </c>
      <c r="U42" s="8">
        <v>21.5</v>
      </c>
      <c r="V42" s="8">
        <v>22.5</v>
      </c>
      <c r="W42" s="8">
        <v>34</v>
      </c>
      <c r="X42" s="20">
        <v>37.5</v>
      </c>
      <c r="Y42" s="13">
        <f t="shared" ref="Y42:Y61" si="24">ABS((E42-AVERAGE(E$52:E$61))/AVERAGE(E$52:E$61))</f>
        <v>7.5187969924812262E-2</v>
      </c>
      <c r="Z42" s="10">
        <f t="shared" ref="Z42:Z61" si="25">ABS((F42-AVERAGE(F$52:F$61))/AVERAGE(F$52:F$61))</f>
        <v>7.7079107505071243E-2</v>
      </c>
      <c r="AA42" s="10">
        <f t="shared" ref="AA42:AA61" si="26">ABS((G42-AVERAGE(G$52:G$61))/AVERAGE(G$52:G$61))</f>
        <v>7.7253218884120178E-2</v>
      </c>
      <c r="AB42" s="10">
        <f t="shared" ref="AB42:AB61" si="27">ABS((H42-AVERAGE(H$52:H$61))/AVERAGE(H$52:H$61))</f>
        <v>7.8504672897196259E-2</v>
      </c>
      <c r="AC42" s="10">
        <f t="shared" ref="AC42:AC61" si="28">ABS((I42-AVERAGE(I$52:I$61))/AVERAGE(I$52:I$61))</f>
        <v>4.7854785478547858E-2</v>
      </c>
      <c r="AD42" s="10">
        <f t="shared" ref="AD42:AD61" si="29">ABS((J42-AVERAGE(J$52:J$61))/AVERAGE(J$52:J$61))</f>
        <v>6.965174129353234E-2</v>
      </c>
      <c r="AE42" s="10">
        <f t="shared" ref="AE42:AE61" si="30">ABS((K42-AVERAGE(K$52:K$61))/AVERAGE(K$52:K$61))</f>
        <v>0.13223140495867769</v>
      </c>
      <c r="AF42" s="14">
        <f t="shared" ref="AF42:AF61" si="31">ABS((L42-AVERAGE(L$52:L$61))/AVERAGE(L$52:L$61))</f>
        <v>6.2992125984251968E-2</v>
      </c>
      <c r="AG42" s="13">
        <f t="shared" si="21"/>
        <v>7.759437836577622E-2</v>
      </c>
      <c r="AH42" s="10">
        <f t="shared" si="22"/>
        <v>4.7854785478547858E-2</v>
      </c>
      <c r="AI42" s="14">
        <f t="shared" si="23"/>
        <v>0.13223140495867769</v>
      </c>
      <c r="AJ42" s="11">
        <f t="shared" si="11"/>
        <v>0</v>
      </c>
      <c r="AK42" t="str">
        <f t="shared" si="12"/>
        <v>VN</v>
      </c>
    </row>
    <row r="43" spans="1:37" x14ac:dyDescent="0.25">
      <c r="A43" s="2" t="s">
        <v>3</v>
      </c>
      <c r="B43" s="3">
        <v>55663</v>
      </c>
      <c r="C43" s="3" t="s">
        <v>4</v>
      </c>
      <c r="D43" s="7" t="s">
        <v>5</v>
      </c>
      <c r="E43" s="39">
        <v>71.599999999999994</v>
      </c>
      <c r="F43" s="39">
        <v>159.4</v>
      </c>
      <c r="G43" s="39">
        <v>252</v>
      </c>
      <c r="H43" s="39">
        <v>1155</v>
      </c>
      <c r="I43" s="39">
        <v>1271</v>
      </c>
      <c r="J43" s="39">
        <v>2160</v>
      </c>
      <c r="K43" s="39">
        <v>2110</v>
      </c>
      <c r="L43" s="39">
        <v>8110</v>
      </c>
      <c r="M43" s="1">
        <v>1.4319999999999999</v>
      </c>
      <c r="N43" s="1">
        <v>3.1880000000000002</v>
      </c>
      <c r="O43" s="1">
        <v>5.04</v>
      </c>
      <c r="P43" s="1">
        <v>23.1</v>
      </c>
      <c r="Q43" s="1">
        <v>25.42</v>
      </c>
      <c r="R43" s="1">
        <v>43.2</v>
      </c>
      <c r="S43" s="1">
        <v>42.2</v>
      </c>
      <c r="T43" s="1">
        <v>162.20000000000002</v>
      </c>
      <c r="U43" s="8">
        <v>21.5</v>
      </c>
      <c r="V43" s="8">
        <v>22.5</v>
      </c>
      <c r="W43" s="8">
        <v>34</v>
      </c>
      <c r="X43" s="20">
        <v>37.5</v>
      </c>
      <c r="Y43" s="13">
        <f t="shared" si="24"/>
        <v>7.6691729323308422E-2</v>
      </c>
      <c r="Z43" s="10">
        <f t="shared" si="25"/>
        <v>7.7755240027045508E-2</v>
      </c>
      <c r="AA43" s="10">
        <f t="shared" si="26"/>
        <v>8.15450643776824E-2</v>
      </c>
      <c r="AB43" s="10">
        <f t="shared" si="27"/>
        <v>7.9439252336448593E-2</v>
      </c>
      <c r="AC43" s="10">
        <f t="shared" si="28"/>
        <v>4.8679867986798679E-2</v>
      </c>
      <c r="AD43" s="10">
        <f t="shared" si="29"/>
        <v>7.4626865671641784E-2</v>
      </c>
      <c r="AE43" s="10">
        <f t="shared" si="30"/>
        <v>0.128099173553719</v>
      </c>
      <c r="AF43" s="14">
        <f t="shared" si="31"/>
        <v>6.4304461942257224E-2</v>
      </c>
      <c r="AG43" s="13">
        <f t="shared" si="21"/>
        <v>7.8892706902362705E-2</v>
      </c>
      <c r="AH43" s="10">
        <f t="shared" si="22"/>
        <v>4.8679867986798679E-2</v>
      </c>
      <c r="AI43" s="14">
        <f t="shared" si="23"/>
        <v>0.128099173553719</v>
      </c>
      <c r="AJ43" s="11">
        <f t="shared" si="11"/>
        <v>0</v>
      </c>
      <c r="AK43" t="str">
        <f t="shared" si="12"/>
        <v>VN</v>
      </c>
    </row>
    <row r="44" spans="1:37" x14ac:dyDescent="0.25">
      <c r="A44" s="2" t="s">
        <v>3</v>
      </c>
      <c r="B44" s="3">
        <v>55663</v>
      </c>
      <c r="C44" s="3" t="s">
        <v>4</v>
      </c>
      <c r="D44" s="7" t="s">
        <v>5</v>
      </c>
      <c r="E44" s="39">
        <v>71.599999999999994</v>
      </c>
      <c r="F44" s="39">
        <v>159.4</v>
      </c>
      <c r="G44" s="39">
        <v>252</v>
      </c>
      <c r="H44" s="39">
        <v>1155</v>
      </c>
      <c r="I44" s="39">
        <v>1271</v>
      </c>
      <c r="J44" s="39">
        <v>2160</v>
      </c>
      <c r="K44" s="39">
        <v>2110</v>
      </c>
      <c r="L44" s="39">
        <v>8110</v>
      </c>
      <c r="M44" s="1">
        <v>1.4319999999999999</v>
      </c>
      <c r="N44" s="1">
        <v>3.1880000000000002</v>
      </c>
      <c r="O44" s="1">
        <v>5.04</v>
      </c>
      <c r="P44" s="1">
        <v>23.1</v>
      </c>
      <c r="Q44" s="1">
        <v>25.42</v>
      </c>
      <c r="R44" s="1">
        <v>43.2</v>
      </c>
      <c r="S44" s="1">
        <v>42.2</v>
      </c>
      <c r="T44" s="1">
        <v>162.20000000000002</v>
      </c>
      <c r="U44" s="8">
        <v>21.5</v>
      </c>
      <c r="V44" s="8">
        <v>22.5</v>
      </c>
      <c r="W44" s="8">
        <v>34</v>
      </c>
      <c r="X44" s="20">
        <v>37.5</v>
      </c>
      <c r="Y44" s="13">
        <f t="shared" si="24"/>
        <v>7.6691729323308422E-2</v>
      </c>
      <c r="Z44" s="10">
        <f t="shared" si="25"/>
        <v>7.7755240027045508E-2</v>
      </c>
      <c r="AA44" s="10">
        <f t="shared" si="26"/>
        <v>8.15450643776824E-2</v>
      </c>
      <c r="AB44" s="10">
        <f t="shared" si="27"/>
        <v>7.9439252336448593E-2</v>
      </c>
      <c r="AC44" s="10">
        <f t="shared" si="28"/>
        <v>4.8679867986798679E-2</v>
      </c>
      <c r="AD44" s="10">
        <f t="shared" si="29"/>
        <v>7.4626865671641784E-2</v>
      </c>
      <c r="AE44" s="10">
        <f t="shared" si="30"/>
        <v>0.128099173553719</v>
      </c>
      <c r="AF44" s="14">
        <f t="shared" si="31"/>
        <v>6.4304461942257224E-2</v>
      </c>
      <c r="AG44" s="13">
        <f t="shared" si="21"/>
        <v>7.8892706902362705E-2</v>
      </c>
      <c r="AH44" s="10">
        <f t="shared" si="22"/>
        <v>4.8679867986798679E-2</v>
      </c>
      <c r="AI44" s="14">
        <f t="shared" si="23"/>
        <v>0.128099173553719</v>
      </c>
      <c r="AJ44" s="11">
        <f t="shared" si="11"/>
        <v>0</v>
      </c>
      <c r="AK44" t="str">
        <f t="shared" si="12"/>
        <v>VN</v>
      </c>
    </row>
    <row r="45" spans="1:37" x14ac:dyDescent="0.25">
      <c r="A45" s="2" t="s">
        <v>3</v>
      </c>
      <c r="B45" s="3">
        <v>55663</v>
      </c>
      <c r="C45" s="3" t="s">
        <v>4</v>
      </c>
      <c r="D45" s="7" t="s">
        <v>5</v>
      </c>
      <c r="E45" s="39">
        <v>71.699999999999989</v>
      </c>
      <c r="F45" s="39">
        <v>159.5</v>
      </c>
      <c r="G45" s="39">
        <v>253</v>
      </c>
      <c r="H45" s="39">
        <v>1156</v>
      </c>
      <c r="I45" s="39">
        <v>1272</v>
      </c>
      <c r="J45" s="39">
        <v>2170</v>
      </c>
      <c r="K45" s="39">
        <v>2120</v>
      </c>
      <c r="L45" s="39">
        <v>8120</v>
      </c>
      <c r="M45" s="1">
        <v>1.4339999999999997</v>
      </c>
      <c r="N45" s="1">
        <v>3.19</v>
      </c>
      <c r="O45" s="1">
        <v>5.0600000000000005</v>
      </c>
      <c r="P45" s="1">
        <v>23.12</v>
      </c>
      <c r="Q45" s="1">
        <v>25.44</v>
      </c>
      <c r="R45" s="1">
        <v>43.4</v>
      </c>
      <c r="S45" s="1">
        <v>42.4</v>
      </c>
      <c r="T45" s="1">
        <v>162.4</v>
      </c>
      <c r="U45" s="8">
        <v>21.5</v>
      </c>
      <c r="V45" s="8">
        <v>22.5</v>
      </c>
      <c r="W45" s="8">
        <v>34</v>
      </c>
      <c r="X45" s="20">
        <v>37.5</v>
      </c>
      <c r="Y45" s="13">
        <f t="shared" si="24"/>
        <v>7.8195488721804568E-2</v>
      </c>
      <c r="Z45" s="10">
        <f t="shared" si="25"/>
        <v>7.8431372549019773E-2</v>
      </c>
      <c r="AA45" s="10">
        <f t="shared" si="26"/>
        <v>8.5836909871244635E-2</v>
      </c>
      <c r="AB45" s="10">
        <f t="shared" si="27"/>
        <v>8.0373831775700941E-2</v>
      </c>
      <c r="AC45" s="10">
        <f t="shared" si="28"/>
        <v>4.9504950495049507E-2</v>
      </c>
      <c r="AD45" s="10">
        <f t="shared" si="29"/>
        <v>7.9601990049751242E-2</v>
      </c>
      <c r="AE45" s="10">
        <f t="shared" si="30"/>
        <v>0.12396694214876033</v>
      </c>
      <c r="AF45" s="14">
        <f t="shared" si="31"/>
        <v>6.5616797900262466E-2</v>
      </c>
      <c r="AG45" s="13">
        <f t="shared" si="21"/>
        <v>8.0191035438949176E-2</v>
      </c>
      <c r="AH45" s="10">
        <f t="shared" si="22"/>
        <v>4.9504950495049507E-2</v>
      </c>
      <c r="AI45" s="14">
        <f t="shared" si="23"/>
        <v>0.12396694214876033</v>
      </c>
      <c r="AJ45" s="11">
        <f t="shared" si="11"/>
        <v>0</v>
      </c>
      <c r="AK45" t="str">
        <f t="shared" si="12"/>
        <v>VN</v>
      </c>
    </row>
    <row r="46" spans="1:37" x14ac:dyDescent="0.25">
      <c r="A46" s="2" t="s">
        <v>3</v>
      </c>
      <c r="B46" s="3">
        <v>55663</v>
      </c>
      <c r="C46" s="3" t="s">
        <v>4</v>
      </c>
      <c r="D46" s="7" t="s">
        <v>5</v>
      </c>
      <c r="E46" s="39">
        <v>71.699999999999989</v>
      </c>
      <c r="F46" s="39">
        <v>159.5</v>
      </c>
      <c r="G46" s="39">
        <v>253</v>
      </c>
      <c r="H46" s="39">
        <v>1156</v>
      </c>
      <c r="I46" s="39">
        <v>1272</v>
      </c>
      <c r="J46" s="39">
        <v>2170</v>
      </c>
      <c r="K46" s="39">
        <v>2120</v>
      </c>
      <c r="L46" s="39">
        <v>8120</v>
      </c>
      <c r="M46" s="1">
        <v>1.4339999999999997</v>
      </c>
      <c r="N46" s="1">
        <v>3.19</v>
      </c>
      <c r="O46" s="1">
        <v>5.0600000000000005</v>
      </c>
      <c r="P46" s="1">
        <v>23.12</v>
      </c>
      <c r="Q46" s="1">
        <v>25.44</v>
      </c>
      <c r="R46" s="1">
        <v>43.4</v>
      </c>
      <c r="S46" s="1">
        <v>42.4</v>
      </c>
      <c r="T46" s="1">
        <v>162.4</v>
      </c>
      <c r="U46" s="8">
        <v>21.5</v>
      </c>
      <c r="V46" s="8">
        <v>22.5</v>
      </c>
      <c r="W46" s="8">
        <v>34</v>
      </c>
      <c r="X46" s="20">
        <v>37.5</v>
      </c>
      <c r="Y46" s="13">
        <f t="shared" si="24"/>
        <v>7.8195488721804568E-2</v>
      </c>
      <c r="Z46" s="10">
        <f t="shared" si="25"/>
        <v>7.8431372549019773E-2</v>
      </c>
      <c r="AA46" s="10">
        <f t="shared" si="26"/>
        <v>8.5836909871244635E-2</v>
      </c>
      <c r="AB46" s="10">
        <f t="shared" si="27"/>
        <v>8.0373831775700941E-2</v>
      </c>
      <c r="AC46" s="10">
        <f t="shared" si="28"/>
        <v>4.9504950495049507E-2</v>
      </c>
      <c r="AD46" s="10">
        <f t="shared" si="29"/>
        <v>7.9601990049751242E-2</v>
      </c>
      <c r="AE46" s="10">
        <f t="shared" si="30"/>
        <v>0.12396694214876033</v>
      </c>
      <c r="AF46" s="14">
        <f t="shared" si="31"/>
        <v>6.5616797900262466E-2</v>
      </c>
      <c r="AG46" s="13">
        <f t="shared" si="21"/>
        <v>8.0191035438949176E-2</v>
      </c>
      <c r="AH46" s="10">
        <f t="shared" si="22"/>
        <v>4.9504950495049507E-2</v>
      </c>
      <c r="AI46" s="14">
        <f t="shared" si="23"/>
        <v>0.12396694214876033</v>
      </c>
      <c r="AJ46" s="11">
        <f t="shared" si="11"/>
        <v>0</v>
      </c>
      <c r="AK46" t="str">
        <f t="shared" si="12"/>
        <v>VN</v>
      </c>
    </row>
    <row r="47" spans="1:37" x14ac:dyDescent="0.25">
      <c r="A47" s="2" t="s">
        <v>3</v>
      </c>
      <c r="B47" s="3">
        <v>55663</v>
      </c>
      <c r="C47" s="3" t="s">
        <v>4</v>
      </c>
      <c r="D47" s="7" t="s">
        <v>5</v>
      </c>
      <c r="E47" s="39">
        <v>71.699999999999989</v>
      </c>
      <c r="F47" s="39">
        <v>159.5</v>
      </c>
      <c r="G47" s="39">
        <v>253</v>
      </c>
      <c r="H47" s="39">
        <v>1156</v>
      </c>
      <c r="I47" s="39">
        <v>1272</v>
      </c>
      <c r="J47" s="39">
        <v>2170</v>
      </c>
      <c r="K47" s="39">
        <v>2120</v>
      </c>
      <c r="L47" s="39">
        <v>8120</v>
      </c>
      <c r="M47" s="1">
        <v>1.4339999999999997</v>
      </c>
      <c r="N47" s="1">
        <v>3.19</v>
      </c>
      <c r="O47" s="1">
        <v>5.0600000000000005</v>
      </c>
      <c r="P47" s="1">
        <v>23.12</v>
      </c>
      <c r="Q47" s="1">
        <v>25.44</v>
      </c>
      <c r="R47" s="1">
        <v>43.4</v>
      </c>
      <c r="S47" s="1">
        <v>42.4</v>
      </c>
      <c r="T47" s="1">
        <v>162.4</v>
      </c>
      <c r="U47" s="8">
        <v>21.5</v>
      </c>
      <c r="V47" s="8">
        <v>22.5</v>
      </c>
      <c r="W47" s="8">
        <v>34</v>
      </c>
      <c r="X47" s="20">
        <v>37.5</v>
      </c>
      <c r="Y47" s="13">
        <f t="shared" si="24"/>
        <v>7.8195488721804568E-2</v>
      </c>
      <c r="Z47" s="10">
        <f t="shared" si="25"/>
        <v>7.8431372549019773E-2</v>
      </c>
      <c r="AA47" s="10">
        <f t="shared" si="26"/>
        <v>8.5836909871244635E-2</v>
      </c>
      <c r="AB47" s="10">
        <f t="shared" si="27"/>
        <v>8.0373831775700941E-2</v>
      </c>
      <c r="AC47" s="10">
        <f t="shared" si="28"/>
        <v>4.9504950495049507E-2</v>
      </c>
      <c r="AD47" s="10">
        <f t="shared" si="29"/>
        <v>7.9601990049751242E-2</v>
      </c>
      <c r="AE47" s="10">
        <f t="shared" si="30"/>
        <v>0.12396694214876033</v>
      </c>
      <c r="AF47" s="14">
        <f t="shared" si="31"/>
        <v>6.5616797900262466E-2</v>
      </c>
      <c r="AG47" s="13">
        <f t="shared" si="21"/>
        <v>8.0191035438949176E-2</v>
      </c>
      <c r="AH47" s="10">
        <f t="shared" si="22"/>
        <v>4.9504950495049507E-2</v>
      </c>
      <c r="AI47" s="14">
        <f t="shared" si="23"/>
        <v>0.12396694214876033</v>
      </c>
      <c r="AJ47" s="37">
        <v>1</v>
      </c>
      <c r="AK47" s="36" t="s">
        <v>61</v>
      </c>
    </row>
    <row r="48" spans="1:37" x14ac:dyDescent="0.25">
      <c r="A48" s="2" t="s">
        <v>3</v>
      </c>
      <c r="B48" s="3">
        <v>55663</v>
      </c>
      <c r="C48" s="3" t="s">
        <v>4</v>
      </c>
      <c r="D48" s="7" t="s">
        <v>5</v>
      </c>
      <c r="E48" s="39">
        <v>71.699999999999989</v>
      </c>
      <c r="F48" s="39">
        <v>159.5</v>
      </c>
      <c r="G48" s="39">
        <v>253</v>
      </c>
      <c r="H48" s="39">
        <v>1156</v>
      </c>
      <c r="I48" s="39">
        <v>1272</v>
      </c>
      <c r="J48" s="39">
        <v>2170</v>
      </c>
      <c r="K48" s="39">
        <v>2120</v>
      </c>
      <c r="L48" s="39">
        <v>8120</v>
      </c>
      <c r="M48" s="1">
        <v>1.4339999999999997</v>
      </c>
      <c r="N48" s="1">
        <v>3.19</v>
      </c>
      <c r="O48" s="1">
        <v>5.0600000000000005</v>
      </c>
      <c r="P48" s="1">
        <v>23.12</v>
      </c>
      <c r="Q48" s="1">
        <v>25.44</v>
      </c>
      <c r="R48" s="1">
        <v>43.4</v>
      </c>
      <c r="S48" s="1">
        <v>42.4</v>
      </c>
      <c r="T48" s="1">
        <v>162.4</v>
      </c>
      <c r="U48" s="8">
        <v>21.5</v>
      </c>
      <c r="V48" s="8">
        <v>22.5</v>
      </c>
      <c r="W48" s="8">
        <v>34</v>
      </c>
      <c r="X48" s="20">
        <v>37.5</v>
      </c>
      <c r="Y48" s="13">
        <f t="shared" si="24"/>
        <v>7.8195488721804568E-2</v>
      </c>
      <c r="Z48" s="10">
        <f t="shared" si="25"/>
        <v>7.8431372549019773E-2</v>
      </c>
      <c r="AA48" s="10">
        <f t="shared" si="26"/>
        <v>8.5836909871244635E-2</v>
      </c>
      <c r="AB48" s="10">
        <f t="shared" si="27"/>
        <v>8.0373831775700941E-2</v>
      </c>
      <c r="AC48" s="10">
        <f t="shared" si="28"/>
        <v>4.9504950495049507E-2</v>
      </c>
      <c r="AD48" s="10">
        <f t="shared" si="29"/>
        <v>7.9601990049751242E-2</v>
      </c>
      <c r="AE48" s="10">
        <f t="shared" si="30"/>
        <v>0.12396694214876033</v>
      </c>
      <c r="AF48" s="14">
        <f t="shared" si="31"/>
        <v>6.5616797900262466E-2</v>
      </c>
      <c r="AG48" s="13">
        <f t="shared" si="21"/>
        <v>8.0191035438949176E-2</v>
      </c>
      <c r="AH48" s="10">
        <f t="shared" si="22"/>
        <v>4.9504950495049507E-2</v>
      </c>
      <c r="AI48" s="14">
        <f t="shared" si="23"/>
        <v>0.12396694214876033</v>
      </c>
      <c r="AJ48" s="37">
        <v>1</v>
      </c>
      <c r="AK48" s="36" t="s">
        <v>61</v>
      </c>
    </row>
    <row r="49" spans="1:37" x14ac:dyDescent="0.25">
      <c r="A49" s="2" t="s">
        <v>3</v>
      </c>
      <c r="B49" s="3">
        <v>55663</v>
      </c>
      <c r="C49" s="3" t="s">
        <v>4</v>
      </c>
      <c r="D49" s="7" t="s">
        <v>5</v>
      </c>
      <c r="E49" s="39">
        <v>71.799999999999983</v>
      </c>
      <c r="F49" s="39">
        <v>159.6</v>
      </c>
      <c r="G49" s="39">
        <v>254</v>
      </c>
      <c r="H49" s="39">
        <v>1157</v>
      </c>
      <c r="I49" s="39">
        <v>1273</v>
      </c>
      <c r="J49" s="39">
        <v>2180</v>
      </c>
      <c r="K49" s="39">
        <v>2130</v>
      </c>
      <c r="L49" s="39">
        <v>8130</v>
      </c>
      <c r="M49" s="1">
        <v>1.4359999999999997</v>
      </c>
      <c r="N49" s="1">
        <v>3.1920000000000002</v>
      </c>
      <c r="O49" s="1">
        <v>5.08</v>
      </c>
      <c r="P49" s="1">
        <v>23.14</v>
      </c>
      <c r="Q49" s="1">
        <v>25.46</v>
      </c>
      <c r="R49" s="1">
        <v>43.6</v>
      </c>
      <c r="S49" s="1">
        <v>42.6</v>
      </c>
      <c r="T49" s="1">
        <v>162.6</v>
      </c>
      <c r="U49" s="8">
        <v>21.5</v>
      </c>
      <c r="V49" s="8">
        <v>22.5</v>
      </c>
      <c r="W49" s="8">
        <v>34</v>
      </c>
      <c r="X49" s="20">
        <v>37.5</v>
      </c>
      <c r="Y49" s="13">
        <f t="shared" si="24"/>
        <v>7.9699248120300728E-2</v>
      </c>
      <c r="Z49" s="10">
        <f t="shared" si="25"/>
        <v>7.9107505070994039E-2</v>
      </c>
      <c r="AA49" s="10">
        <f t="shared" si="26"/>
        <v>9.012875536480687E-2</v>
      </c>
      <c r="AB49" s="10">
        <f t="shared" si="27"/>
        <v>8.1308411214953275E-2</v>
      </c>
      <c r="AC49" s="10">
        <f t="shared" si="28"/>
        <v>5.0330033003300328E-2</v>
      </c>
      <c r="AD49" s="10">
        <f t="shared" si="29"/>
        <v>8.45771144278607E-2</v>
      </c>
      <c r="AE49" s="10">
        <f t="shared" si="30"/>
        <v>0.11983471074380166</v>
      </c>
      <c r="AF49" s="14">
        <f t="shared" si="31"/>
        <v>6.6929133858267723E-2</v>
      </c>
      <c r="AG49" s="13">
        <f t="shared" si="21"/>
        <v>8.1489363975535661E-2</v>
      </c>
      <c r="AH49" s="10">
        <f t="shared" si="22"/>
        <v>5.0330033003300328E-2</v>
      </c>
      <c r="AI49" s="14">
        <f t="shared" si="23"/>
        <v>0.11983471074380166</v>
      </c>
      <c r="AJ49" s="11">
        <f t="shared" si="11"/>
        <v>0</v>
      </c>
      <c r="AK49" t="str">
        <f t="shared" si="12"/>
        <v>VN</v>
      </c>
    </row>
    <row r="50" spans="1:37" x14ac:dyDescent="0.25">
      <c r="A50" s="2" t="s">
        <v>3</v>
      </c>
      <c r="B50" s="3">
        <v>55663</v>
      </c>
      <c r="C50" s="3" t="s">
        <v>4</v>
      </c>
      <c r="D50" s="7" t="s">
        <v>5</v>
      </c>
      <c r="E50" s="39">
        <v>71.799999999999983</v>
      </c>
      <c r="F50" s="39">
        <v>159.6</v>
      </c>
      <c r="G50" s="39">
        <v>254</v>
      </c>
      <c r="H50" s="39">
        <v>1157</v>
      </c>
      <c r="I50" s="39">
        <v>1273</v>
      </c>
      <c r="J50" s="39">
        <v>2180</v>
      </c>
      <c r="K50" s="39">
        <v>2130</v>
      </c>
      <c r="L50" s="39">
        <v>8130</v>
      </c>
      <c r="M50" s="1">
        <v>1.4359999999999997</v>
      </c>
      <c r="N50" s="1">
        <v>3.1920000000000002</v>
      </c>
      <c r="O50" s="1">
        <v>5.08</v>
      </c>
      <c r="P50" s="1">
        <v>23.14</v>
      </c>
      <c r="Q50" s="1">
        <v>25.46</v>
      </c>
      <c r="R50" s="1">
        <v>43.6</v>
      </c>
      <c r="S50" s="1">
        <v>42.6</v>
      </c>
      <c r="T50" s="1">
        <v>162.6</v>
      </c>
      <c r="U50" s="8">
        <v>21.5</v>
      </c>
      <c r="V50" s="8">
        <v>22.5</v>
      </c>
      <c r="W50" s="8">
        <v>34</v>
      </c>
      <c r="X50" s="20">
        <v>37.5</v>
      </c>
      <c r="Y50" s="13">
        <f t="shared" si="24"/>
        <v>7.9699248120300728E-2</v>
      </c>
      <c r="Z50" s="10">
        <f t="shared" si="25"/>
        <v>7.9107505070994039E-2</v>
      </c>
      <c r="AA50" s="10">
        <f t="shared" si="26"/>
        <v>9.012875536480687E-2</v>
      </c>
      <c r="AB50" s="10">
        <f t="shared" si="27"/>
        <v>8.1308411214953275E-2</v>
      </c>
      <c r="AC50" s="10">
        <f t="shared" si="28"/>
        <v>5.0330033003300328E-2</v>
      </c>
      <c r="AD50" s="10">
        <f t="shared" si="29"/>
        <v>8.45771144278607E-2</v>
      </c>
      <c r="AE50" s="10">
        <f t="shared" si="30"/>
        <v>0.11983471074380166</v>
      </c>
      <c r="AF50" s="14">
        <f t="shared" si="31"/>
        <v>6.6929133858267723E-2</v>
      </c>
      <c r="AG50" s="13">
        <f t="shared" si="21"/>
        <v>8.1489363975535661E-2</v>
      </c>
      <c r="AH50" s="10">
        <f t="shared" si="22"/>
        <v>5.0330033003300328E-2</v>
      </c>
      <c r="AI50" s="14">
        <f t="shared" si="23"/>
        <v>0.11983471074380166</v>
      </c>
      <c r="AJ50" s="11">
        <f t="shared" si="11"/>
        <v>0</v>
      </c>
      <c r="AK50" t="str">
        <f t="shared" si="12"/>
        <v>VN</v>
      </c>
    </row>
    <row r="51" spans="1:37" x14ac:dyDescent="0.25">
      <c r="A51" s="2" t="s">
        <v>3</v>
      </c>
      <c r="B51" s="3">
        <v>55663</v>
      </c>
      <c r="C51" s="3" t="s">
        <v>4</v>
      </c>
      <c r="D51" s="7" t="s">
        <v>5</v>
      </c>
      <c r="E51" s="39">
        <v>71.899999999999977</v>
      </c>
      <c r="F51" s="39">
        <v>159.69999999999999</v>
      </c>
      <c r="G51" s="39">
        <v>255</v>
      </c>
      <c r="H51" s="39">
        <v>1158</v>
      </c>
      <c r="I51" s="39">
        <v>1274</v>
      </c>
      <c r="J51" s="39">
        <v>2190</v>
      </c>
      <c r="K51" s="39">
        <v>2140</v>
      </c>
      <c r="L51" s="39">
        <v>8140</v>
      </c>
      <c r="M51" s="1">
        <v>1.4379999999999995</v>
      </c>
      <c r="N51" s="1">
        <v>3.194</v>
      </c>
      <c r="O51" s="1">
        <v>5.1000000000000005</v>
      </c>
      <c r="P51" s="1">
        <v>23.16</v>
      </c>
      <c r="Q51" s="1">
        <v>25.48</v>
      </c>
      <c r="R51" s="1">
        <v>43.800000000000004</v>
      </c>
      <c r="S51" s="1">
        <v>42.800000000000004</v>
      </c>
      <c r="T51" s="1">
        <v>162.80000000000001</v>
      </c>
      <c r="U51" s="8">
        <v>21.5</v>
      </c>
      <c r="V51" s="8">
        <v>22.5</v>
      </c>
      <c r="W51" s="8">
        <v>34</v>
      </c>
      <c r="X51" s="20">
        <v>37.5</v>
      </c>
      <c r="Y51" s="13">
        <f t="shared" si="24"/>
        <v>8.1203007518796888E-2</v>
      </c>
      <c r="Z51" s="10">
        <f t="shared" si="25"/>
        <v>7.9783637592968318E-2</v>
      </c>
      <c r="AA51" s="10">
        <f t="shared" si="26"/>
        <v>9.4420600858369105E-2</v>
      </c>
      <c r="AB51" s="10">
        <f t="shared" si="27"/>
        <v>8.2242990654205608E-2</v>
      </c>
      <c r="AC51" s="10">
        <f t="shared" si="28"/>
        <v>5.1155115511551157E-2</v>
      </c>
      <c r="AD51" s="10">
        <f t="shared" si="29"/>
        <v>8.9552238805970144E-2</v>
      </c>
      <c r="AE51" s="10">
        <f t="shared" si="30"/>
        <v>0.11570247933884298</v>
      </c>
      <c r="AF51" s="14">
        <f t="shared" si="31"/>
        <v>6.8241469816272965E-2</v>
      </c>
      <c r="AG51" s="13">
        <f t="shared" si="21"/>
        <v>8.2787692512122146E-2</v>
      </c>
      <c r="AH51" s="10">
        <f t="shared" si="22"/>
        <v>5.1155115511551157E-2</v>
      </c>
      <c r="AI51" s="14">
        <f t="shared" si="23"/>
        <v>0.11570247933884298</v>
      </c>
      <c r="AJ51" s="11">
        <f t="shared" si="11"/>
        <v>0</v>
      </c>
      <c r="AK51" t="str">
        <f t="shared" si="12"/>
        <v>VN</v>
      </c>
    </row>
    <row r="52" spans="1:37" x14ac:dyDescent="0.25">
      <c r="A52" s="5" t="s">
        <v>3</v>
      </c>
      <c r="B52" s="5">
        <v>54861</v>
      </c>
      <c r="C52" s="5" t="s">
        <v>7</v>
      </c>
      <c r="D52" s="5" t="s">
        <v>6</v>
      </c>
      <c r="E52" s="4">
        <v>66.3</v>
      </c>
      <c r="F52" s="4">
        <v>147.69999999999999</v>
      </c>
      <c r="G52" s="4">
        <v>231</v>
      </c>
      <c r="H52" s="4">
        <v>1068</v>
      </c>
      <c r="I52" s="4">
        <v>1210</v>
      </c>
      <c r="J52" s="4">
        <v>1990</v>
      </c>
      <c r="K52" s="4">
        <v>2400</v>
      </c>
      <c r="L52" s="4">
        <v>7600</v>
      </c>
      <c r="M52" s="4">
        <v>1.3260000000000001</v>
      </c>
      <c r="N52" s="4">
        <v>2.9539999999999997</v>
      </c>
      <c r="O52" s="4">
        <v>4.62</v>
      </c>
      <c r="P52" s="4">
        <v>21.36</v>
      </c>
      <c r="Q52" s="4">
        <v>24.2</v>
      </c>
      <c r="R52" s="4">
        <v>39.800000000000004</v>
      </c>
      <c r="S52" s="4">
        <v>48</v>
      </c>
      <c r="T52" s="4">
        <v>152</v>
      </c>
      <c r="U52" s="9">
        <v>21.5</v>
      </c>
      <c r="V52" s="9">
        <v>22.5</v>
      </c>
      <c r="W52" s="9">
        <v>34</v>
      </c>
      <c r="X52" s="21">
        <v>37.5</v>
      </c>
      <c r="Y52" s="15">
        <f t="shared" si="24"/>
        <v>3.0075187969923109E-3</v>
      </c>
      <c r="Z52" s="12">
        <f t="shared" si="25"/>
        <v>1.3522650439485374E-3</v>
      </c>
      <c r="AA52" s="12">
        <f t="shared" si="26"/>
        <v>8.5836909871244635E-3</v>
      </c>
      <c r="AB52" s="12">
        <f t="shared" si="27"/>
        <v>1.869158878504673E-3</v>
      </c>
      <c r="AC52" s="12">
        <f t="shared" si="28"/>
        <v>1.6501650165016502E-3</v>
      </c>
      <c r="AD52" s="12">
        <f t="shared" si="29"/>
        <v>9.9502487562189053E-3</v>
      </c>
      <c r="AE52" s="12">
        <f t="shared" si="30"/>
        <v>8.2644628099173556E-3</v>
      </c>
      <c r="AF52" s="16">
        <f t="shared" si="31"/>
        <v>2.6246719160104987E-3</v>
      </c>
      <c r="AG52" s="15">
        <f t="shared" si="21"/>
        <v>4.6627727756522993E-3</v>
      </c>
      <c r="AH52" s="12">
        <f t="shared" si="22"/>
        <v>1.3522650439485374E-3</v>
      </c>
      <c r="AI52" s="16">
        <f t="shared" si="23"/>
        <v>9.9502487562189053E-3</v>
      </c>
      <c r="AJ52" s="11">
        <f t="shared" si="11"/>
        <v>1</v>
      </c>
      <c r="AK52" t="str">
        <f t="shared" si="12"/>
        <v>VP</v>
      </c>
    </row>
    <row r="53" spans="1:37" x14ac:dyDescent="0.25">
      <c r="A53" s="5" t="s">
        <v>3</v>
      </c>
      <c r="B53" s="5">
        <v>54861</v>
      </c>
      <c r="C53" s="5" t="s">
        <v>7</v>
      </c>
      <c r="D53" s="5" t="s">
        <v>6</v>
      </c>
      <c r="E53" s="39">
        <v>66.399999999999991</v>
      </c>
      <c r="F53" s="39">
        <v>147.79999999999998</v>
      </c>
      <c r="G53" s="39">
        <v>232</v>
      </c>
      <c r="H53" s="39">
        <v>1069</v>
      </c>
      <c r="I53" s="39">
        <v>1211</v>
      </c>
      <c r="J53" s="39">
        <v>2000</v>
      </c>
      <c r="K53" s="39">
        <v>2410</v>
      </c>
      <c r="L53" s="39">
        <v>7610</v>
      </c>
      <c r="M53" s="4">
        <v>1.3279999999999998</v>
      </c>
      <c r="N53" s="4">
        <v>2.9559999999999995</v>
      </c>
      <c r="O53" s="4">
        <v>4.6399999999999997</v>
      </c>
      <c r="P53" s="4">
        <v>21.38</v>
      </c>
      <c r="Q53" s="4">
        <v>24.22</v>
      </c>
      <c r="R53" s="4">
        <v>40</v>
      </c>
      <c r="S53" s="4">
        <v>48.2</v>
      </c>
      <c r="T53" s="4">
        <v>152.20000000000002</v>
      </c>
      <c r="U53" s="9">
        <v>21.5</v>
      </c>
      <c r="V53" s="9">
        <v>22.5</v>
      </c>
      <c r="W53" s="9">
        <v>34</v>
      </c>
      <c r="X53" s="21">
        <v>37.5</v>
      </c>
      <c r="Y53" s="15">
        <f t="shared" si="24"/>
        <v>1.5037593984961555E-3</v>
      </c>
      <c r="Z53" s="12">
        <f t="shared" si="25"/>
        <v>6.7613252197426868E-4</v>
      </c>
      <c r="AA53" s="12">
        <f t="shared" si="26"/>
        <v>4.2918454935622317E-3</v>
      </c>
      <c r="AB53" s="12">
        <f t="shared" si="27"/>
        <v>9.3457943925233649E-4</v>
      </c>
      <c r="AC53" s="12">
        <f t="shared" si="28"/>
        <v>8.2508250825082509E-4</v>
      </c>
      <c r="AD53" s="12">
        <f t="shared" si="29"/>
        <v>4.9751243781094526E-3</v>
      </c>
      <c r="AE53" s="12">
        <f t="shared" si="30"/>
        <v>4.1322314049586778E-3</v>
      </c>
      <c r="AF53" s="16">
        <f t="shared" si="31"/>
        <v>1.3123359580052493E-3</v>
      </c>
      <c r="AG53" s="15">
        <f t="shared" si="21"/>
        <v>2.3313863878261496E-3</v>
      </c>
      <c r="AH53" s="12">
        <f t="shared" si="22"/>
        <v>6.7613252197426868E-4</v>
      </c>
      <c r="AI53" s="16">
        <f t="shared" si="23"/>
        <v>4.9751243781094526E-3</v>
      </c>
      <c r="AJ53" s="11">
        <f t="shared" si="11"/>
        <v>1</v>
      </c>
      <c r="AK53" t="str">
        <f t="shared" si="12"/>
        <v>VP</v>
      </c>
    </row>
    <row r="54" spans="1:37" x14ac:dyDescent="0.25">
      <c r="A54" s="5" t="s">
        <v>3</v>
      </c>
      <c r="B54" s="5">
        <v>54861</v>
      </c>
      <c r="C54" s="5" t="s">
        <v>7</v>
      </c>
      <c r="D54" s="5" t="s">
        <v>6</v>
      </c>
      <c r="E54" s="39">
        <v>66.399999999999991</v>
      </c>
      <c r="F54" s="39">
        <v>147.79999999999998</v>
      </c>
      <c r="G54" s="39">
        <v>232</v>
      </c>
      <c r="H54" s="39">
        <v>1069</v>
      </c>
      <c r="I54" s="39">
        <v>1211</v>
      </c>
      <c r="J54" s="39">
        <v>2000</v>
      </c>
      <c r="K54" s="39">
        <v>2410</v>
      </c>
      <c r="L54" s="39">
        <v>7610</v>
      </c>
      <c r="M54" s="4">
        <v>1.3279999999999998</v>
      </c>
      <c r="N54" s="4">
        <v>2.9559999999999995</v>
      </c>
      <c r="O54" s="4">
        <v>4.6399999999999997</v>
      </c>
      <c r="P54" s="4">
        <v>21.38</v>
      </c>
      <c r="Q54" s="4">
        <v>24.22</v>
      </c>
      <c r="R54" s="4">
        <v>40</v>
      </c>
      <c r="S54" s="4">
        <v>48.2</v>
      </c>
      <c r="T54" s="4">
        <v>152.20000000000002</v>
      </c>
      <c r="U54" s="9">
        <v>21.5</v>
      </c>
      <c r="V54" s="9">
        <v>22.5</v>
      </c>
      <c r="W54" s="9">
        <v>34</v>
      </c>
      <c r="X54" s="21">
        <v>37.5</v>
      </c>
      <c r="Y54" s="15">
        <f t="shared" si="24"/>
        <v>1.5037593984961555E-3</v>
      </c>
      <c r="Z54" s="12">
        <f t="shared" si="25"/>
        <v>6.7613252197426868E-4</v>
      </c>
      <c r="AA54" s="12">
        <f t="shared" si="26"/>
        <v>4.2918454935622317E-3</v>
      </c>
      <c r="AB54" s="12">
        <f t="shared" si="27"/>
        <v>9.3457943925233649E-4</v>
      </c>
      <c r="AC54" s="12">
        <f t="shared" si="28"/>
        <v>8.2508250825082509E-4</v>
      </c>
      <c r="AD54" s="12">
        <f t="shared" si="29"/>
        <v>4.9751243781094526E-3</v>
      </c>
      <c r="AE54" s="12">
        <f t="shared" si="30"/>
        <v>4.1322314049586778E-3</v>
      </c>
      <c r="AF54" s="16">
        <f t="shared" si="31"/>
        <v>1.3123359580052493E-3</v>
      </c>
      <c r="AG54" s="15">
        <f t="shared" si="21"/>
        <v>2.3313863878261496E-3</v>
      </c>
      <c r="AH54" s="12">
        <f t="shared" si="22"/>
        <v>6.7613252197426868E-4</v>
      </c>
      <c r="AI54" s="16">
        <f t="shared" si="23"/>
        <v>4.9751243781094526E-3</v>
      </c>
      <c r="AJ54" s="11">
        <f t="shared" si="11"/>
        <v>1</v>
      </c>
      <c r="AK54" t="str">
        <f t="shared" si="12"/>
        <v>VP</v>
      </c>
    </row>
    <row r="55" spans="1:37" x14ac:dyDescent="0.25">
      <c r="A55" s="5" t="s">
        <v>3</v>
      </c>
      <c r="B55" s="5">
        <v>54861</v>
      </c>
      <c r="C55" s="5" t="s">
        <v>7</v>
      </c>
      <c r="D55" s="5" t="s">
        <v>6</v>
      </c>
      <c r="E55" s="39">
        <v>66.499999999999986</v>
      </c>
      <c r="F55" s="39">
        <v>147.89999999999998</v>
      </c>
      <c r="G55" s="39">
        <v>233</v>
      </c>
      <c r="H55" s="39">
        <v>1070</v>
      </c>
      <c r="I55" s="39">
        <v>1212</v>
      </c>
      <c r="J55" s="39">
        <v>2010</v>
      </c>
      <c r="K55" s="39">
        <v>2420</v>
      </c>
      <c r="L55" s="39">
        <v>7620</v>
      </c>
      <c r="M55" s="4">
        <v>1.3299999999999998</v>
      </c>
      <c r="N55" s="4">
        <v>2.9579999999999997</v>
      </c>
      <c r="O55" s="4">
        <v>4.66</v>
      </c>
      <c r="P55" s="4">
        <v>21.400000000000002</v>
      </c>
      <c r="Q55" s="4">
        <v>24.240000000000002</v>
      </c>
      <c r="R55" s="4">
        <v>40.200000000000003</v>
      </c>
      <c r="S55" s="4">
        <v>48.4</v>
      </c>
      <c r="T55" s="4">
        <v>152.4</v>
      </c>
      <c r="U55" s="9">
        <v>21.5</v>
      </c>
      <c r="V55" s="9">
        <v>22.5</v>
      </c>
      <c r="W55" s="9">
        <v>34</v>
      </c>
      <c r="X55" s="21">
        <v>37.5</v>
      </c>
      <c r="Y55" s="15">
        <f t="shared" si="24"/>
        <v>0</v>
      </c>
      <c r="Z55" s="12">
        <f t="shared" si="25"/>
        <v>0</v>
      </c>
      <c r="AA55" s="12">
        <f t="shared" si="26"/>
        <v>0</v>
      </c>
      <c r="AB55" s="12">
        <f t="shared" si="27"/>
        <v>0</v>
      </c>
      <c r="AC55" s="12">
        <f t="shared" si="28"/>
        <v>0</v>
      </c>
      <c r="AD55" s="12">
        <f t="shared" si="29"/>
        <v>0</v>
      </c>
      <c r="AE55" s="12">
        <f t="shared" si="30"/>
        <v>0</v>
      </c>
      <c r="AF55" s="16">
        <f t="shared" si="31"/>
        <v>0</v>
      </c>
      <c r="AG55" s="15">
        <f t="shared" si="21"/>
        <v>0</v>
      </c>
      <c r="AH55" s="12">
        <f t="shared" si="22"/>
        <v>0</v>
      </c>
      <c r="AI55" s="16">
        <f t="shared" si="23"/>
        <v>0</v>
      </c>
      <c r="AJ55" s="37">
        <v>0</v>
      </c>
      <c r="AK55" s="36" t="s">
        <v>62</v>
      </c>
    </row>
    <row r="56" spans="1:37" x14ac:dyDescent="0.25">
      <c r="A56" s="5" t="s">
        <v>3</v>
      </c>
      <c r="B56" s="5">
        <v>54861</v>
      </c>
      <c r="C56" s="5" t="s">
        <v>7</v>
      </c>
      <c r="D56" s="5" t="s">
        <v>6</v>
      </c>
      <c r="E56" s="39">
        <v>66.499999999999986</v>
      </c>
      <c r="F56" s="39">
        <v>147.89999999999998</v>
      </c>
      <c r="G56" s="39">
        <v>233</v>
      </c>
      <c r="H56" s="39">
        <v>1070</v>
      </c>
      <c r="I56" s="39">
        <v>1212</v>
      </c>
      <c r="J56" s="39">
        <v>2010</v>
      </c>
      <c r="K56" s="39">
        <v>2420</v>
      </c>
      <c r="L56" s="39">
        <v>7620</v>
      </c>
      <c r="M56" s="4">
        <v>1.3299999999999998</v>
      </c>
      <c r="N56" s="4">
        <v>2.9579999999999997</v>
      </c>
      <c r="O56" s="4">
        <v>4.66</v>
      </c>
      <c r="P56" s="4">
        <v>21.400000000000002</v>
      </c>
      <c r="Q56" s="4">
        <v>24.240000000000002</v>
      </c>
      <c r="R56" s="4">
        <v>40.200000000000003</v>
      </c>
      <c r="S56" s="4">
        <v>48.4</v>
      </c>
      <c r="T56" s="4">
        <v>152.4</v>
      </c>
      <c r="U56" s="9">
        <v>21.5</v>
      </c>
      <c r="V56" s="9">
        <v>22.5</v>
      </c>
      <c r="W56" s="9">
        <v>34</v>
      </c>
      <c r="X56" s="21">
        <v>37.5</v>
      </c>
      <c r="Y56" s="15">
        <f t="shared" si="24"/>
        <v>0</v>
      </c>
      <c r="Z56" s="12">
        <f t="shared" si="25"/>
        <v>0</v>
      </c>
      <c r="AA56" s="12">
        <f t="shared" si="26"/>
        <v>0</v>
      </c>
      <c r="AB56" s="12">
        <f t="shared" si="27"/>
        <v>0</v>
      </c>
      <c r="AC56" s="12">
        <f t="shared" si="28"/>
        <v>0</v>
      </c>
      <c r="AD56" s="12">
        <f t="shared" si="29"/>
        <v>0</v>
      </c>
      <c r="AE56" s="12">
        <f t="shared" si="30"/>
        <v>0</v>
      </c>
      <c r="AF56" s="16">
        <f t="shared" si="31"/>
        <v>0</v>
      </c>
      <c r="AG56" s="15">
        <f t="shared" si="21"/>
        <v>0</v>
      </c>
      <c r="AH56" s="12">
        <f t="shared" si="22"/>
        <v>0</v>
      </c>
      <c r="AI56" s="16">
        <f t="shared" si="23"/>
        <v>0</v>
      </c>
      <c r="AJ56" s="11">
        <f t="shared" si="11"/>
        <v>1</v>
      </c>
      <c r="AK56" t="str">
        <f t="shared" si="12"/>
        <v>VP</v>
      </c>
    </row>
    <row r="57" spans="1:37" x14ac:dyDescent="0.25">
      <c r="A57" s="5" t="s">
        <v>3</v>
      </c>
      <c r="B57" s="5">
        <v>54861</v>
      </c>
      <c r="C57" s="5" t="s">
        <v>7</v>
      </c>
      <c r="D57" s="5" t="s">
        <v>6</v>
      </c>
      <c r="E57" s="39">
        <v>66.499999999999986</v>
      </c>
      <c r="F57" s="39">
        <v>147.89999999999998</v>
      </c>
      <c r="G57" s="39">
        <v>233</v>
      </c>
      <c r="H57" s="39">
        <v>1070</v>
      </c>
      <c r="I57" s="39">
        <v>1212</v>
      </c>
      <c r="J57" s="39">
        <v>2010</v>
      </c>
      <c r="K57" s="39">
        <v>2420</v>
      </c>
      <c r="L57" s="39">
        <v>7620</v>
      </c>
      <c r="M57" s="4">
        <v>1.3299999999999998</v>
      </c>
      <c r="N57" s="4">
        <v>2.9579999999999997</v>
      </c>
      <c r="O57" s="4">
        <v>4.66</v>
      </c>
      <c r="P57" s="4">
        <v>21.400000000000002</v>
      </c>
      <c r="Q57" s="4">
        <v>24.240000000000002</v>
      </c>
      <c r="R57" s="4">
        <v>40.200000000000003</v>
      </c>
      <c r="S57" s="4">
        <v>48.4</v>
      </c>
      <c r="T57" s="4">
        <v>152.4</v>
      </c>
      <c r="U57" s="9">
        <v>21.5</v>
      </c>
      <c r="V57" s="9">
        <v>22.5</v>
      </c>
      <c r="W57" s="9">
        <v>34</v>
      </c>
      <c r="X57" s="21">
        <v>37.5</v>
      </c>
      <c r="Y57" s="15">
        <f t="shared" si="24"/>
        <v>0</v>
      </c>
      <c r="Z57" s="12">
        <f t="shared" si="25"/>
        <v>0</v>
      </c>
      <c r="AA57" s="12">
        <f t="shared" si="26"/>
        <v>0</v>
      </c>
      <c r="AB57" s="12">
        <f t="shared" si="27"/>
        <v>0</v>
      </c>
      <c r="AC57" s="12">
        <f t="shared" si="28"/>
        <v>0</v>
      </c>
      <c r="AD57" s="12">
        <f t="shared" si="29"/>
        <v>0</v>
      </c>
      <c r="AE57" s="12">
        <f t="shared" si="30"/>
        <v>0</v>
      </c>
      <c r="AF57" s="16">
        <f t="shared" si="31"/>
        <v>0</v>
      </c>
      <c r="AG57" s="15">
        <f t="shared" si="21"/>
        <v>0</v>
      </c>
      <c r="AH57" s="12">
        <f t="shared" si="22"/>
        <v>0</v>
      </c>
      <c r="AI57" s="16">
        <f t="shared" si="23"/>
        <v>0</v>
      </c>
      <c r="AJ57" s="11">
        <f t="shared" si="11"/>
        <v>1</v>
      </c>
      <c r="AK57" t="str">
        <f t="shared" si="12"/>
        <v>VP</v>
      </c>
    </row>
    <row r="58" spans="1:37" x14ac:dyDescent="0.25">
      <c r="A58" s="5" t="s">
        <v>3</v>
      </c>
      <c r="B58" s="5">
        <v>54861</v>
      </c>
      <c r="C58" s="5" t="s">
        <v>7</v>
      </c>
      <c r="D58" s="5" t="s">
        <v>6</v>
      </c>
      <c r="E58" s="39">
        <v>66.499999999999986</v>
      </c>
      <c r="F58" s="39">
        <v>147.89999999999998</v>
      </c>
      <c r="G58" s="39">
        <v>233</v>
      </c>
      <c r="H58" s="39">
        <v>1070</v>
      </c>
      <c r="I58" s="39">
        <v>1212</v>
      </c>
      <c r="J58" s="39">
        <v>2010</v>
      </c>
      <c r="K58" s="39">
        <v>2420</v>
      </c>
      <c r="L58" s="39">
        <v>7620</v>
      </c>
      <c r="M58" s="4">
        <v>1.3299999999999998</v>
      </c>
      <c r="N58" s="4">
        <v>2.9579999999999997</v>
      </c>
      <c r="O58" s="4">
        <v>4.66</v>
      </c>
      <c r="P58" s="4">
        <v>21.400000000000002</v>
      </c>
      <c r="Q58" s="4">
        <v>24.240000000000002</v>
      </c>
      <c r="R58" s="4">
        <v>40.200000000000003</v>
      </c>
      <c r="S58" s="4">
        <v>48.4</v>
      </c>
      <c r="T58" s="4">
        <v>152.4</v>
      </c>
      <c r="U58" s="9">
        <v>21.5</v>
      </c>
      <c r="V58" s="9">
        <v>22.5</v>
      </c>
      <c r="W58" s="9">
        <v>34</v>
      </c>
      <c r="X58" s="21">
        <v>37.5</v>
      </c>
      <c r="Y58" s="15">
        <f t="shared" si="24"/>
        <v>0</v>
      </c>
      <c r="Z58" s="12">
        <f t="shared" si="25"/>
        <v>0</v>
      </c>
      <c r="AA58" s="12">
        <f t="shared" si="26"/>
        <v>0</v>
      </c>
      <c r="AB58" s="12">
        <f t="shared" si="27"/>
        <v>0</v>
      </c>
      <c r="AC58" s="12">
        <f t="shared" si="28"/>
        <v>0</v>
      </c>
      <c r="AD58" s="12">
        <f t="shared" si="29"/>
        <v>0</v>
      </c>
      <c r="AE58" s="12">
        <f t="shared" si="30"/>
        <v>0</v>
      </c>
      <c r="AF58" s="16">
        <f t="shared" si="31"/>
        <v>0</v>
      </c>
      <c r="AG58" s="15">
        <f t="shared" si="21"/>
        <v>0</v>
      </c>
      <c r="AH58" s="12">
        <f t="shared" si="22"/>
        <v>0</v>
      </c>
      <c r="AI58" s="16">
        <f t="shared" si="23"/>
        <v>0</v>
      </c>
      <c r="AJ58" s="37">
        <v>0</v>
      </c>
      <c r="AK58" s="36" t="s">
        <v>62</v>
      </c>
    </row>
    <row r="59" spans="1:37" x14ac:dyDescent="0.25">
      <c r="A59" s="5" t="s">
        <v>3</v>
      </c>
      <c r="B59" s="5">
        <v>54861</v>
      </c>
      <c r="C59" s="5" t="s">
        <v>7</v>
      </c>
      <c r="D59" s="5" t="s">
        <v>6</v>
      </c>
      <c r="E59" s="39">
        <v>66.59999999999998</v>
      </c>
      <c r="F59" s="39">
        <v>147.99999999999997</v>
      </c>
      <c r="G59" s="39">
        <v>234</v>
      </c>
      <c r="H59" s="39">
        <v>1071</v>
      </c>
      <c r="I59" s="39">
        <v>1213</v>
      </c>
      <c r="J59" s="39">
        <v>2020</v>
      </c>
      <c r="K59" s="39">
        <v>2430</v>
      </c>
      <c r="L59" s="39">
        <v>7630</v>
      </c>
      <c r="M59" s="4">
        <v>1.3319999999999996</v>
      </c>
      <c r="N59" s="4">
        <v>2.9599999999999995</v>
      </c>
      <c r="O59" s="4">
        <v>4.68</v>
      </c>
      <c r="P59" s="4">
        <v>21.42</v>
      </c>
      <c r="Q59" s="4">
        <v>24.26</v>
      </c>
      <c r="R59" s="4">
        <v>40.4</v>
      </c>
      <c r="S59" s="4">
        <v>48.6</v>
      </c>
      <c r="T59" s="4">
        <v>152.6</v>
      </c>
      <c r="U59" s="9">
        <v>21.5</v>
      </c>
      <c r="V59" s="9">
        <v>22.5</v>
      </c>
      <c r="W59" s="9">
        <v>34</v>
      </c>
      <c r="X59" s="21">
        <v>37.5</v>
      </c>
      <c r="Y59" s="15">
        <f t="shared" si="24"/>
        <v>1.5037593984961555E-3</v>
      </c>
      <c r="Z59" s="12">
        <f t="shared" si="25"/>
        <v>6.7613252197426868E-4</v>
      </c>
      <c r="AA59" s="12">
        <f t="shared" si="26"/>
        <v>4.2918454935622317E-3</v>
      </c>
      <c r="AB59" s="12">
        <f t="shared" si="27"/>
        <v>9.3457943925233649E-4</v>
      </c>
      <c r="AC59" s="12">
        <f t="shared" si="28"/>
        <v>8.2508250825082509E-4</v>
      </c>
      <c r="AD59" s="12">
        <f t="shared" si="29"/>
        <v>4.9751243781094526E-3</v>
      </c>
      <c r="AE59" s="12">
        <f t="shared" si="30"/>
        <v>4.1322314049586778E-3</v>
      </c>
      <c r="AF59" s="16">
        <f t="shared" si="31"/>
        <v>1.3123359580052493E-3</v>
      </c>
      <c r="AG59" s="15">
        <f t="shared" si="21"/>
        <v>2.3313863878261496E-3</v>
      </c>
      <c r="AH59" s="12">
        <f t="shared" si="22"/>
        <v>6.7613252197426868E-4</v>
      </c>
      <c r="AI59" s="16">
        <f t="shared" si="23"/>
        <v>4.9751243781094526E-3</v>
      </c>
      <c r="AJ59" s="11">
        <f t="shared" si="11"/>
        <v>1</v>
      </c>
      <c r="AK59" t="str">
        <f t="shared" si="12"/>
        <v>VP</v>
      </c>
    </row>
    <row r="60" spans="1:37" x14ac:dyDescent="0.25">
      <c r="A60" s="5" t="s">
        <v>3</v>
      </c>
      <c r="B60" s="5">
        <v>54861</v>
      </c>
      <c r="C60" s="5" t="s">
        <v>7</v>
      </c>
      <c r="D60" s="5" t="s">
        <v>6</v>
      </c>
      <c r="E60" s="39">
        <v>66.59999999999998</v>
      </c>
      <c r="F60" s="39">
        <v>147.99999999999997</v>
      </c>
      <c r="G60" s="39">
        <v>234</v>
      </c>
      <c r="H60" s="39">
        <v>1071</v>
      </c>
      <c r="I60" s="39">
        <v>1213</v>
      </c>
      <c r="J60" s="39">
        <v>2020</v>
      </c>
      <c r="K60" s="39">
        <v>2430</v>
      </c>
      <c r="L60" s="39">
        <v>7630</v>
      </c>
      <c r="M60" s="4">
        <v>1.3319999999999996</v>
      </c>
      <c r="N60" s="4">
        <v>2.9599999999999995</v>
      </c>
      <c r="O60" s="4">
        <v>4.68</v>
      </c>
      <c r="P60" s="4">
        <v>21.42</v>
      </c>
      <c r="Q60" s="4">
        <v>24.26</v>
      </c>
      <c r="R60" s="4">
        <v>40.4</v>
      </c>
      <c r="S60" s="4">
        <v>48.6</v>
      </c>
      <c r="T60" s="4">
        <v>152.6</v>
      </c>
      <c r="U60" s="9">
        <v>21.5</v>
      </c>
      <c r="V60" s="9">
        <v>22.5</v>
      </c>
      <c r="W60" s="9">
        <v>34</v>
      </c>
      <c r="X60" s="21">
        <v>37.5</v>
      </c>
      <c r="Y60" s="15">
        <f t="shared" si="24"/>
        <v>1.5037593984961555E-3</v>
      </c>
      <c r="Z60" s="12">
        <f t="shared" si="25"/>
        <v>6.7613252197426868E-4</v>
      </c>
      <c r="AA60" s="12">
        <f t="shared" si="26"/>
        <v>4.2918454935622317E-3</v>
      </c>
      <c r="AB60" s="12">
        <f t="shared" si="27"/>
        <v>9.3457943925233649E-4</v>
      </c>
      <c r="AC60" s="12">
        <f t="shared" si="28"/>
        <v>8.2508250825082509E-4</v>
      </c>
      <c r="AD60" s="12">
        <f t="shared" si="29"/>
        <v>4.9751243781094526E-3</v>
      </c>
      <c r="AE60" s="12">
        <f t="shared" si="30"/>
        <v>4.1322314049586778E-3</v>
      </c>
      <c r="AF60" s="16">
        <f t="shared" si="31"/>
        <v>1.3123359580052493E-3</v>
      </c>
      <c r="AG60" s="15">
        <f t="shared" si="21"/>
        <v>2.3313863878261496E-3</v>
      </c>
      <c r="AH60" s="12">
        <f t="shared" si="22"/>
        <v>6.7613252197426868E-4</v>
      </c>
      <c r="AI60" s="16">
        <f t="shared" si="23"/>
        <v>4.9751243781094526E-3</v>
      </c>
      <c r="AJ60" s="11">
        <f t="shared" si="11"/>
        <v>1</v>
      </c>
      <c r="AK60" t="str">
        <f t="shared" si="12"/>
        <v>VP</v>
      </c>
    </row>
    <row r="61" spans="1:37" x14ac:dyDescent="0.25">
      <c r="A61" s="5" t="s">
        <v>3</v>
      </c>
      <c r="B61" s="5">
        <v>54861</v>
      </c>
      <c r="C61" s="5" t="s">
        <v>7</v>
      </c>
      <c r="D61" s="5" t="s">
        <v>6</v>
      </c>
      <c r="E61" s="39">
        <v>66.699999999999974</v>
      </c>
      <c r="F61" s="39">
        <v>148.09999999999997</v>
      </c>
      <c r="G61" s="39">
        <v>235</v>
      </c>
      <c r="H61" s="39">
        <v>1072</v>
      </c>
      <c r="I61" s="39">
        <v>1214</v>
      </c>
      <c r="J61" s="39">
        <v>2030</v>
      </c>
      <c r="K61" s="39">
        <v>2440</v>
      </c>
      <c r="L61" s="39">
        <v>7640</v>
      </c>
      <c r="M61" s="4">
        <v>1.3339999999999994</v>
      </c>
      <c r="N61" s="4">
        <v>2.9619999999999993</v>
      </c>
      <c r="O61" s="4">
        <v>4.7</v>
      </c>
      <c r="P61" s="4">
        <v>21.44</v>
      </c>
      <c r="Q61" s="4">
        <v>24.28</v>
      </c>
      <c r="R61" s="4">
        <v>40.6</v>
      </c>
      <c r="S61" s="4">
        <v>48.800000000000004</v>
      </c>
      <c r="T61" s="4">
        <v>152.80000000000001</v>
      </c>
      <c r="U61" s="9">
        <v>21.5</v>
      </c>
      <c r="V61" s="9">
        <v>22.5</v>
      </c>
      <c r="W61" s="9">
        <v>34</v>
      </c>
      <c r="X61" s="21">
        <v>37.5</v>
      </c>
      <c r="Y61" s="15">
        <f t="shared" si="24"/>
        <v>3.0075187969923109E-3</v>
      </c>
      <c r="Z61" s="12">
        <f t="shared" si="25"/>
        <v>1.3522650439485374E-3</v>
      </c>
      <c r="AA61" s="12">
        <f t="shared" si="26"/>
        <v>8.5836909871244635E-3</v>
      </c>
      <c r="AB61" s="12">
        <f t="shared" si="27"/>
        <v>1.869158878504673E-3</v>
      </c>
      <c r="AC61" s="12">
        <f t="shared" si="28"/>
        <v>1.6501650165016502E-3</v>
      </c>
      <c r="AD61" s="12">
        <f t="shared" si="29"/>
        <v>9.9502487562189053E-3</v>
      </c>
      <c r="AE61" s="12">
        <f t="shared" si="30"/>
        <v>8.2644628099173556E-3</v>
      </c>
      <c r="AF61" s="16">
        <f t="shared" si="31"/>
        <v>2.6246719160104987E-3</v>
      </c>
      <c r="AG61" s="15">
        <f t="shared" si="21"/>
        <v>4.6627727756522993E-3</v>
      </c>
      <c r="AH61" s="12">
        <f t="shared" si="22"/>
        <v>1.3522650439485374E-3</v>
      </c>
      <c r="AI61" s="16">
        <f t="shared" si="23"/>
        <v>9.9502487562189053E-3</v>
      </c>
      <c r="AJ61" s="11">
        <f t="shared" si="11"/>
        <v>1</v>
      </c>
      <c r="AK61" t="str">
        <f t="shared" si="12"/>
        <v>VP</v>
      </c>
    </row>
    <row r="62" spans="1:37" x14ac:dyDescent="0.25">
      <c r="A62" s="3" t="s">
        <v>8</v>
      </c>
      <c r="B62" s="7" t="s">
        <v>11</v>
      </c>
      <c r="C62" s="3" t="s">
        <v>9</v>
      </c>
      <c r="D62" s="7" t="s">
        <v>5</v>
      </c>
      <c r="E62" s="25">
        <v>74</v>
      </c>
      <c r="F62" s="25">
        <v>133.30000000000001</v>
      </c>
      <c r="G62" s="25">
        <v>201</v>
      </c>
      <c r="H62" s="25">
        <v>1015</v>
      </c>
      <c r="I62" s="25">
        <v>1080</v>
      </c>
      <c r="J62" s="25">
        <v>1990</v>
      </c>
      <c r="K62" s="25">
        <v>2000</v>
      </c>
      <c r="L62" s="25">
        <v>7200</v>
      </c>
      <c r="M62" s="25">
        <v>1.48</v>
      </c>
      <c r="N62" s="25">
        <v>2.6660000000000004</v>
      </c>
      <c r="O62" s="25">
        <v>4.0200000000000005</v>
      </c>
      <c r="P62" s="25">
        <v>20.3</v>
      </c>
      <c r="Q62" s="25">
        <v>21.6</v>
      </c>
      <c r="R62" s="25">
        <v>39.800000000000004</v>
      </c>
      <c r="S62" s="25">
        <v>40</v>
      </c>
      <c r="T62" s="25">
        <v>144</v>
      </c>
      <c r="U62" s="8">
        <v>22.1</v>
      </c>
      <c r="V62" s="8">
        <v>23.2</v>
      </c>
      <c r="W62" s="8">
        <v>32.4</v>
      </c>
      <c r="X62" s="20">
        <v>35.5</v>
      </c>
      <c r="Y62" s="13">
        <f t="shared" ref="Y62:Y81" si="32">ABS((E62-AVERAGE(E$72:E$81))/AVERAGE(E$72:E$81))</f>
        <v>7.0351758793969779E-2</v>
      </c>
      <c r="Z62" s="10">
        <f t="shared" ref="Z62:Z81" si="33">ABS((F62-AVERAGE(F$72:F$81))/AVERAGE(F$72:F$81))</f>
        <v>8.8858509911141484E-2</v>
      </c>
      <c r="AA62" s="10">
        <f t="shared" ref="AA62:AA81" si="34">ABS((G62-AVERAGE(G$72:G$81))/AVERAGE(G$72:G$81))</f>
        <v>0.14830508474576271</v>
      </c>
      <c r="AB62" s="10">
        <f t="shared" ref="AB62:AB81" si="35">ABS((H62-AVERAGE(H$72:H$81))/AVERAGE(H$72:H$81))</f>
        <v>8.8868940754039491E-2</v>
      </c>
      <c r="AC62" s="10">
        <f t="shared" ref="AC62:AC81" si="36">ABS((I62-AVERAGE(I$72:I$81))/AVERAGE(I$72:I$81))</f>
        <v>0.14421553090332806</v>
      </c>
      <c r="AD62" s="10">
        <f t="shared" ref="AD62:AD81" si="37">ABS((J62-AVERAGE(J$72:J$81))/AVERAGE(J$72:J$81))</f>
        <v>8.7155963302752298E-2</v>
      </c>
      <c r="AE62" s="10">
        <f t="shared" ref="AE62:AE81" si="38">ABS((K62-AVERAGE(K$72:K$81))/AVERAGE(K$72:K$81))</f>
        <v>9.90990990990991E-2</v>
      </c>
      <c r="AF62" s="14">
        <f t="shared" ref="AF62:AF81" si="39">ABS((L62-AVERAGE(L$72:L$81))/AVERAGE(L$72:L$81))</f>
        <v>2.9649595687331536E-2</v>
      </c>
      <c r="AG62" s="13">
        <f t="shared" si="21"/>
        <v>9.4563060399678059E-2</v>
      </c>
      <c r="AH62" s="10">
        <f t="shared" si="22"/>
        <v>2.9649595687331536E-2</v>
      </c>
      <c r="AI62" s="14">
        <f t="shared" si="23"/>
        <v>0.14830508474576271</v>
      </c>
      <c r="AJ62" s="11">
        <f t="shared" si="11"/>
        <v>0</v>
      </c>
      <c r="AK62" t="str">
        <f t="shared" si="12"/>
        <v>VN</v>
      </c>
    </row>
    <row r="63" spans="1:37" x14ac:dyDescent="0.25">
      <c r="A63" s="3" t="s">
        <v>8</v>
      </c>
      <c r="B63" s="7" t="s">
        <v>12</v>
      </c>
      <c r="C63" s="3" t="s">
        <v>13</v>
      </c>
      <c r="D63" s="7" t="s">
        <v>5</v>
      </c>
      <c r="E63" s="39">
        <v>74.099999999999994</v>
      </c>
      <c r="F63" s="39">
        <v>133.4</v>
      </c>
      <c r="G63" s="39">
        <v>202</v>
      </c>
      <c r="H63" s="39">
        <v>1016</v>
      </c>
      <c r="I63" s="39">
        <v>1081</v>
      </c>
      <c r="J63" s="39">
        <v>2000</v>
      </c>
      <c r="K63" s="39">
        <v>2010</v>
      </c>
      <c r="L63" s="39">
        <v>7210</v>
      </c>
      <c r="M63" s="1">
        <v>1.482</v>
      </c>
      <c r="N63" s="1">
        <v>2.6680000000000001</v>
      </c>
      <c r="O63" s="1">
        <v>4.04</v>
      </c>
      <c r="P63" s="1">
        <v>20.32</v>
      </c>
      <c r="Q63" s="1">
        <v>21.62</v>
      </c>
      <c r="R63" s="1">
        <v>40</v>
      </c>
      <c r="S63" s="1">
        <v>40.200000000000003</v>
      </c>
      <c r="T63" s="1">
        <v>144.20000000000002</v>
      </c>
      <c r="U63" s="8">
        <v>22.1</v>
      </c>
      <c r="V63" s="8">
        <v>23.2</v>
      </c>
      <c r="W63" s="8">
        <v>32.4</v>
      </c>
      <c r="X63" s="20">
        <v>35.5</v>
      </c>
      <c r="Y63" s="13">
        <f t="shared" si="32"/>
        <v>6.9095477386934681E-2</v>
      </c>
      <c r="Z63" s="10">
        <f t="shared" si="33"/>
        <v>8.8174982911825045E-2</v>
      </c>
      <c r="AA63" s="10">
        <f t="shared" si="34"/>
        <v>0.1440677966101695</v>
      </c>
      <c r="AB63" s="10">
        <f t="shared" si="35"/>
        <v>8.7971274685816878E-2</v>
      </c>
      <c r="AC63" s="10">
        <f t="shared" si="36"/>
        <v>0.14342313787638669</v>
      </c>
      <c r="AD63" s="10">
        <f t="shared" si="37"/>
        <v>8.2568807339449546E-2</v>
      </c>
      <c r="AE63" s="10">
        <f t="shared" si="38"/>
        <v>9.45945945945946E-2</v>
      </c>
      <c r="AF63" s="14">
        <f t="shared" si="39"/>
        <v>2.8301886792452831E-2</v>
      </c>
      <c r="AG63" s="13">
        <f t="shared" si="21"/>
        <v>9.2274744774703737E-2</v>
      </c>
      <c r="AH63" s="10">
        <f t="shared" si="22"/>
        <v>2.8301886792452831E-2</v>
      </c>
      <c r="AI63" s="14">
        <f t="shared" si="23"/>
        <v>0.1440677966101695</v>
      </c>
      <c r="AJ63" s="11">
        <f t="shared" si="11"/>
        <v>0</v>
      </c>
      <c r="AK63" t="str">
        <f t="shared" si="12"/>
        <v>VN</v>
      </c>
    </row>
    <row r="64" spans="1:37" x14ac:dyDescent="0.25">
      <c r="A64" s="3" t="s">
        <v>8</v>
      </c>
      <c r="B64" s="7" t="s">
        <v>14</v>
      </c>
      <c r="C64" s="3" t="s">
        <v>15</v>
      </c>
      <c r="D64" s="7" t="s">
        <v>5</v>
      </c>
      <c r="E64" s="39">
        <v>74.099999999999994</v>
      </c>
      <c r="F64" s="39">
        <v>133.4</v>
      </c>
      <c r="G64" s="39">
        <v>202</v>
      </c>
      <c r="H64" s="39">
        <v>1016</v>
      </c>
      <c r="I64" s="39">
        <v>1081</v>
      </c>
      <c r="J64" s="39">
        <v>2000</v>
      </c>
      <c r="K64" s="39">
        <v>2010</v>
      </c>
      <c r="L64" s="39">
        <v>7210</v>
      </c>
      <c r="M64" s="1">
        <v>1.482</v>
      </c>
      <c r="N64" s="1">
        <v>2.6680000000000001</v>
      </c>
      <c r="O64" s="1">
        <v>4.04</v>
      </c>
      <c r="P64" s="1">
        <v>20.32</v>
      </c>
      <c r="Q64" s="1">
        <v>21.62</v>
      </c>
      <c r="R64" s="1">
        <v>40</v>
      </c>
      <c r="S64" s="1">
        <v>40.200000000000003</v>
      </c>
      <c r="T64" s="1">
        <v>144.20000000000002</v>
      </c>
      <c r="U64" s="8">
        <v>22.1</v>
      </c>
      <c r="V64" s="8">
        <v>23.2</v>
      </c>
      <c r="W64" s="8">
        <v>32.4</v>
      </c>
      <c r="X64" s="20">
        <v>35.5</v>
      </c>
      <c r="Y64" s="13">
        <f t="shared" si="32"/>
        <v>6.9095477386934681E-2</v>
      </c>
      <c r="Z64" s="10">
        <f t="shared" si="33"/>
        <v>8.8174982911825045E-2</v>
      </c>
      <c r="AA64" s="10">
        <f t="shared" si="34"/>
        <v>0.1440677966101695</v>
      </c>
      <c r="AB64" s="10">
        <f t="shared" si="35"/>
        <v>8.7971274685816878E-2</v>
      </c>
      <c r="AC64" s="10">
        <f t="shared" si="36"/>
        <v>0.14342313787638669</v>
      </c>
      <c r="AD64" s="10">
        <f t="shared" si="37"/>
        <v>8.2568807339449546E-2</v>
      </c>
      <c r="AE64" s="10">
        <f t="shared" si="38"/>
        <v>9.45945945945946E-2</v>
      </c>
      <c r="AF64" s="14">
        <f t="shared" si="39"/>
        <v>2.8301886792452831E-2</v>
      </c>
      <c r="AG64" s="13">
        <f t="shared" si="21"/>
        <v>9.2274744774703737E-2</v>
      </c>
      <c r="AH64" s="10">
        <f t="shared" si="22"/>
        <v>2.8301886792452831E-2</v>
      </c>
      <c r="AI64" s="14">
        <f t="shared" si="23"/>
        <v>0.1440677966101695</v>
      </c>
      <c r="AJ64" s="11">
        <f t="shared" si="11"/>
        <v>0</v>
      </c>
      <c r="AK64" t="str">
        <f t="shared" si="12"/>
        <v>VN</v>
      </c>
    </row>
    <row r="65" spans="1:37" x14ac:dyDescent="0.25">
      <c r="A65" s="3" t="s">
        <v>8</v>
      </c>
      <c r="B65" s="7" t="s">
        <v>16</v>
      </c>
      <c r="C65" s="3" t="s">
        <v>17</v>
      </c>
      <c r="D65" s="7" t="s">
        <v>5</v>
      </c>
      <c r="E65" s="39">
        <v>74.2</v>
      </c>
      <c r="F65" s="39">
        <v>133.5</v>
      </c>
      <c r="G65" s="39">
        <v>203</v>
      </c>
      <c r="H65" s="39">
        <v>1017</v>
      </c>
      <c r="I65" s="39">
        <v>1082</v>
      </c>
      <c r="J65" s="39">
        <v>2010</v>
      </c>
      <c r="K65" s="39">
        <v>2020</v>
      </c>
      <c r="L65" s="39">
        <v>7220</v>
      </c>
      <c r="M65" s="1">
        <v>1.484</v>
      </c>
      <c r="N65" s="1">
        <v>2.67</v>
      </c>
      <c r="O65" s="1">
        <v>4.0600000000000005</v>
      </c>
      <c r="P65" s="1">
        <v>20.34</v>
      </c>
      <c r="Q65" s="1">
        <v>21.64</v>
      </c>
      <c r="R65" s="1">
        <v>40.200000000000003</v>
      </c>
      <c r="S65" s="1">
        <v>40.4</v>
      </c>
      <c r="T65" s="1">
        <v>144.4</v>
      </c>
      <c r="U65" s="8">
        <v>22.1</v>
      </c>
      <c r="V65" s="8">
        <v>23.2</v>
      </c>
      <c r="W65" s="8">
        <v>32.4</v>
      </c>
      <c r="X65" s="20">
        <v>35.5</v>
      </c>
      <c r="Y65" s="13">
        <f t="shared" si="32"/>
        <v>6.7839195979899389E-2</v>
      </c>
      <c r="Z65" s="10">
        <f t="shared" si="33"/>
        <v>8.749145591250862E-2</v>
      </c>
      <c r="AA65" s="10">
        <f t="shared" si="34"/>
        <v>0.13983050847457626</v>
      </c>
      <c r="AB65" s="10">
        <f t="shared" si="35"/>
        <v>8.707360861759425E-2</v>
      </c>
      <c r="AC65" s="10">
        <f t="shared" si="36"/>
        <v>0.14263074484944532</v>
      </c>
      <c r="AD65" s="10">
        <f t="shared" si="37"/>
        <v>7.7981651376146793E-2</v>
      </c>
      <c r="AE65" s="10">
        <f t="shared" si="38"/>
        <v>9.0090090090090086E-2</v>
      </c>
      <c r="AF65" s="14">
        <f t="shared" si="39"/>
        <v>2.6954177897574125E-2</v>
      </c>
      <c r="AG65" s="13">
        <f t="shared" si="21"/>
        <v>8.9986429149729361E-2</v>
      </c>
      <c r="AH65" s="10">
        <f t="shared" si="22"/>
        <v>2.6954177897574125E-2</v>
      </c>
      <c r="AI65" s="14">
        <f t="shared" si="23"/>
        <v>0.14263074484944532</v>
      </c>
      <c r="AJ65" s="11">
        <f t="shared" si="11"/>
        <v>0</v>
      </c>
      <c r="AK65" t="str">
        <f t="shared" si="12"/>
        <v>VN</v>
      </c>
    </row>
    <row r="66" spans="1:37" x14ac:dyDescent="0.25">
      <c r="A66" s="3" t="s">
        <v>8</v>
      </c>
      <c r="B66" s="7" t="s">
        <v>18</v>
      </c>
      <c r="C66" s="3" t="s">
        <v>19</v>
      </c>
      <c r="D66" s="7" t="s">
        <v>5</v>
      </c>
      <c r="E66" s="39">
        <v>74.2</v>
      </c>
      <c r="F66" s="39">
        <v>133.5</v>
      </c>
      <c r="G66" s="39">
        <v>203</v>
      </c>
      <c r="H66" s="39">
        <v>1017</v>
      </c>
      <c r="I66" s="39">
        <v>1082</v>
      </c>
      <c r="J66" s="39">
        <v>2010</v>
      </c>
      <c r="K66" s="39">
        <v>2020</v>
      </c>
      <c r="L66" s="39">
        <v>7220</v>
      </c>
      <c r="M66" s="1">
        <v>1.484</v>
      </c>
      <c r="N66" s="1">
        <v>2.67</v>
      </c>
      <c r="O66" s="1">
        <v>4.0600000000000005</v>
      </c>
      <c r="P66" s="1">
        <v>20.34</v>
      </c>
      <c r="Q66" s="1">
        <v>21.64</v>
      </c>
      <c r="R66" s="1">
        <v>40.200000000000003</v>
      </c>
      <c r="S66" s="1">
        <v>40.4</v>
      </c>
      <c r="T66" s="1">
        <v>144.4</v>
      </c>
      <c r="U66" s="8">
        <v>22.1</v>
      </c>
      <c r="V66" s="8">
        <v>23.2</v>
      </c>
      <c r="W66" s="8">
        <v>32.4</v>
      </c>
      <c r="X66" s="20">
        <v>35.5</v>
      </c>
      <c r="Y66" s="13">
        <f t="shared" si="32"/>
        <v>6.7839195979899389E-2</v>
      </c>
      <c r="Z66" s="10">
        <f t="shared" si="33"/>
        <v>8.749145591250862E-2</v>
      </c>
      <c r="AA66" s="10">
        <f t="shared" si="34"/>
        <v>0.13983050847457626</v>
      </c>
      <c r="AB66" s="10">
        <f t="shared" si="35"/>
        <v>8.707360861759425E-2</v>
      </c>
      <c r="AC66" s="10">
        <f t="shared" si="36"/>
        <v>0.14263074484944532</v>
      </c>
      <c r="AD66" s="10">
        <f t="shared" si="37"/>
        <v>7.7981651376146793E-2</v>
      </c>
      <c r="AE66" s="10">
        <f t="shared" si="38"/>
        <v>9.0090090090090086E-2</v>
      </c>
      <c r="AF66" s="14">
        <f t="shared" si="39"/>
        <v>2.6954177897574125E-2</v>
      </c>
      <c r="AG66" s="13">
        <f t="shared" ref="AG66:AG81" si="40">AVERAGE(Y66:AF66)</f>
        <v>8.9986429149729361E-2</v>
      </c>
      <c r="AH66" s="10">
        <f t="shared" ref="AH66:AH81" si="41">MIN(Y66:AF66)</f>
        <v>2.6954177897574125E-2</v>
      </c>
      <c r="AI66" s="14">
        <f t="shared" si="23"/>
        <v>0.14263074484944532</v>
      </c>
      <c r="AJ66" s="37">
        <v>1</v>
      </c>
      <c r="AK66" s="36" t="s">
        <v>61</v>
      </c>
    </row>
    <row r="67" spans="1:37" x14ac:dyDescent="0.25">
      <c r="A67" s="3" t="s">
        <v>8</v>
      </c>
      <c r="B67" s="7" t="s">
        <v>20</v>
      </c>
      <c r="C67" s="3" t="s">
        <v>21</v>
      </c>
      <c r="D67" s="7" t="s">
        <v>5</v>
      </c>
      <c r="E67" s="39">
        <v>74.2</v>
      </c>
      <c r="F67" s="39">
        <v>133.5</v>
      </c>
      <c r="G67" s="39">
        <v>203</v>
      </c>
      <c r="H67" s="39">
        <v>1017</v>
      </c>
      <c r="I67" s="39">
        <v>1082</v>
      </c>
      <c r="J67" s="39">
        <v>2010</v>
      </c>
      <c r="K67" s="39">
        <v>2020</v>
      </c>
      <c r="L67" s="39">
        <v>7220</v>
      </c>
      <c r="M67" s="1">
        <v>1.484</v>
      </c>
      <c r="N67" s="1">
        <v>2.67</v>
      </c>
      <c r="O67" s="1">
        <v>4.0600000000000005</v>
      </c>
      <c r="P67" s="1">
        <v>20.34</v>
      </c>
      <c r="Q67" s="1">
        <v>21.64</v>
      </c>
      <c r="R67" s="1">
        <v>40.200000000000003</v>
      </c>
      <c r="S67" s="1">
        <v>40.4</v>
      </c>
      <c r="T67" s="1">
        <v>144.4</v>
      </c>
      <c r="U67" s="8">
        <v>22.1</v>
      </c>
      <c r="V67" s="8">
        <v>23.2</v>
      </c>
      <c r="W67" s="8">
        <v>32.4</v>
      </c>
      <c r="X67" s="20">
        <v>35.5</v>
      </c>
      <c r="Y67" s="13">
        <f t="shared" si="32"/>
        <v>6.7839195979899389E-2</v>
      </c>
      <c r="Z67" s="10">
        <f t="shared" si="33"/>
        <v>8.749145591250862E-2</v>
      </c>
      <c r="AA67" s="10">
        <f t="shared" si="34"/>
        <v>0.13983050847457626</v>
      </c>
      <c r="AB67" s="10">
        <f t="shared" si="35"/>
        <v>8.707360861759425E-2</v>
      </c>
      <c r="AC67" s="10">
        <f t="shared" si="36"/>
        <v>0.14263074484944532</v>
      </c>
      <c r="AD67" s="10">
        <f t="shared" si="37"/>
        <v>7.7981651376146793E-2</v>
      </c>
      <c r="AE67" s="10">
        <f t="shared" si="38"/>
        <v>9.0090090090090086E-2</v>
      </c>
      <c r="AF67" s="14">
        <f t="shared" si="39"/>
        <v>2.6954177897574125E-2</v>
      </c>
      <c r="AG67" s="13">
        <f t="shared" si="40"/>
        <v>8.9986429149729361E-2</v>
      </c>
      <c r="AH67" s="10">
        <f t="shared" si="41"/>
        <v>2.6954177897574125E-2</v>
      </c>
      <c r="AI67" s="14">
        <f t="shared" ref="AI67:AI81" si="42">MAX(Y67:AF67)</f>
        <v>0.14263074484944532</v>
      </c>
      <c r="AJ67" s="11">
        <f t="shared" ref="AJ67:AJ81" si="43">IF(AI67&lt;=3%,1,0)</f>
        <v>0</v>
      </c>
      <c r="AK67" t="str">
        <f t="shared" ref="AK67:AK81" si="44">IF(AJ67=1,"VP","VN")</f>
        <v>VN</v>
      </c>
    </row>
    <row r="68" spans="1:37" x14ac:dyDescent="0.25">
      <c r="A68" s="3" t="s">
        <v>8</v>
      </c>
      <c r="B68" s="7" t="s">
        <v>22</v>
      </c>
      <c r="C68" s="3" t="s">
        <v>23</v>
      </c>
      <c r="D68" s="7" t="s">
        <v>5</v>
      </c>
      <c r="E68" s="39">
        <v>74.2</v>
      </c>
      <c r="F68" s="39">
        <v>133.5</v>
      </c>
      <c r="G68" s="39">
        <v>203</v>
      </c>
      <c r="H68" s="39">
        <v>1017</v>
      </c>
      <c r="I68" s="39">
        <v>1082</v>
      </c>
      <c r="J68" s="39">
        <v>2010</v>
      </c>
      <c r="K68" s="39">
        <v>2020</v>
      </c>
      <c r="L68" s="39">
        <v>7220</v>
      </c>
      <c r="M68" s="1">
        <v>1.484</v>
      </c>
      <c r="N68" s="1">
        <v>2.67</v>
      </c>
      <c r="O68" s="1">
        <v>4.0600000000000005</v>
      </c>
      <c r="P68" s="1">
        <v>20.34</v>
      </c>
      <c r="Q68" s="1">
        <v>21.64</v>
      </c>
      <c r="R68" s="1">
        <v>40.200000000000003</v>
      </c>
      <c r="S68" s="1">
        <v>40.4</v>
      </c>
      <c r="T68" s="1">
        <v>144.4</v>
      </c>
      <c r="U68" s="8">
        <v>22.1</v>
      </c>
      <c r="V68" s="8">
        <v>23.2</v>
      </c>
      <c r="W68" s="8">
        <v>32.4</v>
      </c>
      <c r="X68" s="20">
        <v>35.5</v>
      </c>
      <c r="Y68" s="13">
        <f t="shared" si="32"/>
        <v>6.7839195979899389E-2</v>
      </c>
      <c r="Z68" s="10">
        <f t="shared" si="33"/>
        <v>8.749145591250862E-2</v>
      </c>
      <c r="AA68" s="10">
        <f t="shared" si="34"/>
        <v>0.13983050847457626</v>
      </c>
      <c r="AB68" s="10">
        <f t="shared" si="35"/>
        <v>8.707360861759425E-2</v>
      </c>
      <c r="AC68" s="10">
        <f t="shared" si="36"/>
        <v>0.14263074484944532</v>
      </c>
      <c r="AD68" s="10">
        <f t="shared" si="37"/>
        <v>7.7981651376146793E-2</v>
      </c>
      <c r="AE68" s="10">
        <f t="shared" si="38"/>
        <v>9.0090090090090086E-2</v>
      </c>
      <c r="AF68" s="14">
        <f t="shared" si="39"/>
        <v>2.6954177897574125E-2</v>
      </c>
      <c r="AG68" s="13">
        <f t="shared" si="40"/>
        <v>8.9986429149729361E-2</v>
      </c>
      <c r="AH68" s="10">
        <f t="shared" si="41"/>
        <v>2.6954177897574125E-2</v>
      </c>
      <c r="AI68" s="14">
        <f t="shared" si="42"/>
        <v>0.14263074484944532</v>
      </c>
      <c r="AJ68" s="37">
        <v>1</v>
      </c>
      <c r="AK68" s="36" t="s">
        <v>61</v>
      </c>
    </row>
    <row r="69" spans="1:37" x14ac:dyDescent="0.25">
      <c r="A69" s="3" t="s">
        <v>8</v>
      </c>
      <c r="B69" s="7" t="s">
        <v>24</v>
      </c>
      <c r="C69" s="3" t="s">
        <v>25</v>
      </c>
      <c r="D69" s="7" t="s">
        <v>5</v>
      </c>
      <c r="E69" s="39">
        <v>74.300000000000011</v>
      </c>
      <c r="F69" s="39">
        <v>133.6</v>
      </c>
      <c r="G69" s="39">
        <v>204</v>
      </c>
      <c r="H69" s="39">
        <v>1018</v>
      </c>
      <c r="I69" s="39">
        <v>1083</v>
      </c>
      <c r="J69" s="39">
        <v>2020</v>
      </c>
      <c r="K69" s="39">
        <v>2030</v>
      </c>
      <c r="L69" s="39">
        <v>7230</v>
      </c>
      <c r="M69" s="1">
        <v>1.4860000000000002</v>
      </c>
      <c r="N69" s="1">
        <v>2.6720000000000002</v>
      </c>
      <c r="O69" s="1">
        <v>4.08</v>
      </c>
      <c r="P69" s="1">
        <v>20.36</v>
      </c>
      <c r="Q69" s="1">
        <v>21.66</v>
      </c>
      <c r="R69" s="1">
        <v>40.4</v>
      </c>
      <c r="S69" s="1">
        <v>40.6</v>
      </c>
      <c r="T69" s="1">
        <v>144.6</v>
      </c>
      <c r="U69" s="8">
        <v>22.1</v>
      </c>
      <c r="V69" s="8">
        <v>23.2</v>
      </c>
      <c r="W69" s="8">
        <v>32.4</v>
      </c>
      <c r="X69" s="20">
        <v>35.5</v>
      </c>
      <c r="Y69" s="13">
        <f t="shared" si="32"/>
        <v>6.658291457286411E-2</v>
      </c>
      <c r="Z69" s="10">
        <f t="shared" si="33"/>
        <v>8.6807928913192181E-2</v>
      </c>
      <c r="AA69" s="10">
        <f t="shared" si="34"/>
        <v>0.13559322033898305</v>
      </c>
      <c r="AB69" s="10">
        <f t="shared" si="35"/>
        <v>8.6175942549371637E-2</v>
      </c>
      <c r="AC69" s="10">
        <f t="shared" si="36"/>
        <v>0.14183835182250396</v>
      </c>
      <c r="AD69" s="10">
        <f t="shared" si="37"/>
        <v>7.3394495412844041E-2</v>
      </c>
      <c r="AE69" s="10">
        <f t="shared" si="38"/>
        <v>8.5585585585585586E-2</v>
      </c>
      <c r="AF69" s="14">
        <f t="shared" si="39"/>
        <v>2.5606469002695417E-2</v>
      </c>
      <c r="AG69" s="13">
        <f t="shared" si="40"/>
        <v>8.7698113524754998E-2</v>
      </c>
      <c r="AH69" s="10">
        <f t="shared" si="41"/>
        <v>2.5606469002695417E-2</v>
      </c>
      <c r="AI69" s="14">
        <f t="shared" si="42"/>
        <v>0.14183835182250396</v>
      </c>
      <c r="AJ69" s="11">
        <f t="shared" si="43"/>
        <v>0</v>
      </c>
      <c r="AK69" t="str">
        <f t="shared" si="44"/>
        <v>VN</v>
      </c>
    </row>
    <row r="70" spans="1:37" x14ac:dyDescent="0.25">
      <c r="A70" s="3" t="s">
        <v>8</v>
      </c>
      <c r="B70" s="7" t="s">
        <v>26</v>
      </c>
      <c r="C70" s="3" t="s">
        <v>27</v>
      </c>
      <c r="D70" s="7" t="s">
        <v>5</v>
      </c>
      <c r="E70" s="39">
        <v>74.300000000000011</v>
      </c>
      <c r="F70" s="39">
        <v>133.6</v>
      </c>
      <c r="G70" s="39">
        <v>204</v>
      </c>
      <c r="H70" s="39">
        <v>1018</v>
      </c>
      <c r="I70" s="39">
        <v>1083</v>
      </c>
      <c r="J70" s="39">
        <v>2020</v>
      </c>
      <c r="K70" s="39">
        <v>2030</v>
      </c>
      <c r="L70" s="39">
        <v>7230</v>
      </c>
      <c r="M70" s="1">
        <v>1.4860000000000002</v>
      </c>
      <c r="N70" s="1">
        <v>2.6720000000000002</v>
      </c>
      <c r="O70" s="1">
        <v>4.08</v>
      </c>
      <c r="P70" s="1">
        <v>20.36</v>
      </c>
      <c r="Q70" s="1">
        <v>21.66</v>
      </c>
      <c r="R70" s="1">
        <v>40.4</v>
      </c>
      <c r="S70" s="1">
        <v>40.6</v>
      </c>
      <c r="T70" s="1">
        <v>144.6</v>
      </c>
      <c r="U70" s="8">
        <v>22.1</v>
      </c>
      <c r="V70" s="8">
        <v>23.2</v>
      </c>
      <c r="W70" s="8">
        <v>32.4</v>
      </c>
      <c r="X70" s="20">
        <v>35.5</v>
      </c>
      <c r="Y70" s="13">
        <f t="shared" si="32"/>
        <v>6.658291457286411E-2</v>
      </c>
      <c r="Z70" s="10">
        <f t="shared" si="33"/>
        <v>8.6807928913192181E-2</v>
      </c>
      <c r="AA70" s="10">
        <f t="shared" si="34"/>
        <v>0.13559322033898305</v>
      </c>
      <c r="AB70" s="10">
        <f t="shared" si="35"/>
        <v>8.6175942549371637E-2</v>
      </c>
      <c r="AC70" s="10">
        <f t="shared" si="36"/>
        <v>0.14183835182250396</v>
      </c>
      <c r="AD70" s="10">
        <f t="shared" si="37"/>
        <v>7.3394495412844041E-2</v>
      </c>
      <c r="AE70" s="10">
        <f t="shared" si="38"/>
        <v>8.5585585585585586E-2</v>
      </c>
      <c r="AF70" s="14">
        <f t="shared" si="39"/>
        <v>2.5606469002695417E-2</v>
      </c>
      <c r="AG70" s="13">
        <f t="shared" si="40"/>
        <v>8.7698113524754998E-2</v>
      </c>
      <c r="AH70" s="10">
        <f t="shared" si="41"/>
        <v>2.5606469002695417E-2</v>
      </c>
      <c r="AI70" s="14">
        <f t="shared" si="42"/>
        <v>0.14183835182250396</v>
      </c>
      <c r="AJ70" s="11">
        <f t="shared" si="43"/>
        <v>0</v>
      </c>
      <c r="AK70" t="str">
        <f t="shared" si="44"/>
        <v>VN</v>
      </c>
    </row>
    <row r="71" spans="1:37" x14ac:dyDescent="0.25">
      <c r="A71" s="3" t="s">
        <v>8</v>
      </c>
      <c r="B71" s="7" t="s">
        <v>28</v>
      </c>
      <c r="C71" s="3" t="s">
        <v>29</v>
      </c>
      <c r="D71" s="7" t="s">
        <v>5</v>
      </c>
      <c r="E71" s="39">
        <v>74.400000000000006</v>
      </c>
      <c r="F71" s="39">
        <v>133.69999999999999</v>
      </c>
      <c r="G71" s="39">
        <v>205</v>
      </c>
      <c r="H71" s="39">
        <v>1019</v>
      </c>
      <c r="I71" s="39">
        <v>1084</v>
      </c>
      <c r="J71" s="39">
        <v>2030</v>
      </c>
      <c r="K71" s="39">
        <v>2040</v>
      </c>
      <c r="L71" s="39">
        <v>7240</v>
      </c>
      <c r="M71" s="1">
        <v>1.4880000000000002</v>
      </c>
      <c r="N71" s="1">
        <v>2.6739999999999999</v>
      </c>
      <c r="O71" s="1">
        <v>4.0999999999999996</v>
      </c>
      <c r="P71" s="1">
        <v>20.38</v>
      </c>
      <c r="Q71" s="1">
        <v>21.68</v>
      </c>
      <c r="R71" s="1">
        <v>40.6</v>
      </c>
      <c r="S71" s="1">
        <v>40.800000000000004</v>
      </c>
      <c r="T71" s="1">
        <v>144.80000000000001</v>
      </c>
      <c r="U71" s="8">
        <v>22.1</v>
      </c>
      <c r="V71" s="8">
        <v>23.2</v>
      </c>
      <c r="W71" s="8">
        <v>32.4</v>
      </c>
      <c r="X71" s="20">
        <v>35.5</v>
      </c>
      <c r="Y71" s="13">
        <f t="shared" si="32"/>
        <v>6.5326633165829012E-2</v>
      </c>
      <c r="Z71" s="10">
        <f t="shared" si="33"/>
        <v>8.6124401913875742E-2</v>
      </c>
      <c r="AA71" s="10">
        <f t="shared" si="34"/>
        <v>0.13135593220338984</v>
      </c>
      <c r="AB71" s="10">
        <f t="shared" si="35"/>
        <v>8.527827648114901E-2</v>
      </c>
      <c r="AC71" s="10">
        <f t="shared" si="36"/>
        <v>0.14104595879556259</v>
      </c>
      <c r="AD71" s="10">
        <f t="shared" si="37"/>
        <v>6.8807339449541288E-2</v>
      </c>
      <c r="AE71" s="10">
        <f t="shared" si="38"/>
        <v>8.1081081081081086E-2</v>
      </c>
      <c r="AF71" s="14">
        <f t="shared" si="39"/>
        <v>2.4258760107816711E-2</v>
      </c>
      <c r="AG71" s="13">
        <f t="shared" si="40"/>
        <v>8.5409797899780662E-2</v>
      </c>
      <c r="AH71" s="10">
        <f t="shared" si="41"/>
        <v>2.4258760107816711E-2</v>
      </c>
      <c r="AI71" s="14">
        <f t="shared" si="42"/>
        <v>0.14104595879556259</v>
      </c>
      <c r="AJ71" s="11">
        <f t="shared" si="43"/>
        <v>0</v>
      </c>
      <c r="AK71" t="str">
        <f t="shared" si="44"/>
        <v>VN</v>
      </c>
    </row>
    <row r="72" spans="1:37" x14ac:dyDescent="0.25">
      <c r="A72" s="5" t="s">
        <v>3</v>
      </c>
      <c r="B72" s="5">
        <v>54861</v>
      </c>
      <c r="C72" s="5" t="s">
        <v>7</v>
      </c>
      <c r="D72" s="5" t="s">
        <v>6</v>
      </c>
      <c r="E72" s="4">
        <v>79.400000000000006</v>
      </c>
      <c r="F72" s="4">
        <v>146.1</v>
      </c>
      <c r="G72" s="4">
        <v>234</v>
      </c>
      <c r="H72" s="4">
        <v>1112</v>
      </c>
      <c r="I72" s="4">
        <v>1260</v>
      </c>
      <c r="J72" s="4">
        <v>2160</v>
      </c>
      <c r="K72" s="4">
        <v>2200</v>
      </c>
      <c r="L72" s="4">
        <v>7400</v>
      </c>
      <c r="M72" s="4">
        <v>1.5880000000000001</v>
      </c>
      <c r="N72" s="4">
        <v>2.9220000000000002</v>
      </c>
      <c r="O72" s="4">
        <v>4.68</v>
      </c>
      <c r="P72" s="4">
        <v>22.240000000000002</v>
      </c>
      <c r="Q72" s="4">
        <v>25.2</v>
      </c>
      <c r="R72" s="4">
        <v>43.2</v>
      </c>
      <c r="S72" s="4">
        <v>44</v>
      </c>
      <c r="T72" s="4">
        <v>148</v>
      </c>
      <c r="U72" s="9">
        <v>22.1</v>
      </c>
      <c r="V72" s="9">
        <v>23.2</v>
      </c>
      <c r="W72" s="9">
        <v>32.4</v>
      </c>
      <c r="X72" s="21">
        <v>35.5</v>
      </c>
      <c r="Y72" s="15">
        <f t="shared" si="32"/>
        <v>2.5125628140702091E-3</v>
      </c>
      <c r="Z72" s="12">
        <f t="shared" si="33"/>
        <v>1.3670539986330625E-3</v>
      </c>
      <c r="AA72" s="12">
        <f t="shared" si="34"/>
        <v>8.4745762711864406E-3</v>
      </c>
      <c r="AB72" s="12">
        <f t="shared" si="35"/>
        <v>1.7953321364452424E-3</v>
      </c>
      <c r="AC72" s="12">
        <f t="shared" si="36"/>
        <v>1.5847860538827259E-3</v>
      </c>
      <c r="AD72" s="12">
        <f t="shared" si="37"/>
        <v>9.1743119266055051E-3</v>
      </c>
      <c r="AE72" s="12">
        <f t="shared" si="38"/>
        <v>9.0090090090090089E-3</v>
      </c>
      <c r="AF72" s="16">
        <f t="shared" si="39"/>
        <v>2.6954177897574125E-3</v>
      </c>
      <c r="AG72" s="15">
        <f t="shared" si="40"/>
        <v>4.5766312499487009E-3</v>
      </c>
      <c r="AH72" s="12">
        <f t="shared" si="41"/>
        <v>1.3670539986330625E-3</v>
      </c>
      <c r="AI72" s="16">
        <f t="shared" si="42"/>
        <v>9.1743119266055051E-3</v>
      </c>
      <c r="AJ72" s="11">
        <f t="shared" si="43"/>
        <v>1</v>
      </c>
      <c r="AK72" t="str">
        <f t="shared" si="44"/>
        <v>VP</v>
      </c>
    </row>
    <row r="73" spans="1:37" x14ac:dyDescent="0.25">
      <c r="A73" s="5" t="s">
        <v>3</v>
      </c>
      <c r="B73" s="5">
        <v>54861</v>
      </c>
      <c r="C73" s="5" t="s">
        <v>7</v>
      </c>
      <c r="D73" s="5" t="s">
        <v>6</v>
      </c>
      <c r="E73" s="39">
        <v>79.5</v>
      </c>
      <c r="F73" s="39">
        <v>146.19999999999999</v>
      </c>
      <c r="G73" s="39">
        <v>235</v>
      </c>
      <c r="H73" s="39">
        <v>1113</v>
      </c>
      <c r="I73" s="39">
        <v>1261</v>
      </c>
      <c r="J73" s="39">
        <v>2170</v>
      </c>
      <c r="K73" s="39">
        <v>2210</v>
      </c>
      <c r="L73" s="39">
        <v>7410</v>
      </c>
      <c r="M73" s="4">
        <v>1.59</v>
      </c>
      <c r="N73" s="4">
        <v>2.9239999999999999</v>
      </c>
      <c r="O73" s="4">
        <v>4.7</v>
      </c>
      <c r="P73" s="4">
        <v>22.26</v>
      </c>
      <c r="Q73" s="4">
        <v>25.22</v>
      </c>
      <c r="R73" s="4">
        <v>43.4</v>
      </c>
      <c r="S73" s="4">
        <v>44.2</v>
      </c>
      <c r="T73" s="4">
        <v>148.20000000000002</v>
      </c>
      <c r="U73" s="9">
        <v>22.1</v>
      </c>
      <c r="V73" s="9">
        <v>23.2</v>
      </c>
      <c r="W73" s="9">
        <v>32.4</v>
      </c>
      <c r="X73" s="21">
        <v>35.5</v>
      </c>
      <c r="Y73" s="15">
        <f t="shared" si="32"/>
        <v>1.2562814070351046E-3</v>
      </c>
      <c r="Z73" s="12">
        <f t="shared" si="33"/>
        <v>6.8352699931662842E-4</v>
      </c>
      <c r="AA73" s="12">
        <f t="shared" si="34"/>
        <v>4.2372881355932203E-3</v>
      </c>
      <c r="AB73" s="12">
        <f t="shared" si="35"/>
        <v>8.9766606822262122E-4</v>
      </c>
      <c r="AC73" s="12">
        <f t="shared" si="36"/>
        <v>7.9239302694136295E-4</v>
      </c>
      <c r="AD73" s="12">
        <f t="shared" si="37"/>
        <v>4.5871559633027525E-3</v>
      </c>
      <c r="AE73" s="12">
        <f t="shared" si="38"/>
        <v>4.5045045045045045E-3</v>
      </c>
      <c r="AF73" s="16">
        <f t="shared" si="39"/>
        <v>1.3477088948787063E-3</v>
      </c>
      <c r="AG73" s="15">
        <f t="shared" si="40"/>
        <v>2.2883156249743626E-3</v>
      </c>
      <c r="AH73" s="12">
        <f t="shared" si="41"/>
        <v>6.8352699931662842E-4</v>
      </c>
      <c r="AI73" s="16">
        <f t="shared" si="42"/>
        <v>4.5871559633027525E-3</v>
      </c>
      <c r="AJ73" s="11">
        <f t="shared" si="43"/>
        <v>1</v>
      </c>
      <c r="AK73" t="str">
        <f t="shared" si="44"/>
        <v>VP</v>
      </c>
    </row>
    <row r="74" spans="1:37" x14ac:dyDescent="0.25">
      <c r="A74" s="5" t="s">
        <v>3</v>
      </c>
      <c r="B74" s="5">
        <v>54861</v>
      </c>
      <c r="C74" s="5" t="s">
        <v>7</v>
      </c>
      <c r="D74" s="5" t="s">
        <v>6</v>
      </c>
      <c r="E74" s="39">
        <v>79.5</v>
      </c>
      <c r="F74" s="39">
        <v>146.19999999999999</v>
      </c>
      <c r="G74" s="39">
        <v>235</v>
      </c>
      <c r="H74" s="39">
        <v>1113</v>
      </c>
      <c r="I74" s="39">
        <v>1261</v>
      </c>
      <c r="J74" s="39">
        <v>2170</v>
      </c>
      <c r="K74" s="39">
        <v>2210</v>
      </c>
      <c r="L74" s="39">
        <v>7410</v>
      </c>
      <c r="M74" s="4">
        <v>1.59</v>
      </c>
      <c r="N74" s="4">
        <v>2.9239999999999999</v>
      </c>
      <c r="O74" s="4">
        <v>4.7</v>
      </c>
      <c r="P74" s="4">
        <v>22.26</v>
      </c>
      <c r="Q74" s="4">
        <v>25.22</v>
      </c>
      <c r="R74" s="4">
        <v>43.4</v>
      </c>
      <c r="S74" s="4">
        <v>44.2</v>
      </c>
      <c r="T74" s="4">
        <v>148.20000000000002</v>
      </c>
      <c r="U74" s="9">
        <v>22.1</v>
      </c>
      <c r="V74" s="9">
        <v>23.2</v>
      </c>
      <c r="W74" s="9">
        <v>32.4</v>
      </c>
      <c r="X74" s="21">
        <v>35.5</v>
      </c>
      <c r="Y74" s="15">
        <f t="shared" si="32"/>
        <v>1.2562814070351046E-3</v>
      </c>
      <c r="Z74" s="12">
        <f t="shared" si="33"/>
        <v>6.8352699931662842E-4</v>
      </c>
      <c r="AA74" s="12">
        <f t="shared" si="34"/>
        <v>4.2372881355932203E-3</v>
      </c>
      <c r="AB74" s="12">
        <f t="shared" si="35"/>
        <v>8.9766606822262122E-4</v>
      </c>
      <c r="AC74" s="12">
        <f t="shared" si="36"/>
        <v>7.9239302694136295E-4</v>
      </c>
      <c r="AD74" s="12">
        <f t="shared" si="37"/>
        <v>4.5871559633027525E-3</v>
      </c>
      <c r="AE74" s="12">
        <f t="shared" si="38"/>
        <v>4.5045045045045045E-3</v>
      </c>
      <c r="AF74" s="16">
        <f t="shared" si="39"/>
        <v>1.3477088948787063E-3</v>
      </c>
      <c r="AG74" s="15">
        <f t="shared" si="40"/>
        <v>2.2883156249743626E-3</v>
      </c>
      <c r="AH74" s="12">
        <f t="shared" si="41"/>
        <v>6.8352699931662842E-4</v>
      </c>
      <c r="AI74" s="16">
        <f t="shared" si="42"/>
        <v>4.5871559633027525E-3</v>
      </c>
      <c r="AJ74" s="11">
        <f t="shared" si="43"/>
        <v>1</v>
      </c>
      <c r="AK74" t="str">
        <f t="shared" si="44"/>
        <v>VP</v>
      </c>
    </row>
    <row r="75" spans="1:37" x14ac:dyDescent="0.25">
      <c r="A75" s="5" t="s">
        <v>3</v>
      </c>
      <c r="B75" s="5">
        <v>54861</v>
      </c>
      <c r="C75" s="5" t="s">
        <v>7</v>
      </c>
      <c r="D75" s="5" t="s">
        <v>6</v>
      </c>
      <c r="E75" s="39">
        <v>79.599999999999994</v>
      </c>
      <c r="F75" s="39">
        <v>146.29999999999998</v>
      </c>
      <c r="G75" s="39">
        <v>236</v>
      </c>
      <c r="H75" s="39">
        <v>1114</v>
      </c>
      <c r="I75" s="39">
        <v>1262</v>
      </c>
      <c r="J75" s="39">
        <v>2180</v>
      </c>
      <c r="K75" s="39">
        <v>2220</v>
      </c>
      <c r="L75" s="39">
        <v>7420</v>
      </c>
      <c r="M75" s="4">
        <v>1.5919999999999999</v>
      </c>
      <c r="N75" s="4">
        <v>2.9259999999999997</v>
      </c>
      <c r="O75" s="4">
        <v>4.72</v>
      </c>
      <c r="P75" s="4">
        <v>22.28</v>
      </c>
      <c r="Q75" s="4">
        <v>25.240000000000002</v>
      </c>
      <c r="R75" s="4">
        <v>43.6</v>
      </c>
      <c r="S75" s="4">
        <v>44.4</v>
      </c>
      <c r="T75" s="4">
        <v>148.4</v>
      </c>
      <c r="U75" s="9">
        <v>22.1</v>
      </c>
      <c r="V75" s="9">
        <v>23.2</v>
      </c>
      <c r="W75" s="9">
        <v>32.4</v>
      </c>
      <c r="X75" s="21">
        <v>35.5</v>
      </c>
      <c r="Y75" s="15">
        <f t="shared" si="32"/>
        <v>0</v>
      </c>
      <c r="Z75" s="12">
        <f t="shared" si="33"/>
        <v>1.9427005762408754E-16</v>
      </c>
      <c r="AA75" s="12">
        <f t="shared" si="34"/>
        <v>0</v>
      </c>
      <c r="AB75" s="12">
        <f t="shared" si="35"/>
        <v>0</v>
      </c>
      <c r="AC75" s="12">
        <f t="shared" si="36"/>
        <v>0</v>
      </c>
      <c r="AD75" s="12">
        <f t="shared" si="37"/>
        <v>0</v>
      </c>
      <c r="AE75" s="12">
        <f t="shared" si="38"/>
        <v>0</v>
      </c>
      <c r="AF75" s="16">
        <f t="shared" si="39"/>
        <v>0</v>
      </c>
      <c r="AG75" s="15">
        <f t="shared" si="40"/>
        <v>2.4283757203010942E-17</v>
      </c>
      <c r="AH75" s="12">
        <f t="shared" si="41"/>
        <v>0</v>
      </c>
      <c r="AI75" s="16">
        <f t="shared" si="42"/>
        <v>1.9427005762408754E-16</v>
      </c>
      <c r="AJ75" s="11">
        <f t="shared" si="43"/>
        <v>1</v>
      </c>
      <c r="AK75" t="str">
        <f t="shared" si="44"/>
        <v>VP</v>
      </c>
    </row>
    <row r="76" spans="1:37" x14ac:dyDescent="0.25">
      <c r="A76" s="5" t="s">
        <v>3</v>
      </c>
      <c r="B76" s="5">
        <v>54861</v>
      </c>
      <c r="C76" s="5" t="s">
        <v>7</v>
      </c>
      <c r="D76" s="5" t="s">
        <v>6</v>
      </c>
      <c r="E76" s="39">
        <v>79.599999999999994</v>
      </c>
      <c r="F76" s="39">
        <v>146.29999999999998</v>
      </c>
      <c r="G76" s="39">
        <v>236</v>
      </c>
      <c r="H76" s="39">
        <v>1114</v>
      </c>
      <c r="I76" s="39">
        <v>1262</v>
      </c>
      <c r="J76" s="39">
        <v>2180</v>
      </c>
      <c r="K76" s="39">
        <v>2220</v>
      </c>
      <c r="L76" s="39">
        <v>7420</v>
      </c>
      <c r="M76" s="4">
        <v>1.5919999999999999</v>
      </c>
      <c r="N76" s="4">
        <v>2.9259999999999997</v>
      </c>
      <c r="O76" s="4">
        <v>4.72</v>
      </c>
      <c r="P76" s="4">
        <v>22.28</v>
      </c>
      <c r="Q76" s="4">
        <v>25.240000000000002</v>
      </c>
      <c r="R76" s="4">
        <v>43.6</v>
      </c>
      <c r="S76" s="4">
        <v>44.4</v>
      </c>
      <c r="T76" s="4">
        <v>148.4</v>
      </c>
      <c r="U76" s="9">
        <v>22.1</v>
      </c>
      <c r="V76" s="9">
        <v>23.2</v>
      </c>
      <c r="W76" s="9">
        <v>32.4</v>
      </c>
      <c r="X76" s="21">
        <v>35.5</v>
      </c>
      <c r="Y76" s="15">
        <f t="shared" si="32"/>
        <v>0</v>
      </c>
      <c r="Z76" s="12">
        <f t="shared" si="33"/>
        <v>1.9427005762408754E-16</v>
      </c>
      <c r="AA76" s="12">
        <f t="shared" si="34"/>
        <v>0</v>
      </c>
      <c r="AB76" s="12">
        <f t="shared" si="35"/>
        <v>0</v>
      </c>
      <c r="AC76" s="12">
        <f t="shared" si="36"/>
        <v>0</v>
      </c>
      <c r="AD76" s="12">
        <f t="shared" si="37"/>
        <v>0</v>
      </c>
      <c r="AE76" s="12">
        <f t="shared" si="38"/>
        <v>0</v>
      </c>
      <c r="AF76" s="16">
        <f t="shared" si="39"/>
        <v>0</v>
      </c>
      <c r="AG76" s="15">
        <f t="shared" si="40"/>
        <v>2.4283757203010942E-17</v>
      </c>
      <c r="AH76" s="12">
        <f t="shared" si="41"/>
        <v>0</v>
      </c>
      <c r="AI76" s="16">
        <f t="shared" si="42"/>
        <v>1.9427005762408754E-16</v>
      </c>
      <c r="AJ76" s="11">
        <f t="shared" si="43"/>
        <v>1</v>
      </c>
      <c r="AK76" t="str">
        <f t="shared" si="44"/>
        <v>VP</v>
      </c>
    </row>
    <row r="77" spans="1:37" x14ac:dyDescent="0.25">
      <c r="A77" s="5" t="s">
        <v>3</v>
      </c>
      <c r="B77" s="5">
        <v>54861</v>
      </c>
      <c r="C77" s="5" t="s">
        <v>7</v>
      </c>
      <c r="D77" s="5" t="s">
        <v>6</v>
      </c>
      <c r="E77" s="39">
        <v>79.599999999999994</v>
      </c>
      <c r="F77" s="39">
        <v>146.29999999999998</v>
      </c>
      <c r="G77" s="39">
        <v>236</v>
      </c>
      <c r="H77" s="39">
        <v>1114</v>
      </c>
      <c r="I77" s="39">
        <v>1262</v>
      </c>
      <c r="J77" s="39">
        <v>2180</v>
      </c>
      <c r="K77" s="39">
        <v>2220</v>
      </c>
      <c r="L77" s="39">
        <v>7420</v>
      </c>
      <c r="M77" s="4">
        <v>1.5919999999999999</v>
      </c>
      <c r="N77" s="4">
        <v>2.9259999999999997</v>
      </c>
      <c r="O77" s="4">
        <v>4.72</v>
      </c>
      <c r="P77" s="4">
        <v>22.28</v>
      </c>
      <c r="Q77" s="4">
        <v>25.240000000000002</v>
      </c>
      <c r="R77" s="4">
        <v>43.6</v>
      </c>
      <c r="S77" s="4">
        <v>44.4</v>
      </c>
      <c r="T77" s="4">
        <v>148.4</v>
      </c>
      <c r="U77" s="9">
        <v>22.1</v>
      </c>
      <c r="V77" s="9">
        <v>23.2</v>
      </c>
      <c r="W77" s="9">
        <v>32.4</v>
      </c>
      <c r="X77" s="21">
        <v>35.5</v>
      </c>
      <c r="Y77" s="15">
        <f t="shared" si="32"/>
        <v>0</v>
      </c>
      <c r="Z77" s="12">
        <f t="shared" si="33"/>
        <v>1.9427005762408754E-16</v>
      </c>
      <c r="AA77" s="12">
        <f t="shared" si="34"/>
        <v>0</v>
      </c>
      <c r="AB77" s="12">
        <f t="shared" si="35"/>
        <v>0</v>
      </c>
      <c r="AC77" s="12">
        <f t="shared" si="36"/>
        <v>0</v>
      </c>
      <c r="AD77" s="12">
        <f t="shared" si="37"/>
        <v>0</v>
      </c>
      <c r="AE77" s="12">
        <f t="shared" si="38"/>
        <v>0</v>
      </c>
      <c r="AF77" s="16">
        <f t="shared" si="39"/>
        <v>0</v>
      </c>
      <c r="AG77" s="15">
        <f t="shared" si="40"/>
        <v>2.4283757203010942E-17</v>
      </c>
      <c r="AH77" s="12">
        <f t="shared" si="41"/>
        <v>0</v>
      </c>
      <c r="AI77" s="16">
        <f t="shared" si="42"/>
        <v>1.9427005762408754E-16</v>
      </c>
      <c r="AJ77" s="11">
        <f t="shared" si="43"/>
        <v>1</v>
      </c>
      <c r="AK77" t="str">
        <f t="shared" si="44"/>
        <v>VP</v>
      </c>
    </row>
    <row r="78" spans="1:37" x14ac:dyDescent="0.25">
      <c r="A78" s="5" t="s">
        <v>3</v>
      </c>
      <c r="B78" s="5">
        <v>54861</v>
      </c>
      <c r="C78" s="5" t="s">
        <v>7</v>
      </c>
      <c r="D78" s="5" t="s">
        <v>6</v>
      </c>
      <c r="E78" s="39">
        <v>79.599999999999994</v>
      </c>
      <c r="F78" s="39">
        <v>146.29999999999998</v>
      </c>
      <c r="G78" s="39">
        <v>236</v>
      </c>
      <c r="H78" s="39">
        <v>1114</v>
      </c>
      <c r="I78" s="39">
        <v>1262</v>
      </c>
      <c r="J78" s="39">
        <v>2180</v>
      </c>
      <c r="K78" s="39">
        <v>2220</v>
      </c>
      <c r="L78" s="39">
        <v>7420</v>
      </c>
      <c r="M78" s="4">
        <v>1.5919999999999999</v>
      </c>
      <c r="N78" s="4">
        <v>2.9259999999999997</v>
      </c>
      <c r="O78" s="4">
        <v>4.72</v>
      </c>
      <c r="P78" s="4">
        <v>22.28</v>
      </c>
      <c r="Q78" s="4">
        <v>25.240000000000002</v>
      </c>
      <c r="R78" s="4">
        <v>43.6</v>
      </c>
      <c r="S78" s="4">
        <v>44.4</v>
      </c>
      <c r="T78" s="4">
        <v>148.4</v>
      </c>
      <c r="U78" s="9">
        <v>22.1</v>
      </c>
      <c r="V78" s="9">
        <v>23.2</v>
      </c>
      <c r="W78" s="9">
        <v>32.4</v>
      </c>
      <c r="X78" s="21">
        <v>35.5</v>
      </c>
      <c r="Y78" s="15">
        <f t="shared" si="32"/>
        <v>0</v>
      </c>
      <c r="Z78" s="12">
        <f t="shared" si="33"/>
        <v>1.9427005762408754E-16</v>
      </c>
      <c r="AA78" s="12">
        <f t="shared" si="34"/>
        <v>0</v>
      </c>
      <c r="AB78" s="12">
        <f t="shared" si="35"/>
        <v>0</v>
      </c>
      <c r="AC78" s="12">
        <f t="shared" si="36"/>
        <v>0</v>
      </c>
      <c r="AD78" s="12">
        <f t="shared" si="37"/>
        <v>0</v>
      </c>
      <c r="AE78" s="12">
        <f t="shared" si="38"/>
        <v>0</v>
      </c>
      <c r="AF78" s="16">
        <f t="shared" si="39"/>
        <v>0</v>
      </c>
      <c r="AG78" s="15">
        <f t="shared" si="40"/>
        <v>2.4283757203010942E-17</v>
      </c>
      <c r="AH78" s="12">
        <f t="shared" si="41"/>
        <v>0</v>
      </c>
      <c r="AI78" s="16">
        <f t="shared" si="42"/>
        <v>1.9427005762408754E-16</v>
      </c>
      <c r="AJ78" s="11">
        <f t="shared" si="43"/>
        <v>1</v>
      </c>
      <c r="AK78" t="str">
        <f t="shared" si="44"/>
        <v>VP</v>
      </c>
    </row>
    <row r="79" spans="1:37" x14ac:dyDescent="0.25">
      <c r="A79" s="5" t="s">
        <v>3</v>
      </c>
      <c r="B79" s="5">
        <v>54861</v>
      </c>
      <c r="C79" s="5" t="s">
        <v>7</v>
      </c>
      <c r="D79" s="5" t="s">
        <v>6</v>
      </c>
      <c r="E79" s="39">
        <v>79.699999999999989</v>
      </c>
      <c r="F79" s="39">
        <v>146.39999999999998</v>
      </c>
      <c r="G79" s="39">
        <v>237</v>
      </c>
      <c r="H79" s="39">
        <v>1115</v>
      </c>
      <c r="I79" s="39">
        <v>1263</v>
      </c>
      <c r="J79" s="39">
        <v>2190</v>
      </c>
      <c r="K79" s="39">
        <v>2230</v>
      </c>
      <c r="L79" s="39">
        <v>7430</v>
      </c>
      <c r="M79" s="4">
        <v>1.5939999999999999</v>
      </c>
      <c r="N79" s="4">
        <v>2.9279999999999995</v>
      </c>
      <c r="O79" s="4">
        <v>4.74</v>
      </c>
      <c r="P79" s="4">
        <v>22.3</v>
      </c>
      <c r="Q79" s="4">
        <v>25.26</v>
      </c>
      <c r="R79" s="4">
        <v>43.800000000000004</v>
      </c>
      <c r="S79" s="4">
        <v>44.6</v>
      </c>
      <c r="T79" s="4">
        <v>148.6</v>
      </c>
      <c r="U79" s="9">
        <v>22.1</v>
      </c>
      <c r="V79" s="9">
        <v>23.2</v>
      </c>
      <c r="W79" s="9">
        <v>32.4</v>
      </c>
      <c r="X79" s="21">
        <v>35.5</v>
      </c>
      <c r="Y79" s="15">
        <f t="shared" si="32"/>
        <v>1.2562814070351046E-3</v>
      </c>
      <c r="Z79" s="12">
        <f t="shared" si="33"/>
        <v>6.8352699931623984E-4</v>
      </c>
      <c r="AA79" s="12">
        <f t="shared" si="34"/>
        <v>4.2372881355932203E-3</v>
      </c>
      <c r="AB79" s="12">
        <f t="shared" si="35"/>
        <v>8.9766606822262122E-4</v>
      </c>
      <c r="AC79" s="12">
        <f t="shared" si="36"/>
        <v>7.9239302694136295E-4</v>
      </c>
      <c r="AD79" s="12">
        <f t="shared" si="37"/>
        <v>4.5871559633027525E-3</v>
      </c>
      <c r="AE79" s="12">
        <f t="shared" si="38"/>
        <v>4.5045045045045045E-3</v>
      </c>
      <c r="AF79" s="16">
        <f t="shared" si="39"/>
        <v>1.3477088948787063E-3</v>
      </c>
      <c r="AG79" s="15">
        <f t="shared" si="40"/>
        <v>2.288315624974314E-3</v>
      </c>
      <c r="AH79" s="12">
        <f t="shared" si="41"/>
        <v>6.8352699931623984E-4</v>
      </c>
      <c r="AI79" s="16">
        <f t="shared" si="42"/>
        <v>4.5871559633027525E-3</v>
      </c>
      <c r="AJ79" s="11">
        <f t="shared" si="43"/>
        <v>1</v>
      </c>
      <c r="AK79" t="str">
        <f t="shared" si="44"/>
        <v>VP</v>
      </c>
    </row>
    <row r="80" spans="1:37" x14ac:dyDescent="0.25">
      <c r="A80" s="5" t="s">
        <v>3</v>
      </c>
      <c r="B80" s="5">
        <v>54861</v>
      </c>
      <c r="C80" s="5" t="s">
        <v>7</v>
      </c>
      <c r="D80" s="5" t="s">
        <v>6</v>
      </c>
      <c r="E80" s="39">
        <v>79.699999999999989</v>
      </c>
      <c r="F80" s="39">
        <v>146.39999999999998</v>
      </c>
      <c r="G80" s="39">
        <v>237</v>
      </c>
      <c r="H80" s="39">
        <v>1115</v>
      </c>
      <c r="I80" s="39">
        <v>1263</v>
      </c>
      <c r="J80" s="39">
        <v>2190</v>
      </c>
      <c r="K80" s="39">
        <v>2230</v>
      </c>
      <c r="L80" s="39">
        <v>7430</v>
      </c>
      <c r="M80" s="4">
        <v>1.5939999999999999</v>
      </c>
      <c r="N80" s="4">
        <v>2.9279999999999995</v>
      </c>
      <c r="O80" s="4">
        <v>4.74</v>
      </c>
      <c r="P80" s="4">
        <v>22.3</v>
      </c>
      <c r="Q80" s="4">
        <v>25.26</v>
      </c>
      <c r="R80" s="4">
        <v>43.800000000000004</v>
      </c>
      <c r="S80" s="4">
        <v>44.6</v>
      </c>
      <c r="T80" s="4">
        <v>148.6</v>
      </c>
      <c r="U80" s="9">
        <v>22.1</v>
      </c>
      <c r="V80" s="9">
        <v>23.2</v>
      </c>
      <c r="W80" s="9">
        <v>32.4</v>
      </c>
      <c r="X80" s="21">
        <v>35.5</v>
      </c>
      <c r="Y80" s="15">
        <f t="shared" si="32"/>
        <v>1.2562814070351046E-3</v>
      </c>
      <c r="Z80" s="12">
        <f t="shared" si="33"/>
        <v>6.8352699931623984E-4</v>
      </c>
      <c r="AA80" s="12">
        <f t="shared" si="34"/>
        <v>4.2372881355932203E-3</v>
      </c>
      <c r="AB80" s="12">
        <f t="shared" si="35"/>
        <v>8.9766606822262122E-4</v>
      </c>
      <c r="AC80" s="12">
        <f t="shared" si="36"/>
        <v>7.9239302694136295E-4</v>
      </c>
      <c r="AD80" s="12">
        <f t="shared" si="37"/>
        <v>4.5871559633027525E-3</v>
      </c>
      <c r="AE80" s="12">
        <f t="shared" si="38"/>
        <v>4.5045045045045045E-3</v>
      </c>
      <c r="AF80" s="16">
        <f t="shared" si="39"/>
        <v>1.3477088948787063E-3</v>
      </c>
      <c r="AG80" s="15">
        <f t="shared" si="40"/>
        <v>2.288315624974314E-3</v>
      </c>
      <c r="AH80" s="12">
        <f t="shared" si="41"/>
        <v>6.8352699931623984E-4</v>
      </c>
      <c r="AI80" s="16">
        <f t="shared" si="42"/>
        <v>4.5871559633027525E-3</v>
      </c>
      <c r="AJ80" s="11">
        <f t="shared" si="43"/>
        <v>1</v>
      </c>
      <c r="AK80" t="str">
        <f t="shared" si="44"/>
        <v>VP</v>
      </c>
    </row>
    <row r="81" spans="1:37" ht="15.75" thickBot="1" x14ac:dyDescent="0.3">
      <c r="A81" s="5" t="s">
        <v>3</v>
      </c>
      <c r="B81" s="5">
        <v>54861</v>
      </c>
      <c r="C81" s="5" t="s">
        <v>7</v>
      </c>
      <c r="D81" s="5" t="s">
        <v>6</v>
      </c>
      <c r="E81" s="39">
        <v>79.799999999999983</v>
      </c>
      <c r="F81" s="39">
        <v>146.49999999999997</v>
      </c>
      <c r="G81" s="39">
        <v>238</v>
      </c>
      <c r="H81" s="39">
        <v>1116</v>
      </c>
      <c r="I81" s="39">
        <v>1264</v>
      </c>
      <c r="J81" s="39">
        <v>2200</v>
      </c>
      <c r="K81" s="39">
        <v>2240</v>
      </c>
      <c r="L81" s="39">
        <v>7440</v>
      </c>
      <c r="M81" s="4">
        <v>1.5959999999999996</v>
      </c>
      <c r="N81" s="4">
        <v>2.9299999999999993</v>
      </c>
      <c r="O81" s="4">
        <v>4.76</v>
      </c>
      <c r="P81" s="4">
        <v>22.32</v>
      </c>
      <c r="Q81" s="4">
        <v>25.28</v>
      </c>
      <c r="R81" s="4">
        <v>44</v>
      </c>
      <c r="S81" s="4">
        <v>44.800000000000004</v>
      </c>
      <c r="T81" s="4">
        <v>148.80000000000001</v>
      </c>
      <c r="U81" s="9">
        <v>22.1</v>
      </c>
      <c r="V81" s="9">
        <v>23.2</v>
      </c>
      <c r="W81" s="9">
        <v>32.4</v>
      </c>
      <c r="X81" s="21">
        <v>35.5</v>
      </c>
      <c r="Y81" s="18">
        <f t="shared" si="32"/>
        <v>2.5125628140702091E-3</v>
      </c>
      <c r="Z81" s="19">
        <f t="shared" si="33"/>
        <v>1.367053998632674E-3</v>
      </c>
      <c r="AA81" s="19">
        <f t="shared" si="34"/>
        <v>8.4745762711864406E-3</v>
      </c>
      <c r="AB81" s="19">
        <f t="shared" si="35"/>
        <v>1.7953321364452424E-3</v>
      </c>
      <c r="AC81" s="19">
        <f t="shared" si="36"/>
        <v>1.5847860538827259E-3</v>
      </c>
      <c r="AD81" s="19">
        <f t="shared" si="37"/>
        <v>9.1743119266055051E-3</v>
      </c>
      <c r="AE81" s="19">
        <f t="shared" si="38"/>
        <v>9.0090090090090089E-3</v>
      </c>
      <c r="AF81" s="17">
        <f t="shared" si="39"/>
        <v>2.6954177897574125E-3</v>
      </c>
      <c r="AG81" s="18">
        <f t="shared" si="40"/>
        <v>4.5766312499486523E-3</v>
      </c>
      <c r="AH81" s="19">
        <f t="shared" si="41"/>
        <v>1.367053998632674E-3</v>
      </c>
      <c r="AI81" s="17">
        <f t="shared" si="42"/>
        <v>9.1743119266055051E-3</v>
      </c>
      <c r="AJ81" s="11">
        <f t="shared" si="43"/>
        <v>1</v>
      </c>
      <c r="AK81" t="str">
        <f t="shared" si="44"/>
        <v>VP</v>
      </c>
    </row>
    <row r="82" spans="1:37" x14ac:dyDescent="0.25">
      <c r="D82" s="40" t="s">
        <v>66</v>
      </c>
      <c r="E82" s="41">
        <f>AVERAGE(E2:E81)</f>
        <v>74.537499999999994</v>
      </c>
      <c r="F82" s="41">
        <f t="shared" ref="F82:L82" si="45">AVERAGE(F2:F81)</f>
        <v>163.73749999999995</v>
      </c>
      <c r="G82" s="41">
        <f t="shared" si="45"/>
        <v>251.625</v>
      </c>
      <c r="H82" s="41">
        <f t="shared" si="45"/>
        <v>1109</v>
      </c>
      <c r="I82" s="41">
        <f t="shared" si="45"/>
        <v>1142</v>
      </c>
      <c r="J82" s="41">
        <f t="shared" si="45"/>
        <v>2147.5</v>
      </c>
      <c r="K82" s="41">
        <f t="shared" si="45"/>
        <v>2245</v>
      </c>
      <c r="L82" s="41">
        <f t="shared" si="45"/>
        <v>7695</v>
      </c>
    </row>
    <row r="83" spans="1:37" x14ac:dyDescent="0.25">
      <c r="D83" s="40" t="s">
        <v>65</v>
      </c>
      <c r="E83" s="41">
        <f>MEDIAN(E2:E81)</f>
        <v>75.099999999999994</v>
      </c>
      <c r="F83" s="41">
        <f t="shared" ref="F83:L83" si="46">MEDIAN(F2:F81)</f>
        <v>163.69999999999999</v>
      </c>
      <c r="G83" s="41">
        <f t="shared" si="46"/>
        <v>255.5</v>
      </c>
      <c r="H83" s="41">
        <f t="shared" si="46"/>
        <v>1112</v>
      </c>
      <c r="I83" s="41">
        <f t="shared" si="46"/>
        <v>1092</v>
      </c>
      <c r="J83" s="41">
        <f t="shared" si="46"/>
        <v>2145</v>
      </c>
      <c r="K83" s="41">
        <f t="shared" si="46"/>
        <v>2220</v>
      </c>
      <c r="L83" s="41">
        <f t="shared" si="46"/>
        <v>7670</v>
      </c>
    </row>
    <row r="84" spans="1:37" x14ac:dyDescent="0.25">
      <c r="D84" s="40" t="s">
        <v>67</v>
      </c>
      <c r="E84" s="41">
        <f>MODE(E2:E81)</f>
        <v>76.799999999999983</v>
      </c>
      <c r="F84" s="41">
        <f t="shared" ref="F84:L84" si="47">MODE(F2:F81)</f>
        <v>168.89999999999998</v>
      </c>
      <c r="G84" s="41">
        <f t="shared" si="47"/>
        <v>258</v>
      </c>
      <c r="H84" s="41">
        <f t="shared" si="47"/>
        <v>1182</v>
      </c>
      <c r="I84" s="41">
        <f t="shared" si="47"/>
        <v>1072</v>
      </c>
      <c r="J84" s="41">
        <f t="shared" si="47"/>
        <v>2180</v>
      </c>
      <c r="K84" s="41">
        <f t="shared" si="47"/>
        <v>2220</v>
      </c>
      <c r="L84" s="41">
        <f t="shared" si="47"/>
        <v>7720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PC</dc:creator>
  <cp:lastModifiedBy>DAVID INTECCON</cp:lastModifiedBy>
  <dcterms:created xsi:type="dcterms:W3CDTF">2021-03-27T16:25:37Z</dcterms:created>
  <dcterms:modified xsi:type="dcterms:W3CDTF">2021-11-24T20:35:15Z</dcterms:modified>
</cp:coreProperties>
</file>