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138750230\Documents\CICLO\contagem_volumetrica\data\2018\"/>
    </mc:Choice>
  </mc:AlternateContent>
  <bookViews>
    <workbookView xWindow="0" yWindow="0" windowWidth="25200" windowHeight="11985" activeTab="3"/>
  </bookViews>
  <sheets>
    <sheet name="Plan1" sheetId="1" r:id="rId1"/>
    <sheet name="Sete" sheetId="4" r:id="rId2"/>
    <sheet name="Rep. Arg" sheetId="3" r:id="rId3"/>
    <sheet name="gend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4" i="3"/>
  <c r="B6" i="3"/>
  <c r="B3" i="3"/>
  <c r="B5" i="3"/>
  <c r="E4" i="1" l="1"/>
  <c r="E6" i="1" s="1"/>
  <c r="F6" i="1"/>
  <c r="G6" i="1"/>
  <c r="H6" i="1"/>
  <c r="E5" i="1"/>
  <c r="D5" i="1"/>
  <c r="I5" i="1" s="1"/>
  <c r="D4" i="1"/>
  <c r="D6" i="1" s="1"/>
  <c r="C5" i="1"/>
  <c r="C4" i="1"/>
  <c r="C6" i="1" s="1"/>
  <c r="I4" i="1" l="1"/>
  <c r="I6" i="1" s="1"/>
</calcChain>
</file>

<file path=xl/sharedStrings.xml><?xml version="1.0" encoding="utf-8"?>
<sst xmlns="http://schemas.openxmlformats.org/spreadsheetml/2006/main" count="38" uniqueCount="31">
  <si>
    <t xml:space="preserve">Total </t>
  </si>
  <si>
    <t>Centro-Bairro</t>
  </si>
  <si>
    <t>Bairro-Centro</t>
  </si>
  <si>
    <t>Bicicletas</t>
  </si>
  <si>
    <t>Autos</t>
  </si>
  <si>
    <t>Motos</t>
  </si>
  <si>
    <t>Onibus</t>
  </si>
  <si>
    <t>Caminhão</t>
  </si>
  <si>
    <t>Outros</t>
  </si>
  <si>
    <t>Total</t>
  </si>
  <si>
    <t>Republica Argentina X Getulio Vargas</t>
  </si>
  <si>
    <t>Ano</t>
  </si>
  <si>
    <t>Bicicleta</t>
  </si>
  <si>
    <t>Automóvel</t>
  </si>
  <si>
    <t>Veiculo</t>
  </si>
  <si>
    <t>bem_bici</t>
  </si>
  <si>
    <t>lam_bici</t>
  </si>
  <si>
    <t>bem_car</t>
  </si>
  <si>
    <t>lam_car</t>
  </si>
  <si>
    <t>bem_fem</t>
  </si>
  <si>
    <t>lam_fem</t>
  </si>
  <si>
    <t>9.67</t>
  </si>
  <si>
    <t>9.43</t>
  </si>
  <si>
    <t>11.9</t>
  </si>
  <si>
    <t>11.79</t>
  </si>
  <si>
    <t>12.6</t>
  </si>
  <si>
    <t>10.15</t>
  </si>
  <si>
    <t>12.31</t>
  </si>
  <si>
    <t>12.93</t>
  </si>
  <si>
    <t>13.2</t>
  </si>
  <si>
    <t>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</si>
</sst>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D6" sqref="D6"/>
    </sheetView>
  </sheetViews>
  <sheetFormatPr defaultRowHeight="15" x14ac:dyDescent="0.25"/>
  <cols>
    <col min="2" max="2" width="13.140625" bestFit="1" customWidth="1"/>
  </cols>
  <sheetData>
    <row r="2" spans="2:9" x14ac:dyDescent="0.25">
      <c r="B2" s="1" t="s">
        <v>10</v>
      </c>
      <c r="C2" s="1"/>
      <c r="D2" s="1"/>
      <c r="E2" s="1"/>
      <c r="F2" s="1"/>
      <c r="G2" s="1"/>
      <c r="H2" s="1"/>
      <c r="I2" s="1"/>
    </row>
    <row r="3" spans="2:9" x14ac:dyDescent="0.25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 x14ac:dyDescent="0.25">
      <c r="B4" s="1" t="s">
        <v>1</v>
      </c>
      <c r="C4" s="1">
        <f>63+291</f>
        <v>354</v>
      </c>
      <c r="D4" s="1">
        <f>611+1150</f>
        <v>1761</v>
      </c>
      <c r="E4" s="1">
        <f>67+125</f>
        <v>192</v>
      </c>
      <c r="F4" s="1">
        <v>1</v>
      </c>
      <c r="G4" s="1">
        <v>8</v>
      </c>
      <c r="H4" s="1">
        <v>15</v>
      </c>
      <c r="I4" s="1">
        <f>SUM(C4:H4)</f>
        <v>2331</v>
      </c>
    </row>
    <row r="5" spans="2:9" x14ac:dyDescent="0.25">
      <c r="B5" s="1" t="s">
        <v>2</v>
      </c>
      <c r="C5" s="1">
        <f>149+280</f>
        <v>429</v>
      </c>
      <c r="D5" s="1">
        <f>981+1093</f>
        <v>2074</v>
      </c>
      <c r="E5" s="1">
        <f>91+80</f>
        <v>171</v>
      </c>
      <c r="F5" s="1">
        <v>18</v>
      </c>
      <c r="G5" s="1">
        <v>21</v>
      </c>
      <c r="H5" s="1">
        <v>1</v>
      </c>
      <c r="I5" s="1">
        <f>SUM(C5:H5)</f>
        <v>2714</v>
      </c>
    </row>
    <row r="6" spans="2:9" x14ac:dyDescent="0.25">
      <c r="B6" s="1" t="s">
        <v>9</v>
      </c>
      <c r="C6" s="1">
        <f>SUM(C4:C5)</f>
        <v>783</v>
      </c>
      <c r="D6" s="1">
        <f t="shared" ref="D6:I6" si="0">SUM(D4:D5)</f>
        <v>3835</v>
      </c>
      <c r="E6" s="1">
        <f t="shared" si="0"/>
        <v>363</v>
      </c>
      <c r="F6" s="1">
        <f t="shared" si="0"/>
        <v>19</v>
      </c>
      <c r="G6" s="1">
        <f t="shared" si="0"/>
        <v>29</v>
      </c>
      <c r="H6" s="1">
        <f t="shared" si="0"/>
        <v>16</v>
      </c>
      <c r="I6" s="1">
        <f t="shared" si="0"/>
        <v>5045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2" max="2" width="12.85546875" bestFit="1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2">
        <v>2008</v>
      </c>
      <c r="B2">
        <v>117</v>
      </c>
      <c r="C2">
        <v>225</v>
      </c>
      <c r="D2">
        <v>1814</v>
      </c>
      <c r="E2">
        <v>4094</v>
      </c>
    </row>
    <row r="3" spans="1:5" x14ac:dyDescent="0.25">
      <c r="A3" s="2">
        <v>2013</v>
      </c>
      <c r="B3">
        <v>162</v>
      </c>
      <c r="C3">
        <v>162</v>
      </c>
    </row>
    <row r="4" spans="1:5" x14ac:dyDescent="0.25">
      <c r="A4" s="2">
        <v>2014</v>
      </c>
      <c r="B4">
        <v>269</v>
      </c>
      <c r="C4">
        <v>325</v>
      </c>
      <c r="D4">
        <v>2247</v>
      </c>
      <c r="E4">
        <v>2634</v>
      </c>
    </row>
    <row r="5" spans="1:5" x14ac:dyDescent="0.25">
      <c r="A5" s="2">
        <v>2015</v>
      </c>
      <c r="B5">
        <v>350</v>
      </c>
      <c r="C5">
        <v>325</v>
      </c>
      <c r="D5">
        <v>2222</v>
      </c>
      <c r="E5">
        <v>2655</v>
      </c>
    </row>
    <row r="6" spans="1:5" x14ac:dyDescent="0.25">
      <c r="A6" s="2">
        <v>2016</v>
      </c>
      <c r="B6">
        <v>420</v>
      </c>
      <c r="C6">
        <v>441</v>
      </c>
      <c r="D6">
        <v>2085</v>
      </c>
      <c r="E6">
        <v>2894</v>
      </c>
    </row>
    <row r="7" spans="1:5" x14ac:dyDescent="0.25">
      <c r="A7" s="2">
        <v>2017</v>
      </c>
      <c r="B7">
        <v>433</v>
      </c>
      <c r="C7">
        <v>518</v>
      </c>
      <c r="D7">
        <v>2080</v>
      </c>
      <c r="E7">
        <v>1921</v>
      </c>
    </row>
    <row r="8" spans="1:5" x14ac:dyDescent="0.25">
      <c r="A8" s="2">
        <v>2018</v>
      </c>
      <c r="B8">
        <v>518</v>
      </c>
      <c r="C8">
        <v>537</v>
      </c>
      <c r="D8">
        <v>2521</v>
      </c>
      <c r="E8">
        <v>2135</v>
      </c>
    </row>
    <row r="9" spans="1:5" x14ac:dyDescent="0.25">
      <c r="A9" s="2">
        <v>2019</v>
      </c>
      <c r="B9">
        <v>428</v>
      </c>
      <c r="C9">
        <v>560</v>
      </c>
      <c r="D9">
        <v>2478</v>
      </c>
      <c r="E9">
        <v>2036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:C7"/>
    </sheetView>
  </sheetViews>
  <sheetFormatPr defaultRowHeight="15" x14ac:dyDescent="0.25"/>
  <sheetData>
    <row r="1" spans="1:3" x14ac:dyDescent="0.25">
      <c r="A1" t="s">
        <v>11</v>
      </c>
      <c r="B1" t="s">
        <v>9</v>
      </c>
      <c r="C1" t="s">
        <v>14</v>
      </c>
    </row>
    <row r="2" spans="1:3" x14ac:dyDescent="0.25">
      <c r="A2">
        <v>2016</v>
      </c>
      <c r="B2">
        <v>2596</v>
      </c>
      <c r="C2" t="s">
        <v>13</v>
      </c>
    </row>
    <row r="3" spans="1:3" x14ac:dyDescent="0.25">
      <c r="A3">
        <v>2018</v>
      </c>
      <c r="B3">
        <f>981+1150</f>
        <v>2131</v>
      </c>
      <c r="C3" t="s">
        <v>13</v>
      </c>
    </row>
    <row r="4" spans="1:3" x14ac:dyDescent="0.25">
      <c r="A4">
        <v>2019</v>
      </c>
      <c r="B4">
        <f>1186+1095</f>
        <v>2281</v>
      </c>
      <c r="C4" t="s">
        <v>13</v>
      </c>
    </row>
    <row r="5" spans="1:3" x14ac:dyDescent="0.25">
      <c r="A5">
        <v>2016</v>
      </c>
      <c r="B5">
        <f>225+21+51+6+13+4</f>
        <v>320</v>
      </c>
      <c r="C5" t="s">
        <v>12</v>
      </c>
    </row>
    <row r="6" spans="1:3" x14ac:dyDescent="0.25">
      <c r="A6">
        <v>2018</v>
      </c>
      <c r="B6">
        <f>149+291</f>
        <v>440</v>
      </c>
      <c r="C6" t="s">
        <v>12</v>
      </c>
    </row>
    <row r="7" spans="1:3" x14ac:dyDescent="0.25">
      <c r="A7">
        <v>2019</v>
      </c>
      <c r="B7">
        <f>170+292</f>
        <v>462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19</v>
      </c>
      <c r="C1" s="2" t="s">
        <v>20</v>
      </c>
    </row>
    <row r="2" spans="1:3" x14ac:dyDescent="0.25">
      <c r="A2" s="2">
        <v>2014</v>
      </c>
      <c r="B2" s="2" t="s">
        <v>21</v>
      </c>
      <c r="C2" s="2" t="s">
        <v>26</v>
      </c>
    </row>
    <row r="3" spans="1:3" x14ac:dyDescent="0.25">
      <c r="A3" s="2">
        <v>2015</v>
      </c>
      <c r="B3" s="2" t="s">
        <v>22</v>
      </c>
      <c r="C3" s="2" t="s">
        <v>27</v>
      </c>
    </row>
    <row r="4" spans="1:3" x14ac:dyDescent="0.25">
      <c r="A4" s="2">
        <v>2016</v>
      </c>
      <c r="B4" s="2" t="s">
        <v>23</v>
      </c>
      <c r="C4" s="2" t="s">
        <v>24</v>
      </c>
    </row>
    <row r="5" spans="1:3" x14ac:dyDescent="0.25">
      <c r="A5" s="2">
        <v>2017</v>
      </c>
      <c r="B5" s="2" t="s">
        <v>24</v>
      </c>
      <c r="C5" s="2" t="s">
        <v>28</v>
      </c>
    </row>
    <row r="6" spans="1:3" x14ac:dyDescent="0.25">
      <c r="A6" s="2">
        <v>2018</v>
      </c>
      <c r="B6" s="2" t="s">
        <v>25</v>
      </c>
      <c r="C6" s="2" t="s">
        <v>29</v>
      </c>
    </row>
    <row r="7" spans="1:3" x14ac:dyDescent="0.25">
      <c r="A7" s="2">
        <v>2019</v>
      </c>
      <c r="B7" s="2" t="s">
        <v>30</v>
      </c>
      <c r="C7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Sete</vt:lpstr>
      <vt:lpstr>Rep. Arg</vt:lpstr>
      <vt:lpstr>gender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Bazzo Vieira</dc:creator>
  <cp:lastModifiedBy>Joao Pedro Bazzo Vieira</cp:lastModifiedBy>
  <dcterms:created xsi:type="dcterms:W3CDTF">2020-01-20T13:45:10Z</dcterms:created>
  <dcterms:modified xsi:type="dcterms:W3CDTF">2020-01-23T17:10:40Z</dcterms:modified>
</cp:coreProperties>
</file>